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CAN-FS01\Wspolne_CAN$\WIU\KPO WIU\2024.06.03 Lista do KPO z uwagami od oddziałów GDDKiA\"/>
    </mc:Choice>
  </mc:AlternateContent>
  <xr:revisionPtr revIDLastSave="0" documentId="13_ncr:1_{AFB43BF2-7D3C-4739-8097-F564E1A83E12}" xr6:coauthVersionLast="36" xr6:coauthVersionMax="36" xr10:uidLastSave="{00000000-0000-0000-0000-000000000000}"/>
  <bookViews>
    <workbookView xWindow="0" yWindow="0" windowWidth="23040" windowHeight="8210" xr2:uid="{00000000-000D-0000-FFFF-FFFF00000000}"/>
  </bookViews>
  <sheets>
    <sheet name="Załącznik nr 1" sheetId="1" r:id="rId1"/>
    <sheet name="Przyporzadkowanie wypadków" sheetId="8" state="hidden" r:id="rId2"/>
    <sheet name="WMA -stare dane" sheetId="3" state="hidden" r:id="rId3"/>
    <sheet name="kopia lokalizacje KPO (2)" sheetId="4" state="hidden" r:id="rId4"/>
    <sheet name="lokalizacje KPO (2)" sheetId="6" state="hidden" r:id="rId5"/>
  </sheets>
  <definedNames>
    <definedName name="_xlnm._FilterDatabase" localSheetId="3" hidden="1">'kopia lokalizacje KPO (2)'!$A$1:$AH$1</definedName>
    <definedName name="_xlnm._FilterDatabase" localSheetId="4" hidden="1">'lokalizacje KPO (2)'!$B$2:$AM$274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74" i="6" l="1"/>
  <c r="AE274" i="6"/>
  <c r="AD274" i="6"/>
  <c r="AI273" i="6"/>
  <c r="AH273" i="6"/>
  <c r="AG273" i="6"/>
  <c r="AF273" i="6"/>
  <c r="AM273" i="6" s="1"/>
  <c r="AE273" i="6"/>
  <c r="AD273" i="6"/>
  <c r="AE272" i="6"/>
  <c r="AF272" i="6" s="1"/>
  <c r="AD272" i="6"/>
  <c r="AM271" i="6"/>
  <c r="AL271" i="6"/>
  <c r="AE271" i="6"/>
  <c r="AD271" i="6"/>
  <c r="AF271" i="6" s="1"/>
  <c r="AF270" i="6"/>
  <c r="AE270" i="6"/>
  <c r="AD270" i="6"/>
  <c r="AI269" i="6"/>
  <c r="AH269" i="6"/>
  <c r="AG269" i="6"/>
  <c r="AF269" i="6"/>
  <c r="AM269" i="6" s="1"/>
  <c r="AE269" i="6"/>
  <c r="AD269" i="6"/>
  <c r="AK268" i="6"/>
  <c r="AE268" i="6"/>
  <c r="AF268" i="6" s="1"/>
  <c r="AD268" i="6"/>
  <c r="AE267" i="6"/>
  <c r="AD267" i="6"/>
  <c r="AF267" i="6" s="1"/>
  <c r="AG266" i="6"/>
  <c r="AF266" i="6"/>
  <c r="AE266" i="6"/>
  <c r="AD266" i="6"/>
  <c r="AI265" i="6"/>
  <c r="AH265" i="6"/>
  <c r="AG265" i="6"/>
  <c r="AF265" i="6"/>
  <c r="AM265" i="6" s="1"/>
  <c r="AE265" i="6"/>
  <c r="AD265" i="6"/>
  <c r="AK264" i="6"/>
  <c r="AJ264" i="6"/>
  <c r="AE264" i="6"/>
  <c r="AD264" i="6"/>
  <c r="AF264" i="6" s="1"/>
  <c r="AE263" i="6"/>
  <c r="AD263" i="6"/>
  <c r="AF262" i="6"/>
  <c r="AE262" i="6"/>
  <c r="AD262" i="6"/>
  <c r="AI261" i="6"/>
  <c r="AH261" i="6"/>
  <c r="AG261" i="6"/>
  <c r="AF261" i="6"/>
  <c r="AM261" i="6" s="1"/>
  <c r="AE261" i="6"/>
  <c r="AD261" i="6"/>
  <c r="AJ260" i="6"/>
  <c r="AE260" i="6"/>
  <c r="AF260" i="6" s="1"/>
  <c r="AD260" i="6"/>
  <c r="AJ259" i="6"/>
  <c r="AI259" i="6"/>
  <c r="AH259" i="6"/>
  <c r="AG259" i="6"/>
  <c r="AI258" i="6"/>
  <c r="AH258" i="6"/>
  <c r="AG258" i="6"/>
  <c r="AF258" i="6"/>
  <c r="AM258" i="6" s="1"/>
  <c r="AE258" i="6"/>
  <c r="AD258" i="6"/>
  <c r="AK257" i="6"/>
  <c r="AJ257" i="6"/>
  <c r="AI257" i="6"/>
  <c r="AH257" i="6"/>
  <c r="AF257" i="6"/>
  <c r="AG257" i="6" s="1"/>
  <c r="AE257" i="6"/>
  <c r="AD257" i="6"/>
  <c r="AE256" i="6"/>
  <c r="AD256" i="6"/>
  <c r="AG255" i="6"/>
  <c r="AF255" i="6"/>
  <c r="AE255" i="6"/>
  <c r="AD255" i="6"/>
  <c r="AI254" i="6"/>
  <c r="AH254" i="6"/>
  <c r="AG254" i="6"/>
  <c r="AF254" i="6"/>
  <c r="AM254" i="6" s="1"/>
  <c r="AE254" i="6"/>
  <c r="AD254" i="6"/>
  <c r="AK253" i="6"/>
  <c r="AJ253" i="6"/>
  <c r="AI253" i="6"/>
  <c r="AH253" i="6"/>
  <c r="AF253" i="6"/>
  <c r="AG253" i="6" s="1"/>
  <c r="AE253" i="6"/>
  <c r="AD253" i="6"/>
  <c r="AE252" i="6"/>
  <c r="AD252" i="6"/>
  <c r="AF251" i="6"/>
  <c r="AE251" i="6"/>
  <c r="AD251" i="6"/>
  <c r="AI250" i="6"/>
  <c r="AH250" i="6"/>
  <c r="AG250" i="6"/>
  <c r="AF250" i="6"/>
  <c r="AM250" i="6" s="1"/>
  <c r="AE250" i="6"/>
  <c r="AD250" i="6"/>
  <c r="AK249" i="6"/>
  <c r="AJ249" i="6"/>
  <c r="AI249" i="6"/>
  <c r="AH249" i="6"/>
  <c r="AF249" i="6"/>
  <c r="AG249" i="6" s="1"/>
  <c r="AE249" i="6"/>
  <c r="AD249" i="6"/>
  <c r="AM248" i="6"/>
  <c r="AE248" i="6"/>
  <c r="AD248" i="6"/>
  <c r="AF248" i="6" s="1"/>
  <c r="AF247" i="6"/>
  <c r="AE247" i="6"/>
  <c r="AD247" i="6"/>
  <c r="AI246" i="6"/>
  <c r="AH246" i="6"/>
  <c r="AG246" i="6"/>
  <c r="AF246" i="6"/>
  <c r="AM246" i="6" s="1"/>
  <c r="AE246" i="6"/>
  <c r="AD246" i="6"/>
  <c r="AK245" i="6"/>
  <c r="AJ245" i="6"/>
  <c r="AI245" i="6"/>
  <c r="AH245" i="6"/>
  <c r="AF245" i="6"/>
  <c r="AG245" i="6" s="1"/>
  <c r="AE245" i="6"/>
  <c r="AD245" i="6"/>
  <c r="AE244" i="6"/>
  <c r="AD244" i="6"/>
  <c r="AF244" i="6" s="1"/>
  <c r="AF243" i="6"/>
  <c r="AE243" i="6"/>
  <c r="AD243" i="6"/>
  <c r="AJ242" i="6"/>
  <c r="AI242" i="6"/>
  <c r="AH242" i="6"/>
  <c r="AG242" i="6"/>
  <c r="AE241" i="6"/>
  <c r="AD241" i="6"/>
  <c r="AG240" i="6"/>
  <c r="AF240" i="6"/>
  <c r="AE240" i="6"/>
  <c r="AD240" i="6"/>
  <c r="AJ239" i="6"/>
  <c r="AI239" i="6"/>
  <c r="AH239" i="6"/>
  <c r="AG239" i="6"/>
  <c r="AM238" i="6"/>
  <c r="AE238" i="6"/>
  <c r="AD238" i="6"/>
  <c r="AF238" i="6" s="1"/>
  <c r="AF237" i="6"/>
  <c r="AE237" i="6"/>
  <c r="AD237" i="6"/>
  <c r="AI236" i="6"/>
  <c r="AH236" i="6"/>
  <c r="AF236" i="6"/>
  <c r="AG236" i="6" s="1"/>
  <c r="AE236" i="6"/>
  <c r="AD236" i="6"/>
  <c r="AK235" i="6"/>
  <c r="AJ235" i="6"/>
  <c r="AI235" i="6"/>
  <c r="AH235" i="6"/>
  <c r="AF235" i="6"/>
  <c r="AG235" i="6" s="1"/>
  <c r="AE235" i="6"/>
  <c r="AD235" i="6"/>
  <c r="AE234" i="6"/>
  <c r="AD234" i="6"/>
  <c r="AL233" i="6"/>
  <c r="AF233" i="6"/>
  <c r="AE233" i="6"/>
  <c r="AD233" i="6"/>
  <c r="AH232" i="6"/>
  <c r="AF232" i="6"/>
  <c r="AE232" i="6"/>
  <c r="AD232" i="6"/>
  <c r="AK231" i="6"/>
  <c r="AJ231" i="6"/>
  <c r="AI231" i="6"/>
  <c r="AH231" i="6"/>
  <c r="AF231" i="6"/>
  <c r="AG231" i="6" s="1"/>
  <c r="AE231" i="6"/>
  <c r="AD231" i="6"/>
  <c r="AL230" i="6"/>
  <c r="AJ230" i="6"/>
  <c r="AE230" i="6"/>
  <c r="AD230" i="6"/>
  <c r="AF230" i="6" s="1"/>
  <c r="AM230" i="6" s="1"/>
  <c r="AF229" i="6"/>
  <c r="AE229" i="6"/>
  <c r="AD229" i="6"/>
  <c r="AI228" i="6"/>
  <c r="AF228" i="6"/>
  <c r="AE228" i="6"/>
  <c r="AD228" i="6"/>
  <c r="AK227" i="6"/>
  <c r="AJ227" i="6"/>
  <c r="AI227" i="6"/>
  <c r="AH227" i="6"/>
  <c r="AF227" i="6"/>
  <c r="AG227" i="6" s="1"/>
  <c r="AE227" i="6"/>
  <c r="AD227" i="6"/>
  <c r="AE226" i="6"/>
  <c r="AD226" i="6"/>
  <c r="AF225" i="6"/>
  <c r="AE225" i="6"/>
  <c r="AD225" i="6"/>
  <c r="AI224" i="6"/>
  <c r="AH224" i="6"/>
  <c r="AF224" i="6"/>
  <c r="AE224" i="6"/>
  <c r="AD224" i="6"/>
  <c r="AK223" i="6"/>
  <c r="AJ223" i="6"/>
  <c r="AI223" i="6"/>
  <c r="AH223" i="6"/>
  <c r="AF223" i="6"/>
  <c r="AG223" i="6" s="1"/>
  <c r="AE223" i="6"/>
  <c r="AD223" i="6"/>
  <c r="AE222" i="6"/>
  <c r="AD222" i="6"/>
  <c r="AG221" i="6"/>
  <c r="AE221" i="6"/>
  <c r="AD221" i="6"/>
  <c r="AF221" i="6" s="1"/>
  <c r="AI220" i="6"/>
  <c r="AH220" i="6"/>
  <c r="AG220" i="6"/>
  <c r="AF220" i="6"/>
  <c r="AE220" i="6"/>
  <c r="AD220" i="6"/>
  <c r="AK219" i="6"/>
  <c r="AJ219" i="6"/>
  <c r="AI219" i="6"/>
  <c r="AH219" i="6"/>
  <c r="AE219" i="6"/>
  <c r="AD219" i="6"/>
  <c r="AF219" i="6" s="1"/>
  <c r="AE218" i="6"/>
  <c r="AD218" i="6"/>
  <c r="AG217" i="6"/>
  <c r="AE217" i="6"/>
  <c r="AD217" i="6"/>
  <c r="AF217" i="6" s="1"/>
  <c r="AI216" i="6"/>
  <c r="AH216" i="6"/>
  <c r="AG216" i="6"/>
  <c r="AF216" i="6"/>
  <c r="AE216" i="6"/>
  <c r="AD216" i="6"/>
  <c r="AK215" i="6"/>
  <c r="AJ215" i="6"/>
  <c r="AI215" i="6"/>
  <c r="AH215" i="6"/>
  <c r="AF215" i="6"/>
  <c r="AE215" i="6"/>
  <c r="AD215" i="6"/>
  <c r="AK214" i="6"/>
  <c r="AE214" i="6"/>
  <c r="AD214" i="6"/>
  <c r="AF214" i="6" s="1"/>
  <c r="AJ213" i="6"/>
  <c r="AE213" i="6"/>
  <c r="AD213" i="6"/>
  <c r="AF213" i="6" s="1"/>
  <c r="AE212" i="6"/>
  <c r="AD212" i="6"/>
  <c r="AF212" i="6" s="1"/>
  <c r="AE211" i="6"/>
  <c r="AD211" i="6"/>
  <c r="AF211" i="6" s="1"/>
  <c r="AE210" i="6"/>
  <c r="AD210" i="6"/>
  <c r="AF210" i="6" s="1"/>
  <c r="AE209" i="6"/>
  <c r="AD209" i="6"/>
  <c r="AF209" i="6" s="1"/>
  <c r="AI208" i="6"/>
  <c r="AE208" i="6"/>
  <c r="AD208" i="6"/>
  <c r="AF208" i="6" s="1"/>
  <c r="AJ207" i="6"/>
  <c r="AE207" i="6"/>
  <c r="AD207" i="6"/>
  <c r="AF207" i="6" s="1"/>
  <c r="AK206" i="6"/>
  <c r="AE206" i="6"/>
  <c r="AD206" i="6"/>
  <c r="AF206" i="6" s="1"/>
  <c r="AJ205" i="6"/>
  <c r="AI205" i="6"/>
  <c r="AH205" i="6"/>
  <c r="AG205" i="6"/>
  <c r="AI204" i="6"/>
  <c r="AF204" i="6"/>
  <c r="AE204" i="6"/>
  <c r="AD204" i="6"/>
  <c r="AJ203" i="6"/>
  <c r="AE203" i="6"/>
  <c r="AF203" i="6" s="1"/>
  <c r="AD203" i="6"/>
  <c r="AE202" i="6"/>
  <c r="AF202" i="6" s="1"/>
  <c r="AD202" i="6"/>
  <c r="AH201" i="6"/>
  <c r="AF201" i="6"/>
  <c r="AE201" i="6"/>
  <c r="AD201" i="6"/>
  <c r="AI200" i="6"/>
  <c r="AE200" i="6"/>
  <c r="AD200" i="6"/>
  <c r="AF200" i="6" s="1"/>
  <c r="AE199" i="6"/>
  <c r="AD199" i="6"/>
  <c r="AF199" i="6" s="1"/>
  <c r="AH198" i="6"/>
  <c r="AE198" i="6"/>
  <c r="AD198" i="6"/>
  <c r="AF198" i="6" s="1"/>
  <c r="AE197" i="6"/>
  <c r="AD197" i="6"/>
  <c r="AF197" i="6" s="1"/>
  <c r="AE196" i="6"/>
  <c r="AD196" i="6"/>
  <c r="AF196" i="6" s="1"/>
  <c r="AE195" i="6"/>
  <c r="AD195" i="6"/>
  <c r="AE194" i="6"/>
  <c r="AD194" i="6"/>
  <c r="AH193" i="6"/>
  <c r="AE193" i="6"/>
  <c r="AD193" i="6"/>
  <c r="AF193" i="6" s="1"/>
  <c r="AI192" i="6"/>
  <c r="AE192" i="6"/>
  <c r="AD192" i="6"/>
  <c r="AF192" i="6" s="1"/>
  <c r="AJ191" i="6"/>
  <c r="AE191" i="6"/>
  <c r="AD191" i="6"/>
  <c r="AF191" i="6" s="1"/>
  <c r="AH190" i="6"/>
  <c r="AE190" i="6"/>
  <c r="AD190" i="6"/>
  <c r="AF190" i="6" s="1"/>
  <c r="AE189" i="6"/>
  <c r="AD189" i="6"/>
  <c r="AF189" i="6" s="1"/>
  <c r="AE188" i="6"/>
  <c r="AD188" i="6"/>
  <c r="AF188" i="6" s="1"/>
  <c r="AE187" i="6"/>
  <c r="AD187" i="6"/>
  <c r="AF186" i="6"/>
  <c r="AE186" i="6"/>
  <c r="AD186" i="6"/>
  <c r="AK185" i="6"/>
  <c r="AI185" i="6"/>
  <c r="AH185" i="6"/>
  <c r="AG185" i="6"/>
  <c r="AF185" i="6"/>
  <c r="AM185" i="6" s="1"/>
  <c r="AE185" i="6"/>
  <c r="AD185" i="6"/>
  <c r="AJ184" i="6"/>
  <c r="AI184" i="6"/>
  <c r="AH184" i="6"/>
  <c r="AG184" i="6"/>
  <c r="AF183" i="6"/>
  <c r="AE183" i="6"/>
  <c r="AD183" i="6"/>
  <c r="AK182" i="6"/>
  <c r="AI182" i="6"/>
  <c r="AH182" i="6"/>
  <c r="AG182" i="6"/>
  <c r="AF182" i="6"/>
  <c r="AM182" i="6" s="1"/>
  <c r="AE182" i="6"/>
  <c r="AD182" i="6"/>
  <c r="AM181" i="6"/>
  <c r="AJ181" i="6"/>
  <c r="AE181" i="6"/>
  <c r="AF181" i="6" s="1"/>
  <c r="AD181" i="6"/>
  <c r="AJ180" i="6"/>
  <c r="AI180" i="6"/>
  <c r="AH180" i="6"/>
  <c r="AG180" i="6"/>
  <c r="AK179" i="6"/>
  <c r="AH179" i="6"/>
  <c r="AG179" i="6"/>
  <c r="AE179" i="6"/>
  <c r="AD179" i="6"/>
  <c r="AF179" i="6" s="1"/>
  <c r="AM178" i="6"/>
  <c r="AE178" i="6"/>
  <c r="AF178" i="6" s="1"/>
  <c r="AD178" i="6"/>
  <c r="AL177" i="6"/>
  <c r="AE177" i="6"/>
  <c r="AD177" i="6"/>
  <c r="AF177" i="6" s="1"/>
  <c r="AM176" i="6"/>
  <c r="AI176" i="6"/>
  <c r="AE176" i="6"/>
  <c r="AF176" i="6" s="1"/>
  <c r="AD176" i="6"/>
  <c r="AE175" i="6"/>
  <c r="AD175" i="6"/>
  <c r="AF175" i="6" s="1"/>
  <c r="AM174" i="6"/>
  <c r="AJ174" i="6"/>
  <c r="AE174" i="6"/>
  <c r="AF174" i="6" s="1"/>
  <c r="AD174" i="6"/>
  <c r="AK173" i="6"/>
  <c r="AG173" i="6"/>
  <c r="AE173" i="6"/>
  <c r="AD173" i="6"/>
  <c r="AF173" i="6" s="1"/>
  <c r="AL173" i="6" s="1"/>
  <c r="AF172" i="6"/>
  <c r="AE172" i="6"/>
  <c r="AD172" i="6"/>
  <c r="AK171" i="6"/>
  <c r="AH171" i="6"/>
  <c r="AG171" i="6"/>
  <c r="AE171" i="6"/>
  <c r="AD171" i="6"/>
  <c r="AF171" i="6" s="1"/>
  <c r="AE170" i="6"/>
  <c r="AF170" i="6" s="1"/>
  <c r="AM170" i="6" s="1"/>
  <c r="AD170" i="6"/>
  <c r="AL169" i="6"/>
  <c r="AE169" i="6"/>
  <c r="AD169" i="6"/>
  <c r="AF169" i="6" s="1"/>
  <c r="AE168" i="6"/>
  <c r="AF168" i="6" s="1"/>
  <c r="AD168" i="6"/>
  <c r="AK167" i="6"/>
  <c r="AI167" i="6"/>
  <c r="AH167" i="6"/>
  <c r="AG167" i="6"/>
  <c r="AF167" i="6"/>
  <c r="AM167" i="6" s="1"/>
  <c r="AE167" i="6"/>
  <c r="AD167" i="6"/>
  <c r="AI166" i="6"/>
  <c r="AE166" i="6"/>
  <c r="AF166" i="6" s="1"/>
  <c r="AD166" i="6"/>
  <c r="AL165" i="6"/>
  <c r="AG165" i="6"/>
  <c r="AE165" i="6"/>
  <c r="AD165" i="6"/>
  <c r="AF165" i="6" s="1"/>
  <c r="AJ164" i="6"/>
  <c r="AI164" i="6"/>
  <c r="AH164" i="6"/>
  <c r="AG164" i="6"/>
  <c r="AJ163" i="6"/>
  <c r="AE163" i="6"/>
  <c r="AF163" i="6" s="1"/>
  <c r="AD163" i="6"/>
  <c r="AK162" i="6"/>
  <c r="AG162" i="6"/>
  <c r="AE162" i="6"/>
  <c r="AD162" i="6"/>
  <c r="AF162" i="6" s="1"/>
  <c r="AL162" i="6" s="1"/>
  <c r="AG161" i="6"/>
  <c r="AE161" i="6"/>
  <c r="AF161" i="6" s="1"/>
  <c r="AD161" i="6"/>
  <c r="AI160" i="6"/>
  <c r="AE160" i="6"/>
  <c r="AD160" i="6"/>
  <c r="AF160" i="6" s="1"/>
  <c r="AM159" i="6"/>
  <c r="AK159" i="6"/>
  <c r="AJ159" i="6"/>
  <c r="AI159" i="6"/>
  <c r="AE159" i="6"/>
  <c r="AF159" i="6" s="1"/>
  <c r="AD159" i="6"/>
  <c r="AM158" i="6"/>
  <c r="AK158" i="6"/>
  <c r="AG158" i="6"/>
  <c r="AE158" i="6"/>
  <c r="AD158" i="6"/>
  <c r="AF158" i="6" s="1"/>
  <c r="AL158" i="6" s="1"/>
  <c r="AE157" i="6"/>
  <c r="AF157" i="6" s="1"/>
  <c r="AD157" i="6"/>
  <c r="AF156" i="6"/>
  <c r="AE156" i="6"/>
  <c r="AD156" i="6"/>
  <c r="AF155" i="6"/>
  <c r="AE155" i="6"/>
  <c r="AD155" i="6"/>
  <c r="AJ154" i="6"/>
  <c r="AI154" i="6"/>
  <c r="AH154" i="6"/>
  <c r="AG154" i="6"/>
  <c r="AE153" i="6"/>
  <c r="AD153" i="6"/>
  <c r="AF153" i="6" s="1"/>
  <c r="AI152" i="6"/>
  <c r="AH152" i="6"/>
  <c r="AE152" i="6"/>
  <c r="AF152" i="6" s="1"/>
  <c r="AK152" i="6" s="1"/>
  <c r="AD152" i="6"/>
  <c r="AE151" i="6"/>
  <c r="AD151" i="6"/>
  <c r="AL150" i="6"/>
  <c r="AI150" i="6"/>
  <c r="AH150" i="6"/>
  <c r="AF150" i="6"/>
  <c r="AK150" i="6" s="1"/>
  <c r="AE150" i="6"/>
  <c r="AD150" i="6"/>
  <c r="AJ149" i="6"/>
  <c r="AI149" i="6"/>
  <c r="AE149" i="6"/>
  <c r="AD149" i="6"/>
  <c r="AF149" i="6" s="1"/>
  <c r="AL149" i="6" s="1"/>
  <c r="AE148" i="6"/>
  <c r="AD148" i="6"/>
  <c r="AM147" i="6"/>
  <c r="AL147" i="6"/>
  <c r="AF147" i="6"/>
  <c r="AE147" i="6"/>
  <c r="AD147" i="6"/>
  <c r="AE146" i="6"/>
  <c r="AD146" i="6"/>
  <c r="AF146" i="6" s="1"/>
  <c r="AH145" i="6"/>
  <c r="AF145" i="6"/>
  <c r="AE145" i="6"/>
  <c r="AD145" i="6"/>
  <c r="AH144" i="6"/>
  <c r="AF144" i="6"/>
  <c r="AE144" i="6"/>
  <c r="AD144" i="6"/>
  <c r="AE143" i="6"/>
  <c r="AD143" i="6"/>
  <c r="AF143" i="6" s="1"/>
  <c r="AG143" i="6" s="1"/>
  <c r="AL142" i="6"/>
  <c r="AI142" i="6"/>
  <c r="AH142" i="6"/>
  <c r="AF142" i="6"/>
  <c r="AK142" i="6" s="1"/>
  <c r="AE142" i="6"/>
  <c r="AD142" i="6"/>
  <c r="AE141" i="6"/>
  <c r="AD141" i="6"/>
  <c r="AF141" i="6" s="1"/>
  <c r="AE140" i="6"/>
  <c r="AD140" i="6"/>
  <c r="AF139" i="6"/>
  <c r="AE139" i="6"/>
  <c r="AD139" i="6"/>
  <c r="AE138" i="6"/>
  <c r="AD138" i="6"/>
  <c r="AF138" i="6" s="1"/>
  <c r="AG138" i="6" s="1"/>
  <c r="AF137" i="6"/>
  <c r="AE137" i="6"/>
  <c r="AD137" i="6"/>
  <c r="AJ136" i="6"/>
  <c r="AF136" i="6"/>
  <c r="AE136" i="6"/>
  <c r="AD136" i="6"/>
  <c r="AK135" i="6"/>
  <c r="AH135" i="6"/>
  <c r="AG135" i="6"/>
  <c r="AE135" i="6"/>
  <c r="AD135" i="6"/>
  <c r="AF135" i="6" s="1"/>
  <c r="AE134" i="6"/>
  <c r="AD134" i="6"/>
  <c r="AF134" i="6" s="1"/>
  <c r="AE133" i="6"/>
  <c r="AD133" i="6"/>
  <c r="AF133" i="6" s="1"/>
  <c r="AJ132" i="6"/>
  <c r="AI132" i="6"/>
  <c r="AH132" i="6"/>
  <c r="AG132" i="6"/>
  <c r="AE131" i="6"/>
  <c r="AD131" i="6"/>
  <c r="AF131" i="6" s="1"/>
  <c r="AL130" i="6"/>
  <c r="AK130" i="6"/>
  <c r="AF130" i="6"/>
  <c r="AE130" i="6"/>
  <c r="AD130" i="6"/>
  <c r="AJ129" i="6"/>
  <c r="AI129" i="6"/>
  <c r="AH129" i="6"/>
  <c r="AG129" i="6"/>
  <c r="AJ128" i="6"/>
  <c r="AI128" i="6"/>
  <c r="AH128" i="6"/>
  <c r="AG128" i="6"/>
  <c r="AJ127" i="6"/>
  <c r="AI127" i="6"/>
  <c r="AH127" i="6"/>
  <c r="AG127" i="6"/>
  <c r="AL126" i="6"/>
  <c r="AJ126" i="6"/>
  <c r="AI126" i="6"/>
  <c r="AE126" i="6"/>
  <c r="AD126" i="6"/>
  <c r="AF126" i="6" s="1"/>
  <c r="AJ125" i="6"/>
  <c r="AI125" i="6"/>
  <c r="AH125" i="6"/>
  <c r="AG125" i="6"/>
  <c r="AJ124" i="6"/>
  <c r="AI124" i="6"/>
  <c r="AH124" i="6"/>
  <c r="AG124" i="6"/>
  <c r="AF123" i="6"/>
  <c r="AE123" i="6"/>
  <c r="AD123" i="6"/>
  <c r="AE122" i="6"/>
  <c r="AF122" i="6" s="1"/>
  <c r="AD122" i="6"/>
  <c r="AJ121" i="6"/>
  <c r="AH121" i="6"/>
  <c r="AG121" i="6"/>
  <c r="AE121" i="6"/>
  <c r="AD121" i="6"/>
  <c r="AF121" i="6" s="1"/>
  <c r="AE120" i="6"/>
  <c r="AD120" i="6"/>
  <c r="AF120" i="6" s="1"/>
  <c r="AI120" i="6" s="1"/>
  <c r="AE119" i="6"/>
  <c r="AD119" i="6"/>
  <c r="AF119" i="6" s="1"/>
  <c r="AF118" i="6"/>
  <c r="AM118" i="6" s="1"/>
  <c r="AE118" i="6"/>
  <c r="AD118" i="6"/>
  <c r="AE117" i="6"/>
  <c r="AD117" i="6"/>
  <c r="AF117" i="6" s="1"/>
  <c r="AL116" i="6"/>
  <c r="AJ116" i="6"/>
  <c r="AE116" i="6"/>
  <c r="AD116" i="6"/>
  <c r="AF116" i="6" s="1"/>
  <c r="AF115" i="6"/>
  <c r="AE115" i="6"/>
  <c r="AD115" i="6"/>
  <c r="AJ114" i="6"/>
  <c r="AI114" i="6"/>
  <c r="AH114" i="6"/>
  <c r="AG114" i="6"/>
  <c r="AJ113" i="6"/>
  <c r="AI113" i="6"/>
  <c r="AE113" i="6"/>
  <c r="AD113" i="6"/>
  <c r="AF113" i="6" s="1"/>
  <c r="AL113" i="6" s="1"/>
  <c r="AE112" i="6"/>
  <c r="AD112" i="6"/>
  <c r="AF112" i="6" s="1"/>
  <c r="AJ111" i="6"/>
  <c r="AI111" i="6"/>
  <c r="AH111" i="6"/>
  <c r="AG111" i="6"/>
  <c r="AE110" i="6"/>
  <c r="AD110" i="6"/>
  <c r="AF110" i="6" s="1"/>
  <c r="AL110" i="6" s="1"/>
  <c r="AE109" i="6"/>
  <c r="AD109" i="6"/>
  <c r="AF109" i="6" s="1"/>
  <c r="AJ108" i="6"/>
  <c r="AI108" i="6"/>
  <c r="AH108" i="6"/>
  <c r="AG108" i="6"/>
  <c r="AE107" i="6"/>
  <c r="AD107" i="6"/>
  <c r="AF107" i="6" s="1"/>
  <c r="AJ106" i="6"/>
  <c r="AI106" i="6"/>
  <c r="AH106" i="6"/>
  <c r="AG106" i="6"/>
  <c r="AJ105" i="6"/>
  <c r="AI105" i="6"/>
  <c r="AH105" i="6"/>
  <c r="AG105" i="6"/>
  <c r="AJ104" i="6"/>
  <c r="AI104" i="6"/>
  <c r="AH104" i="6"/>
  <c r="AG104" i="6"/>
  <c r="AE103" i="6"/>
  <c r="AD103" i="6"/>
  <c r="AF103" i="6" s="1"/>
  <c r="AJ102" i="6"/>
  <c r="AI102" i="6"/>
  <c r="AH102" i="6"/>
  <c r="AG102" i="6"/>
  <c r="AJ101" i="6"/>
  <c r="AI101" i="6"/>
  <c r="AH101" i="6"/>
  <c r="AG101" i="6"/>
  <c r="AL100" i="6"/>
  <c r="AJ100" i="6"/>
  <c r="AE100" i="6"/>
  <c r="AD100" i="6"/>
  <c r="AF100" i="6" s="1"/>
  <c r="AJ99" i="6"/>
  <c r="AI99" i="6"/>
  <c r="AH99" i="6"/>
  <c r="AG99" i="6"/>
  <c r="AJ98" i="6"/>
  <c r="AI98" i="6"/>
  <c r="AH98" i="6"/>
  <c r="AG98" i="6"/>
  <c r="AF97" i="6"/>
  <c r="AE97" i="6"/>
  <c r="AD97" i="6"/>
  <c r="AJ96" i="6"/>
  <c r="AI96" i="6"/>
  <c r="AH96" i="6"/>
  <c r="AG96" i="6"/>
  <c r="AJ95" i="6"/>
  <c r="AI95" i="6"/>
  <c r="AH95" i="6"/>
  <c r="AG95" i="6"/>
  <c r="AJ94" i="6"/>
  <c r="AI94" i="6"/>
  <c r="AH94" i="6"/>
  <c r="AG94" i="6"/>
  <c r="AJ93" i="6"/>
  <c r="AI93" i="6"/>
  <c r="AE93" i="6"/>
  <c r="AD93" i="6"/>
  <c r="AF93" i="6" s="1"/>
  <c r="AL93" i="6" s="1"/>
  <c r="AE92" i="6"/>
  <c r="AD92" i="6"/>
  <c r="AF92" i="6" s="1"/>
  <c r="AM91" i="6"/>
  <c r="AH91" i="6"/>
  <c r="AF91" i="6"/>
  <c r="AE91" i="6"/>
  <c r="AD91" i="6"/>
  <c r="AJ90" i="6"/>
  <c r="AG90" i="6"/>
  <c r="AE90" i="6"/>
  <c r="AD90" i="6"/>
  <c r="AF90" i="6" s="1"/>
  <c r="AH90" i="6" s="1"/>
  <c r="AJ89" i="6"/>
  <c r="AI89" i="6"/>
  <c r="AH89" i="6"/>
  <c r="AG89" i="6"/>
  <c r="AF88" i="6"/>
  <c r="AM88" i="6" s="1"/>
  <c r="AE88" i="6"/>
  <c r="AD88" i="6"/>
  <c r="AJ87" i="6"/>
  <c r="AI87" i="6"/>
  <c r="AH87" i="6"/>
  <c r="AG87" i="6"/>
  <c r="AL86" i="6"/>
  <c r="AK86" i="6"/>
  <c r="AF86" i="6"/>
  <c r="AE86" i="6"/>
  <c r="AD86" i="6"/>
  <c r="AJ85" i="6"/>
  <c r="AI85" i="6"/>
  <c r="AH85" i="6"/>
  <c r="AG85" i="6"/>
  <c r="AL84" i="6"/>
  <c r="AE84" i="6"/>
  <c r="AD84" i="6"/>
  <c r="AF84" i="6" s="1"/>
  <c r="AG84" i="6" s="1"/>
  <c r="AK83" i="6"/>
  <c r="AI83" i="6"/>
  <c r="AF83" i="6"/>
  <c r="AL83" i="6" s="1"/>
  <c r="AE83" i="6"/>
  <c r="AD83" i="6"/>
  <c r="AE82" i="6"/>
  <c r="AF82" i="6" s="1"/>
  <c r="AD82" i="6"/>
  <c r="AE81" i="6"/>
  <c r="AD81" i="6"/>
  <c r="AF81" i="6" s="1"/>
  <c r="AL80" i="6"/>
  <c r="AE80" i="6"/>
  <c r="AD80" i="6"/>
  <c r="AF80" i="6" s="1"/>
  <c r="AJ79" i="6"/>
  <c r="AI79" i="6"/>
  <c r="AH79" i="6"/>
  <c r="AG79" i="6"/>
  <c r="AE78" i="6"/>
  <c r="AD78" i="6"/>
  <c r="AF78" i="6" s="1"/>
  <c r="AH78" i="6" s="1"/>
  <c r="AL77" i="6"/>
  <c r="AE77" i="6"/>
  <c r="AD77" i="6"/>
  <c r="AF77" i="6" s="1"/>
  <c r="AK76" i="6"/>
  <c r="AI76" i="6"/>
  <c r="AF76" i="6"/>
  <c r="AL76" i="6" s="1"/>
  <c r="AE76" i="6"/>
  <c r="AD76" i="6"/>
  <c r="AF75" i="6"/>
  <c r="AM75" i="6" s="1"/>
  <c r="AE75" i="6"/>
  <c r="AD75" i="6"/>
  <c r="AE74" i="6"/>
  <c r="AD74" i="6"/>
  <c r="AE73" i="6"/>
  <c r="AD73" i="6"/>
  <c r="AF73" i="6" s="1"/>
  <c r="AL73" i="6" s="1"/>
  <c r="AE72" i="6"/>
  <c r="AD72" i="6"/>
  <c r="AF72" i="6" s="1"/>
  <c r="AJ71" i="6"/>
  <c r="AI71" i="6"/>
  <c r="AH71" i="6"/>
  <c r="AG71" i="6"/>
  <c r="AJ70" i="6"/>
  <c r="AI70" i="6"/>
  <c r="AH70" i="6"/>
  <c r="AG70" i="6"/>
  <c r="AE69" i="6"/>
  <c r="AF69" i="6" s="1"/>
  <c r="AD69" i="6"/>
  <c r="AJ68" i="6"/>
  <c r="AI68" i="6"/>
  <c r="AH68" i="6"/>
  <c r="AG68" i="6"/>
  <c r="AJ67" i="6"/>
  <c r="AI67" i="6"/>
  <c r="AH67" i="6"/>
  <c r="AG67" i="6"/>
  <c r="AJ66" i="6"/>
  <c r="AI66" i="6"/>
  <c r="AH66" i="6"/>
  <c r="AG66" i="6"/>
  <c r="AJ65" i="6"/>
  <c r="AI65" i="6"/>
  <c r="AH65" i="6"/>
  <c r="AG65" i="6"/>
  <c r="AJ64" i="6"/>
  <c r="AI64" i="6"/>
  <c r="AH64" i="6"/>
  <c r="AG64" i="6"/>
  <c r="AE63" i="6"/>
  <c r="AF63" i="6" s="1"/>
  <c r="AD63" i="6"/>
  <c r="AJ62" i="6"/>
  <c r="AI62" i="6"/>
  <c r="AH62" i="6"/>
  <c r="AG62" i="6"/>
  <c r="AK61" i="6"/>
  <c r="AJ61" i="6"/>
  <c r="AI61" i="6"/>
  <c r="AE61" i="6"/>
  <c r="AD61" i="6"/>
  <c r="AF61" i="6" s="1"/>
  <c r="AL61" i="6" s="1"/>
  <c r="AJ60" i="6"/>
  <c r="AI60" i="6"/>
  <c r="AH60" i="6"/>
  <c r="AG60" i="6"/>
  <c r="AJ59" i="6"/>
  <c r="AI59" i="6"/>
  <c r="AH59" i="6"/>
  <c r="AG59" i="6"/>
  <c r="AM58" i="6"/>
  <c r="AK58" i="6"/>
  <c r="AI58" i="6"/>
  <c r="AF58" i="6"/>
  <c r="AL58" i="6" s="1"/>
  <c r="AE58" i="6"/>
  <c r="AD58" i="6"/>
  <c r="AJ57" i="6"/>
  <c r="AI57" i="6"/>
  <c r="AH57" i="6"/>
  <c r="AG57" i="6"/>
  <c r="AL56" i="6"/>
  <c r="AK56" i="6"/>
  <c r="AE56" i="6"/>
  <c r="AD56" i="6"/>
  <c r="AF56" i="6" s="1"/>
  <c r="AE55" i="6"/>
  <c r="AD55" i="6"/>
  <c r="AF55" i="6" s="1"/>
  <c r="AM54" i="6"/>
  <c r="AK54" i="6"/>
  <c r="AH54" i="6"/>
  <c r="AG54" i="6"/>
  <c r="AF54" i="6"/>
  <c r="AE54" i="6"/>
  <c r="AD54" i="6"/>
  <c r="AE53" i="6"/>
  <c r="AD53" i="6"/>
  <c r="AK52" i="6"/>
  <c r="AJ52" i="6"/>
  <c r="AI52" i="6"/>
  <c r="AG52" i="6"/>
  <c r="AE52" i="6"/>
  <c r="AD52" i="6"/>
  <c r="AF52" i="6" s="1"/>
  <c r="AL52" i="6" s="1"/>
  <c r="AJ51" i="6"/>
  <c r="AI51" i="6"/>
  <c r="AH51" i="6"/>
  <c r="AG51" i="6"/>
  <c r="AJ50" i="6"/>
  <c r="AI50" i="6"/>
  <c r="AH50" i="6"/>
  <c r="AG50" i="6"/>
  <c r="AE49" i="6"/>
  <c r="AF49" i="6" s="1"/>
  <c r="AD49" i="6"/>
  <c r="AE48" i="6"/>
  <c r="AF48" i="6" s="1"/>
  <c r="AD48" i="6"/>
  <c r="AF47" i="6"/>
  <c r="AL47" i="6" s="1"/>
  <c r="AE47" i="6"/>
  <c r="AD47" i="6"/>
  <c r="AJ46" i="6"/>
  <c r="AI46" i="6"/>
  <c r="AH46" i="6"/>
  <c r="AG46" i="6"/>
  <c r="AE45" i="6"/>
  <c r="AD45" i="6"/>
  <c r="AF45" i="6" s="1"/>
  <c r="AE44" i="6"/>
  <c r="AF44" i="6" s="1"/>
  <c r="AD44" i="6"/>
  <c r="AJ43" i="6"/>
  <c r="AI43" i="6"/>
  <c r="AH43" i="6"/>
  <c r="AG43" i="6"/>
  <c r="AE42" i="6"/>
  <c r="AD42" i="6"/>
  <c r="AF42" i="6" s="1"/>
  <c r="AE41" i="6"/>
  <c r="AD41" i="6"/>
  <c r="AF41" i="6" s="1"/>
  <c r="AF40" i="6"/>
  <c r="AM40" i="6" s="1"/>
  <c r="AE40" i="6"/>
  <c r="AD40" i="6"/>
  <c r="AK39" i="6"/>
  <c r="AJ39" i="6"/>
  <c r="AI39" i="6"/>
  <c r="AH39" i="6"/>
  <c r="AG39" i="6"/>
  <c r="AF39" i="6"/>
  <c r="AM39" i="6" s="1"/>
  <c r="AE39" i="6"/>
  <c r="AD39" i="6"/>
  <c r="AE38" i="6"/>
  <c r="AD38" i="6"/>
  <c r="AF38" i="6" s="1"/>
  <c r="AE37" i="6"/>
  <c r="AD37" i="6"/>
  <c r="AF37" i="6" s="1"/>
  <c r="AF36" i="6"/>
  <c r="AM36" i="6" s="1"/>
  <c r="AE36" i="6"/>
  <c r="AD36" i="6"/>
  <c r="AK35" i="6"/>
  <c r="AJ35" i="6"/>
  <c r="AI35" i="6"/>
  <c r="AH35" i="6"/>
  <c r="AG35" i="6"/>
  <c r="AF35" i="6"/>
  <c r="AM35" i="6" s="1"/>
  <c r="AE35" i="6"/>
  <c r="AD35" i="6"/>
  <c r="AJ34" i="6"/>
  <c r="AI34" i="6"/>
  <c r="AH34" i="6"/>
  <c r="AG34" i="6"/>
  <c r="AF33" i="6"/>
  <c r="AM33" i="6" s="1"/>
  <c r="AE33" i="6"/>
  <c r="AD33" i="6"/>
  <c r="AK32" i="6"/>
  <c r="AJ32" i="6"/>
  <c r="AI32" i="6"/>
  <c r="AH32" i="6"/>
  <c r="AG32" i="6"/>
  <c r="AF32" i="6"/>
  <c r="AM32" i="6" s="1"/>
  <c r="AE32" i="6"/>
  <c r="AD32" i="6"/>
  <c r="AE31" i="6"/>
  <c r="AD31" i="6"/>
  <c r="AF31" i="6" s="1"/>
  <c r="AE30" i="6"/>
  <c r="AD30" i="6"/>
  <c r="AF30" i="6" s="1"/>
  <c r="AJ29" i="6"/>
  <c r="AI29" i="6"/>
  <c r="AH29" i="6"/>
  <c r="AG29" i="6"/>
  <c r="AE28" i="6"/>
  <c r="AD28" i="6"/>
  <c r="AF28" i="6" s="1"/>
  <c r="AE27" i="6"/>
  <c r="AD27" i="6"/>
  <c r="AF27" i="6" s="1"/>
  <c r="AF26" i="6"/>
  <c r="AM26" i="6" s="1"/>
  <c r="AE26" i="6"/>
  <c r="AD26" i="6"/>
  <c r="AK25" i="6"/>
  <c r="AJ25" i="6"/>
  <c r="AI25" i="6"/>
  <c r="AH25" i="6"/>
  <c r="AG25" i="6"/>
  <c r="AF25" i="6"/>
  <c r="AM25" i="6" s="1"/>
  <c r="AE25" i="6"/>
  <c r="AD25" i="6"/>
  <c r="AE24" i="6"/>
  <c r="AD24" i="6"/>
  <c r="AF24" i="6" s="1"/>
  <c r="AE23" i="6"/>
  <c r="AD23" i="6"/>
  <c r="AF23" i="6" s="1"/>
  <c r="AF22" i="6"/>
  <c r="AM22" i="6" s="1"/>
  <c r="AE22" i="6"/>
  <c r="AD22" i="6"/>
  <c r="AJ21" i="6"/>
  <c r="AI21" i="6"/>
  <c r="AH21" i="6"/>
  <c r="AG21" i="6"/>
  <c r="AE20" i="6"/>
  <c r="AD20" i="6"/>
  <c r="AF20" i="6" s="1"/>
  <c r="AJ19" i="6"/>
  <c r="AI19" i="6"/>
  <c r="AH19" i="6"/>
  <c r="AG19" i="6"/>
  <c r="AE18" i="6"/>
  <c r="AD18" i="6"/>
  <c r="AF18" i="6" s="1"/>
  <c r="AE17" i="6"/>
  <c r="AD17" i="6"/>
  <c r="AF17" i="6" s="1"/>
  <c r="AF16" i="6"/>
  <c r="AM16" i="6" s="1"/>
  <c r="AE16" i="6"/>
  <c r="AD16" i="6"/>
  <c r="AK15" i="6"/>
  <c r="AJ15" i="6"/>
  <c r="AI15" i="6"/>
  <c r="AH15" i="6"/>
  <c r="AG15" i="6"/>
  <c r="AF15" i="6"/>
  <c r="AM15" i="6" s="1"/>
  <c r="AE15" i="6"/>
  <c r="AD15" i="6"/>
  <c r="AI14" i="6"/>
  <c r="AE14" i="6"/>
  <c r="AD14" i="6"/>
  <c r="AF14" i="6" s="1"/>
  <c r="AJ13" i="6"/>
  <c r="AI13" i="6"/>
  <c r="AH13" i="6"/>
  <c r="AG13" i="6"/>
  <c r="AJ12" i="6"/>
  <c r="AH12" i="6"/>
  <c r="AG12" i="6"/>
  <c r="AF12" i="6"/>
  <c r="AM12" i="6" s="1"/>
  <c r="AE12" i="6"/>
  <c r="AD12" i="6"/>
  <c r="AI11" i="6"/>
  <c r="AE11" i="6"/>
  <c r="AD11" i="6"/>
  <c r="AF11" i="6" s="1"/>
  <c r="AK10" i="6"/>
  <c r="AE10" i="6"/>
  <c r="AD10" i="6"/>
  <c r="AF10" i="6" s="1"/>
  <c r="AM9" i="6"/>
  <c r="AE9" i="6"/>
  <c r="AF9" i="6" s="1"/>
  <c r="AD9" i="6"/>
  <c r="AJ8" i="6"/>
  <c r="AH8" i="6"/>
  <c r="AG8" i="6"/>
  <c r="AF8" i="6"/>
  <c r="AM8" i="6" s="1"/>
  <c r="AE8" i="6"/>
  <c r="AD8" i="6"/>
  <c r="AE7" i="6"/>
  <c r="AD7" i="6"/>
  <c r="AF7" i="6" s="1"/>
  <c r="AI7" i="6" s="1"/>
  <c r="AE6" i="6"/>
  <c r="AD6" i="6"/>
  <c r="AF6" i="6" s="1"/>
  <c r="AE5" i="6"/>
  <c r="AF5" i="6" s="1"/>
  <c r="AM5" i="6" s="1"/>
  <c r="AD5" i="6"/>
  <c r="AJ4" i="6"/>
  <c r="AH4" i="6"/>
  <c r="AG4" i="6"/>
  <c r="AF4" i="6"/>
  <c r="AM4" i="6" s="1"/>
  <c r="AE4" i="6"/>
  <c r="AD4" i="6"/>
  <c r="AE3" i="6"/>
  <c r="AD3" i="6"/>
  <c r="AF3" i="6" s="1"/>
  <c r="AI3" i="6" s="1"/>
  <c r="Z273" i="4"/>
  <c r="Y273" i="4"/>
  <c r="AA273" i="4" s="1"/>
  <c r="Z272" i="4"/>
  <c r="Y272" i="4"/>
  <c r="AA272" i="4" s="1"/>
  <c r="Z271" i="4"/>
  <c r="Y271" i="4"/>
  <c r="AA271" i="4" s="1"/>
  <c r="Z270" i="4"/>
  <c r="Y270" i="4"/>
  <c r="AA270" i="4" s="1"/>
  <c r="Z269" i="4"/>
  <c r="Y269" i="4"/>
  <c r="AA269" i="4" s="1"/>
  <c r="Z268" i="4"/>
  <c r="Y268" i="4"/>
  <c r="AA268" i="4" s="1"/>
  <c r="Z267" i="4"/>
  <c r="Y267" i="4"/>
  <c r="AA267" i="4" s="1"/>
  <c r="Z266" i="4"/>
  <c r="Y266" i="4"/>
  <c r="AA266" i="4" s="1"/>
  <c r="Z265" i="4"/>
  <c r="Y265" i="4"/>
  <c r="AA265" i="4" s="1"/>
  <c r="Z264" i="4"/>
  <c r="Y264" i="4"/>
  <c r="AA264" i="4" s="1"/>
  <c r="Z263" i="4"/>
  <c r="Y263" i="4"/>
  <c r="AA263" i="4" s="1"/>
  <c r="Z262" i="4"/>
  <c r="Y262" i="4"/>
  <c r="AA262" i="4" s="1"/>
  <c r="Z261" i="4"/>
  <c r="Y261" i="4"/>
  <c r="AA261" i="4" s="1"/>
  <c r="Z260" i="4"/>
  <c r="Y260" i="4"/>
  <c r="AA260" i="4" s="1"/>
  <c r="Z259" i="4"/>
  <c r="Y259" i="4"/>
  <c r="AA259" i="4" s="1"/>
  <c r="Z258" i="4"/>
  <c r="Y258" i="4"/>
  <c r="AA258" i="4" s="1"/>
  <c r="Z257" i="4"/>
  <c r="Y257" i="4"/>
  <c r="AA257" i="4" s="1"/>
  <c r="Z256" i="4"/>
  <c r="Y256" i="4"/>
  <c r="AA256" i="4" s="1"/>
  <c r="Z255" i="4"/>
  <c r="Y255" i="4"/>
  <c r="AA255" i="4" s="1"/>
  <c r="Z254" i="4"/>
  <c r="Y254" i="4"/>
  <c r="AA254" i="4" s="1"/>
  <c r="Z253" i="4"/>
  <c r="Y253" i="4"/>
  <c r="AA253" i="4" s="1"/>
  <c r="Z252" i="4"/>
  <c r="Y252" i="4"/>
  <c r="AA252" i="4" s="1"/>
  <c r="Z251" i="4"/>
  <c r="Y251" i="4"/>
  <c r="AA251" i="4" s="1"/>
  <c r="Z250" i="4"/>
  <c r="Y250" i="4"/>
  <c r="AA250" i="4" s="1"/>
  <c r="Z249" i="4"/>
  <c r="Y249" i="4"/>
  <c r="AA249" i="4" s="1"/>
  <c r="Z248" i="4"/>
  <c r="Y248" i="4"/>
  <c r="AA248" i="4" s="1"/>
  <c r="Z247" i="4"/>
  <c r="Y247" i="4"/>
  <c r="AA247" i="4" s="1"/>
  <c r="Z246" i="4"/>
  <c r="Y246" i="4"/>
  <c r="AA246" i="4" s="1"/>
  <c r="Z245" i="4"/>
  <c r="Y245" i="4"/>
  <c r="AA245" i="4" s="1"/>
  <c r="Z244" i="4"/>
  <c r="Y244" i="4"/>
  <c r="AA244" i="4" s="1"/>
  <c r="Z243" i="4"/>
  <c r="Y243" i="4"/>
  <c r="AA243" i="4" s="1"/>
  <c r="Z242" i="4"/>
  <c r="Y242" i="4"/>
  <c r="AA242" i="4" s="1"/>
  <c r="Z241" i="4"/>
  <c r="Y241" i="4"/>
  <c r="AA241" i="4" s="1"/>
  <c r="Z240" i="4"/>
  <c r="Y240" i="4"/>
  <c r="AA240" i="4" s="1"/>
  <c r="Z239" i="4"/>
  <c r="Y239" i="4"/>
  <c r="AA239" i="4" s="1"/>
  <c r="Z238" i="4"/>
  <c r="Y238" i="4"/>
  <c r="AA238" i="4" s="1"/>
  <c r="Z237" i="4"/>
  <c r="Y237" i="4"/>
  <c r="AA237" i="4" s="1"/>
  <c r="Z236" i="4"/>
  <c r="Y236" i="4"/>
  <c r="AA236" i="4" s="1"/>
  <c r="Z235" i="4"/>
  <c r="Y235" i="4"/>
  <c r="AA235" i="4" s="1"/>
  <c r="Z234" i="4"/>
  <c r="Y234" i="4"/>
  <c r="AA234" i="4" s="1"/>
  <c r="Z233" i="4"/>
  <c r="Y233" i="4"/>
  <c r="AA233" i="4" s="1"/>
  <c r="Z232" i="4"/>
  <c r="Y232" i="4"/>
  <c r="AA232" i="4" s="1"/>
  <c r="Z231" i="4"/>
  <c r="Y231" i="4"/>
  <c r="AA231" i="4" s="1"/>
  <c r="Z230" i="4"/>
  <c r="Y230" i="4"/>
  <c r="AA230" i="4" s="1"/>
  <c r="Z229" i="4"/>
  <c r="Y229" i="4"/>
  <c r="AA229" i="4" s="1"/>
  <c r="Z228" i="4"/>
  <c r="Y228" i="4"/>
  <c r="AA228" i="4" s="1"/>
  <c r="Z227" i="4"/>
  <c r="Y227" i="4"/>
  <c r="AA227" i="4" s="1"/>
  <c r="Z226" i="4"/>
  <c r="Y226" i="4"/>
  <c r="AA226" i="4" s="1"/>
  <c r="Z225" i="4"/>
  <c r="Y225" i="4"/>
  <c r="AA225" i="4" s="1"/>
  <c r="Z224" i="4"/>
  <c r="Y224" i="4"/>
  <c r="AA224" i="4" s="1"/>
  <c r="Z223" i="4"/>
  <c r="Y223" i="4"/>
  <c r="AA223" i="4" s="1"/>
  <c r="Z222" i="4"/>
  <c r="Y222" i="4"/>
  <c r="AA222" i="4" s="1"/>
  <c r="Z221" i="4"/>
  <c r="Y221" i="4"/>
  <c r="AA221" i="4" s="1"/>
  <c r="Z220" i="4"/>
  <c r="Y220" i="4"/>
  <c r="AA220" i="4" s="1"/>
  <c r="Z219" i="4"/>
  <c r="Y219" i="4"/>
  <c r="AA219" i="4" s="1"/>
  <c r="Z218" i="4"/>
  <c r="Y218" i="4"/>
  <c r="AA218" i="4" s="1"/>
  <c r="Z217" i="4"/>
  <c r="Y217" i="4"/>
  <c r="AA217" i="4" s="1"/>
  <c r="Z216" i="4"/>
  <c r="Y216" i="4"/>
  <c r="AA216" i="4" s="1"/>
  <c r="Z215" i="4"/>
  <c r="Y215" i="4"/>
  <c r="AA215" i="4" s="1"/>
  <c r="Z214" i="4"/>
  <c r="Y214" i="4"/>
  <c r="AA214" i="4" s="1"/>
  <c r="Z213" i="4"/>
  <c r="Y213" i="4"/>
  <c r="AA213" i="4" s="1"/>
  <c r="Z212" i="4"/>
  <c r="Y212" i="4"/>
  <c r="AA212" i="4" s="1"/>
  <c r="Z211" i="4"/>
  <c r="Y211" i="4"/>
  <c r="AA211" i="4" s="1"/>
  <c r="Z210" i="4"/>
  <c r="Y210" i="4"/>
  <c r="AA210" i="4" s="1"/>
  <c r="Z209" i="4"/>
  <c r="Y209" i="4"/>
  <c r="AA209" i="4" s="1"/>
  <c r="Z208" i="4"/>
  <c r="Y208" i="4"/>
  <c r="AA208" i="4" s="1"/>
  <c r="Z207" i="4"/>
  <c r="Y207" i="4"/>
  <c r="AA207" i="4" s="1"/>
  <c r="Z206" i="4"/>
  <c r="Y206" i="4"/>
  <c r="AA206" i="4" s="1"/>
  <c r="Z205" i="4"/>
  <c r="Y205" i="4"/>
  <c r="AA205" i="4" s="1"/>
  <c r="Z204" i="4"/>
  <c r="Y204" i="4"/>
  <c r="AA204" i="4" s="1"/>
  <c r="Z203" i="4"/>
  <c r="Y203" i="4"/>
  <c r="AA203" i="4" s="1"/>
  <c r="Z202" i="4"/>
  <c r="Y202" i="4"/>
  <c r="AA202" i="4" s="1"/>
  <c r="Z201" i="4"/>
  <c r="Y201" i="4"/>
  <c r="AA201" i="4" s="1"/>
  <c r="Z200" i="4"/>
  <c r="Y200" i="4"/>
  <c r="AA200" i="4" s="1"/>
  <c r="Z199" i="4"/>
  <c r="Y199" i="4"/>
  <c r="AA199" i="4" s="1"/>
  <c r="Z198" i="4"/>
  <c r="Y198" i="4"/>
  <c r="AA198" i="4" s="1"/>
  <c r="Z197" i="4"/>
  <c r="Y197" i="4"/>
  <c r="AA197" i="4" s="1"/>
  <c r="Z196" i="4"/>
  <c r="Y196" i="4"/>
  <c r="AA196" i="4" s="1"/>
  <c r="Z195" i="4"/>
  <c r="Y195" i="4"/>
  <c r="AA195" i="4" s="1"/>
  <c r="Z194" i="4"/>
  <c r="Y194" i="4"/>
  <c r="AA194" i="4" s="1"/>
  <c r="Z193" i="4"/>
  <c r="Y193" i="4"/>
  <c r="AA193" i="4" s="1"/>
  <c r="Z192" i="4"/>
  <c r="Y192" i="4"/>
  <c r="AA192" i="4" s="1"/>
  <c r="Z191" i="4"/>
  <c r="Y191" i="4"/>
  <c r="AA191" i="4" s="1"/>
  <c r="Z190" i="4"/>
  <c r="Y190" i="4"/>
  <c r="AA190" i="4" s="1"/>
  <c r="Z189" i="4"/>
  <c r="Y189" i="4"/>
  <c r="AA189" i="4" s="1"/>
  <c r="Z188" i="4"/>
  <c r="Y188" i="4"/>
  <c r="AA188" i="4" s="1"/>
  <c r="Z187" i="4"/>
  <c r="Y187" i="4"/>
  <c r="AA187" i="4" s="1"/>
  <c r="Z186" i="4"/>
  <c r="Y186" i="4"/>
  <c r="AA186" i="4" s="1"/>
  <c r="Z185" i="4"/>
  <c r="Y185" i="4"/>
  <c r="AA185" i="4" s="1"/>
  <c r="Z184" i="4"/>
  <c r="Y184" i="4"/>
  <c r="AA184" i="4" s="1"/>
  <c r="Z183" i="4"/>
  <c r="Y183" i="4"/>
  <c r="AA183" i="4" s="1"/>
  <c r="Z182" i="4"/>
  <c r="Y182" i="4"/>
  <c r="AA182" i="4" s="1"/>
  <c r="Z181" i="4"/>
  <c r="Y181" i="4"/>
  <c r="AA181" i="4" s="1"/>
  <c r="Z180" i="4"/>
  <c r="Y180" i="4"/>
  <c r="AA180" i="4" s="1"/>
  <c r="Z179" i="4"/>
  <c r="Y179" i="4"/>
  <c r="AA179" i="4" s="1"/>
  <c r="Z178" i="4"/>
  <c r="Y178" i="4"/>
  <c r="AA178" i="4" s="1"/>
  <c r="Z177" i="4"/>
  <c r="Y177" i="4"/>
  <c r="AA177" i="4" s="1"/>
  <c r="Z176" i="4"/>
  <c r="Y176" i="4"/>
  <c r="AA176" i="4" s="1"/>
  <c r="Z175" i="4"/>
  <c r="Y175" i="4"/>
  <c r="AA175" i="4" s="1"/>
  <c r="Z174" i="4"/>
  <c r="Y174" i="4"/>
  <c r="AA174" i="4" s="1"/>
  <c r="Z173" i="4"/>
  <c r="Y173" i="4"/>
  <c r="AA173" i="4" s="1"/>
  <c r="Z172" i="4"/>
  <c r="Y172" i="4"/>
  <c r="AA172" i="4" s="1"/>
  <c r="Z171" i="4"/>
  <c r="Y171" i="4"/>
  <c r="AA171" i="4" s="1"/>
  <c r="Z170" i="4"/>
  <c r="Y170" i="4"/>
  <c r="AA170" i="4" s="1"/>
  <c r="Z169" i="4"/>
  <c r="Y169" i="4"/>
  <c r="AA169" i="4" s="1"/>
  <c r="Z168" i="4"/>
  <c r="Y168" i="4"/>
  <c r="AA168" i="4" s="1"/>
  <c r="Z167" i="4"/>
  <c r="Y167" i="4"/>
  <c r="AA167" i="4" s="1"/>
  <c r="Z166" i="4"/>
  <c r="Y166" i="4"/>
  <c r="AA166" i="4" s="1"/>
  <c r="Z165" i="4"/>
  <c r="Y165" i="4"/>
  <c r="AA165" i="4" s="1"/>
  <c r="Z164" i="4"/>
  <c r="Y164" i="4"/>
  <c r="AA164" i="4" s="1"/>
  <c r="Z163" i="4"/>
  <c r="Y163" i="4"/>
  <c r="AA163" i="4" s="1"/>
  <c r="Z162" i="4"/>
  <c r="Y162" i="4"/>
  <c r="AA162" i="4" s="1"/>
  <c r="Z161" i="4"/>
  <c r="Y161" i="4"/>
  <c r="AA161" i="4" s="1"/>
  <c r="Z160" i="4"/>
  <c r="Y160" i="4"/>
  <c r="AA160" i="4" s="1"/>
  <c r="Z159" i="4"/>
  <c r="Y159" i="4"/>
  <c r="AA159" i="4" s="1"/>
  <c r="Z158" i="4"/>
  <c r="Y158" i="4"/>
  <c r="AA158" i="4" s="1"/>
  <c r="Z157" i="4"/>
  <c r="Y157" i="4"/>
  <c r="AA157" i="4" s="1"/>
  <c r="Z156" i="4"/>
  <c r="Y156" i="4"/>
  <c r="AA156" i="4" s="1"/>
  <c r="Z155" i="4"/>
  <c r="Y155" i="4"/>
  <c r="AA155" i="4" s="1"/>
  <c r="Z154" i="4"/>
  <c r="Y154" i="4"/>
  <c r="AA154" i="4" s="1"/>
  <c r="Z153" i="4"/>
  <c r="Y153" i="4"/>
  <c r="AA153" i="4" s="1"/>
  <c r="Z152" i="4"/>
  <c r="Y152" i="4"/>
  <c r="AA152" i="4" s="1"/>
  <c r="Z151" i="4"/>
  <c r="Y151" i="4"/>
  <c r="AA151" i="4" s="1"/>
  <c r="Z150" i="4"/>
  <c r="Y150" i="4"/>
  <c r="AA150" i="4" s="1"/>
  <c r="Z149" i="4"/>
  <c r="Y149" i="4"/>
  <c r="AA149" i="4" s="1"/>
  <c r="Z148" i="4"/>
  <c r="Y148" i="4"/>
  <c r="AA148" i="4" s="1"/>
  <c r="Z147" i="4"/>
  <c r="Y147" i="4"/>
  <c r="AA147" i="4" s="1"/>
  <c r="Z146" i="4"/>
  <c r="Y146" i="4"/>
  <c r="AA146" i="4" s="1"/>
  <c r="Z145" i="4"/>
  <c r="Y145" i="4"/>
  <c r="AA145" i="4" s="1"/>
  <c r="Z144" i="4"/>
  <c r="Y144" i="4"/>
  <c r="AA144" i="4" s="1"/>
  <c r="Z143" i="4"/>
  <c r="Y143" i="4"/>
  <c r="AA143" i="4" s="1"/>
  <c r="Z142" i="4"/>
  <c r="Y142" i="4"/>
  <c r="AA142" i="4" s="1"/>
  <c r="Z141" i="4"/>
  <c r="Y141" i="4"/>
  <c r="AA141" i="4" s="1"/>
  <c r="Z140" i="4"/>
  <c r="Y140" i="4"/>
  <c r="AA140" i="4" s="1"/>
  <c r="Z139" i="4"/>
  <c r="Y139" i="4"/>
  <c r="AA139" i="4" s="1"/>
  <c r="Z138" i="4"/>
  <c r="Y138" i="4"/>
  <c r="AA138" i="4" s="1"/>
  <c r="Z137" i="4"/>
  <c r="Y137" i="4"/>
  <c r="AA137" i="4" s="1"/>
  <c r="Z136" i="4"/>
  <c r="Y136" i="4"/>
  <c r="AA136" i="4" s="1"/>
  <c r="Z135" i="4"/>
  <c r="Y135" i="4"/>
  <c r="AA135" i="4" s="1"/>
  <c r="Z134" i="4"/>
  <c r="Y134" i="4"/>
  <c r="AA134" i="4" s="1"/>
  <c r="Z133" i="4"/>
  <c r="Y133" i="4"/>
  <c r="AA133" i="4" s="1"/>
  <c r="Z132" i="4"/>
  <c r="Y132" i="4"/>
  <c r="AA132" i="4" s="1"/>
  <c r="Z131" i="4"/>
  <c r="Y131" i="4"/>
  <c r="AA131" i="4" s="1"/>
  <c r="Z130" i="4"/>
  <c r="Y130" i="4"/>
  <c r="AA130" i="4" s="1"/>
  <c r="Z129" i="4"/>
  <c r="Y129" i="4"/>
  <c r="AA129" i="4" s="1"/>
  <c r="Z128" i="4"/>
  <c r="Y128" i="4"/>
  <c r="AA128" i="4" s="1"/>
  <c r="Z127" i="4"/>
  <c r="Y127" i="4"/>
  <c r="AA127" i="4" s="1"/>
  <c r="Z126" i="4"/>
  <c r="Y126" i="4"/>
  <c r="AA126" i="4" s="1"/>
  <c r="Z125" i="4"/>
  <c r="Y125" i="4"/>
  <c r="AA125" i="4" s="1"/>
  <c r="Z124" i="4"/>
  <c r="Y124" i="4"/>
  <c r="AA124" i="4" s="1"/>
  <c r="Z123" i="4"/>
  <c r="Y123" i="4"/>
  <c r="AA123" i="4" s="1"/>
  <c r="Z122" i="4"/>
  <c r="Y122" i="4"/>
  <c r="AA122" i="4" s="1"/>
  <c r="Z121" i="4"/>
  <c r="Y121" i="4"/>
  <c r="AA121" i="4" s="1"/>
  <c r="Z120" i="4"/>
  <c r="Y120" i="4"/>
  <c r="AA120" i="4" s="1"/>
  <c r="Z119" i="4"/>
  <c r="Y119" i="4"/>
  <c r="AA119" i="4" s="1"/>
  <c r="Z118" i="4"/>
  <c r="Y118" i="4"/>
  <c r="AA118" i="4" s="1"/>
  <c r="Z117" i="4"/>
  <c r="Y117" i="4"/>
  <c r="AA117" i="4" s="1"/>
  <c r="Z116" i="4"/>
  <c r="Y116" i="4"/>
  <c r="AA116" i="4" s="1"/>
  <c r="Z115" i="4"/>
  <c r="Y115" i="4"/>
  <c r="AA115" i="4" s="1"/>
  <c r="Z114" i="4"/>
  <c r="Y114" i="4"/>
  <c r="AA114" i="4" s="1"/>
  <c r="Z113" i="4"/>
  <c r="Y113" i="4"/>
  <c r="AA113" i="4" s="1"/>
  <c r="Z112" i="4"/>
  <c r="Y112" i="4"/>
  <c r="AA112" i="4" s="1"/>
  <c r="Z111" i="4"/>
  <c r="Y111" i="4"/>
  <c r="AA111" i="4" s="1"/>
  <c r="Z110" i="4"/>
  <c r="Y110" i="4"/>
  <c r="AA110" i="4" s="1"/>
  <c r="Z109" i="4"/>
  <c r="Y109" i="4"/>
  <c r="AA109" i="4" s="1"/>
  <c r="Z108" i="4"/>
  <c r="Y108" i="4"/>
  <c r="AA108" i="4" s="1"/>
  <c r="Z107" i="4"/>
  <c r="Y107" i="4"/>
  <c r="AA107" i="4" s="1"/>
  <c r="Z106" i="4"/>
  <c r="Y106" i="4"/>
  <c r="AA106" i="4" s="1"/>
  <c r="Z105" i="4"/>
  <c r="Y105" i="4"/>
  <c r="AA105" i="4" s="1"/>
  <c r="Z104" i="4"/>
  <c r="Y104" i="4"/>
  <c r="AA104" i="4" s="1"/>
  <c r="Z103" i="4"/>
  <c r="Y103" i="4"/>
  <c r="AA103" i="4" s="1"/>
  <c r="Z102" i="4"/>
  <c r="Y102" i="4"/>
  <c r="AA102" i="4" s="1"/>
  <c r="Z101" i="4"/>
  <c r="Y101" i="4"/>
  <c r="AA101" i="4" s="1"/>
  <c r="Z100" i="4"/>
  <c r="Y100" i="4"/>
  <c r="AA100" i="4" s="1"/>
  <c r="Z99" i="4"/>
  <c r="Y99" i="4"/>
  <c r="AA99" i="4" s="1"/>
  <c r="Z98" i="4"/>
  <c r="Y98" i="4"/>
  <c r="AA98" i="4" s="1"/>
  <c r="Z97" i="4"/>
  <c r="Y97" i="4"/>
  <c r="AA97" i="4" s="1"/>
  <c r="Z96" i="4"/>
  <c r="Y96" i="4"/>
  <c r="AA96" i="4" s="1"/>
  <c r="Z95" i="4"/>
  <c r="Y95" i="4"/>
  <c r="AA95" i="4" s="1"/>
  <c r="Z94" i="4"/>
  <c r="Y94" i="4"/>
  <c r="AA94" i="4" s="1"/>
  <c r="Z93" i="4"/>
  <c r="Y93" i="4"/>
  <c r="AA93" i="4" s="1"/>
  <c r="Z92" i="4"/>
  <c r="Y92" i="4"/>
  <c r="AA92" i="4" s="1"/>
  <c r="Z91" i="4"/>
  <c r="Y91" i="4"/>
  <c r="AA91" i="4" s="1"/>
  <c r="Z90" i="4"/>
  <c r="Y90" i="4"/>
  <c r="AA90" i="4" s="1"/>
  <c r="Z89" i="4"/>
  <c r="Y89" i="4"/>
  <c r="AA89" i="4" s="1"/>
  <c r="Z88" i="4"/>
  <c r="Y88" i="4"/>
  <c r="AA88" i="4" s="1"/>
  <c r="Z87" i="4"/>
  <c r="Y87" i="4"/>
  <c r="AA87" i="4" s="1"/>
  <c r="Z86" i="4"/>
  <c r="Y86" i="4"/>
  <c r="AA86" i="4" s="1"/>
  <c r="Z85" i="4"/>
  <c r="Y85" i="4"/>
  <c r="AA85" i="4" s="1"/>
  <c r="Z84" i="4"/>
  <c r="Y84" i="4"/>
  <c r="AA84" i="4" s="1"/>
  <c r="Z83" i="4"/>
  <c r="Y83" i="4"/>
  <c r="AA83" i="4" s="1"/>
  <c r="Z82" i="4"/>
  <c r="Y82" i="4"/>
  <c r="AA82" i="4" s="1"/>
  <c r="Z81" i="4"/>
  <c r="Y81" i="4"/>
  <c r="AA81" i="4" s="1"/>
  <c r="Z80" i="4"/>
  <c r="Y80" i="4"/>
  <c r="AA80" i="4" s="1"/>
  <c r="Z79" i="4"/>
  <c r="Y79" i="4"/>
  <c r="AA79" i="4" s="1"/>
  <c r="Z78" i="4"/>
  <c r="Y78" i="4"/>
  <c r="AA78" i="4" s="1"/>
  <c r="Z77" i="4"/>
  <c r="Y77" i="4"/>
  <c r="AA77" i="4" s="1"/>
  <c r="Z76" i="4"/>
  <c r="Y76" i="4"/>
  <c r="AA76" i="4" s="1"/>
  <c r="Z75" i="4"/>
  <c r="Y75" i="4"/>
  <c r="AA75" i="4" s="1"/>
  <c r="Z74" i="4"/>
  <c r="Y74" i="4"/>
  <c r="AA74" i="4" s="1"/>
  <c r="Z73" i="4"/>
  <c r="Y73" i="4"/>
  <c r="AA73" i="4" s="1"/>
  <c r="Z72" i="4"/>
  <c r="Y72" i="4"/>
  <c r="AA72" i="4" s="1"/>
  <c r="Z71" i="4"/>
  <c r="Y71" i="4"/>
  <c r="AA71" i="4" s="1"/>
  <c r="Z70" i="4"/>
  <c r="Y70" i="4"/>
  <c r="AA70" i="4" s="1"/>
  <c r="Z69" i="4"/>
  <c r="Y69" i="4"/>
  <c r="AA69" i="4" s="1"/>
  <c r="Z68" i="4"/>
  <c r="Y68" i="4"/>
  <c r="AA68" i="4" s="1"/>
  <c r="Z67" i="4"/>
  <c r="Y67" i="4"/>
  <c r="AA67" i="4" s="1"/>
  <c r="Z66" i="4"/>
  <c r="Y66" i="4"/>
  <c r="AA66" i="4" s="1"/>
  <c r="Z65" i="4"/>
  <c r="Y65" i="4"/>
  <c r="AA65" i="4" s="1"/>
  <c r="Z64" i="4"/>
  <c r="Y64" i="4"/>
  <c r="AA64" i="4" s="1"/>
  <c r="Z63" i="4"/>
  <c r="Y63" i="4"/>
  <c r="AA63" i="4" s="1"/>
  <c r="Z62" i="4"/>
  <c r="Y62" i="4"/>
  <c r="AA62" i="4" s="1"/>
  <c r="Z61" i="4"/>
  <c r="Y61" i="4"/>
  <c r="AA61" i="4" s="1"/>
  <c r="Z60" i="4"/>
  <c r="Y60" i="4"/>
  <c r="AA60" i="4" s="1"/>
  <c r="Z59" i="4"/>
  <c r="Y59" i="4"/>
  <c r="AA59" i="4" s="1"/>
  <c r="Z58" i="4"/>
  <c r="Y58" i="4"/>
  <c r="AA58" i="4" s="1"/>
  <c r="Z57" i="4"/>
  <c r="Y57" i="4"/>
  <c r="AA57" i="4" s="1"/>
  <c r="Z56" i="4"/>
  <c r="Y56" i="4"/>
  <c r="AA56" i="4" s="1"/>
  <c r="Z55" i="4"/>
  <c r="Y55" i="4"/>
  <c r="AA55" i="4" s="1"/>
  <c r="Z54" i="4"/>
  <c r="Y54" i="4"/>
  <c r="AA54" i="4" s="1"/>
  <c r="Z53" i="4"/>
  <c r="Y53" i="4"/>
  <c r="AA53" i="4" s="1"/>
  <c r="Z52" i="4"/>
  <c r="Y52" i="4"/>
  <c r="AA52" i="4" s="1"/>
  <c r="Z51" i="4"/>
  <c r="Y51" i="4"/>
  <c r="AA51" i="4" s="1"/>
  <c r="Z50" i="4"/>
  <c r="Y50" i="4"/>
  <c r="AA50" i="4" s="1"/>
  <c r="Z49" i="4"/>
  <c r="Y49" i="4"/>
  <c r="AA49" i="4" s="1"/>
  <c r="Z48" i="4"/>
  <c r="Y48" i="4"/>
  <c r="AA48" i="4" s="1"/>
  <c r="Z47" i="4"/>
  <c r="Y47" i="4"/>
  <c r="AA47" i="4" s="1"/>
  <c r="Z46" i="4"/>
  <c r="Y46" i="4"/>
  <c r="AA46" i="4" s="1"/>
  <c r="Z45" i="4"/>
  <c r="Y45" i="4"/>
  <c r="AA45" i="4" s="1"/>
  <c r="Z44" i="4"/>
  <c r="Y44" i="4"/>
  <c r="AA44" i="4" s="1"/>
  <c r="Z43" i="4"/>
  <c r="Y43" i="4"/>
  <c r="AA43" i="4" s="1"/>
  <c r="Z42" i="4"/>
  <c r="Y42" i="4"/>
  <c r="AA42" i="4" s="1"/>
  <c r="Z41" i="4"/>
  <c r="Y41" i="4"/>
  <c r="AA41" i="4" s="1"/>
  <c r="Z40" i="4"/>
  <c r="Y40" i="4"/>
  <c r="AA40" i="4" s="1"/>
  <c r="Z39" i="4"/>
  <c r="Y39" i="4"/>
  <c r="AA39" i="4" s="1"/>
  <c r="Z38" i="4"/>
  <c r="Y38" i="4"/>
  <c r="AA38" i="4" s="1"/>
  <c r="Z37" i="4"/>
  <c r="Y37" i="4"/>
  <c r="AA37" i="4" s="1"/>
  <c r="Z36" i="4"/>
  <c r="Y36" i="4"/>
  <c r="AA36" i="4" s="1"/>
  <c r="Z35" i="4"/>
  <c r="Y35" i="4"/>
  <c r="AA35" i="4" s="1"/>
  <c r="Z34" i="4"/>
  <c r="Y34" i="4"/>
  <c r="AA34" i="4" s="1"/>
  <c r="Z33" i="4"/>
  <c r="Y33" i="4"/>
  <c r="AA33" i="4" s="1"/>
  <c r="Z32" i="4"/>
  <c r="Y32" i="4"/>
  <c r="AA32" i="4" s="1"/>
  <c r="Z31" i="4"/>
  <c r="Y31" i="4"/>
  <c r="AA31" i="4" s="1"/>
  <c r="Z30" i="4"/>
  <c r="Y30" i="4"/>
  <c r="AA30" i="4" s="1"/>
  <c r="Z29" i="4"/>
  <c r="Y29" i="4"/>
  <c r="AA29" i="4" s="1"/>
  <c r="Z28" i="4"/>
  <c r="Y28" i="4"/>
  <c r="AA28" i="4" s="1"/>
  <c r="Z27" i="4"/>
  <c r="Y27" i="4"/>
  <c r="AA27" i="4" s="1"/>
  <c r="Z26" i="4"/>
  <c r="Y26" i="4"/>
  <c r="AA26" i="4" s="1"/>
  <c r="Z25" i="4"/>
  <c r="Y25" i="4"/>
  <c r="AA25" i="4" s="1"/>
  <c r="Z24" i="4"/>
  <c r="Y24" i="4"/>
  <c r="AA24" i="4" s="1"/>
  <c r="Z23" i="4"/>
  <c r="Y23" i="4"/>
  <c r="AA23" i="4" s="1"/>
  <c r="Z22" i="4"/>
  <c r="Y22" i="4"/>
  <c r="AA22" i="4" s="1"/>
  <c r="Z21" i="4"/>
  <c r="Y21" i="4"/>
  <c r="AA21" i="4" s="1"/>
  <c r="Z20" i="4"/>
  <c r="Y20" i="4"/>
  <c r="AA20" i="4" s="1"/>
  <c r="Z19" i="4"/>
  <c r="Y19" i="4"/>
  <c r="AA19" i="4" s="1"/>
  <c r="Z18" i="4"/>
  <c r="Y18" i="4"/>
  <c r="AA18" i="4" s="1"/>
  <c r="Z17" i="4"/>
  <c r="Y17" i="4"/>
  <c r="AA17" i="4" s="1"/>
  <c r="Z16" i="4"/>
  <c r="Y16" i="4"/>
  <c r="AA16" i="4" s="1"/>
  <c r="Z15" i="4"/>
  <c r="Y15" i="4"/>
  <c r="AA15" i="4" s="1"/>
  <c r="Z14" i="4"/>
  <c r="Y14" i="4"/>
  <c r="AA14" i="4" s="1"/>
  <c r="Z13" i="4"/>
  <c r="Y13" i="4"/>
  <c r="AA13" i="4" s="1"/>
  <c r="Z12" i="4"/>
  <c r="Y12" i="4"/>
  <c r="AA12" i="4" s="1"/>
  <c r="Z11" i="4"/>
  <c r="Y11" i="4"/>
  <c r="AA11" i="4" s="1"/>
  <c r="Z10" i="4"/>
  <c r="Y10" i="4"/>
  <c r="AA10" i="4" s="1"/>
  <c r="Z9" i="4"/>
  <c r="Y9" i="4"/>
  <c r="AA9" i="4" s="1"/>
  <c r="Z8" i="4"/>
  <c r="Y8" i="4"/>
  <c r="AA8" i="4" s="1"/>
  <c r="Z7" i="4"/>
  <c r="Y7" i="4"/>
  <c r="AA7" i="4" s="1"/>
  <c r="Z6" i="4"/>
  <c r="Y6" i="4"/>
  <c r="AA6" i="4" s="1"/>
  <c r="Z5" i="4"/>
  <c r="Y5" i="4"/>
  <c r="AA5" i="4" s="1"/>
  <c r="Z4" i="4"/>
  <c r="Y4" i="4"/>
  <c r="AA4" i="4" s="1"/>
  <c r="Z3" i="4"/>
  <c r="Y3" i="4"/>
  <c r="AA3" i="4" s="1"/>
  <c r="Z2" i="4"/>
  <c r="Y2" i="4"/>
  <c r="AA2" i="4" s="1"/>
  <c r="AJ92" i="6" l="1"/>
  <c r="AI92" i="6"/>
  <c r="AH92" i="6"/>
  <c r="AG92" i="6"/>
  <c r="AM92" i="6"/>
  <c r="AL92" i="6"/>
  <c r="AK92" i="6"/>
  <c r="AL9" i="6"/>
  <c r="AK9" i="6"/>
  <c r="AJ9" i="6"/>
  <c r="AI9" i="6"/>
  <c r="AH9" i="6"/>
  <c r="AG9" i="6"/>
  <c r="AK17" i="6"/>
  <c r="AJ17" i="6"/>
  <c r="AI17" i="6"/>
  <c r="AL17" i="6"/>
  <c r="AH17" i="6"/>
  <c r="AG17" i="6"/>
  <c r="AM17" i="6"/>
  <c r="AK20" i="6"/>
  <c r="AJ20" i="6"/>
  <c r="AI20" i="6"/>
  <c r="AH20" i="6"/>
  <c r="AG20" i="6"/>
  <c r="AM20" i="6"/>
  <c r="AL20" i="6"/>
  <c r="AK27" i="6"/>
  <c r="AG27" i="6"/>
  <c r="AM27" i="6"/>
  <c r="AL27" i="6"/>
  <c r="AJ27" i="6"/>
  <c r="AI27" i="6"/>
  <c r="AH27" i="6"/>
  <c r="AK30" i="6"/>
  <c r="AL30" i="6"/>
  <c r="AJ30" i="6"/>
  <c r="AI30" i="6"/>
  <c r="AH30" i="6"/>
  <c r="AG30" i="6"/>
  <c r="AM30" i="6"/>
  <c r="AI38" i="6"/>
  <c r="AH38" i="6"/>
  <c r="AG38" i="6"/>
  <c r="AM38" i="6"/>
  <c r="AK38" i="6"/>
  <c r="AJ38" i="6"/>
  <c r="AL38" i="6"/>
  <c r="AK23" i="6"/>
  <c r="AG23" i="6"/>
  <c r="AJ23" i="6"/>
  <c r="AI23" i="6"/>
  <c r="AM23" i="6"/>
  <c r="AH23" i="6"/>
  <c r="AL23" i="6"/>
  <c r="AL82" i="6"/>
  <c r="AJ82" i="6"/>
  <c r="AI82" i="6"/>
  <c r="AG82" i="6"/>
  <c r="AK82" i="6"/>
  <c r="AM82" i="6"/>
  <c r="AH82" i="6"/>
  <c r="AL44" i="6"/>
  <c r="AK44" i="6"/>
  <c r="AJ44" i="6"/>
  <c r="AG44" i="6"/>
  <c r="AI44" i="6"/>
  <c r="AH44" i="6"/>
  <c r="AM44" i="6"/>
  <c r="AJ45" i="6"/>
  <c r="AK45" i="6"/>
  <c r="AI45" i="6"/>
  <c r="AH45" i="6"/>
  <c r="AG45" i="6"/>
  <c r="AM45" i="6"/>
  <c r="AL45" i="6"/>
  <c r="AJ10" i="6"/>
  <c r="AI10" i="6"/>
  <c r="AH10" i="6"/>
  <c r="AG10" i="6"/>
  <c r="AL10" i="6"/>
  <c r="AM10" i="6"/>
  <c r="AH14" i="6"/>
  <c r="AG14" i="6"/>
  <c r="AM14" i="6"/>
  <c r="AK14" i="6"/>
  <c r="AL14" i="6"/>
  <c r="AI18" i="6"/>
  <c r="AM18" i="6"/>
  <c r="AH18" i="6"/>
  <c r="AG18" i="6"/>
  <c r="AL18" i="6"/>
  <c r="AJ18" i="6"/>
  <c r="AK18" i="6"/>
  <c r="AI28" i="6"/>
  <c r="AM28" i="6"/>
  <c r="AJ28" i="6"/>
  <c r="AH28" i="6"/>
  <c r="AG28" i="6"/>
  <c r="AL28" i="6"/>
  <c r="AK28" i="6"/>
  <c r="AI31" i="6"/>
  <c r="AH31" i="6"/>
  <c r="AG31" i="6"/>
  <c r="AM31" i="6"/>
  <c r="AJ31" i="6"/>
  <c r="AL31" i="6"/>
  <c r="AK31" i="6"/>
  <c r="AJ119" i="6"/>
  <c r="AI119" i="6"/>
  <c r="AH119" i="6"/>
  <c r="AG119" i="6"/>
  <c r="AM119" i="6"/>
  <c r="AL119" i="6"/>
  <c r="AK119" i="6"/>
  <c r="AH7" i="6"/>
  <c r="AG7" i="6"/>
  <c r="AL7" i="6"/>
  <c r="AM7" i="6"/>
  <c r="AJ7" i="6"/>
  <c r="AK7" i="6"/>
  <c r="AK37" i="6"/>
  <c r="AG37" i="6"/>
  <c r="AJ37" i="6"/>
  <c r="AI37" i="6"/>
  <c r="AH37" i="6"/>
  <c r="AL37" i="6"/>
  <c r="AM37" i="6"/>
  <c r="AI42" i="6"/>
  <c r="AH42" i="6"/>
  <c r="AM42" i="6"/>
  <c r="AG42" i="6"/>
  <c r="AK42" i="6"/>
  <c r="AJ42" i="6"/>
  <c r="AL42" i="6"/>
  <c r="AL5" i="6"/>
  <c r="AK5" i="6"/>
  <c r="AJ5" i="6"/>
  <c r="AH5" i="6"/>
  <c r="AI5" i="6"/>
  <c r="AG5" i="6"/>
  <c r="AL48" i="6"/>
  <c r="AJ48" i="6"/>
  <c r="AM48" i="6"/>
  <c r="AH48" i="6"/>
  <c r="AK48" i="6"/>
  <c r="AI48" i="6"/>
  <c r="AG48" i="6"/>
  <c r="AJ6" i="6"/>
  <c r="AI6" i="6"/>
  <c r="AH6" i="6"/>
  <c r="AG6" i="6"/>
  <c r="AM6" i="6"/>
  <c r="AL6" i="6"/>
  <c r="AI24" i="6"/>
  <c r="AM24" i="6"/>
  <c r="AH24" i="6"/>
  <c r="AG24" i="6"/>
  <c r="AK24" i="6"/>
  <c r="AL24" i="6"/>
  <c r="AJ24" i="6"/>
  <c r="AJ49" i="6"/>
  <c r="AH49" i="6"/>
  <c r="AG49" i="6"/>
  <c r="AK49" i="6"/>
  <c r="AM49" i="6"/>
  <c r="AL49" i="6"/>
  <c r="AI49" i="6"/>
  <c r="AJ55" i="6"/>
  <c r="AH55" i="6"/>
  <c r="AG55" i="6"/>
  <c r="AK55" i="6"/>
  <c r="AI55" i="6"/>
  <c r="AL55" i="6"/>
  <c r="AM55" i="6"/>
  <c r="AL69" i="6"/>
  <c r="AJ69" i="6"/>
  <c r="AI69" i="6"/>
  <c r="AK69" i="6"/>
  <c r="AH69" i="6"/>
  <c r="AG69" i="6"/>
  <c r="AM69" i="6"/>
  <c r="AJ72" i="6"/>
  <c r="AH72" i="6"/>
  <c r="AG72" i="6"/>
  <c r="AM72" i="6"/>
  <c r="AL72" i="6"/>
  <c r="AK72" i="6"/>
  <c r="AI72" i="6"/>
  <c r="AJ109" i="6"/>
  <c r="AI109" i="6"/>
  <c r="AH109" i="6"/>
  <c r="AG109" i="6"/>
  <c r="AM109" i="6"/>
  <c r="AL109" i="6"/>
  <c r="AK109" i="6"/>
  <c r="AJ112" i="6"/>
  <c r="AI112" i="6"/>
  <c r="AH112" i="6"/>
  <c r="AG112" i="6"/>
  <c r="AM112" i="6"/>
  <c r="AL112" i="6"/>
  <c r="AK112" i="6"/>
  <c r="AL122" i="6"/>
  <c r="AK122" i="6"/>
  <c r="AJ122" i="6"/>
  <c r="AI122" i="6"/>
  <c r="AG122" i="6"/>
  <c r="AM122" i="6"/>
  <c r="AH122" i="6"/>
  <c r="AJ133" i="6"/>
  <c r="AI133" i="6"/>
  <c r="AH133" i="6"/>
  <c r="AG133" i="6"/>
  <c r="AM133" i="6"/>
  <c r="AL133" i="6"/>
  <c r="AK133" i="6"/>
  <c r="AH3" i="6"/>
  <c r="AG3" i="6"/>
  <c r="AL3" i="6"/>
  <c r="AM3" i="6"/>
  <c r="AK3" i="6"/>
  <c r="AJ3" i="6"/>
  <c r="AK6" i="6"/>
  <c r="AH11" i="6"/>
  <c r="AL11" i="6"/>
  <c r="AG11" i="6"/>
  <c r="AJ11" i="6"/>
  <c r="AM11" i="6"/>
  <c r="AK11" i="6"/>
  <c r="AK41" i="6"/>
  <c r="AJ41" i="6"/>
  <c r="AI41" i="6"/>
  <c r="AH41" i="6"/>
  <c r="AG41" i="6"/>
  <c r="AM41" i="6"/>
  <c r="AL41" i="6"/>
  <c r="AJ63" i="6"/>
  <c r="AH63" i="6"/>
  <c r="AG63" i="6"/>
  <c r="AK63" i="6"/>
  <c r="AM63" i="6"/>
  <c r="AL63" i="6"/>
  <c r="AI63" i="6"/>
  <c r="AM141" i="6"/>
  <c r="AH141" i="6"/>
  <c r="AG141" i="6"/>
  <c r="AK141" i="6"/>
  <c r="AM251" i="6"/>
  <c r="AL251" i="6"/>
  <c r="AK251" i="6"/>
  <c r="AJ251" i="6"/>
  <c r="AI251" i="6"/>
  <c r="AH251" i="6"/>
  <c r="AG251" i="6"/>
  <c r="AG16" i="6"/>
  <c r="AG22" i="6"/>
  <c r="AG36" i="6"/>
  <c r="AH88" i="6"/>
  <c r="AH134" i="6"/>
  <c r="AG134" i="6"/>
  <c r="AM134" i="6"/>
  <c r="AK134" i="6"/>
  <c r="AG40" i="6"/>
  <c r="AG75" i="6"/>
  <c r="AJ97" i="6"/>
  <c r="AI97" i="6"/>
  <c r="AH97" i="6"/>
  <c r="AG97" i="6"/>
  <c r="AM97" i="6"/>
  <c r="AM103" i="6"/>
  <c r="AL103" i="6"/>
  <c r="AK103" i="6"/>
  <c r="AI103" i="6"/>
  <c r="AJ115" i="6"/>
  <c r="AI115" i="6"/>
  <c r="AH115" i="6"/>
  <c r="AG115" i="6"/>
  <c r="AM115" i="6"/>
  <c r="AM117" i="6"/>
  <c r="AL117" i="6"/>
  <c r="AK117" i="6"/>
  <c r="AI117" i="6"/>
  <c r="AH118" i="6"/>
  <c r="AJ123" i="6"/>
  <c r="AI123" i="6"/>
  <c r="AH123" i="6"/>
  <c r="AG123" i="6"/>
  <c r="AM123" i="6"/>
  <c r="AM137" i="6"/>
  <c r="AL137" i="6"/>
  <c r="AK137" i="6"/>
  <c r="AJ137" i="6"/>
  <c r="AI137" i="6"/>
  <c r="AG137" i="6"/>
  <c r="AI139" i="6"/>
  <c r="AK139" i="6"/>
  <c r="AJ139" i="6"/>
  <c r="AH139" i="6"/>
  <c r="AG139" i="6"/>
  <c r="AK146" i="6"/>
  <c r="AL146" i="6"/>
  <c r="AJ146" i="6"/>
  <c r="AI146" i="6"/>
  <c r="AH146" i="6"/>
  <c r="AL168" i="6"/>
  <c r="AK168" i="6"/>
  <c r="AJ168" i="6"/>
  <c r="AH168" i="6"/>
  <c r="AG168" i="6"/>
  <c r="AI170" i="6"/>
  <c r="AM212" i="6"/>
  <c r="AK212" i="6"/>
  <c r="AH212" i="6"/>
  <c r="AG212" i="6"/>
  <c r="AL212" i="6"/>
  <c r="AJ212" i="6"/>
  <c r="AI212" i="6"/>
  <c r="AI4" i="6"/>
  <c r="AI8" i="6"/>
  <c r="AI12" i="6"/>
  <c r="AH16" i="6"/>
  <c r="AH22" i="6"/>
  <c r="AH26" i="6"/>
  <c r="AH33" i="6"/>
  <c r="AH36" i="6"/>
  <c r="AH40" i="6"/>
  <c r="AH47" i="6"/>
  <c r="AH56" i="6"/>
  <c r="AM56" i="6"/>
  <c r="AG73" i="6"/>
  <c r="AH75" i="6"/>
  <c r="AK97" i="6"/>
  <c r="AH107" i="6"/>
  <c r="AG107" i="6"/>
  <c r="AM107" i="6"/>
  <c r="AK107" i="6"/>
  <c r="AI110" i="6"/>
  <c r="AK115" i="6"/>
  <c r="AK123" i="6"/>
  <c r="AH131" i="6"/>
  <c r="AG131" i="6"/>
  <c r="AM131" i="6"/>
  <c r="AK131" i="6"/>
  <c r="AI134" i="6"/>
  <c r="AH137" i="6"/>
  <c r="AL139" i="6"/>
  <c r="AI141" i="6"/>
  <c r="AG144" i="6"/>
  <c r="AM144" i="6"/>
  <c r="AL144" i="6"/>
  <c r="AK144" i="6"/>
  <c r="AI144" i="6"/>
  <c r="AF148" i="6"/>
  <c r="AM156" i="6"/>
  <c r="AL156" i="6"/>
  <c r="AJ156" i="6"/>
  <c r="AK156" i="6"/>
  <c r="AI156" i="6"/>
  <c r="AH156" i="6"/>
  <c r="AG156" i="6"/>
  <c r="AI168" i="6"/>
  <c r="AL172" i="6"/>
  <c r="AK172" i="6"/>
  <c r="AJ172" i="6"/>
  <c r="AH172" i="6"/>
  <c r="AG172" i="6"/>
  <c r="AM172" i="6"/>
  <c r="AI172" i="6"/>
  <c r="AM189" i="6"/>
  <c r="AK189" i="6"/>
  <c r="AL189" i="6"/>
  <c r="AJ189" i="6"/>
  <c r="AI189" i="6"/>
  <c r="AG189" i="6"/>
  <c r="AH189" i="6"/>
  <c r="AI206" i="6"/>
  <c r="AG206" i="6"/>
  <c r="AJ206" i="6"/>
  <c r="AH206" i="6"/>
  <c r="AM206" i="6"/>
  <c r="AL206" i="6"/>
  <c r="AL88" i="6"/>
  <c r="AK88" i="6"/>
  <c r="AJ88" i="6"/>
  <c r="AI88" i="6"/>
  <c r="AG88" i="6"/>
  <c r="AH120" i="6"/>
  <c r="AG120" i="6"/>
  <c r="AM120" i="6"/>
  <c r="AK120" i="6"/>
  <c r="AH170" i="6"/>
  <c r="AG170" i="6"/>
  <c r="AL170" i="6"/>
  <c r="AK170" i="6"/>
  <c r="AJ170" i="6"/>
  <c r="AL81" i="6"/>
  <c r="AK81" i="6"/>
  <c r="AI81" i="6"/>
  <c r="AI16" i="6"/>
  <c r="AH77" i="6"/>
  <c r="AM77" i="6"/>
  <c r="AK77" i="6"/>
  <c r="AG78" i="6"/>
  <c r="AG81" i="6"/>
  <c r="AJ120" i="6"/>
  <c r="AL123" i="6"/>
  <c r="AM153" i="6"/>
  <c r="AJ153" i="6"/>
  <c r="AL153" i="6"/>
  <c r="AI153" i="6"/>
  <c r="AM168" i="6"/>
  <c r="AM175" i="6"/>
  <c r="AL175" i="6"/>
  <c r="AJ175" i="6"/>
  <c r="AI175" i="6"/>
  <c r="AK175" i="6"/>
  <c r="AG175" i="6"/>
  <c r="AK4" i="6"/>
  <c r="AK8" i="6"/>
  <c r="AK12" i="6"/>
  <c r="AL15" i="6"/>
  <c r="AJ16" i="6"/>
  <c r="AJ22" i="6"/>
  <c r="AL25" i="6"/>
  <c r="AJ26" i="6"/>
  <c r="AL32" i="6"/>
  <c r="AJ33" i="6"/>
  <c r="AL35" i="6"/>
  <c r="AJ36" i="6"/>
  <c r="AL39" i="6"/>
  <c r="AJ40" i="6"/>
  <c r="AJ47" i="6"/>
  <c r="AG56" i="6"/>
  <c r="AH61" i="6"/>
  <c r="AM61" i="6"/>
  <c r="AJ73" i="6"/>
  <c r="AH81" i="6"/>
  <c r="AH100" i="6"/>
  <c r="AG100" i="6"/>
  <c r="AM100" i="6"/>
  <c r="AK100" i="6"/>
  <c r="AH103" i="6"/>
  <c r="AI107" i="6"/>
  <c r="AH116" i="6"/>
  <c r="AG116" i="6"/>
  <c r="AM116" i="6"/>
  <c r="AK116" i="6"/>
  <c r="AH117" i="6"/>
  <c r="AL120" i="6"/>
  <c r="AH126" i="6"/>
  <c r="AG126" i="6"/>
  <c r="AM126" i="6"/>
  <c r="AK126" i="6"/>
  <c r="AI131" i="6"/>
  <c r="AL134" i="6"/>
  <c r="AG136" i="6"/>
  <c r="AM136" i="6"/>
  <c r="AL136" i="6"/>
  <c r="AK136" i="6"/>
  <c r="AI136" i="6"/>
  <c r="AF140" i="6"/>
  <c r="AL141" i="6"/>
  <c r="AJ144" i="6"/>
  <c r="AM146" i="6"/>
  <c r="AL157" i="6"/>
  <c r="AK157" i="6"/>
  <c r="AJ157" i="6"/>
  <c r="AH157" i="6"/>
  <c r="AM157" i="6"/>
  <c r="AI157" i="6"/>
  <c r="AG196" i="6"/>
  <c r="AM196" i="6"/>
  <c r="AL196" i="6"/>
  <c r="AK196" i="6"/>
  <c r="AJ196" i="6"/>
  <c r="AH196" i="6"/>
  <c r="AI196" i="6"/>
  <c r="AK244" i="6"/>
  <c r="AJ244" i="6"/>
  <c r="AI244" i="6"/>
  <c r="AH244" i="6"/>
  <c r="AG244" i="6"/>
  <c r="AL244" i="6"/>
  <c r="AM244" i="6"/>
  <c r="AL75" i="6"/>
  <c r="AJ75" i="6"/>
  <c r="AI75" i="6"/>
  <c r="AL118" i="6"/>
  <c r="AK118" i="6"/>
  <c r="AJ118" i="6"/>
  <c r="AI118" i="6"/>
  <c r="AG118" i="6"/>
  <c r="AG47" i="6"/>
  <c r="AL78" i="6"/>
  <c r="AK78" i="6"/>
  <c r="AI78" i="6"/>
  <c r="AI26" i="6"/>
  <c r="AI33" i="6"/>
  <c r="AI36" i="6"/>
  <c r="AI73" i="6"/>
  <c r="AK75" i="6"/>
  <c r="AH80" i="6"/>
  <c r="AM80" i="6"/>
  <c r="AK80" i="6"/>
  <c r="AL115" i="6"/>
  <c r="AJ134" i="6"/>
  <c r="AM139" i="6"/>
  <c r="AI199" i="6"/>
  <c r="AG199" i="6"/>
  <c r="AM199" i="6"/>
  <c r="AL199" i="6"/>
  <c r="AK199" i="6"/>
  <c r="AH199" i="6"/>
  <c r="AK225" i="6"/>
  <c r="AJ225" i="6"/>
  <c r="AI225" i="6"/>
  <c r="AH225" i="6"/>
  <c r="AM225" i="6"/>
  <c r="AL225" i="6"/>
  <c r="AG225" i="6"/>
  <c r="AL4" i="6"/>
  <c r="AL8" i="6"/>
  <c r="AL12" i="6"/>
  <c r="AK16" i="6"/>
  <c r="AK22" i="6"/>
  <c r="AK26" i="6"/>
  <c r="AK33" i="6"/>
  <c r="AK36" i="6"/>
  <c r="AK40" i="6"/>
  <c r="AK47" i="6"/>
  <c r="AF53" i="6"/>
  <c r="AI56" i="6"/>
  <c r="AK73" i="6"/>
  <c r="AG77" i="6"/>
  <c r="AJ78" i="6"/>
  <c r="AG80" i="6"/>
  <c r="AJ81" i="6"/>
  <c r="AJ103" i="6"/>
  <c r="AJ107" i="6"/>
  <c r="AJ117" i="6"/>
  <c r="AM121" i="6"/>
  <c r="AL121" i="6"/>
  <c r="AK121" i="6"/>
  <c r="AI121" i="6"/>
  <c r="AJ131" i="6"/>
  <c r="AI135" i="6"/>
  <c r="AM135" i="6"/>
  <c r="AL135" i="6"/>
  <c r="AJ135" i="6"/>
  <c r="AH136" i="6"/>
  <c r="AG153" i="6"/>
  <c r="AG157" i="6"/>
  <c r="AL161" i="6"/>
  <c r="AK161" i="6"/>
  <c r="AJ161" i="6"/>
  <c r="AH161" i="6"/>
  <c r="AM161" i="6"/>
  <c r="AI161" i="6"/>
  <c r="AH175" i="6"/>
  <c r="AI186" i="6"/>
  <c r="AM186" i="6"/>
  <c r="AL186" i="6"/>
  <c r="AK186" i="6"/>
  <c r="AH186" i="6"/>
  <c r="AG186" i="6"/>
  <c r="AJ186" i="6"/>
  <c r="AJ199" i="6"/>
  <c r="AH110" i="6"/>
  <c r="AG110" i="6"/>
  <c r="AM110" i="6"/>
  <c r="AK110" i="6"/>
  <c r="AG188" i="6"/>
  <c r="AM188" i="6"/>
  <c r="AL188" i="6"/>
  <c r="AK188" i="6"/>
  <c r="AJ188" i="6"/>
  <c r="AH188" i="6"/>
  <c r="AI188" i="6"/>
  <c r="AI40" i="6"/>
  <c r="AI47" i="6"/>
  <c r="AH84" i="6"/>
  <c r="AM84" i="6"/>
  <c r="AK84" i="6"/>
  <c r="AL97" i="6"/>
  <c r="AG103" i="6"/>
  <c r="AJ110" i="6"/>
  <c r="AG117" i="6"/>
  <c r="AK138" i="6"/>
  <c r="AL138" i="6"/>
  <c r="AJ138" i="6"/>
  <c r="AI138" i="6"/>
  <c r="AH138" i="6"/>
  <c r="AJ141" i="6"/>
  <c r="AI143" i="6"/>
  <c r="AM143" i="6"/>
  <c r="AL143" i="6"/>
  <c r="AJ143" i="6"/>
  <c r="AG146" i="6"/>
  <c r="AL16" i="6"/>
  <c r="AL22" i="6"/>
  <c r="AL26" i="6"/>
  <c r="AL33" i="6"/>
  <c r="AL36" i="6"/>
  <c r="AL40" i="6"/>
  <c r="AM47" i="6"/>
  <c r="AH52" i="6"/>
  <c r="AM52" i="6"/>
  <c r="AL54" i="6"/>
  <c r="AJ54" i="6"/>
  <c r="AI54" i="6"/>
  <c r="AJ56" i="6"/>
  <c r="AG61" i="6"/>
  <c r="AI77" i="6"/>
  <c r="AM78" i="6"/>
  <c r="AI80" i="6"/>
  <c r="AM81" i="6"/>
  <c r="AI84" i="6"/>
  <c r="AL91" i="6"/>
  <c r="AK91" i="6"/>
  <c r="AJ91" i="6"/>
  <c r="AI91" i="6"/>
  <c r="AG91" i="6"/>
  <c r="AH93" i="6"/>
  <c r="AG93" i="6"/>
  <c r="AM93" i="6"/>
  <c r="AK93" i="6"/>
  <c r="AI100" i="6"/>
  <c r="AL107" i="6"/>
  <c r="AH113" i="6"/>
  <c r="AG113" i="6"/>
  <c r="AM113" i="6"/>
  <c r="AK113" i="6"/>
  <c r="AI116" i="6"/>
  <c r="AL131" i="6"/>
  <c r="AM138" i="6"/>
  <c r="AH143" i="6"/>
  <c r="AM149" i="6"/>
  <c r="AH149" i="6"/>
  <c r="AG149" i="6"/>
  <c r="AK149" i="6"/>
  <c r="AH153" i="6"/>
  <c r="AG155" i="6"/>
  <c r="AL155" i="6"/>
  <c r="AK155" i="6"/>
  <c r="AJ155" i="6"/>
  <c r="AI155" i="6"/>
  <c r="AH155" i="6"/>
  <c r="AH178" i="6"/>
  <c r="AG178" i="6"/>
  <c r="AL178" i="6"/>
  <c r="AK178" i="6"/>
  <c r="AJ178" i="6"/>
  <c r="AM197" i="6"/>
  <c r="AK197" i="6"/>
  <c r="AL197" i="6"/>
  <c r="AJ197" i="6"/>
  <c r="AI197" i="6"/>
  <c r="AG197" i="6"/>
  <c r="AH197" i="6"/>
  <c r="AI214" i="6"/>
  <c r="AG214" i="6"/>
  <c r="AJ214" i="6"/>
  <c r="AH214" i="6"/>
  <c r="AM214" i="6"/>
  <c r="AL214" i="6"/>
  <c r="AK217" i="6"/>
  <c r="AJ217" i="6"/>
  <c r="AI217" i="6"/>
  <c r="AH217" i="6"/>
  <c r="AM217" i="6"/>
  <c r="AL217" i="6"/>
  <c r="AH73" i="6"/>
  <c r="AM73" i="6"/>
  <c r="AG26" i="6"/>
  <c r="AG33" i="6"/>
  <c r="AI22" i="6"/>
  <c r="AJ58" i="6"/>
  <c r="AH58" i="6"/>
  <c r="AG58" i="6"/>
  <c r="AF74" i="6"/>
  <c r="AJ76" i="6"/>
  <c r="AH76" i="6"/>
  <c r="AG76" i="6"/>
  <c r="AM76" i="6"/>
  <c r="AJ77" i="6"/>
  <c r="AJ80" i="6"/>
  <c r="AJ83" i="6"/>
  <c r="AH83" i="6"/>
  <c r="AG83" i="6"/>
  <c r="AM83" i="6"/>
  <c r="AJ84" i="6"/>
  <c r="AJ86" i="6"/>
  <c r="AI86" i="6"/>
  <c r="AH86" i="6"/>
  <c r="AG86" i="6"/>
  <c r="AM86" i="6"/>
  <c r="AM90" i="6"/>
  <c r="AL90" i="6"/>
  <c r="AK90" i="6"/>
  <c r="AI90" i="6"/>
  <c r="AJ130" i="6"/>
  <c r="AI130" i="6"/>
  <c r="AH130" i="6"/>
  <c r="AG130" i="6"/>
  <c r="AM130" i="6"/>
  <c r="AK143" i="6"/>
  <c r="AM145" i="6"/>
  <c r="AL145" i="6"/>
  <c r="AK145" i="6"/>
  <c r="AJ145" i="6"/>
  <c r="AI145" i="6"/>
  <c r="AG145" i="6"/>
  <c r="AI147" i="6"/>
  <c r="AK147" i="6"/>
  <c r="AJ147" i="6"/>
  <c r="AH147" i="6"/>
  <c r="AG147" i="6"/>
  <c r="AG152" i="6"/>
  <c r="AL152" i="6"/>
  <c r="AM152" i="6"/>
  <c r="AJ152" i="6"/>
  <c r="AK153" i="6"/>
  <c r="AM155" i="6"/>
  <c r="AL176" i="6"/>
  <c r="AK176" i="6"/>
  <c r="AJ176" i="6"/>
  <c r="AH176" i="6"/>
  <c r="AG176" i="6"/>
  <c r="AI178" i="6"/>
  <c r="AL183" i="6"/>
  <c r="AK183" i="6"/>
  <c r="AJ183" i="6"/>
  <c r="AH183" i="6"/>
  <c r="AG183" i="6"/>
  <c r="AM183" i="6"/>
  <c r="AI183" i="6"/>
  <c r="AI191" i="6"/>
  <c r="AG191" i="6"/>
  <c r="AM191" i="6"/>
  <c r="AL191" i="6"/>
  <c r="AK191" i="6"/>
  <c r="AH191" i="6"/>
  <c r="AG211" i="6"/>
  <c r="AM211" i="6"/>
  <c r="AI211" i="6"/>
  <c r="AH211" i="6"/>
  <c r="AL211" i="6"/>
  <c r="AK211" i="6"/>
  <c r="AJ211" i="6"/>
  <c r="AJ142" i="6"/>
  <c r="AJ150" i="6"/>
  <c r="AM160" i="6"/>
  <c r="AL160" i="6"/>
  <c r="AJ160" i="6"/>
  <c r="AH166" i="6"/>
  <c r="AG166" i="6"/>
  <c r="AL166" i="6"/>
  <c r="AK166" i="6"/>
  <c r="AJ169" i="6"/>
  <c r="AI169" i="6"/>
  <c r="AH169" i="6"/>
  <c r="AM169" i="6"/>
  <c r="AJ177" i="6"/>
  <c r="AI177" i="6"/>
  <c r="AH177" i="6"/>
  <c r="AM177" i="6"/>
  <c r="AF194" i="6"/>
  <c r="AK209" i="6"/>
  <c r="AI209" i="6"/>
  <c r="AH209" i="6"/>
  <c r="AG209" i="6"/>
  <c r="AM209" i="6"/>
  <c r="AL209" i="6"/>
  <c r="AM229" i="6"/>
  <c r="AK229" i="6"/>
  <c r="AJ229" i="6"/>
  <c r="AI229" i="6"/>
  <c r="AH229" i="6"/>
  <c r="AL229" i="6"/>
  <c r="AG229" i="6"/>
  <c r="AM262" i="6"/>
  <c r="AL262" i="6"/>
  <c r="AK262" i="6"/>
  <c r="AJ262" i="6"/>
  <c r="AI262" i="6"/>
  <c r="AH262" i="6"/>
  <c r="AG262" i="6"/>
  <c r="AM142" i="6"/>
  <c r="AM150" i="6"/>
  <c r="AG160" i="6"/>
  <c r="AH163" i="6"/>
  <c r="AG163" i="6"/>
  <c r="AL163" i="6"/>
  <c r="AK163" i="6"/>
  <c r="AJ165" i="6"/>
  <c r="AI165" i="6"/>
  <c r="AH165" i="6"/>
  <c r="AM165" i="6"/>
  <c r="AJ166" i="6"/>
  <c r="AG169" i="6"/>
  <c r="AM171" i="6"/>
  <c r="AL171" i="6"/>
  <c r="AJ171" i="6"/>
  <c r="AI171" i="6"/>
  <c r="AH174" i="6"/>
  <c r="AG174" i="6"/>
  <c r="AL174" i="6"/>
  <c r="AK174" i="6"/>
  <c r="AG177" i="6"/>
  <c r="AM179" i="6"/>
  <c r="AL179" i="6"/>
  <c r="AJ179" i="6"/>
  <c r="AI179" i="6"/>
  <c r="AG192" i="6"/>
  <c r="AM192" i="6"/>
  <c r="AL192" i="6"/>
  <c r="AK192" i="6"/>
  <c r="AJ192" i="6"/>
  <c r="AH192" i="6"/>
  <c r="AG200" i="6"/>
  <c r="AM200" i="6"/>
  <c r="AL200" i="6"/>
  <c r="AK200" i="6"/>
  <c r="AJ200" i="6"/>
  <c r="AH200" i="6"/>
  <c r="AK202" i="6"/>
  <c r="AI202" i="6"/>
  <c r="AM202" i="6"/>
  <c r="AL202" i="6"/>
  <c r="AJ202" i="6"/>
  <c r="AG202" i="6"/>
  <c r="AG207" i="6"/>
  <c r="AM207" i="6"/>
  <c r="AI207" i="6"/>
  <c r="AH207" i="6"/>
  <c r="AL207" i="6"/>
  <c r="AK207" i="6"/>
  <c r="AJ209" i="6"/>
  <c r="AK221" i="6"/>
  <c r="AJ221" i="6"/>
  <c r="AI221" i="6"/>
  <c r="AH221" i="6"/>
  <c r="AM221" i="6"/>
  <c r="AL221" i="6"/>
  <c r="AF151" i="6"/>
  <c r="AH159" i="6"/>
  <c r="AG159" i="6"/>
  <c r="AL159" i="6"/>
  <c r="AH160" i="6"/>
  <c r="AI163" i="6"/>
  <c r="AM166" i="6"/>
  <c r="AK169" i="6"/>
  <c r="AI174" i="6"/>
  <c r="AK177" i="6"/>
  <c r="AF187" i="6"/>
  <c r="AF195" i="6"/>
  <c r="AH202" i="6"/>
  <c r="AI210" i="6"/>
  <c r="AG210" i="6"/>
  <c r="AJ210" i="6"/>
  <c r="AH210" i="6"/>
  <c r="AM210" i="6"/>
  <c r="AL210" i="6"/>
  <c r="AM247" i="6"/>
  <c r="AL247" i="6"/>
  <c r="AK247" i="6"/>
  <c r="AJ247" i="6"/>
  <c r="AI247" i="6"/>
  <c r="AH247" i="6"/>
  <c r="AG247" i="6"/>
  <c r="AJ158" i="6"/>
  <c r="AI158" i="6"/>
  <c r="AH158" i="6"/>
  <c r="AJ162" i="6"/>
  <c r="AI162" i="6"/>
  <c r="AH162" i="6"/>
  <c r="AM162" i="6"/>
  <c r="AJ173" i="6"/>
  <c r="AI173" i="6"/>
  <c r="AH173" i="6"/>
  <c r="AM173" i="6"/>
  <c r="AH181" i="6"/>
  <c r="AG181" i="6"/>
  <c r="AL181" i="6"/>
  <c r="AK181" i="6"/>
  <c r="AK190" i="6"/>
  <c r="AI190" i="6"/>
  <c r="AM190" i="6"/>
  <c r="AL190" i="6"/>
  <c r="AJ190" i="6"/>
  <c r="AG190" i="6"/>
  <c r="AK198" i="6"/>
  <c r="AI198" i="6"/>
  <c r="AM198" i="6"/>
  <c r="AL198" i="6"/>
  <c r="AJ198" i="6"/>
  <c r="AG198" i="6"/>
  <c r="AK213" i="6"/>
  <c r="AI213" i="6"/>
  <c r="AH213" i="6"/>
  <c r="AG213" i="6"/>
  <c r="AM213" i="6"/>
  <c r="AL213" i="6"/>
  <c r="AI272" i="6"/>
  <c r="AH272" i="6"/>
  <c r="AG272" i="6"/>
  <c r="AM272" i="6"/>
  <c r="AL272" i="6"/>
  <c r="AK272" i="6"/>
  <c r="AJ272" i="6"/>
  <c r="AG142" i="6"/>
  <c r="AG150" i="6"/>
  <c r="AK160" i="6"/>
  <c r="AM163" i="6"/>
  <c r="AK165" i="6"/>
  <c r="AI181" i="6"/>
  <c r="AM193" i="6"/>
  <c r="AK193" i="6"/>
  <c r="AL193" i="6"/>
  <c r="AJ193" i="6"/>
  <c r="AI193" i="6"/>
  <c r="AG193" i="6"/>
  <c r="AI203" i="6"/>
  <c r="AG203" i="6"/>
  <c r="AM203" i="6"/>
  <c r="AL203" i="6"/>
  <c r="AK203" i="6"/>
  <c r="AH203" i="6"/>
  <c r="AM208" i="6"/>
  <c r="AK208" i="6"/>
  <c r="AH208" i="6"/>
  <c r="AG208" i="6"/>
  <c r="AL208" i="6"/>
  <c r="AJ208" i="6"/>
  <c r="AK210" i="6"/>
  <c r="AK238" i="6"/>
  <c r="AJ238" i="6"/>
  <c r="AI238" i="6"/>
  <c r="AH238" i="6"/>
  <c r="AG238" i="6"/>
  <c r="AL238" i="6"/>
  <c r="AM201" i="6"/>
  <c r="AK201" i="6"/>
  <c r="AG204" i="6"/>
  <c r="AM204" i="6"/>
  <c r="AM233" i="6"/>
  <c r="AK233" i="6"/>
  <c r="AJ233" i="6"/>
  <c r="AI233" i="6"/>
  <c r="AH233" i="6"/>
  <c r="AI268" i="6"/>
  <c r="AH268" i="6"/>
  <c r="AG268" i="6"/>
  <c r="AM268" i="6"/>
  <c r="AL268" i="6"/>
  <c r="AJ167" i="6"/>
  <c r="AJ182" i="6"/>
  <c r="AJ185" i="6"/>
  <c r="AG201" i="6"/>
  <c r="AH204" i="6"/>
  <c r="AG233" i="6"/>
  <c r="AM240" i="6"/>
  <c r="AL240" i="6"/>
  <c r="AK240" i="6"/>
  <c r="AJ240" i="6"/>
  <c r="AI240" i="6"/>
  <c r="AH240" i="6"/>
  <c r="AF252" i="6"/>
  <c r="AF263" i="6"/>
  <c r="AM266" i="6"/>
  <c r="AL266" i="6"/>
  <c r="AK266" i="6"/>
  <c r="AJ266" i="6"/>
  <c r="AI266" i="6"/>
  <c r="AH266" i="6"/>
  <c r="AJ268" i="6"/>
  <c r="AL167" i="6"/>
  <c r="AL182" i="6"/>
  <c r="AL185" i="6"/>
  <c r="AI201" i="6"/>
  <c r="AJ204" i="6"/>
  <c r="AM216" i="6"/>
  <c r="AL216" i="6"/>
  <c r="AK216" i="6"/>
  <c r="AJ216" i="6"/>
  <c r="AG219" i="6"/>
  <c r="AM219" i="6"/>
  <c r="AL219" i="6"/>
  <c r="AM220" i="6"/>
  <c r="AL220" i="6"/>
  <c r="AK220" i="6"/>
  <c r="AJ220" i="6"/>
  <c r="AG232" i="6"/>
  <c r="AM232" i="6"/>
  <c r="AL232" i="6"/>
  <c r="AK232" i="6"/>
  <c r="AJ232" i="6"/>
  <c r="AF234" i="6"/>
  <c r="AF241" i="6"/>
  <c r="AK267" i="6"/>
  <c r="AJ267" i="6"/>
  <c r="AI267" i="6"/>
  <c r="AH267" i="6"/>
  <c r="AG267" i="6"/>
  <c r="AM270" i="6"/>
  <c r="AL270" i="6"/>
  <c r="AK270" i="6"/>
  <c r="AJ270" i="6"/>
  <c r="AI270" i="6"/>
  <c r="AH270" i="6"/>
  <c r="AJ201" i="6"/>
  <c r="AK204" i="6"/>
  <c r="AG215" i="6"/>
  <c r="AM215" i="6"/>
  <c r="AL215" i="6"/>
  <c r="AM224" i="6"/>
  <c r="AL224" i="6"/>
  <c r="AK224" i="6"/>
  <c r="AJ224" i="6"/>
  <c r="AK248" i="6"/>
  <c r="AJ248" i="6"/>
  <c r="AI248" i="6"/>
  <c r="AH248" i="6"/>
  <c r="AG248" i="6"/>
  <c r="AM255" i="6"/>
  <c r="AL255" i="6"/>
  <c r="AK255" i="6"/>
  <c r="AJ255" i="6"/>
  <c r="AI255" i="6"/>
  <c r="AH255" i="6"/>
  <c r="AI260" i="6"/>
  <c r="AH260" i="6"/>
  <c r="AG260" i="6"/>
  <c r="AM260" i="6"/>
  <c r="AL260" i="6"/>
  <c r="AG270" i="6"/>
  <c r="AL201" i="6"/>
  <c r="AL204" i="6"/>
  <c r="AF218" i="6"/>
  <c r="AF222" i="6"/>
  <c r="AG224" i="6"/>
  <c r="AG228" i="6"/>
  <c r="AM228" i="6"/>
  <c r="AL228" i="6"/>
  <c r="AK228" i="6"/>
  <c r="AJ228" i="6"/>
  <c r="AK230" i="6"/>
  <c r="AI230" i="6"/>
  <c r="AH230" i="6"/>
  <c r="AG230" i="6"/>
  <c r="AI232" i="6"/>
  <c r="AM237" i="6"/>
  <c r="AL237" i="6"/>
  <c r="AK237" i="6"/>
  <c r="AJ237" i="6"/>
  <c r="AI237" i="6"/>
  <c r="AH237" i="6"/>
  <c r="AM243" i="6"/>
  <c r="AL243" i="6"/>
  <c r="AK243" i="6"/>
  <c r="AJ243" i="6"/>
  <c r="AI243" i="6"/>
  <c r="AH243" i="6"/>
  <c r="AI264" i="6"/>
  <c r="AH264" i="6"/>
  <c r="AG264" i="6"/>
  <c r="AM264" i="6"/>
  <c r="AL264" i="6"/>
  <c r="AL267" i="6"/>
  <c r="AK271" i="6"/>
  <c r="AJ271" i="6"/>
  <c r="AI271" i="6"/>
  <c r="AH271" i="6"/>
  <c r="AG271" i="6"/>
  <c r="AM274" i="6"/>
  <c r="AL274" i="6"/>
  <c r="AK274" i="6"/>
  <c r="AJ274" i="6"/>
  <c r="AI274" i="6"/>
  <c r="AH274" i="6"/>
  <c r="AF226" i="6"/>
  <c r="AH228" i="6"/>
  <c r="AG237" i="6"/>
  <c r="AG243" i="6"/>
  <c r="AL248" i="6"/>
  <c r="AF256" i="6"/>
  <c r="AK260" i="6"/>
  <c r="AM267" i="6"/>
  <c r="AG274" i="6"/>
  <c r="AL223" i="6"/>
  <c r="AL227" i="6"/>
  <c r="AL231" i="6"/>
  <c r="AL235" i="6"/>
  <c r="AJ236" i="6"/>
  <c r="AL245" i="6"/>
  <c r="AJ246" i="6"/>
  <c r="AL249" i="6"/>
  <c r="AJ250" i="6"/>
  <c r="AL253" i="6"/>
  <c r="AJ254" i="6"/>
  <c r="AL257" i="6"/>
  <c r="AJ258" i="6"/>
  <c r="AJ261" i="6"/>
  <c r="AJ265" i="6"/>
  <c r="AJ269" i="6"/>
  <c r="AJ273" i="6"/>
  <c r="AM223" i="6"/>
  <c r="AM227" i="6"/>
  <c r="AM231" i="6"/>
  <c r="AM235" i="6"/>
  <c r="AK236" i="6"/>
  <c r="AM245" i="6"/>
  <c r="AK246" i="6"/>
  <c r="AM249" i="6"/>
  <c r="AK250" i="6"/>
  <c r="AM253" i="6"/>
  <c r="AK254" i="6"/>
  <c r="AM257" i="6"/>
  <c r="AK258" i="6"/>
  <c r="AK261" i="6"/>
  <c r="AK265" i="6"/>
  <c r="AK269" i="6"/>
  <c r="AK273" i="6"/>
  <c r="AL236" i="6"/>
  <c r="AL246" i="6"/>
  <c r="AL250" i="6"/>
  <c r="AL254" i="6"/>
  <c r="AL258" i="6"/>
  <c r="AL261" i="6"/>
  <c r="AL265" i="6"/>
  <c r="AL269" i="6"/>
  <c r="AL273" i="6"/>
  <c r="AM236" i="6"/>
  <c r="AH2" i="4"/>
  <c r="AG2" i="4"/>
  <c r="AF2" i="4"/>
  <c r="AE2" i="4"/>
  <c r="AD2" i="4"/>
  <c r="AC2" i="4"/>
  <c r="AB2" i="4"/>
  <c r="AH3" i="4"/>
  <c r="AG3" i="4"/>
  <c r="AF3" i="4"/>
  <c r="AE3" i="4"/>
  <c r="AD3" i="4"/>
  <c r="AC3" i="4"/>
  <c r="AB3" i="4"/>
  <c r="AH4" i="4"/>
  <c r="AG4" i="4"/>
  <c r="AF4" i="4"/>
  <c r="AE4" i="4"/>
  <c r="AD4" i="4"/>
  <c r="AC4" i="4"/>
  <c r="AB4" i="4"/>
  <c r="AH5" i="4"/>
  <c r="AG5" i="4"/>
  <c r="AF5" i="4"/>
  <c r="AE5" i="4"/>
  <c r="AD5" i="4"/>
  <c r="AC5" i="4"/>
  <c r="AB5" i="4"/>
  <c r="AH6" i="4"/>
  <c r="AG6" i="4"/>
  <c r="AF6" i="4"/>
  <c r="AE6" i="4"/>
  <c r="AD6" i="4"/>
  <c r="AC6" i="4"/>
  <c r="AB6" i="4"/>
  <c r="AH7" i="4"/>
  <c r="AG7" i="4"/>
  <c r="AF7" i="4"/>
  <c r="AE7" i="4"/>
  <c r="AD7" i="4"/>
  <c r="AC7" i="4"/>
  <c r="AB7" i="4"/>
  <c r="AH8" i="4"/>
  <c r="AG8" i="4"/>
  <c r="AF8" i="4"/>
  <c r="AE8" i="4"/>
  <c r="AD8" i="4"/>
  <c r="AC8" i="4"/>
  <c r="AB8" i="4"/>
  <c r="AH9" i="4"/>
  <c r="AG9" i="4"/>
  <c r="AF9" i="4"/>
  <c r="AE9" i="4"/>
  <c r="AD9" i="4"/>
  <c r="AC9" i="4"/>
  <c r="AB9" i="4"/>
  <c r="AH10" i="4"/>
  <c r="AG10" i="4"/>
  <c r="AF10" i="4"/>
  <c r="AE10" i="4"/>
  <c r="AD10" i="4"/>
  <c r="AC10" i="4"/>
  <c r="AB10" i="4"/>
  <c r="AH11" i="4"/>
  <c r="AG11" i="4"/>
  <c r="AF11" i="4"/>
  <c r="AE11" i="4"/>
  <c r="AD11" i="4"/>
  <c r="AC11" i="4"/>
  <c r="AB11" i="4"/>
  <c r="AH12" i="4"/>
  <c r="AG12" i="4"/>
  <c r="AF12" i="4"/>
  <c r="AE12" i="4"/>
  <c r="AD12" i="4"/>
  <c r="AC12" i="4"/>
  <c r="AB12" i="4"/>
  <c r="AH13" i="4"/>
  <c r="AG13" i="4"/>
  <c r="AF13" i="4"/>
  <c r="AE13" i="4"/>
  <c r="AD13" i="4"/>
  <c r="AC13" i="4"/>
  <c r="AB13" i="4"/>
  <c r="AH14" i="4"/>
  <c r="AG14" i="4"/>
  <c r="AF14" i="4"/>
  <c r="AE14" i="4"/>
  <c r="AD14" i="4"/>
  <c r="AC14" i="4"/>
  <c r="AB14" i="4"/>
  <c r="AH15" i="4"/>
  <c r="AG15" i="4"/>
  <c r="AF15" i="4"/>
  <c r="AE15" i="4"/>
  <c r="AD15" i="4"/>
  <c r="AC15" i="4"/>
  <c r="AB15" i="4"/>
  <c r="AH16" i="4"/>
  <c r="AG16" i="4"/>
  <c r="AF16" i="4"/>
  <c r="AE16" i="4"/>
  <c r="AD16" i="4"/>
  <c r="AC16" i="4"/>
  <c r="AB16" i="4"/>
  <c r="AH17" i="4"/>
  <c r="AG17" i="4"/>
  <c r="AF17" i="4"/>
  <c r="AE17" i="4"/>
  <c r="AD17" i="4"/>
  <c r="AC17" i="4"/>
  <c r="AB17" i="4"/>
  <c r="AH18" i="4"/>
  <c r="AG18" i="4"/>
  <c r="AF18" i="4"/>
  <c r="AE18" i="4"/>
  <c r="AD18" i="4"/>
  <c r="AC18" i="4"/>
  <c r="AB18" i="4"/>
  <c r="AH19" i="4"/>
  <c r="AG19" i="4"/>
  <c r="AF19" i="4"/>
  <c r="AE19" i="4"/>
  <c r="AD19" i="4"/>
  <c r="AC19" i="4"/>
  <c r="AB19" i="4"/>
  <c r="AH20" i="4"/>
  <c r="AG20" i="4"/>
  <c r="AF20" i="4"/>
  <c r="AE20" i="4"/>
  <c r="AD20" i="4"/>
  <c r="AC20" i="4"/>
  <c r="AB20" i="4"/>
  <c r="AH21" i="4"/>
  <c r="AG21" i="4"/>
  <c r="AF21" i="4"/>
  <c r="AE21" i="4"/>
  <c r="AD21" i="4"/>
  <c r="AC21" i="4"/>
  <c r="AB21" i="4"/>
  <c r="AH22" i="4"/>
  <c r="AG22" i="4"/>
  <c r="AF22" i="4"/>
  <c r="AE22" i="4"/>
  <c r="AD22" i="4"/>
  <c r="AC22" i="4"/>
  <c r="AB22" i="4"/>
  <c r="AH23" i="4"/>
  <c r="AG23" i="4"/>
  <c r="AF23" i="4"/>
  <c r="AE23" i="4"/>
  <c r="AD23" i="4"/>
  <c r="AC23" i="4"/>
  <c r="AB23" i="4"/>
  <c r="AH24" i="4"/>
  <c r="AG24" i="4"/>
  <c r="AF24" i="4"/>
  <c r="AE24" i="4"/>
  <c r="AD24" i="4"/>
  <c r="AC24" i="4"/>
  <c r="AB24" i="4"/>
  <c r="AH25" i="4"/>
  <c r="AG25" i="4"/>
  <c r="AF25" i="4"/>
  <c r="AE25" i="4"/>
  <c r="AD25" i="4"/>
  <c r="AC25" i="4"/>
  <c r="AB25" i="4"/>
  <c r="AH26" i="4"/>
  <c r="AG26" i="4"/>
  <c r="AF26" i="4"/>
  <c r="AE26" i="4"/>
  <c r="AD26" i="4"/>
  <c r="AC26" i="4"/>
  <c r="AB26" i="4"/>
  <c r="AH27" i="4"/>
  <c r="AG27" i="4"/>
  <c r="AF27" i="4"/>
  <c r="AE27" i="4"/>
  <c r="AD27" i="4"/>
  <c r="AC27" i="4"/>
  <c r="AB27" i="4"/>
  <c r="AH28" i="4"/>
  <c r="AG28" i="4"/>
  <c r="AF28" i="4"/>
  <c r="AE28" i="4"/>
  <c r="AD28" i="4"/>
  <c r="AC28" i="4"/>
  <c r="AB28" i="4"/>
  <c r="AH29" i="4"/>
  <c r="AG29" i="4"/>
  <c r="AF29" i="4"/>
  <c r="AE29" i="4"/>
  <c r="AD29" i="4"/>
  <c r="AC29" i="4"/>
  <c r="AB29" i="4"/>
  <c r="AH30" i="4"/>
  <c r="AG30" i="4"/>
  <c r="AF30" i="4"/>
  <c r="AE30" i="4"/>
  <c r="AD30" i="4"/>
  <c r="AC30" i="4"/>
  <c r="AB30" i="4"/>
  <c r="AH31" i="4"/>
  <c r="AG31" i="4"/>
  <c r="AF31" i="4"/>
  <c r="AE31" i="4"/>
  <c r="AD31" i="4"/>
  <c r="AC31" i="4"/>
  <c r="AB31" i="4"/>
  <c r="AH32" i="4"/>
  <c r="AG32" i="4"/>
  <c r="AF32" i="4"/>
  <c r="AE32" i="4"/>
  <c r="AD32" i="4"/>
  <c r="AC32" i="4"/>
  <c r="AB32" i="4"/>
  <c r="AH33" i="4"/>
  <c r="AG33" i="4"/>
  <c r="AF33" i="4"/>
  <c r="AE33" i="4"/>
  <c r="AD33" i="4"/>
  <c r="AC33" i="4"/>
  <c r="AB33" i="4"/>
  <c r="AH34" i="4"/>
  <c r="AG34" i="4"/>
  <c r="AF34" i="4"/>
  <c r="AE34" i="4"/>
  <c r="AD34" i="4"/>
  <c r="AC34" i="4"/>
  <c r="AB34" i="4"/>
  <c r="AH35" i="4"/>
  <c r="AG35" i="4"/>
  <c r="AF35" i="4"/>
  <c r="AE35" i="4"/>
  <c r="AD35" i="4"/>
  <c r="AC35" i="4"/>
  <c r="AB35" i="4"/>
  <c r="AH36" i="4"/>
  <c r="AG36" i="4"/>
  <c r="AF36" i="4"/>
  <c r="AE36" i="4"/>
  <c r="AD36" i="4"/>
  <c r="AC36" i="4"/>
  <c r="AB36" i="4"/>
  <c r="AH37" i="4"/>
  <c r="AG37" i="4"/>
  <c r="AF37" i="4"/>
  <c r="AE37" i="4"/>
  <c r="AD37" i="4"/>
  <c r="AC37" i="4"/>
  <c r="AB37" i="4"/>
  <c r="AH38" i="4"/>
  <c r="AG38" i="4"/>
  <c r="AF38" i="4"/>
  <c r="AE38" i="4"/>
  <c r="AD38" i="4"/>
  <c r="AC38" i="4"/>
  <c r="AB38" i="4"/>
  <c r="AH39" i="4"/>
  <c r="AG39" i="4"/>
  <c r="AF39" i="4"/>
  <c r="AE39" i="4"/>
  <c r="AD39" i="4"/>
  <c r="AC39" i="4"/>
  <c r="AB39" i="4"/>
  <c r="AH40" i="4"/>
  <c r="AG40" i="4"/>
  <c r="AF40" i="4"/>
  <c r="AE40" i="4"/>
  <c r="AD40" i="4"/>
  <c r="AC40" i="4"/>
  <c r="AB40" i="4"/>
  <c r="AH41" i="4"/>
  <c r="AG41" i="4"/>
  <c r="AF41" i="4"/>
  <c r="AE41" i="4"/>
  <c r="AD41" i="4"/>
  <c r="AC41" i="4"/>
  <c r="AB41" i="4"/>
  <c r="AH42" i="4"/>
  <c r="AG42" i="4"/>
  <c r="AF42" i="4"/>
  <c r="AE42" i="4"/>
  <c r="AD42" i="4"/>
  <c r="AC42" i="4"/>
  <c r="AB42" i="4"/>
  <c r="AH43" i="4"/>
  <c r="AG43" i="4"/>
  <c r="AF43" i="4"/>
  <c r="AE43" i="4"/>
  <c r="AD43" i="4"/>
  <c r="AC43" i="4"/>
  <c r="AB43" i="4"/>
  <c r="AH44" i="4"/>
  <c r="AG44" i="4"/>
  <c r="AF44" i="4"/>
  <c r="AE44" i="4"/>
  <c r="AD44" i="4"/>
  <c r="AC44" i="4"/>
  <c r="AB44" i="4"/>
  <c r="AH45" i="4"/>
  <c r="AG45" i="4"/>
  <c r="AF45" i="4"/>
  <c r="AE45" i="4"/>
  <c r="AD45" i="4"/>
  <c r="AC45" i="4"/>
  <c r="AB45" i="4"/>
  <c r="AH46" i="4"/>
  <c r="AG46" i="4"/>
  <c r="AF46" i="4"/>
  <c r="AE46" i="4"/>
  <c r="AD46" i="4"/>
  <c r="AC46" i="4"/>
  <c r="AB46" i="4"/>
  <c r="AH47" i="4"/>
  <c r="AG47" i="4"/>
  <c r="AF47" i="4"/>
  <c r="AE47" i="4"/>
  <c r="AD47" i="4"/>
  <c r="AC47" i="4"/>
  <c r="AB47" i="4"/>
  <c r="AH48" i="4"/>
  <c r="AG48" i="4"/>
  <c r="AF48" i="4"/>
  <c r="AE48" i="4"/>
  <c r="AD48" i="4"/>
  <c r="AC48" i="4"/>
  <c r="AB48" i="4"/>
  <c r="AH49" i="4"/>
  <c r="AG49" i="4"/>
  <c r="AF49" i="4"/>
  <c r="AE49" i="4"/>
  <c r="AD49" i="4"/>
  <c r="AC49" i="4"/>
  <c r="AB49" i="4"/>
  <c r="AH50" i="4"/>
  <c r="AG50" i="4"/>
  <c r="AF50" i="4"/>
  <c r="AE50" i="4"/>
  <c r="AD50" i="4"/>
  <c r="AC50" i="4"/>
  <c r="AB50" i="4"/>
  <c r="AH51" i="4"/>
  <c r="AG51" i="4"/>
  <c r="AF51" i="4"/>
  <c r="AE51" i="4"/>
  <c r="AD51" i="4"/>
  <c r="AC51" i="4"/>
  <c r="AB51" i="4"/>
  <c r="AH52" i="4"/>
  <c r="AG52" i="4"/>
  <c r="AF52" i="4"/>
  <c r="AE52" i="4"/>
  <c r="AD52" i="4"/>
  <c r="AC52" i="4"/>
  <c r="AB52" i="4"/>
  <c r="AH53" i="4"/>
  <c r="AG53" i="4"/>
  <c r="AF53" i="4"/>
  <c r="AE53" i="4"/>
  <c r="AD53" i="4"/>
  <c r="AC53" i="4"/>
  <c r="AB53" i="4"/>
  <c r="AH54" i="4"/>
  <c r="AG54" i="4"/>
  <c r="AF54" i="4"/>
  <c r="AE54" i="4"/>
  <c r="AD54" i="4"/>
  <c r="AC54" i="4"/>
  <c r="AB54" i="4"/>
  <c r="AH55" i="4"/>
  <c r="AG55" i="4"/>
  <c r="AF55" i="4"/>
  <c r="AE55" i="4"/>
  <c r="AD55" i="4"/>
  <c r="AC55" i="4"/>
  <c r="AB55" i="4"/>
  <c r="AH56" i="4"/>
  <c r="AG56" i="4"/>
  <c r="AF56" i="4"/>
  <c r="AE56" i="4"/>
  <c r="AD56" i="4"/>
  <c r="AC56" i="4"/>
  <c r="AB56" i="4"/>
  <c r="AH57" i="4"/>
  <c r="AG57" i="4"/>
  <c r="AF57" i="4"/>
  <c r="AE57" i="4"/>
  <c r="AD57" i="4"/>
  <c r="AC57" i="4"/>
  <c r="AB57" i="4"/>
  <c r="AH58" i="4"/>
  <c r="AG58" i="4"/>
  <c r="AF58" i="4"/>
  <c r="AE58" i="4"/>
  <c r="AD58" i="4"/>
  <c r="AC58" i="4"/>
  <c r="AB58" i="4"/>
  <c r="AH59" i="4"/>
  <c r="AG59" i="4"/>
  <c r="AF59" i="4"/>
  <c r="AE59" i="4"/>
  <c r="AD59" i="4"/>
  <c r="AC59" i="4"/>
  <c r="AB59" i="4"/>
  <c r="AH60" i="4"/>
  <c r="AG60" i="4"/>
  <c r="AF60" i="4"/>
  <c r="AE60" i="4"/>
  <c r="AD60" i="4"/>
  <c r="AC60" i="4"/>
  <c r="AB60" i="4"/>
  <c r="AH61" i="4"/>
  <c r="AG61" i="4"/>
  <c r="AF61" i="4"/>
  <c r="AE61" i="4"/>
  <c r="AD61" i="4"/>
  <c r="AC61" i="4"/>
  <c r="AB61" i="4"/>
  <c r="AH62" i="4"/>
  <c r="AG62" i="4"/>
  <c r="AF62" i="4"/>
  <c r="AE62" i="4"/>
  <c r="AD62" i="4"/>
  <c r="AC62" i="4"/>
  <c r="AB62" i="4"/>
  <c r="AH63" i="4"/>
  <c r="AG63" i="4"/>
  <c r="AF63" i="4"/>
  <c r="AE63" i="4"/>
  <c r="AD63" i="4"/>
  <c r="AC63" i="4"/>
  <c r="AB63" i="4"/>
  <c r="AH64" i="4"/>
  <c r="AG64" i="4"/>
  <c r="AF64" i="4"/>
  <c r="AE64" i="4"/>
  <c r="AD64" i="4"/>
  <c r="AC64" i="4"/>
  <c r="AB64" i="4"/>
  <c r="AH65" i="4"/>
  <c r="AG65" i="4"/>
  <c r="AF65" i="4"/>
  <c r="AE65" i="4"/>
  <c r="AD65" i="4"/>
  <c r="AC65" i="4"/>
  <c r="AB65" i="4"/>
  <c r="AH66" i="4"/>
  <c r="AG66" i="4"/>
  <c r="AF66" i="4"/>
  <c r="AE66" i="4"/>
  <c r="AD66" i="4"/>
  <c r="AC66" i="4"/>
  <c r="AB66" i="4"/>
  <c r="AH67" i="4"/>
  <c r="AG67" i="4"/>
  <c r="AF67" i="4"/>
  <c r="AE67" i="4"/>
  <c r="AD67" i="4"/>
  <c r="AC67" i="4"/>
  <c r="AB67" i="4"/>
  <c r="AH68" i="4"/>
  <c r="AG68" i="4"/>
  <c r="AF68" i="4"/>
  <c r="AE68" i="4"/>
  <c r="AD68" i="4"/>
  <c r="AC68" i="4"/>
  <c r="AB68" i="4"/>
  <c r="AH69" i="4"/>
  <c r="AG69" i="4"/>
  <c r="AF69" i="4"/>
  <c r="AE69" i="4"/>
  <c r="AD69" i="4"/>
  <c r="AC69" i="4"/>
  <c r="AB69" i="4"/>
  <c r="AH70" i="4"/>
  <c r="AG70" i="4"/>
  <c r="AF70" i="4"/>
  <c r="AE70" i="4"/>
  <c r="AD70" i="4"/>
  <c r="AC70" i="4"/>
  <c r="AB70" i="4"/>
  <c r="AH71" i="4"/>
  <c r="AG71" i="4"/>
  <c r="AF71" i="4"/>
  <c r="AE71" i="4"/>
  <c r="AD71" i="4"/>
  <c r="AC71" i="4"/>
  <c r="AB71" i="4"/>
  <c r="AH72" i="4"/>
  <c r="AG72" i="4"/>
  <c r="AF72" i="4"/>
  <c r="AE72" i="4"/>
  <c r="AD72" i="4"/>
  <c r="AC72" i="4"/>
  <c r="AB72" i="4"/>
  <c r="AH73" i="4"/>
  <c r="AG73" i="4"/>
  <c r="AF73" i="4"/>
  <c r="AE73" i="4"/>
  <c r="AD73" i="4"/>
  <c r="AC73" i="4"/>
  <c r="AB73" i="4"/>
  <c r="AH74" i="4"/>
  <c r="AG74" i="4"/>
  <c r="AF74" i="4"/>
  <c r="AE74" i="4"/>
  <c r="AD74" i="4"/>
  <c r="AC74" i="4"/>
  <c r="AB74" i="4"/>
  <c r="AH75" i="4"/>
  <c r="AG75" i="4"/>
  <c r="AF75" i="4"/>
  <c r="AE75" i="4"/>
  <c r="AD75" i="4"/>
  <c r="AC75" i="4"/>
  <c r="AB75" i="4"/>
  <c r="AH76" i="4"/>
  <c r="AG76" i="4"/>
  <c r="AF76" i="4"/>
  <c r="AE76" i="4"/>
  <c r="AD76" i="4"/>
  <c r="AC76" i="4"/>
  <c r="AB76" i="4"/>
  <c r="AH77" i="4"/>
  <c r="AG77" i="4"/>
  <c r="AF77" i="4"/>
  <c r="AE77" i="4"/>
  <c r="AD77" i="4"/>
  <c r="AC77" i="4"/>
  <c r="AB77" i="4"/>
  <c r="AH78" i="4"/>
  <c r="AG78" i="4"/>
  <c r="AF78" i="4"/>
  <c r="AE78" i="4"/>
  <c r="AD78" i="4"/>
  <c r="AC78" i="4"/>
  <c r="AB78" i="4"/>
  <c r="AH79" i="4"/>
  <c r="AG79" i="4"/>
  <c r="AF79" i="4"/>
  <c r="AE79" i="4"/>
  <c r="AD79" i="4"/>
  <c r="AC79" i="4"/>
  <c r="AB79" i="4"/>
  <c r="AH80" i="4"/>
  <c r="AG80" i="4"/>
  <c r="AF80" i="4"/>
  <c r="AE80" i="4"/>
  <c r="AD80" i="4"/>
  <c r="AC80" i="4"/>
  <c r="AB80" i="4"/>
  <c r="AH81" i="4"/>
  <c r="AG81" i="4"/>
  <c r="AF81" i="4"/>
  <c r="AE81" i="4"/>
  <c r="AD81" i="4"/>
  <c r="AC81" i="4"/>
  <c r="AB81" i="4"/>
  <c r="AH82" i="4"/>
  <c r="AG82" i="4"/>
  <c r="AF82" i="4"/>
  <c r="AE82" i="4"/>
  <c r="AD82" i="4"/>
  <c r="AC82" i="4"/>
  <c r="AB82" i="4"/>
  <c r="AH83" i="4"/>
  <c r="AG83" i="4"/>
  <c r="AF83" i="4"/>
  <c r="AE83" i="4"/>
  <c r="AD83" i="4"/>
  <c r="AC83" i="4"/>
  <c r="AB83" i="4"/>
  <c r="AH84" i="4"/>
  <c r="AG84" i="4"/>
  <c r="AF84" i="4"/>
  <c r="AE84" i="4"/>
  <c r="AD84" i="4"/>
  <c r="AC84" i="4"/>
  <c r="AB84" i="4"/>
  <c r="AH85" i="4"/>
  <c r="AG85" i="4"/>
  <c r="AF85" i="4"/>
  <c r="AE85" i="4"/>
  <c r="AD85" i="4"/>
  <c r="AC85" i="4"/>
  <c r="AB85" i="4"/>
  <c r="AH86" i="4"/>
  <c r="AG86" i="4"/>
  <c r="AF86" i="4"/>
  <c r="AE86" i="4"/>
  <c r="AD86" i="4"/>
  <c r="AC86" i="4"/>
  <c r="AB86" i="4"/>
  <c r="AH87" i="4"/>
  <c r="AG87" i="4"/>
  <c r="AF87" i="4"/>
  <c r="AE87" i="4"/>
  <c r="AD87" i="4"/>
  <c r="AC87" i="4"/>
  <c r="AB87" i="4"/>
  <c r="AH88" i="4"/>
  <c r="AG88" i="4"/>
  <c r="AF88" i="4"/>
  <c r="AE88" i="4"/>
  <c r="AD88" i="4"/>
  <c r="AC88" i="4"/>
  <c r="AB88" i="4"/>
  <c r="AH89" i="4"/>
  <c r="AG89" i="4"/>
  <c r="AF89" i="4"/>
  <c r="AE89" i="4"/>
  <c r="AD89" i="4"/>
  <c r="AC89" i="4"/>
  <c r="AB89" i="4"/>
  <c r="AH90" i="4"/>
  <c r="AG90" i="4"/>
  <c r="AF90" i="4"/>
  <c r="AE90" i="4"/>
  <c r="AD90" i="4"/>
  <c r="AC90" i="4"/>
  <c r="AB90" i="4"/>
  <c r="AH91" i="4"/>
  <c r="AG91" i="4"/>
  <c r="AF91" i="4"/>
  <c r="AE91" i="4"/>
  <c r="AD91" i="4"/>
  <c r="AC91" i="4"/>
  <c r="AB91" i="4"/>
  <c r="AH92" i="4"/>
  <c r="AG92" i="4"/>
  <c r="AF92" i="4"/>
  <c r="AE92" i="4"/>
  <c r="AD92" i="4"/>
  <c r="AC92" i="4"/>
  <c r="AB92" i="4"/>
  <c r="AH93" i="4"/>
  <c r="AG93" i="4"/>
  <c r="AF93" i="4"/>
  <c r="AE93" i="4"/>
  <c r="AD93" i="4"/>
  <c r="AC93" i="4"/>
  <c r="AB93" i="4"/>
  <c r="AH94" i="4"/>
  <c r="AG94" i="4"/>
  <c r="AF94" i="4"/>
  <c r="AE94" i="4"/>
  <c r="AD94" i="4"/>
  <c r="AC94" i="4"/>
  <c r="AB94" i="4"/>
  <c r="AH95" i="4"/>
  <c r="AG95" i="4"/>
  <c r="AF95" i="4"/>
  <c r="AE95" i="4"/>
  <c r="AD95" i="4"/>
  <c r="AC95" i="4"/>
  <c r="AB95" i="4"/>
  <c r="AH96" i="4"/>
  <c r="AG96" i="4"/>
  <c r="AF96" i="4"/>
  <c r="AE96" i="4"/>
  <c r="AD96" i="4"/>
  <c r="AC96" i="4"/>
  <c r="AB96" i="4"/>
  <c r="AH97" i="4"/>
  <c r="AG97" i="4"/>
  <c r="AF97" i="4"/>
  <c r="AE97" i="4"/>
  <c r="AD97" i="4"/>
  <c r="AC97" i="4"/>
  <c r="AB97" i="4"/>
  <c r="AH98" i="4"/>
  <c r="AG98" i="4"/>
  <c r="AF98" i="4"/>
  <c r="AE98" i="4"/>
  <c r="AD98" i="4"/>
  <c r="AC98" i="4"/>
  <c r="AB98" i="4"/>
  <c r="AH99" i="4"/>
  <c r="AG99" i="4"/>
  <c r="AF99" i="4"/>
  <c r="AE99" i="4"/>
  <c r="AD99" i="4"/>
  <c r="AC99" i="4"/>
  <c r="AB99" i="4"/>
  <c r="AH100" i="4"/>
  <c r="AG100" i="4"/>
  <c r="AF100" i="4"/>
  <c r="AE100" i="4"/>
  <c r="AD100" i="4"/>
  <c r="AC100" i="4"/>
  <c r="AB100" i="4"/>
  <c r="AH101" i="4"/>
  <c r="AG101" i="4"/>
  <c r="AF101" i="4"/>
  <c r="AE101" i="4"/>
  <c r="AD101" i="4"/>
  <c r="AC101" i="4"/>
  <c r="AB101" i="4"/>
  <c r="AH102" i="4"/>
  <c r="AG102" i="4"/>
  <c r="AF102" i="4"/>
  <c r="AE102" i="4"/>
  <c r="AD102" i="4"/>
  <c r="AC102" i="4"/>
  <c r="AB102" i="4"/>
  <c r="AH103" i="4"/>
  <c r="AG103" i="4"/>
  <c r="AF103" i="4"/>
  <c r="AE103" i="4"/>
  <c r="AD103" i="4"/>
  <c r="AC103" i="4"/>
  <c r="AB103" i="4"/>
  <c r="AH104" i="4"/>
  <c r="AG104" i="4"/>
  <c r="AF104" i="4"/>
  <c r="AE104" i="4"/>
  <c r="AD104" i="4"/>
  <c r="AC104" i="4"/>
  <c r="AB104" i="4"/>
  <c r="AH105" i="4"/>
  <c r="AG105" i="4"/>
  <c r="AF105" i="4"/>
  <c r="AE105" i="4"/>
  <c r="AD105" i="4"/>
  <c r="AC105" i="4"/>
  <c r="AB105" i="4"/>
  <c r="AH106" i="4"/>
  <c r="AG106" i="4"/>
  <c r="AF106" i="4"/>
  <c r="AE106" i="4"/>
  <c r="AD106" i="4"/>
  <c r="AC106" i="4"/>
  <c r="AB106" i="4"/>
  <c r="AH107" i="4"/>
  <c r="AG107" i="4"/>
  <c r="AF107" i="4"/>
  <c r="AE107" i="4"/>
  <c r="AD107" i="4"/>
  <c r="AC107" i="4"/>
  <c r="AB107" i="4"/>
  <c r="AH108" i="4"/>
  <c r="AG108" i="4"/>
  <c r="AF108" i="4"/>
  <c r="AE108" i="4"/>
  <c r="AD108" i="4"/>
  <c r="AC108" i="4"/>
  <c r="AB108" i="4"/>
  <c r="AH109" i="4"/>
  <c r="AG109" i="4"/>
  <c r="AF109" i="4"/>
  <c r="AE109" i="4"/>
  <c r="AD109" i="4"/>
  <c r="AC109" i="4"/>
  <c r="AB109" i="4"/>
  <c r="AH110" i="4"/>
  <c r="AG110" i="4"/>
  <c r="AF110" i="4"/>
  <c r="AE110" i="4"/>
  <c r="AD110" i="4"/>
  <c r="AC110" i="4"/>
  <c r="AB110" i="4"/>
  <c r="AH111" i="4"/>
  <c r="AG111" i="4"/>
  <c r="AF111" i="4"/>
  <c r="AE111" i="4"/>
  <c r="AD111" i="4"/>
  <c r="AC111" i="4"/>
  <c r="AB111" i="4"/>
  <c r="AH112" i="4"/>
  <c r="AG112" i="4"/>
  <c r="AF112" i="4"/>
  <c r="AE112" i="4"/>
  <c r="AD112" i="4"/>
  <c r="AC112" i="4"/>
  <c r="AB112" i="4"/>
  <c r="AH113" i="4"/>
  <c r="AG113" i="4"/>
  <c r="AF113" i="4"/>
  <c r="AE113" i="4"/>
  <c r="AD113" i="4"/>
  <c r="AC113" i="4"/>
  <c r="AB113" i="4"/>
  <c r="AH114" i="4"/>
  <c r="AG114" i="4"/>
  <c r="AF114" i="4"/>
  <c r="AE114" i="4"/>
  <c r="AD114" i="4"/>
  <c r="AC114" i="4"/>
  <c r="AB114" i="4"/>
  <c r="AH115" i="4"/>
  <c r="AG115" i="4"/>
  <c r="AF115" i="4"/>
  <c r="AE115" i="4"/>
  <c r="AD115" i="4"/>
  <c r="AC115" i="4"/>
  <c r="AB115" i="4"/>
  <c r="AH116" i="4"/>
  <c r="AG116" i="4"/>
  <c r="AF116" i="4"/>
  <c r="AE116" i="4"/>
  <c r="AD116" i="4"/>
  <c r="AC116" i="4"/>
  <c r="AB116" i="4"/>
  <c r="AH117" i="4"/>
  <c r="AG117" i="4"/>
  <c r="AF117" i="4"/>
  <c r="AE117" i="4"/>
  <c r="AD117" i="4"/>
  <c r="AC117" i="4"/>
  <c r="AB117" i="4"/>
  <c r="AH118" i="4"/>
  <c r="AG118" i="4"/>
  <c r="AF118" i="4"/>
  <c r="AE118" i="4"/>
  <c r="AD118" i="4"/>
  <c r="AC118" i="4"/>
  <c r="AB118" i="4"/>
  <c r="AH119" i="4"/>
  <c r="AG119" i="4"/>
  <c r="AF119" i="4"/>
  <c r="AE119" i="4"/>
  <c r="AD119" i="4"/>
  <c r="AC119" i="4"/>
  <c r="AB119" i="4"/>
  <c r="AH120" i="4"/>
  <c r="AG120" i="4"/>
  <c r="AF120" i="4"/>
  <c r="AE120" i="4"/>
  <c r="AD120" i="4"/>
  <c r="AC120" i="4"/>
  <c r="AB120" i="4"/>
  <c r="AH121" i="4"/>
  <c r="AG121" i="4"/>
  <c r="AF121" i="4"/>
  <c r="AE121" i="4"/>
  <c r="AD121" i="4"/>
  <c r="AC121" i="4"/>
  <c r="AB121" i="4"/>
  <c r="AH122" i="4"/>
  <c r="AG122" i="4"/>
  <c r="AF122" i="4"/>
  <c r="AE122" i="4"/>
  <c r="AD122" i="4"/>
  <c r="AC122" i="4"/>
  <c r="AB122" i="4"/>
  <c r="AH123" i="4"/>
  <c r="AG123" i="4"/>
  <c r="AF123" i="4"/>
  <c r="AE123" i="4"/>
  <c r="AD123" i="4"/>
  <c r="AC123" i="4"/>
  <c r="AB123" i="4"/>
  <c r="AH124" i="4"/>
  <c r="AG124" i="4"/>
  <c r="AF124" i="4"/>
  <c r="AE124" i="4"/>
  <c r="AD124" i="4"/>
  <c r="AC124" i="4"/>
  <c r="AB124" i="4"/>
  <c r="AH125" i="4"/>
  <c r="AG125" i="4"/>
  <c r="AF125" i="4"/>
  <c r="AE125" i="4"/>
  <c r="AD125" i="4"/>
  <c r="AC125" i="4"/>
  <c r="AB125" i="4"/>
  <c r="AH126" i="4"/>
  <c r="AG126" i="4"/>
  <c r="AF126" i="4"/>
  <c r="AE126" i="4"/>
  <c r="AD126" i="4"/>
  <c r="AC126" i="4"/>
  <c r="AB126" i="4"/>
  <c r="AH127" i="4"/>
  <c r="AG127" i="4"/>
  <c r="AF127" i="4"/>
  <c r="AE127" i="4"/>
  <c r="AD127" i="4"/>
  <c r="AC127" i="4"/>
  <c r="AB127" i="4"/>
  <c r="AH128" i="4"/>
  <c r="AG128" i="4"/>
  <c r="AF128" i="4"/>
  <c r="AE128" i="4"/>
  <c r="AD128" i="4"/>
  <c r="AC128" i="4"/>
  <c r="AB128" i="4"/>
  <c r="AH129" i="4"/>
  <c r="AG129" i="4"/>
  <c r="AF129" i="4"/>
  <c r="AE129" i="4"/>
  <c r="AD129" i="4"/>
  <c r="AC129" i="4"/>
  <c r="AB129" i="4"/>
  <c r="AH130" i="4"/>
  <c r="AG130" i="4"/>
  <c r="AF130" i="4"/>
  <c r="AE130" i="4"/>
  <c r="AD130" i="4"/>
  <c r="AC130" i="4"/>
  <c r="AB130" i="4"/>
  <c r="AH131" i="4"/>
  <c r="AG131" i="4"/>
  <c r="AF131" i="4"/>
  <c r="AE131" i="4"/>
  <c r="AD131" i="4"/>
  <c r="AC131" i="4"/>
  <c r="AB131" i="4"/>
  <c r="AH132" i="4"/>
  <c r="AG132" i="4"/>
  <c r="AF132" i="4"/>
  <c r="AE132" i="4"/>
  <c r="AD132" i="4"/>
  <c r="AC132" i="4"/>
  <c r="AB132" i="4"/>
  <c r="AH133" i="4"/>
  <c r="AG133" i="4"/>
  <c r="AF133" i="4"/>
  <c r="AE133" i="4"/>
  <c r="AD133" i="4"/>
  <c r="AC133" i="4"/>
  <c r="AB133" i="4"/>
  <c r="AH134" i="4"/>
  <c r="AG134" i="4"/>
  <c r="AF134" i="4"/>
  <c r="AE134" i="4"/>
  <c r="AD134" i="4"/>
  <c r="AC134" i="4"/>
  <c r="AB134" i="4"/>
  <c r="AH135" i="4"/>
  <c r="AG135" i="4"/>
  <c r="AF135" i="4"/>
  <c r="AE135" i="4"/>
  <c r="AD135" i="4"/>
  <c r="AC135" i="4"/>
  <c r="AB135" i="4"/>
  <c r="AH136" i="4"/>
  <c r="AG136" i="4"/>
  <c r="AF136" i="4"/>
  <c r="AE136" i="4"/>
  <c r="AD136" i="4"/>
  <c r="AC136" i="4"/>
  <c r="AB136" i="4"/>
  <c r="AH137" i="4"/>
  <c r="AG137" i="4"/>
  <c r="AF137" i="4"/>
  <c r="AE137" i="4"/>
  <c r="AD137" i="4"/>
  <c r="AC137" i="4"/>
  <c r="AB137" i="4"/>
  <c r="AH138" i="4"/>
  <c r="AG138" i="4"/>
  <c r="AF138" i="4"/>
  <c r="AE138" i="4"/>
  <c r="AD138" i="4"/>
  <c r="AC138" i="4"/>
  <c r="AB138" i="4"/>
  <c r="AH139" i="4"/>
  <c r="AG139" i="4"/>
  <c r="AF139" i="4"/>
  <c r="AE139" i="4"/>
  <c r="AD139" i="4"/>
  <c r="AC139" i="4"/>
  <c r="AB139" i="4"/>
  <c r="AH140" i="4"/>
  <c r="AG140" i="4"/>
  <c r="AF140" i="4"/>
  <c r="AE140" i="4"/>
  <c r="AD140" i="4"/>
  <c r="AC140" i="4"/>
  <c r="AB140" i="4"/>
  <c r="AH141" i="4"/>
  <c r="AG141" i="4"/>
  <c r="AF141" i="4"/>
  <c r="AE141" i="4"/>
  <c r="AD141" i="4"/>
  <c r="AC141" i="4"/>
  <c r="AB141" i="4"/>
  <c r="AH142" i="4"/>
  <c r="AG142" i="4"/>
  <c r="AF142" i="4"/>
  <c r="AE142" i="4"/>
  <c r="AD142" i="4"/>
  <c r="AC142" i="4"/>
  <c r="AB142" i="4"/>
  <c r="AH143" i="4"/>
  <c r="AG143" i="4"/>
  <c r="AF143" i="4"/>
  <c r="AE143" i="4"/>
  <c r="AD143" i="4"/>
  <c r="AC143" i="4"/>
  <c r="AB143" i="4"/>
  <c r="AH144" i="4"/>
  <c r="AG144" i="4"/>
  <c r="AF144" i="4"/>
  <c r="AE144" i="4"/>
  <c r="AD144" i="4"/>
  <c r="AC144" i="4"/>
  <c r="AB144" i="4"/>
  <c r="AH145" i="4"/>
  <c r="AG145" i="4"/>
  <c r="AF145" i="4"/>
  <c r="AE145" i="4"/>
  <c r="AD145" i="4"/>
  <c r="AC145" i="4"/>
  <c r="AB145" i="4"/>
  <c r="AH146" i="4"/>
  <c r="AG146" i="4"/>
  <c r="AF146" i="4"/>
  <c r="AE146" i="4"/>
  <c r="AD146" i="4"/>
  <c r="AC146" i="4"/>
  <c r="AB146" i="4"/>
  <c r="AH147" i="4"/>
  <c r="AG147" i="4"/>
  <c r="AF147" i="4"/>
  <c r="AE147" i="4"/>
  <c r="AD147" i="4"/>
  <c r="AC147" i="4"/>
  <c r="AB147" i="4"/>
  <c r="AH148" i="4"/>
  <c r="AG148" i="4"/>
  <c r="AF148" i="4"/>
  <c r="AE148" i="4"/>
  <c r="AD148" i="4"/>
  <c r="AC148" i="4"/>
  <c r="AB148" i="4"/>
  <c r="AH149" i="4"/>
  <c r="AG149" i="4"/>
  <c r="AF149" i="4"/>
  <c r="AE149" i="4"/>
  <c r="AD149" i="4"/>
  <c r="AC149" i="4"/>
  <c r="AB149" i="4"/>
  <c r="AH150" i="4"/>
  <c r="AG150" i="4"/>
  <c r="AF150" i="4"/>
  <c r="AE150" i="4"/>
  <c r="AD150" i="4"/>
  <c r="AC150" i="4"/>
  <c r="AB150" i="4"/>
  <c r="AH151" i="4"/>
  <c r="AG151" i="4"/>
  <c r="AF151" i="4"/>
  <c r="AE151" i="4"/>
  <c r="AD151" i="4"/>
  <c r="AC151" i="4"/>
  <c r="AB151" i="4"/>
  <c r="AH152" i="4"/>
  <c r="AG152" i="4"/>
  <c r="AF152" i="4"/>
  <c r="AE152" i="4"/>
  <c r="AD152" i="4"/>
  <c r="AC152" i="4"/>
  <c r="AB152" i="4"/>
  <c r="AH153" i="4"/>
  <c r="AG153" i="4"/>
  <c r="AF153" i="4"/>
  <c r="AE153" i="4"/>
  <c r="AD153" i="4"/>
  <c r="AC153" i="4"/>
  <c r="AB153" i="4"/>
  <c r="AH154" i="4"/>
  <c r="AG154" i="4"/>
  <c r="AF154" i="4"/>
  <c r="AE154" i="4"/>
  <c r="AD154" i="4"/>
  <c r="AC154" i="4"/>
  <c r="AB154" i="4"/>
  <c r="AH155" i="4"/>
  <c r="AG155" i="4"/>
  <c r="AF155" i="4"/>
  <c r="AE155" i="4"/>
  <c r="AD155" i="4"/>
  <c r="AC155" i="4"/>
  <c r="AB155" i="4"/>
  <c r="AH156" i="4"/>
  <c r="AG156" i="4"/>
  <c r="AF156" i="4"/>
  <c r="AE156" i="4"/>
  <c r="AD156" i="4"/>
  <c r="AC156" i="4"/>
  <c r="AB156" i="4"/>
  <c r="AH157" i="4"/>
  <c r="AG157" i="4"/>
  <c r="AF157" i="4"/>
  <c r="AE157" i="4"/>
  <c r="AD157" i="4"/>
  <c r="AC157" i="4"/>
  <c r="AB157" i="4"/>
  <c r="AH158" i="4"/>
  <c r="AG158" i="4"/>
  <c r="AF158" i="4"/>
  <c r="AE158" i="4"/>
  <c r="AD158" i="4"/>
  <c r="AC158" i="4"/>
  <c r="AB158" i="4"/>
  <c r="AH159" i="4"/>
  <c r="AG159" i="4"/>
  <c r="AF159" i="4"/>
  <c r="AE159" i="4"/>
  <c r="AD159" i="4"/>
  <c r="AC159" i="4"/>
  <c r="AB159" i="4"/>
  <c r="AH160" i="4"/>
  <c r="AG160" i="4"/>
  <c r="AF160" i="4"/>
  <c r="AE160" i="4"/>
  <c r="AD160" i="4"/>
  <c r="AC160" i="4"/>
  <c r="AB160" i="4"/>
  <c r="AH161" i="4"/>
  <c r="AG161" i="4"/>
  <c r="AF161" i="4"/>
  <c r="AE161" i="4"/>
  <c r="AD161" i="4"/>
  <c r="AC161" i="4"/>
  <c r="AB161" i="4"/>
  <c r="AH162" i="4"/>
  <c r="AG162" i="4"/>
  <c r="AF162" i="4"/>
  <c r="AE162" i="4"/>
  <c r="AD162" i="4"/>
  <c r="AC162" i="4"/>
  <c r="AB162" i="4"/>
  <c r="AH163" i="4"/>
  <c r="AG163" i="4"/>
  <c r="AF163" i="4"/>
  <c r="AE163" i="4"/>
  <c r="AD163" i="4"/>
  <c r="AC163" i="4"/>
  <c r="AB163" i="4"/>
  <c r="AH164" i="4"/>
  <c r="AG164" i="4"/>
  <c r="AF164" i="4"/>
  <c r="AE164" i="4"/>
  <c r="AD164" i="4"/>
  <c r="AC164" i="4"/>
  <c r="AB164" i="4"/>
  <c r="AH165" i="4"/>
  <c r="AG165" i="4"/>
  <c r="AF165" i="4"/>
  <c r="AE165" i="4"/>
  <c r="AD165" i="4"/>
  <c r="AC165" i="4"/>
  <c r="AB165" i="4"/>
  <c r="AH166" i="4"/>
  <c r="AG166" i="4"/>
  <c r="AF166" i="4"/>
  <c r="AE166" i="4"/>
  <c r="AD166" i="4"/>
  <c r="AC166" i="4"/>
  <c r="AB166" i="4"/>
  <c r="AH167" i="4"/>
  <c r="AG167" i="4"/>
  <c r="AF167" i="4"/>
  <c r="AE167" i="4"/>
  <c r="AD167" i="4"/>
  <c r="AC167" i="4"/>
  <c r="AB167" i="4"/>
  <c r="AH168" i="4"/>
  <c r="AG168" i="4"/>
  <c r="AF168" i="4"/>
  <c r="AE168" i="4"/>
  <c r="AD168" i="4"/>
  <c r="AC168" i="4"/>
  <c r="AB168" i="4"/>
  <c r="AH169" i="4"/>
  <c r="AG169" i="4"/>
  <c r="AF169" i="4"/>
  <c r="AE169" i="4"/>
  <c r="AD169" i="4"/>
  <c r="AC169" i="4"/>
  <c r="AB169" i="4"/>
  <c r="AH170" i="4"/>
  <c r="AG170" i="4"/>
  <c r="AF170" i="4"/>
  <c r="AE170" i="4"/>
  <c r="AD170" i="4"/>
  <c r="AC170" i="4"/>
  <c r="AB170" i="4"/>
  <c r="AH171" i="4"/>
  <c r="AG171" i="4"/>
  <c r="AF171" i="4"/>
  <c r="AE171" i="4"/>
  <c r="AD171" i="4"/>
  <c r="AC171" i="4"/>
  <c r="AB171" i="4"/>
  <c r="AH172" i="4"/>
  <c r="AG172" i="4"/>
  <c r="AF172" i="4"/>
  <c r="AE172" i="4"/>
  <c r="AD172" i="4"/>
  <c r="AC172" i="4"/>
  <c r="AB172" i="4"/>
  <c r="AH173" i="4"/>
  <c r="AG173" i="4"/>
  <c r="AF173" i="4"/>
  <c r="AE173" i="4"/>
  <c r="AD173" i="4"/>
  <c r="AC173" i="4"/>
  <c r="AB173" i="4"/>
  <c r="AH174" i="4"/>
  <c r="AG174" i="4"/>
  <c r="AF174" i="4"/>
  <c r="AE174" i="4"/>
  <c r="AD174" i="4"/>
  <c r="AC174" i="4"/>
  <c r="AB174" i="4"/>
  <c r="AH175" i="4"/>
  <c r="AG175" i="4"/>
  <c r="AF175" i="4"/>
  <c r="AE175" i="4"/>
  <c r="AD175" i="4"/>
  <c r="AC175" i="4"/>
  <c r="AB175" i="4"/>
  <c r="AH176" i="4"/>
  <c r="AG176" i="4"/>
  <c r="AF176" i="4"/>
  <c r="AE176" i="4"/>
  <c r="AD176" i="4"/>
  <c r="AC176" i="4"/>
  <c r="AB176" i="4"/>
  <c r="AH177" i="4"/>
  <c r="AG177" i="4"/>
  <c r="AF177" i="4"/>
  <c r="AE177" i="4"/>
  <c r="AD177" i="4"/>
  <c r="AC177" i="4"/>
  <c r="AB177" i="4"/>
  <c r="AH178" i="4"/>
  <c r="AG178" i="4"/>
  <c r="AF178" i="4"/>
  <c r="AE178" i="4"/>
  <c r="AD178" i="4"/>
  <c r="AC178" i="4"/>
  <c r="AB178" i="4"/>
  <c r="AH179" i="4"/>
  <c r="AG179" i="4"/>
  <c r="AF179" i="4"/>
  <c r="AE179" i="4"/>
  <c r="AD179" i="4"/>
  <c r="AC179" i="4"/>
  <c r="AB179" i="4"/>
  <c r="AH180" i="4"/>
  <c r="AG180" i="4"/>
  <c r="AF180" i="4"/>
  <c r="AE180" i="4"/>
  <c r="AD180" i="4"/>
  <c r="AC180" i="4"/>
  <c r="AB180" i="4"/>
  <c r="AH181" i="4"/>
  <c r="AG181" i="4"/>
  <c r="AF181" i="4"/>
  <c r="AE181" i="4"/>
  <c r="AD181" i="4"/>
  <c r="AC181" i="4"/>
  <c r="AB181" i="4"/>
  <c r="AH182" i="4"/>
  <c r="AG182" i="4"/>
  <c r="AF182" i="4"/>
  <c r="AE182" i="4"/>
  <c r="AD182" i="4"/>
  <c r="AC182" i="4"/>
  <c r="AB182" i="4"/>
  <c r="AH183" i="4"/>
  <c r="AG183" i="4"/>
  <c r="AF183" i="4"/>
  <c r="AE183" i="4"/>
  <c r="AD183" i="4"/>
  <c r="AC183" i="4"/>
  <c r="AB183" i="4"/>
  <c r="AH184" i="4"/>
  <c r="AG184" i="4"/>
  <c r="AF184" i="4"/>
  <c r="AE184" i="4"/>
  <c r="AD184" i="4"/>
  <c r="AC184" i="4"/>
  <c r="AB184" i="4"/>
  <c r="AH185" i="4"/>
  <c r="AG185" i="4"/>
  <c r="AF185" i="4"/>
  <c r="AE185" i="4"/>
  <c r="AD185" i="4"/>
  <c r="AC185" i="4"/>
  <c r="AB185" i="4"/>
  <c r="AH186" i="4"/>
  <c r="AG186" i="4"/>
  <c r="AF186" i="4"/>
  <c r="AE186" i="4"/>
  <c r="AD186" i="4"/>
  <c r="AC186" i="4"/>
  <c r="AB186" i="4"/>
  <c r="AH187" i="4"/>
  <c r="AG187" i="4"/>
  <c r="AF187" i="4"/>
  <c r="AE187" i="4"/>
  <c r="AD187" i="4"/>
  <c r="AC187" i="4"/>
  <c r="AB187" i="4"/>
  <c r="AH188" i="4"/>
  <c r="AG188" i="4"/>
  <c r="AF188" i="4"/>
  <c r="AE188" i="4"/>
  <c r="AD188" i="4"/>
  <c r="AC188" i="4"/>
  <c r="AB188" i="4"/>
  <c r="AH189" i="4"/>
  <c r="AG189" i="4"/>
  <c r="AF189" i="4"/>
  <c r="AE189" i="4"/>
  <c r="AD189" i="4"/>
  <c r="AC189" i="4"/>
  <c r="AB189" i="4"/>
  <c r="AH190" i="4"/>
  <c r="AG190" i="4"/>
  <c r="AF190" i="4"/>
  <c r="AE190" i="4"/>
  <c r="AD190" i="4"/>
  <c r="AC190" i="4"/>
  <c r="AB190" i="4"/>
  <c r="AH191" i="4"/>
  <c r="AG191" i="4"/>
  <c r="AF191" i="4"/>
  <c r="AE191" i="4"/>
  <c r="AD191" i="4"/>
  <c r="AC191" i="4"/>
  <c r="AB191" i="4"/>
  <c r="AH192" i="4"/>
  <c r="AG192" i="4"/>
  <c r="AF192" i="4"/>
  <c r="AE192" i="4"/>
  <c r="AD192" i="4"/>
  <c r="AC192" i="4"/>
  <c r="AB192" i="4"/>
  <c r="AH193" i="4"/>
  <c r="AG193" i="4"/>
  <c r="AF193" i="4"/>
  <c r="AE193" i="4"/>
  <c r="AD193" i="4"/>
  <c r="AC193" i="4"/>
  <c r="AB193" i="4"/>
  <c r="AH194" i="4"/>
  <c r="AG194" i="4"/>
  <c r="AF194" i="4"/>
  <c r="AE194" i="4"/>
  <c r="AD194" i="4"/>
  <c r="AC194" i="4"/>
  <c r="AB194" i="4"/>
  <c r="AH195" i="4"/>
  <c r="AG195" i="4"/>
  <c r="AF195" i="4"/>
  <c r="AE195" i="4"/>
  <c r="AD195" i="4"/>
  <c r="AC195" i="4"/>
  <c r="AB195" i="4"/>
  <c r="AH196" i="4"/>
  <c r="AG196" i="4"/>
  <c r="AF196" i="4"/>
  <c r="AE196" i="4"/>
  <c r="AD196" i="4"/>
  <c r="AC196" i="4"/>
  <c r="AB196" i="4"/>
  <c r="AH197" i="4"/>
  <c r="AG197" i="4"/>
  <c r="AF197" i="4"/>
  <c r="AE197" i="4"/>
  <c r="AD197" i="4"/>
  <c r="AC197" i="4"/>
  <c r="AB197" i="4"/>
  <c r="AH198" i="4"/>
  <c r="AG198" i="4"/>
  <c r="AF198" i="4"/>
  <c r="AE198" i="4"/>
  <c r="AD198" i="4"/>
  <c r="AC198" i="4"/>
  <c r="AB198" i="4"/>
  <c r="AH199" i="4"/>
  <c r="AG199" i="4"/>
  <c r="AF199" i="4"/>
  <c r="AE199" i="4"/>
  <c r="AD199" i="4"/>
  <c r="AC199" i="4"/>
  <c r="AB199" i="4"/>
  <c r="AH200" i="4"/>
  <c r="AG200" i="4"/>
  <c r="AF200" i="4"/>
  <c r="AE200" i="4"/>
  <c r="AD200" i="4"/>
  <c r="AC200" i="4"/>
  <c r="AB200" i="4"/>
  <c r="AH201" i="4"/>
  <c r="AG201" i="4"/>
  <c r="AF201" i="4"/>
  <c r="AE201" i="4"/>
  <c r="AD201" i="4"/>
  <c r="AC201" i="4"/>
  <c r="AB201" i="4"/>
  <c r="AH202" i="4"/>
  <c r="AG202" i="4"/>
  <c r="AF202" i="4"/>
  <c r="AE202" i="4"/>
  <c r="AD202" i="4"/>
  <c r="AC202" i="4"/>
  <c r="AB202" i="4"/>
  <c r="AH203" i="4"/>
  <c r="AG203" i="4"/>
  <c r="AF203" i="4"/>
  <c r="AE203" i="4"/>
  <c r="AD203" i="4"/>
  <c r="AC203" i="4"/>
  <c r="AB203" i="4"/>
  <c r="AH204" i="4"/>
  <c r="AG204" i="4"/>
  <c r="AF204" i="4"/>
  <c r="AE204" i="4"/>
  <c r="AD204" i="4"/>
  <c r="AC204" i="4"/>
  <c r="AB204" i="4"/>
  <c r="AH205" i="4"/>
  <c r="AG205" i="4"/>
  <c r="AF205" i="4"/>
  <c r="AE205" i="4"/>
  <c r="AD205" i="4"/>
  <c r="AC205" i="4"/>
  <c r="AB205" i="4"/>
  <c r="AH206" i="4"/>
  <c r="AG206" i="4"/>
  <c r="AF206" i="4"/>
  <c r="AE206" i="4"/>
  <c r="AD206" i="4"/>
  <c r="AC206" i="4"/>
  <c r="AB206" i="4"/>
  <c r="AH207" i="4"/>
  <c r="AG207" i="4"/>
  <c r="AF207" i="4"/>
  <c r="AE207" i="4"/>
  <c r="AD207" i="4"/>
  <c r="AC207" i="4"/>
  <c r="AB207" i="4"/>
  <c r="AH208" i="4"/>
  <c r="AG208" i="4"/>
  <c r="AF208" i="4"/>
  <c r="AE208" i="4"/>
  <c r="AD208" i="4"/>
  <c r="AC208" i="4"/>
  <c r="AB208" i="4"/>
  <c r="AH209" i="4"/>
  <c r="AG209" i="4"/>
  <c r="AF209" i="4"/>
  <c r="AE209" i="4"/>
  <c r="AD209" i="4"/>
  <c r="AC209" i="4"/>
  <c r="AB209" i="4"/>
  <c r="AH210" i="4"/>
  <c r="AG210" i="4"/>
  <c r="AF210" i="4"/>
  <c r="AE210" i="4"/>
  <c r="AD210" i="4"/>
  <c r="AC210" i="4"/>
  <c r="AB210" i="4"/>
  <c r="AH211" i="4"/>
  <c r="AG211" i="4"/>
  <c r="AF211" i="4"/>
  <c r="AE211" i="4"/>
  <c r="AD211" i="4"/>
  <c r="AC211" i="4"/>
  <c r="AB211" i="4"/>
  <c r="AH212" i="4"/>
  <c r="AG212" i="4"/>
  <c r="AF212" i="4"/>
  <c r="AE212" i="4"/>
  <c r="AD212" i="4"/>
  <c r="AC212" i="4"/>
  <c r="AB212" i="4"/>
  <c r="AH213" i="4"/>
  <c r="AG213" i="4"/>
  <c r="AF213" i="4"/>
  <c r="AE213" i="4"/>
  <c r="AD213" i="4"/>
  <c r="AC213" i="4"/>
  <c r="AB213" i="4"/>
  <c r="AH214" i="4"/>
  <c r="AG214" i="4"/>
  <c r="AF214" i="4"/>
  <c r="AE214" i="4"/>
  <c r="AD214" i="4"/>
  <c r="AC214" i="4"/>
  <c r="AB214" i="4"/>
  <c r="AH215" i="4"/>
  <c r="AG215" i="4"/>
  <c r="AF215" i="4"/>
  <c r="AE215" i="4"/>
  <c r="AD215" i="4"/>
  <c r="AC215" i="4"/>
  <c r="AB215" i="4"/>
  <c r="AH216" i="4"/>
  <c r="AG216" i="4"/>
  <c r="AF216" i="4"/>
  <c r="AE216" i="4"/>
  <c r="AD216" i="4"/>
  <c r="AC216" i="4"/>
  <c r="AB216" i="4"/>
  <c r="AH217" i="4"/>
  <c r="AG217" i="4"/>
  <c r="AF217" i="4"/>
  <c r="AE217" i="4"/>
  <c r="AD217" i="4"/>
  <c r="AC217" i="4"/>
  <c r="AB217" i="4"/>
  <c r="AH218" i="4"/>
  <c r="AG218" i="4"/>
  <c r="AF218" i="4"/>
  <c r="AE218" i="4"/>
  <c r="AD218" i="4"/>
  <c r="AC218" i="4"/>
  <c r="AB218" i="4"/>
  <c r="AH219" i="4"/>
  <c r="AG219" i="4"/>
  <c r="AF219" i="4"/>
  <c r="AE219" i="4"/>
  <c r="AD219" i="4"/>
  <c r="AC219" i="4"/>
  <c r="AB219" i="4"/>
  <c r="AH220" i="4"/>
  <c r="AG220" i="4"/>
  <c r="AF220" i="4"/>
  <c r="AE220" i="4"/>
  <c r="AD220" i="4"/>
  <c r="AC220" i="4"/>
  <c r="AB220" i="4"/>
  <c r="AH221" i="4"/>
  <c r="AG221" i="4"/>
  <c r="AF221" i="4"/>
  <c r="AE221" i="4"/>
  <c r="AD221" i="4"/>
  <c r="AC221" i="4"/>
  <c r="AB221" i="4"/>
  <c r="AH222" i="4"/>
  <c r="AG222" i="4"/>
  <c r="AF222" i="4"/>
  <c r="AE222" i="4"/>
  <c r="AD222" i="4"/>
  <c r="AC222" i="4"/>
  <c r="AB222" i="4"/>
  <c r="AH223" i="4"/>
  <c r="AG223" i="4"/>
  <c r="AF223" i="4"/>
  <c r="AE223" i="4"/>
  <c r="AD223" i="4"/>
  <c r="AC223" i="4"/>
  <c r="AB223" i="4"/>
  <c r="AH224" i="4"/>
  <c r="AG224" i="4"/>
  <c r="AF224" i="4"/>
  <c r="AE224" i="4"/>
  <c r="AD224" i="4"/>
  <c r="AC224" i="4"/>
  <c r="AB224" i="4"/>
  <c r="AH225" i="4"/>
  <c r="AG225" i="4"/>
  <c r="AF225" i="4"/>
  <c r="AE225" i="4"/>
  <c r="AD225" i="4"/>
  <c r="AC225" i="4"/>
  <c r="AB225" i="4"/>
  <c r="AH226" i="4"/>
  <c r="AG226" i="4"/>
  <c r="AF226" i="4"/>
  <c r="AE226" i="4"/>
  <c r="AD226" i="4"/>
  <c r="AC226" i="4"/>
  <c r="AB226" i="4"/>
  <c r="AH227" i="4"/>
  <c r="AG227" i="4"/>
  <c r="AF227" i="4"/>
  <c r="AE227" i="4"/>
  <c r="AD227" i="4"/>
  <c r="AC227" i="4"/>
  <c r="AB227" i="4"/>
  <c r="AH228" i="4"/>
  <c r="AG228" i="4"/>
  <c r="AF228" i="4"/>
  <c r="AE228" i="4"/>
  <c r="AD228" i="4"/>
  <c r="AC228" i="4"/>
  <c r="AB228" i="4"/>
  <c r="AH229" i="4"/>
  <c r="AG229" i="4"/>
  <c r="AF229" i="4"/>
  <c r="AE229" i="4"/>
  <c r="AD229" i="4"/>
  <c r="AC229" i="4"/>
  <c r="AB229" i="4"/>
  <c r="AH230" i="4"/>
  <c r="AG230" i="4"/>
  <c r="AF230" i="4"/>
  <c r="AE230" i="4"/>
  <c r="AD230" i="4"/>
  <c r="AC230" i="4"/>
  <c r="AB230" i="4"/>
  <c r="AH231" i="4"/>
  <c r="AG231" i="4"/>
  <c r="AF231" i="4"/>
  <c r="AE231" i="4"/>
  <c r="AD231" i="4"/>
  <c r="AC231" i="4"/>
  <c r="AB231" i="4"/>
  <c r="AH232" i="4"/>
  <c r="AG232" i="4"/>
  <c r="AF232" i="4"/>
  <c r="AE232" i="4"/>
  <c r="AD232" i="4"/>
  <c r="AC232" i="4"/>
  <c r="AB232" i="4"/>
  <c r="AH233" i="4"/>
  <c r="AG233" i="4"/>
  <c r="AF233" i="4"/>
  <c r="AE233" i="4"/>
  <c r="AD233" i="4"/>
  <c r="AC233" i="4"/>
  <c r="AB233" i="4"/>
  <c r="AH234" i="4"/>
  <c r="AG234" i="4"/>
  <c r="AF234" i="4"/>
  <c r="AE234" i="4"/>
  <c r="AD234" i="4"/>
  <c r="AC234" i="4"/>
  <c r="AB234" i="4"/>
  <c r="AH235" i="4"/>
  <c r="AG235" i="4"/>
  <c r="AF235" i="4"/>
  <c r="AE235" i="4"/>
  <c r="AD235" i="4"/>
  <c r="AC235" i="4"/>
  <c r="AB235" i="4"/>
  <c r="AH236" i="4"/>
  <c r="AG236" i="4"/>
  <c r="AF236" i="4"/>
  <c r="AE236" i="4"/>
  <c r="AD236" i="4"/>
  <c r="AC236" i="4"/>
  <c r="AB236" i="4"/>
  <c r="AH237" i="4"/>
  <c r="AG237" i="4"/>
  <c r="AF237" i="4"/>
  <c r="AE237" i="4"/>
  <c r="AD237" i="4"/>
  <c r="AC237" i="4"/>
  <c r="AB237" i="4"/>
  <c r="AH238" i="4"/>
  <c r="AG238" i="4"/>
  <c r="AF238" i="4"/>
  <c r="AE238" i="4"/>
  <c r="AD238" i="4"/>
  <c r="AC238" i="4"/>
  <c r="AB238" i="4"/>
  <c r="AH239" i="4"/>
  <c r="AG239" i="4"/>
  <c r="AF239" i="4"/>
  <c r="AE239" i="4"/>
  <c r="AD239" i="4"/>
  <c r="AC239" i="4"/>
  <c r="AB239" i="4"/>
  <c r="AH240" i="4"/>
  <c r="AG240" i="4"/>
  <c r="AF240" i="4"/>
  <c r="AE240" i="4"/>
  <c r="AD240" i="4"/>
  <c r="AC240" i="4"/>
  <c r="AB240" i="4"/>
  <c r="AH241" i="4"/>
  <c r="AG241" i="4"/>
  <c r="AF241" i="4"/>
  <c r="AE241" i="4"/>
  <c r="AD241" i="4"/>
  <c r="AC241" i="4"/>
  <c r="AB241" i="4"/>
  <c r="AH242" i="4"/>
  <c r="AG242" i="4"/>
  <c r="AF242" i="4"/>
  <c r="AE242" i="4"/>
  <c r="AD242" i="4"/>
  <c r="AC242" i="4"/>
  <c r="AB242" i="4"/>
  <c r="AH243" i="4"/>
  <c r="AG243" i="4"/>
  <c r="AF243" i="4"/>
  <c r="AE243" i="4"/>
  <c r="AD243" i="4"/>
  <c r="AC243" i="4"/>
  <c r="AB243" i="4"/>
  <c r="AH244" i="4"/>
  <c r="AG244" i="4"/>
  <c r="AF244" i="4"/>
  <c r="AE244" i="4"/>
  <c r="AD244" i="4"/>
  <c r="AC244" i="4"/>
  <c r="AB244" i="4"/>
  <c r="AH245" i="4"/>
  <c r="AG245" i="4"/>
  <c r="AF245" i="4"/>
  <c r="AE245" i="4"/>
  <c r="AD245" i="4"/>
  <c r="AC245" i="4"/>
  <c r="AB245" i="4"/>
  <c r="AH246" i="4"/>
  <c r="AG246" i="4"/>
  <c r="AF246" i="4"/>
  <c r="AE246" i="4"/>
  <c r="AD246" i="4"/>
  <c r="AC246" i="4"/>
  <c r="AB246" i="4"/>
  <c r="AH247" i="4"/>
  <c r="AG247" i="4"/>
  <c r="AF247" i="4"/>
  <c r="AE247" i="4"/>
  <c r="AD247" i="4"/>
  <c r="AC247" i="4"/>
  <c r="AB247" i="4"/>
  <c r="AH248" i="4"/>
  <c r="AG248" i="4"/>
  <c r="AF248" i="4"/>
  <c r="AE248" i="4"/>
  <c r="AD248" i="4"/>
  <c r="AC248" i="4"/>
  <c r="AB248" i="4"/>
  <c r="AH249" i="4"/>
  <c r="AG249" i="4"/>
  <c r="AF249" i="4"/>
  <c r="AE249" i="4"/>
  <c r="AD249" i="4"/>
  <c r="AC249" i="4"/>
  <c r="AB249" i="4"/>
  <c r="AH250" i="4"/>
  <c r="AG250" i="4"/>
  <c r="AF250" i="4"/>
  <c r="AE250" i="4"/>
  <c r="AD250" i="4"/>
  <c r="AC250" i="4"/>
  <c r="AB250" i="4"/>
  <c r="AH251" i="4"/>
  <c r="AG251" i="4"/>
  <c r="AF251" i="4"/>
  <c r="AE251" i="4"/>
  <c r="AD251" i="4"/>
  <c r="AC251" i="4"/>
  <c r="AB251" i="4"/>
  <c r="AH252" i="4"/>
  <c r="AG252" i="4"/>
  <c r="AF252" i="4"/>
  <c r="AE252" i="4"/>
  <c r="AD252" i="4"/>
  <c r="AC252" i="4"/>
  <c r="AB252" i="4"/>
  <c r="AH253" i="4"/>
  <c r="AG253" i="4"/>
  <c r="AF253" i="4"/>
  <c r="AE253" i="4"/>
  <c r="AD253" i="4"/>
  <c r="AC253" i="4"/>
  <c r="AB253" i="4"/>
  <c r="AH254" i="4"/>
  <c r="AG254" i="4"/>
  <c r="AF254" i="4"/>
  <c r="AE254" i="4"/>
  <c r="AD254" i="4"/>
  <c r="AC254" i="4"/>
  <c r="AB254" i="4"/>
  <c r="AH255" i="4"/>
  <c r="AG255" i="4"/>
  <c r="AF255" i="4"/>
  <c r="AE255" i="4"/>
  <c r="AD255" i="4"/>
  <c r="AC255" i="4"/>
  <c r="AB255" i="4"/>
  <c r="AH256" i="4"/>
  <c r="AG256" i="4"/>
  <c r="AF256" i="4"/>
  <c r="AE256" i="4"/>
  <c r="AD256" i="4"/>
  <c r="AC256" i="4"/>
  <c r="AB256" i="4"/>
  <c r="AH257" i="4"/>
  <c r="AG257" i="4"/>
  <c r="AF257" i="4"/>
  <c r="AE257" i="4"/>
  <c r="AD257" i="4"/>
  <c r="AC257" i="4"/>
  <c r="AB257" i="4"/>
  <c r="AH258" i="4"/>
  <c r="AG258" i="4"/>
  <c r="AF258" i="4"/>
  <c r="AE258" i="4"/>
  <c r="AD258" i="4"/>
  <c r="AC258" i="4"/>
  <c r="AB258" i="4"/>
  <c r="AH259" i="4"/>
  <c r="AG259" i="4"/>
  <c r="AF259" i="4"/>
  <c r="AE259" i="4"/>
  <c r="AD259" i="4"/>
  <c r="AC259" i="4"/>
  <c r="AB259" i="4"/>
  <c r="AH260" i="4"/>
  <c r="AG260" i="4"/>
  <c r="AF260" i="4"/>
  <c r="AE260" i="4"/>
  <c r="AD260" i="4"/>
  <c r="AC260" i="4"/>
  <c r="AB260" i="4"/>
  <c r="AH261" i="4"/>
  <c r="AG261" i="4"/>
  <c r="AF261" i="4"/>
  <c r="AE261" i="4"/>
  <c r="AD261" i="4"/>
  <c r="AC261" i="4"/>
  <c r="AB261" i="4"/>
  <c r="AH262" i="4"/>
  <c r="AG262" i="4"/>
  <c r="AF262" i="4"/>
  <c r="AE262" i="4"/>
  <c r="AD262" i="4"/>
  <c r="AC262" i="4"/>
  <c r="AB262" i="4"/>
  <c r="AH263" i="4"/>
  <c r="AG263" i="4"/>
  <c r="AF263" i="4"/>
  <c r="AE263" i="4"/>
  <c r="AD263" i="4"/>
  <c r="AC263" i="4"/>
  <c r="AB263" i="4"/>
  <c r="AH264" i="4"/>
  <c r="AG264" i="4"/>
  <c r="AF264" i="4"/>
  <c r="AE264" i="4"/>
  <c r="AD264" i="4"/>
  <c r="AC264" i="4"/>
  <c r="AB264" i="4"/>
  <c r="AH265" i="4"/>
  <c r="AG265" i="4"/>
  <c r="AF265" i="4"/>
  <c r="AE265" i="4"/>
  <c r="AD265" i="4"/>
  <c r="AC265" i="4"/>
  <c r="AB265" i="4"/>
  <c r="AH266" i="4"/>
  <c r="AG266" i="4"/>
  <c r="AF266" i="4"/>
  <c r="AE266" i="4"/>
  <c r="AD266" i="4"/>
  <c r="AC266" i="4"/>
  <c r="AB266" i="4"/>
  <c r="AH267" i="4"/>
  <c r="AG267" i="4"/>
  <c r="AF267" i="4"/>
  <c r="AE267" i="4"/>
  <c r="AD267" i="4"/>
  <c r="AC267" i="4"/>
  <c r="AB267" i="4"/>
  <c r="AH268" i="4"/>
  <c r="AG268" i="4"/>
  <c r="AF268" i="4"/>
  <c r="AE268" i="4"/>
  <c r="AD268" i="4"/>
  <c r="AC268" i="4"/>
  <c r="AB268" i="4"/>
  <c r="AH269" i="4"/>
  <c r="AG269" i="4"/>
  <c r="AF269" i="4"/>
  <c r="AE269" i="4"/>
  <c r="AD269" i="4"/>
  <c r="AC269" i="4"/>
  <c r="AB269" i="4"/>
  <c r="AH270" i="4"/>
  <c r="AG270" i="4"/>
  <c r="AF270" i="4"/>
  <c r="AE270" i="4"/>
  <c r="AD270" i="4"/>
  <c r="AC270" i="4"/>
  <c r="AB270" i="4"/>
  <c r="AH271" i="4"/>
  <c r="AG271" i="4"/>
  <c r="AF271" i="4"/>
  <c r="AE271" i="4"/>
  <c r="AD271" i="4"/>
  <c r="AC271" i="4"/>
  <c r="AB271" i="4"/>
  <c r="AH272" i="4"/>
  <c r="AG272" i="4"/>
  <c r="AF272" i="4"/>
  <c r="AE272" i="4"/>
  <c r="AD272" i="4"/>
  <c r="AC272" i="4"/>
  <c r="AB272" i="4"/>
  <c r="AH273" i="4"/>
  <c r="AG273" i="4"/>
  <c r="AF273" i="4"/>
  <c r="AE273" i="4"/>
  <c r="AD273" i="4"/>
  <c r="AC273" i="4"/>
  <c r="AB273" i="4"/>
  <c r="AI222" i="6" l="1"/>
  <c r="AH222" i="6"/>
  <c r="AG222" i="6"/>
  <c r="AL222" i="6"/>
  <c r="AK222" i="6"/>
  <c r="AM222" i="6"/>
  <c r="AJ222" i="6"/>
  <c r="AI218" i="6"/>
  <c r="AH218" i="6"/>
  <c r="AG218" i="6"/>
  <c r="AL218" i="6"/>
  <c r="AK218" i="6"/>
  <c r="AM218" i="6"/>
  <c r="AJ218" i="6"/>
  <c r="AK241" i="6"/>
  <c r="AJ241" i="6"/>
  <c r="AI241" i="6"/>
  <c r="AH241" i="6"/>
  <c r="AG241" i="6"/>
  <c r="AM241" i="6"/>
  <c r="AL241" i="6"/>
  <c r="AI187" i="6"/>
  <c r="AG187" i="6"/>
  <c r="AM187" i="6"/>
  <c r="AL187" i="6"/>
  <c r="AK187" i="6"/>
  <c r="AH187" i="6"/>
  <c r="AJ187" i="6"/>
  <c r="AK194" i="6"/>
  <c r="AI194" i="6"/>
  <c r="AM194" i="6"/>
  <c r="AL194" i="6"/>
  <c r="AJ194" i="6"/>
  <c r="AG194" i="6"/>
  <c r="AH194" i="6"/>
  <c r="AI151" i="6"/>
  <c r="AG151" i="6"/>
  <c r="AM151" i="6"/>
  <c r="AK151" i="6"/>
  <c r="AH151" i="6"/>
  <c r="AL151" i="6"/>
  <c r="AJ151" i="6"/>
  <c r="AG140" i="6"/>
  <c r="AJ140" i="6"/>
  <c r="AI140" i="6"/>
  <c r="AH140" i="6"/>
  <c r="AM140" i="6"/>
  <c r="AL140" i="6"/>
  <c r="AK140" i="6"/>
  <c r="AL53" i="6"/>
  <c r="AK53" i="6"/>
  <c r="AG53" i="6"/>
  <c r="AM53" i="6"/>
  <c r="AI53" i="6"/>
  <c r="AJ53" i="6"/>
  <c r="AH53" i="6"/>
  <c r="AK234" i="6"/>
  <c r="AJ234" i="6"/>
  <c r="AI234" i="6"/>
  <c r="AH234" i="6"/>
  <c r="AG234" i="6"/>
  <c r="AM234" i="6"/>
  <c r="AL234" i="6"/>
  <c r="AI226" i="6"/>
  <c r="AH226" i="6"/>
  <c r="AG226" i="6"/>
  <c r="AM226" i="6"/>
  <c r="AK226" i="6"/>
  <c r="AJ226" i="6"/>
  <c r="AL226" i="6"/>
  <c r="AK263" i="6"/>
  <c r="AJ263" i="6"/>
  <c r="AI263" i="6"/>
  <c r="AH263" i="6"/>
  <c r="AG263" i="6"/>
  <c r="AM263" i="6"/>
  <c r="AL263" i="6"/>
  <c r="AG148" i="6"/>
  <c r="AJ148" i="6"/>
  <c r="AI148" i="6"/>
  <c r="AH148" i="6"/>
  <c r="AM148" i="6"/>
  <c r="AL148" i="6"/>
  <c r="AK148" i="6"/>
  <c r="AK256" i="6"/>
  <c r="AJ256" i="6"/>
  <c r="AI256" i="6"/>
  <c r="AH256" i="6"/>
  <c r="AG256" i="6"/>
  <c r="AM256" i="6"/>
  <c r="AL256" i="6"/>
  <c r="AK252" i="6"/>
  <c r="AJ252" i="6"/>
  <c r="AI252" i="6"/>
  <c r="AH252" i="6"/>
  <c r="AG252" i="6"/>
  <c r="AM252" i="6"/>
  <c r="AL252" i="6"/>
  <c r="AI195" i="6"/>
  <c r="AG195" i="6"/>
  <c r="AM195" i="6"/>
  <c r="AL195" i="6"/>
  <c r="AK195" i="6"/>
  <c r="AH195" i="6"/>
  <c r="AJ195" i="6"/>
  <c r="AL74" i="6"/>
  <c r="AK74" i="6"/>
  <c r="AM74" i="6"/>
  <c r="AI74" i="6"/>
  <c r="AJ74" i="6"/>
  <c r="AH74" i="6"/>
  <c r="AG74" i="6"/>
</calcChain>
</file>

<file path=xl/sharedStrings.xml><?xml version="1.0" encoding="utf-8"?>
<sst xmlns="http://schemas.openxmlformats.org/spreadsheetml/2006/main" count="11086" uniqueCount="3002">
  <si>
    <t>Lp1</t>
  </si>
  <si>
    <t>Lp2</t>
  </si>
  <si>
    <t>Delega</t>
  </si>
  <si>
    <t>Wojew</t>
  </si>
  <si>
    <t>Typ</t>
  </si>
  <si>
    <t>Miej_pocz</t>
  </si>
  <si>
    <t>Miej_kon</t>
  </si>
  <si>
    <t>GPS_pocz</t>
  </si>
  <si>
    <t>GPS_kon</t>
  </si>
  <si>
    <t>pik_pocz</t>
  </si>
  <si>
    <t>pik_kon</t>
  </si>
  <si>
    <t>droga</t>
  </si>
  <si>
    <t>ID_lok</t>
  </si>
  <si>
    <t>Opinia_KWP</t>
  </si>
  <si>
    <t>Uwagi_CANARD</t>
  </si>
  <si>
    <t>UWAGI_GDDKiA</t>
  </si>
  <si>
    <t>Prop_GDDKiA</t>
  </si>
  <si>
    <t>Kome_CANARD</t>
  </si>
  <si>
    <t>Opinia_GDDKiA</t>
  </si>
  <si>
    <t>Uwagi</t>
  </si>
  <si>
    <t>Wyjasnie</t>
  </si>
  <si>
    <t>Info_Oddzial</t>
  </si>
  <si>
    <t>Predkosc</t>
  </si>
  <si>
    <t>Prad</t>
  </si>
  <si>
    <t>Ustalenie</t>
  </si>
  <si>
    <t>funkcja_Y</t>
  </si>
  <si>
    <t>funkcja_X</t>
  </si>
  <si>
    <t>kontorla</t>
  </si>
  <si>
    <t>Y_pocz</t>
  </si>
  <si>
    <t>X_pocz</t>
  </si>
  <si>
    <t>Y_kon</t>
  </si>
  <si>
    <t>ppocz_wma</t>
  </si>
  <si>
    <t>pkon_wma</t>
  </si>
  <si>
    <t>droga_wma</t>
  </si>
  <si>
    <t>Dlugosc</t>
  </si>
  <si>
    <t>Wypadki</t>
  </si>
  <si>
    <t>Wyp_na_1km</t>
  </si>
  <si>
    <t>GPR</t>
  </si>
  <si>
    <t>L.p.</t>
  </si>
  <si>
    <t>delegatura GITD</t>
  </si>
  <si>
    <t>województwo</t>
  </si>
  <si>
    <t>typ pomiaru</t>
  </si>
  <si>
    <t>miejscowość urządzenia/początku OPP</t>
  </si>
  <si>
    <t>miejscowość końca OPP</t>
  </si>
  <si>
    <t>GPS początku OPP po wizji</t>
  </si>
  <si>
    <t>GPS końca OPP po wizji</t>
  </si>
  <si>
    <t>pikietaż urządzenia/ początku OPP</t>
  </si>
  <si>
    <t>pikietaż końca OPP</t>
  </si>
  <si>
    <t>ID lokalizacji</t>
  </si>
  <si>
    <t>Opinia KWP</t>
  </si>
  <si>
    <t>uwagi CANARD</t>
  </si>
  <si>
    <t>uwagi Oddziałów GDDKiA</t>
  </si>
  <si>
    <t>Nowe propozycje GDDKiA</t>
  </si>
  <si>
    <t>komentarz CANARD do informacji z 16.05.2024</t>
  </si>
  <si>
    <t>Ocena lokalizacji po spotkaniach GITD-GDDKiA z 21 i 22.05.2024</t>
  </si>
  <si>
    <t>Uwagi po spotkaniach</t>
  </si>
  <si>
    <t>do ustalenia/ wyjaśnienia/ doprecyzowania przez GDDKiA</t>
  </si>
  <si>
    <t xml:space="preserve">Informacje / uzupełnienia danych z Oddziałów </t>
  </si>
  <si>
    <t>Czy na odcinku OPP jest jednolity limit prędkości 
TAK/NIE</t>
  </si>
  <si>
    <t>Czy jest dostępne zasilanie w odległości 500 m od poczatku/ końca OPP/ urządzenia stacjonarnego 
TAK/NIE</t>
  </si>
  <si>
    <t xml:space="preserve">ustalenie / rekomendacja </t>
  </si>
  <si>
    <t>Długość</t>
  </si>
  <si>
    <t>Wschodnia</t>
  </si>
  <si>
    <t>mazowieckie</t>
  </si>
  <si>
    <t>OPP</t>
  </si>
  <si>
    <t>węzeł Mińsk Mazowiecki</t>
  </si>
  <si>
    <t>węzeł Janów</t>
  </si>
  <si>
    <t>52.208909 21.537543</t>
  </si>
  <si>
    <t>52.215594 21.640876</t>
  </si>
  <si>
    <t>508+450/508+350</t>
  </si>
  <si>
    <t>515+650/516+500</t>
  </si>
  <si>
    <t>A2</t>
  </si>
  <si>
    <t>OPP GITD_1</t>
  </si>
  <si>
    <t>pozytywna</t>
  </si>
  <si>
    <t>propozycja wydłużenia  od węzła Halinów do węzła Kałuszyn ze względu na zdarzenia drogowe, od km 496+700 do km 524+200</t>
  </si>
  <si>
    <t>Prawo nie pozwala na instalowanie odcinków dłuższych niż 20 km. Można rozważyć podział na 2 odcinki. Gdzie dokładnie możemy zainstalować, gdzie jest prąd?</t>
  </si>
  <si>
    <t>Wstępna akceptacja, wymagane dodatkowe informacje</t>
  </si>
  <si>
    <t>GDDKiA prześle propozycje albo 1 długiego odcinka, albo 2 mniejszych. Przy typowaniu miejsc proszę wziąć pod uwagę, że musi być stałe ograniczenie prędkości. Dobrze też, aby w pobliżu znajdowało się źródło prądu - najlepiej nie dalej niż 500 m od lokalizacji.</t>
  </si>
  <si>
    <t xml:space="preserve">Odcinek max może mieć 20 km. Należy rozważyć / zaproponować dwa krótsze odcinki lub jednen, ale nie dłuższy niż 20 km. </t>
  </si>
  <si>
    <t xml:space="preserve">Oddział proponuje pozostawić początek OPP w km 508+450 i  zakończyć w rejonie MOP-u w km 520+500, zasilanie z oświetlenia GDDKiA, do wykorzystania 1 bramownica, </t>
  </si>
  <si>
    <r>
      <t>TAK</t>
    </r>
    <r>
      <rPr>
        <sz val="11"/>
        <color rgb="FF000000"/>
        <rFont val="Calibri"/>
        <family val="2"/>
        <charset val="238"/>
      </rPr>
      <t> </t>
    </r>
  </si>
  <si>
    <t>52.208909</t>
  </si>
  <si>
    <t>21.537543</t>
  </si>
  <si>
    <t>52.215594</t>
  </si>
  <si>
    <t>21.640876</t>
  </si>
  <si>
    <t>Północno-Wschodnia</t>
  </si>
  <si>
    <t>warmińsko-mazurskie</t>
  </si>
  <si>
    <t>Ruciane Nida</t>
  </si>
  <si>
    <t>Szeroki Bór</t>
  </si>
  <si>
    <t>53.6452333333333 21.5849944444444</t>
  </si>
  <si>
    <t>53.6395444444444 21.6720416666667</t>
  </si>
  <si>
    <t>106+100</t>
  </si>
  <si>
    <t>112+000</t>
  </si>
  <si>
    <t>OPP GITD_5</t>
  </si>
  <si>
    <t>Lokalizacja zasadna</t>
  </si>
  <si>
    <t>Lokalizacja zaakceptowana</t>
  </si>
  <si>
    <t>TAK</t>
  </si>
  <si>
    <t>NIE</t>
  </si>
  <si>
    <t>53.6452333333333</t>
  </si>
  <si>
    <t>21.5849944444444</t>
  </si>
  <si>
    <t>53.6395444444444</t>
  </si>
  <si>
    <t>21.6720416666667</t>
  </si>
  <si>
    <t>punktowe</t>
  </si>
  <si>
    <t>Narty</t>
  </si>
  <si>
    <t>53.539620415542245, 20.783548428042252</t>
  </si>
  <si>
    <t>OPP GITD_8</t>
  </si>
  <si>
    <t>Północno-Zachodnia</t>
  </si>
  <si>
    <t>Lubuskie</t>
  </si>
  <si>
    <t>Leśniów Wielki</t>
  </si>
  <si>
    <t>Radomia</t>
  </si>
  <si>
    <t xml:space="preserve">51.985888 15.316227    </t>
  </si>
  <si>
    <t>51.955957 15.389795</t>
  </si>
  <si>
    <t>OPP GITD_14</t>
  </si>
  <si>
    <t>* w odległości do 500m występuje infrastruktura energetyczna, o warunki zasilania należałoby wystapić do operatora sieci dystrybucyjnej</t>
  </si>
  <si>
    <t>TAK*</t>
  </si>
  <si>
    <t>51.985888</t>
  </si>
  <si>
    <t>15.316227</t>
  </si>
  <si>
    <t>51.955957</t>
  </si>
  <si>
    <t>15.389795</t>
  </si>
  <si>
    <t>lubuskie</t>
  </si>
  <si>
    <t>51.98647826553677 15.314218838823496</t>
  </si>
  <si>
    <t>48+450</t>
  </si>
  <si>
    <t>punktowe Oddziały_1</t>
  </si>
  <si>
    <t>nowa lokalizacja, brak opinii KWP</t>
  </si>
  <si>
    <t>przejście dla pieszych, przekraczanie prędkości, kolizje i wypadki, wnioski mieszkańców</t>
  </si>
  <si>
    <t>Lokalizacja proponowana przez Oddział</t>
  </si>
  <si>
    <t>OK, ale pokrywa się z planowanym OPP.</t>
  </si>
  <si>
    <t>Odrzucona</t>
  </si>
  <si>
    <t>Lokalizacja pokrywa się z proponowanym OPP</t>
  </si>
  <si>
    <t>brak akceptacji, na tym odcinku planowany jest OPP</t>
  </si>
  <si>
    <t xml:space="preserve">do usunięcia </t>
  </si>
  <si>
    <t>Wielkopolska</t>
  </si>
  <si>
    <t>wielkopolskie</t>
  </si>
  <si>
    <t>węzeł Poznań Tarnowo Podgórne</t>
  </si>
  <si>
    <t>węzeł Poznań Ławica</t>
  </si>
  <si>
    <t>52.440346 16.739291</t>
  </si>
  <si>
    <t>52.407589 16.725751</t>
  </si>
  <si>
    <t>14+430</t>
  </si>
  <si>
    <t>17+750</t>
  </si>
  <si>
    <t>OPP GITD_15</t>
  </si>
  <si>
    <t>zrealizowany, jest OPP</t>
  </si>
  <si>
    <t>Lokalizacja zasadna Infrastruktura wybudowana, system jeszcze nie uruchomiony - oczekiwanie na przyłącze energetyczne</t>
  </si>
  <si>
    <t>już wybudowany OPP</t>
  </si>
  <si>
    <t>Już wybudowany na tym odcinku OPP</t>
  </si>
  <si>
    <t>52.440346</t>
  </si>
  <si>
    <t>16.739291</t>
  </si>
  <si>
    <t>52.407589</t>
  </si>
  <si>
    <t>16.725751</t>
  </si>
  <si>
    <t>S11c</t>
  </si>
  <si>
    <t>PPO Żdżary</t>
  </si>
  <si>
    <t>MOP Kuny/ MOP Leonia</t>
  </si>
  <si>
    <t>52.149642 18.288835</t>
  </si>
  <si>
    <t>52.151103 18.448194</t>
  </si>
  <si>
    <t>263+100</t>
  </si>
  <si>
    <t>274+300</t>
  </si>
  <si>
    <t>OPP GITD_16</t>
  </si>
  <si>
    <t>52.149642</t>
  </si>
  <si>
    <t>18.288835</t>
  </si>
  <si>
    <t>52.151103</t>
  </si>
  <si>
    <t>18.448194</t>
  </si>
  <si>
    <t>Południowa</t>
  </si>
  <si>
    <t>małopolskie</t>
  </si>
  <si>
    <t>Głogoczów</t>
  </si>
  <si>
    <t>49.882408, 19.877679</t>
  </si>
  <si>
    <t>OPP GITD_34</t>
  </si>
  <si>
    <t>zmienne ograniczenia prędkości</t>
  </si>
  <si>
    <t>nie dotyczy</t>
  </si>
  <si>
    <t>Śląska</t>
  </si>
  <si>
    <t>śląskie</t>
  </si>
  <si>
    <t>Żywiec</t>
  </si>
  <si>
    <t>Zwadroń</t>
  </si>
  <si>
    <t>49.568315652301735 19.078118325835142</t>
  </si>
  <si>
    <t>49.62734110683871 19.13589861961088</t>
  </si>
  <si>
    <t>OPP GITD_37</t>
  </si>
  <si>
    <t>bez oceny</t>
  </si>
  <si>
    <t>Odcinek w budowie, nie otrzymaliśmy konkretnych danych. Do uzgodnienia z GDDKiA kiedy droga będzie wykonana.</t>
  </si>
  <si>
    <t xml:space="preserve">Planowane zakończenie robót przypada na koniec 2025 roku.  Na zaproponowanym odcinku wystepują dwa tunele pomiędzy, którymi znajduje się  odcinek beztunelowy, zatem zachodzi potrzeba zastosowania trzech OPP, ponieważ odcinki tunelowe różnią się prędkościami z odcinkiem międzytunelowym. W tunelach projektowane ograniczenie prędkości to 80 km/h, a na odcinku międzytunelowym to 100 km/h. Zastosowanie OPP jest zasadne. Dokładna lokalizacja bramownic systemu będzie możliwa po zakończeniu inwestycji i będzie zależała od miejsca jej posadowienia z uwagi na liczne obiekty inżynierskie na całym tym odcinku. Montaż po zakończeniu inwestycji </t>
  </si>
  <si>
    <t>Termin jest bardzo krótki. Czy GDDKiA zapewni miejsce do instalacji urządzeń i zasilanie w energię elektryczną? Wykonawca może dostarczyć bramownice, ale czy mogą być instalowane jeszcze w trakcie prac budowlanych? Czy będzie miejsce?</t>
  </si>
  <si>
    <t>wstępnie odrzucona, wymagane dodatkowe informacje</t>
  </si>
  <si>
    <t>GDDKiA przeanalizuje:
1. Czy można udostępnić dokumentację?
2. Czy można ujednolicić prędkość?</t>
  </si>
  <si>
    <t>1. Czy jest to możłiwe by na tym odcinku wykonawca GITD mógł dokonać wizji by wycenić sobie instalację OPP,  wytypować lokalizację OPP.
2. warunkiem instalacji OPP jest jednolita wartość prędkości na odcinku objętym systemem. czy zatem na odcinku pomiędzy tunelami jest szansa i czy jest to zasadne by obniżyć prędkość do 80 km/h tak by OPP objęło ten odcinek i tunel? OPP musi mieć conajmniej 2 km</t>
  </si>
  <si>
    <t>Ad.1 Możliwość montażu systemu winna być  uzgodnionia z Wykonawcą robót. Na obecnym etapie robót obiekty mostowe są już wykonane w stanie surowym, trwa montaż wyposażenia obieketów. Rozliczniee inwetsycji z KPO do końca 20226 roku będzie zależało od przeprowadzonych przez przedstawiciela GITD uzgdnień z Wykonawcą robót związanaych z budową S1 w zakresie wejścia w teren. Wskazane współrzędne GPS są poglądowe, ponieważ na mapach googla brak jest przebiegu budowanej drogi ekspresowej. Dokładna lokalizacja systemu będzie wynikała z ww. uzgodnień. Wykonawca GITD może się w tym zakresie kontaktować z Wykonawcą GDDKiA.
Ad.2. Brak jest możliwości ujednolicenia prędkości na całym odcinku obejmującym dwa tunele, ponieważ utrzymywanie na odcinku pomiędzy tunelami (dł. ok. 2,150 km) prędkości 80 km/h jest niezasadne. Dlugość tuneli to 830 m i 1000 m. Uważamy, że ze względów bezpieczeństwa ruchu nadzór nad prędkością dojazdu do tunelu i przejazdu w tunelu jest bardzo istotny</t>
  </si>
  <si>
    <t>Tak (jeżeli urządzenie będzie ustawione w odległośc od tuneli do 500m)</t>
  </si>
  <si>
    <t>49.568315652301735</t>
  </si>
  <si>
    <t>19.078118325835142</t>
  </si>
  <si>
    <t>49.62734110683871</t>
  </si>
  <si>
    <t>19.13589861961088</t>
  </si>
  <si>
    <t>1f</t>
  </si>
  <si>
    <t>Słońsk</t>
  </si>
  <si>
    <t>Kostrzyn nad Odrą</t>
  </si>
  <si>
    <t>52.542971 14.755736</t>
  </si>
  <si>
    <t>52.568345 14.653488</t>
  </si>
  <si>
    <t>OPP GITD_49</t>
  </si>
  <si>
    <t>* brak infrastruktury energetycznej od strony Słońska</t>
  </si>
  <si>
    <t>NIE*</t>
  </si>
  <si>
    <t>52.542971</t>
  </si>
  <si>
    <t>14.755736</t>
  </si>
  <si>
    <t>52.568345</t>
  </si>
  <si>
    <t>14.653488</t>
  </si>
  <si>
    <t>Południowo-Zachodnia</t>
  </si>
  <si>
    <t>dolnośląskie</t>
  </si>
  <si>
    <t>TS-26/ Stare Bogaczowice</t>
  </si>
  <si>
    <t>50.870498998690124 16.158080033803316</t>
  </si>
  <si>
    <t>50.84889749 16.15139571</t>
  </si>
  <si>
    <t>OPP GDDKiA_1</t>
  </si>
  <si>
    <t xml:space="preserve">Lokalizacja zasadna do realizacji w pierwszej kolejności tunel S3  Bolków - Kamienna Góra </t>
  </si>
  <si>
    <t>będzie zrealizowane poza przetargiem</t>
  </si>
  <si>
    <t>lokalizacja w trakcie realizacji</t>
  </si>
  <si>
    <t>Zielonki/Kraków</t>
  </si>
  <si>
    <t>Nie otrzymaliśmy współrzędnych początku i końca odcinka. Sami nie możemy wyznaczyć, gdyż droga dopiero w budowie.</t>
  </si>
  <si>
    <t>OPP GDDKiA_3</t>
  </si>
  <si>
    <t>Nie wiadomo na kiedy planowany koniec inwestycji, odcinek drogi w budowie, nie otrzymaliśmy żadnych danych. Do uzgodnienia z GDDKiA kiedy droga będzie wykonana.</t>
  </si>
  <si>
    <t xml:space="preserve"> 2 w kolejności konieczności S52 Tunel w Zielonkach, przekazano szczegółowe dane lokalizacji OPP emailem Planowana data oddania inwestycji 10.09.2024</t>
  </si>
  <si>
    <t>OK, termin oddania jest wcześniejszy niż spodziewana data podpisania umowy.
Czy będzie można wykorzystać istniejącą infrastrukturę?</t>
  </si>
  <si>
    <t xml:space="preserve">Prośba do GDDKiA o podanie:
-GPS dla końca i początku odcinka. 
-potwierdzenie, że wykonawca zostanie wpuszczony na teren nawet przed oddanie tunelu (prawdopodonie będzie chciał wejść w  lipcu/sierpniu)
</t>
  </si>
  <si>
    <t xml:space="preserve">1. Czy możemy udostępnić dokumentację dla GITD  oraz wpuścić wykonaqwcę GITD żeby zobaczył i ocenił mozliwości zastosowania OPP 
2. GDDKiA powinna określić  proponowaną loalizację odcinka początkowego i końcowego </t>
  </si>
  <si>
    <t>Możemy udostępnic dokumentację (PB, PW, SOR po zatwierdzeniu - jest w trakcie zatwierdzenia). Po uzgodneiniu terminu z wykonawcą oraz odpowiednim przeszkoleniu BHP dopuszczamy mozliwość wpuszczenia na teren budowy. Szczegóły dotyczące początku i końca odcinka oraz loklaizacji urządzeń są ścisle powiązane z prawidłowym funkcjonowaniem urządzeń, a ostateczna decyzja co do szcegółowej loklaizacji może być podjeta jedynie we współpracy wykonawcy systemu z wykonawcą S52.</t>
  </si>
  <si>
    <t>1.19249</t>
  </si>
  <si>
    <t>Rabka</t>
  </si>
  <si>
    <t>49.621673 19.959087</t>
  </si>
  <si>
    <t>49.62903 19.99249</t>
  </si>
  <si>
    <t>69+050</t>
  </si>
  <si>
    <t>71+700</t>
  </si>
  <si>
    <t>OPP GITD_50</t>
  </si>
  <si>
    <t>49.621673</t>
  </si>
  <si>
    <t>19.959087</t>
  </si>
  <si>
    <t>49.62903</t>
  </si>
  <si>
    <t>19.99249</t>
  </si>
  <si>
    <t>CANARD</t>
  </si>
  <si>
    <t>węzeł Konotopa</t>
  </si>
  <si>
    <t>węzeł Opacz</t>
  </si>
  <si>
    <t>52.19747275227589 20.851139839103407</t>
  </si>
  <si>
    <t>52.174767883548284 20.906503943751254</t>
  </si>
  <si>
    <t>456+000</t>
  </si>
  <si>
    <t>460+400</t>
  </si>
  <si>
    <t>S2</t>
  </si>
  <si>
    <t>OPP MI_1</t>
  </si>
  <si>
    <t>W km 460+400 brak bramownicy nad ciągiem głównym – konieczność ustawienia nowych bramownic, zasilanie do 500m (oświetlenie GDDKiA).</t>
  </si>
  <si>
    <t>52.19747275227589</t>
  </si>
  <si>
    <t>20.851139839103407</t>
  </si>
  <si>
    <t>52.174767883548284</t>
  </si>
  <si>
    <t>20.906503943751254</t>
  </si>
  <si>
    <t>węzeł Warszawa Południe</t>
  </si>
  <si>
    <t>52.16349583899475 20.94393128809528</t>
  </si>
  <si>
    <t>52.13903060650815 20.980074646446486</t>
  </si>
  <si>
    <t>464+400</t>
  </si>
  <si>
    <t>467+500</t>
  </si>
  <si>
    <t>OPP MI_2</t>
  </si>
  <si>
    <t>odcinek od węzła Opacz do węzła Warszawa Lotnisko, Oddział rozważa zmianę w COR ze względu na objazdy A2 (w trakcie budowy 3 pasa ruchu) możliwe dopuszczenie do ruchu pojazdów po pasie awaryjnym, lokalizacja zasadna od 2026 roku</t>
  </si>
  <si>
    <t>Umowa ma zostać zrealizowana do 30.06.2026, więc z tej lokalizacji należy zrezygnować.</t>
  </si>
  <si>
    <t xml:space="preserve">obecnie odcinek niezasadny </t>
  </si>
  <si>
    <t xml:space="preserve">rezygnacja </t>
  </si>
  <si>
    <t>52.16349583899475</t>
  </si>
  <si>
    <t>20.94393128809528</t>
  </si>
  <si>
    <t>52.13903060650815</t>
  </si>
  <si>
    <t>20.980074646446486</t>
  </si>
  <si>
    <t>Węzeł Pruszków</t>
  </si>
  <si>
    <t>Węzeł Grodzisk Mazowiecki</t>
  </si>
  <si>
    <t>52.18798156454557 20.778194217685915</t>
  </si>
  <si>
    <t>52.14672489878592 20.620352816407696</t>
  </si>
  <si>
    <t>438+900</t>
  </si>
  <si>
    <t>450+500</t>
  </si>
  <si>
    <t>OPP MI_3</t>
  </si>
  <si>
    <t>planowana przez GDDKiA przebudowa, dodanie 3 pasa</t>
  </si>
  <si>
    <r>
      <t xml:space="preserve">planowana przez GDDKiA przebudowa, dodanie 3 pasa Lokalizacja zasadna - planowana przebudowa w latach 2026-2028, </t>
    </r>
    <r>
      <rPr>
        <b/>
        <sz val="11"/>
        <rFont val="Calibri"/>
        <family val="2"/>
        <charset val="238"/>
        <scheme val="minor"/>
      </rPr>
      <t xml:space="preserve">obecnie niezasadna lokalizacja </t>
    </r>
  </si>
  <si>
    <t>52.18798156454557</t>
  </si>
  <si>
    <t>20.778194217685915</t>
  </si>
  <si>
    <t>52.14672489878592</t>
  </si>
  <si>
    <t>20.620352816407696</t>
  </si>
  <si>
    <t>Centralna</t>
  </si>
  <si>
    <t>łódzkie</t>
  </si>
  <si>
    <t>węzeł Łódź Północ</t>
  </si>
  <si>
    <t>węzeł Łowicz</t>
  </si>
  <si>
    <t>51.896483 19.673295</t>
  </si>
  <si>
    <t>51.984820 19.890111</t>
  </si>
  <si>
    <t>366+300</t>
  </si>
  <si>
    <t>384+600</t>
  </si>
  <si>
    <t>OPP Oddziały_1</t>
  </si>
  <si>
    <t>odcinek międzywęzłowy będzie podzielony na sekcje robocze:
- od km 366+300 do km 378+398
- od km 378+398 do km 384+600
OPP w trakcie budowy, planowane lata realizacji to 2025-2028</t>
  </si>
  <si>
    <t>Odcinek proponowany przez Oddział OPP w trakcie budowy, planowane lata realizacji to 2025-28</t>
  </si>
  <si>
    <t>termin zakończenia budowy późniejszy niż termin realizacji umowy</t>
  </si>
  <si>
    <t>Czasowa organizacja ruchu na czas budowy w opracowaniu</t>
  </si>
  <si>
    <t>TAK - NIE NALEŻY DO GDDKiA</t>
  </si>
  <si>
    <t>51.896483</t>
  </si>
  <si>
    <t>19.673295</t>
  </si>
  <si>
    <t>51.984820</t>
  </si>
  <si>
    <t>19.890111</t>
  </si>
  <si>
    <t>węzeł Skierniewice</t>
  </si>
  <si>
    <t>51.99177031860282 19.905444307957456</t>
  </si>
  <si>
    <t>52.045891426909435 20.05651118210551</t>
  </si>
  <si>
    <t>386+000</t>
  </si>
  <si>
    <t>398+000</t>
  </si>
  <si>
    <t>OPP MI_4</t>
  </si>
  <si>
    <t>planowana przez GDDKiA przebudowa, dodanie 3 pasa
OPP w trakcie budowy, planowane lata realizacji to 2025-28</t>
  </si>
  <si>
    <t>51.99177031860282</t>
  </si>
  <si>
    <t>19.905444307957456</t>
  </si>
  <si>
    <t>52.045891426909435</t>
  </si>
  <si>
    <t>20.05651118210551</t>
  </si>
  <si>
    <t>Łódzkie</t>
  </si>
  <si>
    <t>Rusiec</t>
  </si>
  <si>
    <t>51.320358 18.969327</t>
  </si>
  <si>
    <t>51.331974 18.999158</t>
  </si>
  <si>
    <t>47+951</t>
  </si>
  <si>
    <t>50+454</t>
  </si>
  <si>
    <t>74j</t>
  </si>
  <si>
    <t>OPP Oddziały_2</t>
  </si>
  <si>
    <t>Alternatywa dla  S-8, duży ruch ciężarowy, przekraczanie prędkości</t>
  </si>
  <si>
    <t>Odcinek proponowany przez Oddział</t>
  </si>
  <si>
    <t>piszą o punktowym, ale dają 2 punkty na końcach miejscowości, więc raczej pomyłka i chodziło o OPP. 
Odcinek byłby krótki, ok. 2 km. We wsi sporo skrzyżowań, które będą powodowały drobne korki i będą fałszować pomiar. Jest chodnik, są przejścia dla pieszych.
Lokalizacja możliwa do zreailzowania, ale lepiej ją odrzucić</t>
  </si>
  <si>
    <t>Prośba do GDDKiA o potwierdzenie że na odcinku jest stałe ograniczenie prędkości oraz o przekazanie danych BRD.</t>
  </si>
  <si>
    <t xml:space="preserve">1. rozważyć ponownie lokalizację i wskazać czy chodzi o OPP czy stacjonarne urządzenie
2. W przypadku OPP lub punkotowego urządzenia wskazać dokładnie proponowaną  lokalizację, przy czym należy pamiątać, że:
- OPP minimalna długość odcinka to 2 km 
- na odcinku objetym OPP prędkość musi być jednolita  </t>
  </si>
  <si>
    <t xml:space="preserve">Chodzi o OPP.
</t>
  </si>
  <si>
    <t>NIE na łukach 40 km/h</t>
  </si>
  <si>
    <t>51.320358</t>
  </si>
  <si>
    <t>18.969327</t>
  </si>
  <si>
    <t>51.331974</t>
  </si>
  <si>
    <t>18.999158</t>
  </si>
  <si>
    <t>węzeł Kurdwanów</t>
  </si>
  <si>
    <t>węzeł Wielicka</t>
  </si>
  <si>
    <t>50.001002541472 19.94470709483</t>
  </si>
  <si>
    <t>50.00443502682 20.0164545268924</t>
  </si>
  <si>
    <t>419+600</t>
  </si>
  <si>
    <t>424+700</t>
  </si>
  <si>
    <t>A4</t>
  </si>
  <si>
    <t>OPP MI_6</t>
  </si>
  <si>
    <t>tak (zasilanie w obszarze węzłów)</t>
  </si>
  <si>
    <t>50.001002541472</t>
  </si>
  <si>
    <t>19.94470709483</t>
  </si>
  <si>
    <t>50.00443502682</t>
  </si>
  <si>
    <t>20.0164545268924</t>
  </si>
  <si>
    <t>węzeł Mikołowska</t>
  </si>
  <si>
    <t>węzeł Murckowska</t>
  </si>
  <si>
    <t>50.2474166666667 19.0057777777778</t>
  </si>
  <si>
    <t>50.2447777777778 19.0374444444444</t>
  </si>
  <si>
    <t>337+100</t>
  </si>
  <si>
    <t>339+200</t>
  </si>
  <si>
    <t>OPP MI_7</t>
  </si>
  <si>
    <t>Celem objęcia pomiarem wszystkich uczestników ruchu należy urządzenia pomiarowe zamontować także na łącznicy lub przesunąć punkt początkowy za włączeniem łącznicy do jezdni głównej A4 - opis w załączniku</t>
  </si>
  <si>
    <t>Nie mamy załącznika. Co do konkretnego miejsca instalacji - zawsze istnieje możliwość korekty, jeżeli nie są to duże odległości.</t>
  </si>
  <si>
    <t xml:space="preserve">Punkt początkowy OPP znajduje się przed włączeniem łącznicy relacji (Katowice–Kraków) do jezdni głównej. Celem objęcia pomiarem wszystkich uczestników ruchu należy urządzenia pomiarowe zamontować także na łącznicy lub przesunąć punkt początkowy za włączeniem łącznicy do jezdni 
głównej A4
Zgodnie z podanym początkowym oraz końcowym pikietażem OPP można wnioskować,
że pomiarem zostanie objęta jezdnia prawa (kier. Kraków). Aktualna lokalizacja punktu końcowego znajduje się na jezdni lewej (kier. Wrocław) za zjazdem w drogę zbiera zbierająco-rozprowadzającą, 
tym samym pomiarem mogą nie zostać objęte pojazdy zjeżdżające z jezdni głównej. Sugeruje się przesunięcie punktu końcowego OPP na jezdnie prawą przed zjazd 
</t>
  </si>
  <si>
    <t>TAK (100 km/h)</t>
  </si>
  <si>
    <t>50.2474166666667</t>
  </si>
  <si>
    <t>19.0057777777778</t>
  </si>
  <si>
    <t>50.2447777777778</t>
  </si>
  <si>
    <t>19.0374444444444</t>
  </si>
  <si>
    <t>węzeł Częstochowa Południe</t>
  </si>
  <si>
    <t>węzeł Woźniki</t>
  </si>
  <si>
    <t>50.7414166666667 19.0505833333333</t>
  </si>
  <si>
    <t>50.6025 19.0328333333333</t>
  </si>
  <si>
    <t>442+300</t>
  </si>
  <si>
    <t>458+100</t>
  </si>
  <si>
    <t>A1</t>
  </si>
  <si>
    <t>OPP MI_8</t>
  </si>
  <si>
    <t>Brak zgody na motaż urządzeń rejestrujących do elementów kontrukcyjnych obiektów inżynierskich</t>
  </si>
  <si>
    <t>19.0505833333333</t>
  </si>
  <si>
    <t>50.6025</t>
  </si>
  <si>
    <t>19.0328333333333</t>
  </si>
  <si>
    <t>węzeł Piotrków Trybunalski Południe</t>
  </si>
  <si>
    <t>węzeł Kamieńsk</t>
  </si>
  <si>
    <t>351+100</t>
  </si>
  <si>
    <t>370+700</t>
  </si>
  <si>
    <t>OPP MI_9</t>
  </si>
  <si>
    <t>Wskazany przez MI odcinek jest dłuższy niż limit w Rozporządzeniu. Do uzgodnienia z GDDKiA na krańcach musi wystąpowac możliwość podłączenia do prądu</t>
  </si>
  <si>
    <t>istniejące przyłącze w km 349+071 (51.422972, 19.638794)
Pas włączenia na w. Piotrków Tryb. Południe kończy się w km 351+600, a więc odcinek należy skrócić. Początek odcinka ok. km 351+700, jednak w tym km nie istnieje przyłącze, które możemy przekazać.</t>
  </si>
  <si>
    <t>OK, to skoro jest prąd w 349+071, to czy w drugą stronę, w oklicach km 369, jest miejsce z prądem? Jaki koniec odcinka proponuje GDDKiA?</t>
  </si>
  <si>
    <t>Prośba do GDDKiA o wskazanie końca odcinka (początek przyjmujemy na 349+071, koniec może być max 20 km dalej). Ewentualnie podział na 2 odcinki. Prosimy o wzięcie pod uwagę odległośći od źródeł zasilania, idealnie gdyby było nie dalej niż 500 m.</t>
  </si>
  <si>
    <t>1. do weryfikacji odcniek objęty OPP - jego poczatek i koniec ,
2. jeżeli poczatek w km 349+071 to gdzie koniec?
3. potwierdzić mozłiwość przyłacza i w jakim km . 
- OPP może mieć nin. 2 a max 20 km ,</t>
  </si>
  <si>
    <t>zmieniona lokaizacja OPP</t>
  </si>
  <si>
    <t>węzeł Radomsko</t>
  </si>
  <si>
    <t>węzeł Mykanów</t>
  </si>
  <si>
    <t>OPP MI_10</t>
  </si>
  <si>
    <t>Lokalizacja zasadna. W rejonie węzła Mykanów funkcjonuje oświetlenie węzła, zatem istnieją warunki do zasilania OPP</t>
  </si>
  <si>
    <t>Odcinek dłuższy niż 20 km. Trzeba wskazać koniec odcinka, ewentualnie podzielić na 2.</t>
  </si>
  <si>
    <t xml:space="preserve">1. Odcinek dłuższy niż 20 km. Trzeba wskazać koniec odcinka, ewentualnie podzielić na 2 krótsze. 
2. Należy odnieść się czy jest tam możliwosć  zasilania </t>
  </si>
  <si>
    <t>Propozycja podziału odcinka zgodnie z administracją Oddziałów Katowice/Łódź. Granica w km 399+747, GPS: 51.021905791445036, 19.318746841933855. Długość odcinka na A1, O/Katowice - ok 14 km. Brak zasilania w miejscu podziału.  Brak zgody na motaż urządzeń rejestrujących do elementów kontrukcyjnych obiektów inżynierskich</t>
  </si>
  <si>
    <t>TAK/NIE</t>
  </si>
  <si>
    <t>węzeł Łódź-Wschód</t>
  </si>
  <si>
    <t>węzeł Łódź-Górna</t>
  </si>
  <si>
    <t>51.678136164124105 19.591187869602184</t>
  </si>
  <si>
    <t>51.74496779904694 19.598717900692044</t>
  </si>
  <si>
    <t>311+200</t>
  </si>
  <si>
    <t>319+000</t>
  </si>
  <si>
    <t>OPP MI_11</t>
  </si>
  <si>
    <t>negatywna</t>
  </si>
  <si>
    <t>51.678136164124105</t>
  </si>
  <si>
    <t>19.591187869602184</t>
  </si>
  <si>
    <t>51.74496779904694</t>
  </si>
  <si>
    <t>19.598717900692044</t>
  </si>
  <si>
    <t>węzeł Tarczyn Południe</t>
  </si>
  <si>
    <t>węzeł Mszczonowska</t>
  </si>
  <si>
    <t>51.9467558 20.8438791</t>
  </si>
  <si>
    <t>51.869993481476776 20.851831143494497</t>
  </si>
  <si>
    <t>S7</t>
  </si>
  <si>
    <t>OPP MI_12</t>
  </si>
  <si>
    <t>Oddział proponuje zamiennie odcinek na S7 na węzła Glinojeck do węzła Mława Południe. Propozycja lokalizacji OPP na odcinku do węzła Glinojeck do węzła Maława Południe (odcinek ok. 30km) od km 54+000 do km 84+000</t>
  </si>
  <si>
    <t>zamiana na inny /do wykreslenia</t>
  </si>
  <si>
    <t xml:space="preserve">Ale dlaczego z tego odcinka zrezygnować? Nie dochodzi tam do zdarzeń? </t>
  </si>
  <si>
    <t>GDDKiA zweryfikuje co z tym odcinkiem, dlaczego oddział chce z niego zrezygnować. Wg GITD i KWP odcinek zasadny.</t>
  </si>
  <si>
    <t xml:space="preserve">.1. Należy podać uzasadnienie dla rezygnacji z tego odcinka </t>
  </si>
  <si>
    <t xml:space="preserve">Do zdarzeń dochodzi na odcinku od węzła Tarczyn Południe w kierunku Krakowa (włączenie starodroża DK 7 do S7) i zawężenie przekroju z 3 do 2 pasów ruchu.Oddział proponuje do rozważenia przesunięcie końca OPP w rejon MOP Worów km 414 (wtedy długość OPP wyniosłaby ok. 7km.  Pozostawienie lokalizacji w w węźle Mszczonowska ( węzeł zespolony DK 50 i DW 728)  powoduje że ok. 25% pojazdów  będzie pominiętych pomiarem OPP) </t>
  </si>
  <si>
    <t>51.9467558</t>
  </si>
  <si>
    <t>20.8438791</t>
  </si>
  <si>
    <t>51.869993481476776</t>
  </si>
  <si>
    <t>20.851831143494497</t>
  </si>
  <si>
    <t>24,950
410,550</t>
  </si>
  <si>
    <t>29,353
414,900</t>
  </si>
  <si>
    <t>S7u
S7</t>
  </si>
  <si>
    <t>węzeł Mława Południe</t>
  </si>
  <si>
    <t>węzeł Strzegowo Północ</t>
  </si>
  <si>
    <t>53.071714 20.374317</t>
  </si>
  <si>
    <t>52.933414 20.287283</t>
  </si>
  <si>
    <t>S7j</t>
  </si>
  <si>
    <t>OPP Oddziały_3</t>
  </si>
  <si>
    <t>Propozycja zamiast Mszczonowska-Tarczyn</t>
  </si>
  <si>
    <t>Proponowany odcinek Mława Południe - Glinojeck ma ok.34 km, jest za długi. Można skrócić, można podzielić na 2 odcinki. A jak z prądem?</t>
  </si>
  <si>
    <t>Oddział proponuje oskrócić odcinek od węzła Mława Południe do węzła Strzegowo Północ. Odcinek ok. 18km (zasilanie z węzłów)</t>
  </si>
  <si>
    <t>53.071714</t>
  </si>
  <si>
    <t>20.374317</t>
  </si>
  <si>
    <t>52.933414</t>
  </si>
  <si>
    <t>20.287283</t>
  </si>
  <si>
    <t>Garwolin Zachód</t>
  </si>
  <si>
    <t>Garwolin Południe</t>
  </si>
  <si>
    <t xml:space="preserve">51.896390 21.579514 </t>
  </si>
  <si>
    <t xml:space="preserve">51.899461 21.581361 </t>
  </si>
  <si>
    <t>42+300/42+900</t>
  </si>
  <si>
    <t>49+250/49+000</t>
  </si>
  <si>
    <t>S17</t>
  </si>
  <si>
    <t>OPP MI_13</t>
  </si>
  <si>
    <t>51.896390</t>
  </si>
  <si>
    <t>21.579514</t>
  </si>
  <si>
    <t>51.899461</t>
  </si>
  <si>
    <t>21.581361</t>
  </si>
  <si>
    <t>lubelskie</t>
  </si>
  <si>
    <t>węzeł Jastków</t>
  </si>
  <si>
    <t>węzeł Sławinek</t>
  </si>
  <si>
    <t>51.324847 22.386510</t>
  </si>
  <si>
    <t>51.290169 22.435901</t>
  </si>
  <si>
    <t>46+600</t>
  </si>
  <si>
    <t>51+450/52+400</t>
  </si>
  <si>
    <t>OPP MI_14</t>
  </si>
  <si>
    <t xml:space="preserve">• W zestawieniu podano niewłaściwy numer drogi ekspresowej (powinno być S12s). 
• Odcinek był zgłaszany przez GDDKiA O/LU jako propozycja lokalizacji urządzeń dla GITD (duże natężenie ruchu wg. GPR2020/21 SDR wynosił 31747 poj./dobę, na odcinku drogi w okresie ostatnich 3 lat zarejestrowano łącznie 4 wypadki drogowe (w tym 2 z udziałem pieszych) w wyniku których 6 osób zostało rannych, w tym 4 ciężko ranne).
• Wprowadzenie OPP wymagało będzie wykonania integracji z Systemem Zarządzania Ruchem w zakresie zarządzania prędkością.
• Proponowane lokalizacja OPP wydaje się być zasadna
</t>
  </si>
  <si>
    <t>Na czym miałaby polegać ta integracja?</t>
  </si>
  <si>
    <t>GDDKiA sprawdzi kwestię integracji oraz możliwość informowania GITD o przeprowadzanych zmianach.
GDDKiA będzie nas informować o zmianach.</t>
  </si>
  <si>
    <t xml:space="preserve">GITD musiałoby sprawdzić czy jest mozłiwosć integracji systemów GITD z naszym KSZR, jakie są mozłiwości po naszej stronie i czy my dopuszczamy taką integrację. Jeżeli nie będzie możliwości integracji to nie jest przekreślana ta lokalizacja, ale pojazdy zarejestrowane w tym czasie kiedy byłaby zmiana limitu prędkości tj. pojazdy przekraczajace prędkość nie byłyby mandatowane. Infomracja mailowa postfactum o tym kiedy kazdorazowo była zmiana prędkości, dokładnie godzinowo musiałąby być przekazywana do GITD </t>
  </si>
  <si>
    <t>Integracja systemu zarządzania  ruchem z sysyemem GITD jest konieczna dla istoty działania opp na tym odcinku. 
 w lokalizacji 51°19'29.5"N 22°23'11.4"E bramownica na lewej jezdni, w lokalizacji 51°17'24.6"N 22°26'09.2"E bramownica na prawej jezdni</t>
  </si>
  <si>
    <t>51.324847</t>
  </si>
  <si>
    <t>22.386510</t>
  </si>
  <si>
    <t>51.290169</t>
  </si>
  <si>
    <t>22.435901</t>
  </si>
  <si>
    <t>S12s</t>
  </si>
  <si>
    <t>Ostrów Mazowiecka</t>
  </si>
  <si>
    <t>52.79982044054164 21.86963260556035</t>
  </si>
  <si>
    <t>52.818793771125804 21.88943639546997</t>
  </si>
  <si>
    <t>OPP MI_15</t>
  </si>
  <si>
    <t>obwodnica Ostrowii Mazowieckiej, dokładna lokalizacja możliwa do określenia dopiero po zakończeniu przebudowy . Do uzgodnienia z GDDKiA</t>
  </si>
  <si>
    <t>w trakcie przebudowy - zakończenie przebudowy w 2024 roku zakończenie przebudowy II połowa 2024, proponowana lokalizacja od km 3+100 do km 6+200</t>
  </si>
  <si>
    <t>Przebudowa zakończy się wcześniej niż podpisana zostanie mowa. Prośba do GDDKiA o udzielenie wsparcia przy realizacji.</t>
  </si>
  <si>
    <t xml:space="preserve">Obecnie awaryjnie ustawione ograniczenie prędkości na S8 w kier. Białegostoku, ze względu na zły stan techniczny nawierzchni, rozważana przebudowa ok. 5km drogi  w najbliższych latach. Wg Oddziału obecnie niezasadna lokalizacja. </t>
  </si>
  <si>
    <t>52.79982044054164</t>
  </si>
  <si>
    <t>21.86963260556035</t>
  </si>
  <si>
    <t>52.818793771125804</t>
  </si>
  <si>
    <t>21.88943639546997</t>
  </si>
  <si>
    <t>S8a</t>
  </si>
  <si>
    <t>Północna</t>
  </si>
  <si>
    <t>pomorskie</t>
  </si>
  <si>
    <t>węzeł Gdynia Chwarzno</t>
  </si>
  <si>
    <t>w. Gdynia Wielki Kack</t>
  </si>
  <si>
    <t>54.50035732434644 18.4616946988467</t>
  </si>
  <si>
    <t>54.47894354851947 18.472523833282505</t>
  </si>
  <si>
    <t>OPP MI_16</t>
  </si>
  <si>
    <t>54.50035732434644</t>
  </si>
  <si>
    <t>18.4616946988467</t>
  </si>
  <si>
    <t>54.47894354851947</t>
  </si>
  <si>
    <t>18.472523833282505</t>
  </si>
  <si>
    <t>S7w</t>
  </si>
  <si>
    <t>węzeł Gdańsk Owczarnia</t>
  </si>
  <si>
    <t>węzeł Gdańsk Lotnisko</t>
  </si>
  <si>
    <t>54.409606 18.486029</t>
  </si>
  <si>
    <t>54.382908 18.506169</t>
  </si>
  <si>
    <t>327+700</t>
  </si>
  <si>
    <t>331+800</t>
  </si>
  <si>
    <t>S6</t>
  </si>
  <si>
    <t>OPP MI_17</t>
  </si>
  <si>
    <t>Węzeł Gdańsk Owczarnia: 54.409606, 18.486029
Węzeł Gdańsk Lotnisko: 54.382908 18.506169
odległość około 3,4 km</t>
  </si>
  <si>
    <t>54.409606</t>
  </si>
  <si>
    <t>18.486029</t>
  </si>
  <si>
    <t>54.382908</t>
  </si>
  <si>
    <t>18.506169</t>
  </si>
  <si>
    <t>Swarożyn</t>
  </si>
  <si>
    <t>54.037791, 18.675974</t>
  </si>
  <si>
    <t>334+050</t>
  </si>
  <si>
    <t>punktowe Oddziały_2</t>
  </si>
  <si>
    <t>Dodatkowa propozycja Oddziału ze wzgl. na wypadkowość</t>
  </si>
  <si>
    <t>Był OPP, zmieniamy na punktowe</t>
  </si>
  <si>
    <t>Propozycja Oddziału. Prośba o wskazanie przez GDDKiA dokładnej proponowanej lokalizacji do instalacji urządzenia.</t>
  </si>
  <si>
    <t xml:space="preserve">mininalna długość OPP, określona w KPO  to 2 km  więc ten odcinek jest za któryki i proponowany jest punktowy. Proszę o propozycję lokalizacji tego urządzenia </t>
  </si>
  <si>
    <t>propozycja - na wyskokości łącznicy z autostradą A1 w km 334+050 P
54.037791, 18.675974</t>
  </si>
  <si>
    <t> </t>
  </si>
  <si>
    <t>Waćmierek</t>
  </si>
  <si>
    <t>54.044435, 18.703633</t>
  </si>
  <si>
    <t>336+110</t>
  </si>
  <si>
    <t>punktowe Oddziały_3</t>
  </si>
  <si>
    <t>propozycja  - na wysokości przejścia dla pieszych tj. w km 336+110 P
54.044435, 18.703633</t>
  </si>
  <si>
    <t>zachodniopomorskie</t>
  </si>
  <si>
    <t>węzeł Dąbie</t>
  </si>
  <si>
    <t>węzeł Rzęśnica</t>
  </si>
  <si>
    <t xml:space="preserve">53.399121 14.720655   </t>
  </si>
  <si>
    <t>53.421734 14.763164</t>
  </si>
  <si>
    <t>A6</t>
  </si>
  <si>
    <t>OPP MI_18</t>
  </si>
  <si>
    <t>53.399121</t>
  </si>
  <si>
    <t>14.720655</t>
  </si>
  <si>
    <t>53.421734</t>
  </si>
  <si>
    <t>14.763164</t>
  </si>
  <si>
    <t>24,700
81,392</t>
  </si>
  <si>
    <t>28,398
86,000</t>
  </si>
  <si>
    <t>A6
S3</t>
  </si>
  <si>
    <t>Sulechów</t>
  </si>
  <si>
    <t>węzeł Zielona Góra Północ</t>
  </si>
  <si>
    <t xml:space="preserve">52.061286 15.618090 </t>
  </si>
  <si>
    <t>51.960674 15.560120</t>
  </si>
  <si>
    <t>S3</t>
  </si>
  <si>
    <t>OPP MI_19</t>
  </si>
  <si>
    <t>* w odległości do 500m występuje infrastruktura energetyczna, o warunki zasilania należałoby wystapić do operatora sieci dystrybucyjnej
**na analizowanym odcinku będzie funkcjonować zmienna organizacja ruchu w obrębie MOP Stożne (na czas kontroli ITD/KAS będzie wprowadzana zmiana prędkości)</t>
  </si>
  <si>
    <t>TAK**</t>
  </si>
  <si>
    <t>52.061286</t>
  </si>
  <si>
    <t>15.618090</t>
  </si>
  <si>
    <t>51.960674</t>
  </si>
  <si>
    <t>15.560120</t>
  </si>
  <si>
    <t>S3a</t>
  </si>
  <si>
    <t>węzeł Żywiec Browar</t>
  </si>
  <si>
    <t>węzeł Żywiec Soła</t>
  </si>
  <si>
    <t>49.6766666666667 19.1689722222222</t>
  </si>
  <si>
    <t>49.6570833333333 19.1681111111111</t>
  </si>
  <si>
    <t>27+100</t>
  </si>
  <si>
    <t>29+350</t>
  </si>
  <si>
    <t>S1</t>
  </si>
  <si>
    <t>OPP MI_20</t>
  </si>
  <si>
    <t>należy rozszerzyć, planowane zakończenie robót przypada na koniec 2025 roku</t>
  </si>
  <si>
    <t>zmiana km</t>
  </si>
  <si>
    <t>Planowany termin zakończenia prac jest zbyt późny.</t>
  </si>
  <si>
    <t>przebudowa</t>
  </si>
  <si>
    <t>Na dojeździe do węzła Żywiec Soła od strony Węgierskiej Górki występuje ograniczenie prędkości do 70 km/h.  Żeby był jednolity limit prędkości, należałoby zmienić koordynaty w kol. G na następujące: 49.671037, 19.169118</t>
  </si>
  <si>
    <t xml:space="preserve">zmiana loklaizacji </t>
  </si>
  <si>
    <t>49.6766666666667</t>
  </si>
  <si>
    <t>19.1689722222222</t>
  </si>
  <si>
    <t>49.6570833333333</t>
  </si>
  <si>
    <t>19.1681111111111</t>
  </si>
  <si>
    <t>S1f</t>
  </si>
  <si>
    <t>węzeł Wyszków Północ</t>
  </si>
  <si>
    <t>węzeł Wyszków Południe</t>
  </si>
  <si>
    <t>52.61987931572822 21.498984678719367</t>
  </si>
  <si>
    <t>52.5595891 21.4662335</t>
  </si>
  <si>
    <t>4+200</t>
  </si>
  <si>
    <t>10+300</t>
  </si>
  <si>
    <t>OPP MI_22</t>
  </si>
  <si>
    <t>zrealizowany</t>
  </si>
  <si>
    <t>do wykreślenia</t>
  </si>
  <si>
    <t>zrealizowany OPP</t>
  </si>
  <si>
    <t>52.61987931572822</t>
  </si>
  <si>
    <t>21.498984678719367</t>
  </si>
  <si>
    <t>52.5595891</t>
  </si>
  <si>
    <t>21.4662335</t>
  </si>
  <si>
    <t>S8d</t>
  </si>
  <si>
    <t>Modlin</t>
  </si>
  <si>
    <t>52.43954996011528 20.644809515532813</t>
  </si>
  <si>
    <t>52.40987009122428 20.698619049532653</t>
  </si>
  <si>
    <t>OPP MI_24</t>
  </si>
  <si>
    <t>w trakcie przebudowy DK 7 do przekroju 2x3  lokalizacja niezasadna, oddanie doruchu po przebudowei 2025</t>
  </si>
  <si>
    <t>obecnie lokalizacja niezasadna</t>
  </si>
  <si>
    <t>52.43954996011528</t>
  </si>
  <si>
    <t>20.644809515532813</t>
  </si>
  <si>
    <t>52.40987009122428</t>
  </si>
  <si>
    <t>20.698619049532653</t>
  </si>
  <si>
    <t>Rychnowo</t>
  </si>
  <si>
    <t>Olsztynek</t>
  </si>
  <si>
    <t>53.596470 20.088521</t>
  </si>
  <si>
    <t>53.582467 20.177604</t>
  </si>
  <si>
    <t>79+900</t>
  </si>
  <si>
    <t>86+100</t>
  </si>
  <si>
    <t>OPP MI_25</t>
  </si>
  <si>
    <t>53.596470</t>
  </si>
  <si>
    <t>20.088521</t>
  </si>
  <si>
    <t>53.582467</t>
  </si>
  <si>
    <t>20.177604</t>
  </si>
  <si>
    <t>S7g</t>
  </si>
  <si>
    <t>opolskie</t>
  </si>
  <si>
    <t>węzeł OPOLE ZACHÓD</t>
  </si>
  <si>
    <t>MOP Prószków</t>
  </si>
  <si>
    <t>50.6605278 17.70061111111111</t>
  </si>
  <si>
    <t>50.5692778 17.860555555555557</t>
  </si>
  <si>
    <t>223+000</t>
  </si>
  <si>
    <t>238+500</t>
  </si>
  <si>
    <t>OPP MI_26</t>
  </si>
  <si>
    <t>50.6605278</t>
  </si>
  <si>
    <t>17.70061111111111</t>
  </si>
  <si>
    <t>50.5692778</t>
  </si>
  <si>
    <t>17.860555555555557</t>
  </si>
  <si>
    <t>kujawsko-pomorskie</t>
  </si>
  <si>
    <r>
      <t xml:space="preserve">węzeł </t>
    </r>
    <r>
      <rPr>
        <strike/>
        <sz val="11"/>
        <rFont val="Calibri"/>
        <family val="2"/>
        <charset val="238"/>
        <scheme val="minor"/>
      </rPr>
      <t>Białe Błota</t>
    </r>
    <r>
      <rPr>
        <sz val="11"/>
        <rFont val="Calibri"/>
        <family val="2"/>
        <charset val="238"/>
        <scheme val="minor"/>
      </rPr>
      <t xml:space="preserve"> Bydgoszcz Błonie</t>
    </r>
  </si>
  <si>
    <r>
      <t xml:space="preserve">węzeł </t>
    </r>
    <r>
      <rPr>
        <strike/>
        <sz val="11"/>
        <rFont val="Calibri"/>
        <family val="2"/>
        <charset val="238"/>
        <scheme val="minor"/>
      </rPr>
      <t>Lisi Ogon</t>
    </r>
    <r>
      <rPr>
        <sz val="11"/>
        <rFont val="Calibri"/>
        <family val="2"/>
        <charset val="238"/>
        <scheme val="minor"/>
      </rPr>
      <t xml:space="preserve"> Bydgoszcz Miedzyń</t>
    </r>
  </si>
  <si>
    <t>53.10083 17.891471</t>
  </si>
  <si>
    <t>53.123478 17.881437</t>
  </si>
  <si>
    <t>S10</t>
  </si>
  <si>
    <t>OPP MI_27</t>
  </si>
  <si>
    <t>Lokalizacja zasadna - konieczne wydłużenie barier po pr. str., oraz zmiana barier w pasie rozdziału, prop. Lokaliz. 71+660 oraz na wiadukcie kol. w 73+660</t>
  </si>
  <si>
    <t>zmiana nazwy węzłów i km</t>
  </si>
  <si>
    <t>Jak rozumiem to zmiany nazwy na poprawne, a punkty zostają te same? Czy jest naprawdę gotowość na wykorzystanie wiaduktu do montażu kamer?</t>
  </si>
  <si>
    <t>GDDKiA potwierdzi z Oddziałem gdzie dokładnie proponują zainstalować. Czy proponują instalację na wiadukcie kolejowym (czy są jego zarządcą?) czy też po prostu objęcie wiaduktu nadzorem? Przy typowaniu punktów pomiaru prosimy o wzięcie pod uwagę odległości od źródła zasilania.</t>
  </si>
  <si>
    <t xml:space="preserve">akceptacja OPP ale proszę o dopracyzowanie czy  na wiadukcie miałaby  być instalowana brmownica do OPP czy OPP ma zostać objęty wiadukt.  Proszę o potwierdzenie czy na wiadukcie możliwa jest lokalizacja bramownicy. </t>
  </si>
  <si>
    <t xml:space="preserve">Lokalizacja bramownic podana przez Rejon w Bydgoszczy po wizji terenowej: poczatek - 71+660 (współrzędne: 53.119145, 17.882566), koniec - 73+660 (współrzędne: 53.102088, 17.889984). </t>
  </si>
  <si>
    <t>53.10083</t>
  </si>
  <si>
    <t>17.891471</t>
  </si>
  <si>
    <t>53.123478</t>
  </si>
  <si>
    <t>17.881437</t>
  </si>
  <si>
    <t>S5</t>
  </si>
  <si>
    <t>Koło</t>
  </si>
  <si>
    <t>w. Dąbie - w. Koło</t>
  </si>
  <si>
    <t>52.071321803709054 18.814791074883587</t>
  </si>
  <si>
    <t>52.14098146586475 18.60634586432057</t>
  </si>
  <si>
    <t>301+900</t>
  </si>
  <si>
    <t>285+300</t>
  </si>
  <si>
    <t>OPP MI_28</t>
  </si>
  <si>
    <t xml:space="preserve">Oddziałowi nic nie wiadomo na temat planów rozbudowy tego odcinka o trzeci pas ruchu. W ocenie Oddziału ta lokalizacja nie jest priorytetowa, bardziej wskazane było wyposażenie w OPP odcinka drogi S5 na odcinku Śmigiel Północ - Lipno, gdzie występuje porównywane natężenie ruchu, ale większa liczba zdarzeń. </t>
  </si>
  <si>
    <t>?????</t>
  </si>
  <si>
    <t>Jeżeli tutaj nie będzie rozbudowy, to może zostać. Ale czy jest zasadna? Długość to 16 km.</t>
  </si>
  <si>
    <t>GDDKiA potwierdzi z oddziałem, że na odcinku można zainstalować. Póki co do zostawienia, do rezerwy.</t>
  </si>
  <si>
    <t>Zdaniem Oddziału odcinek jest zasadny. Oddział sprzeciwia się korzystaniu z istniejących wiaduktów i mostów do mocowania na nich urządzeń, bramownic.</t>
  </si>
  <si>
    <t xml:space="preserve">zostaje </t>
  </si>
  <si>
    <t>52.071321803709054</t>
  </si>
  <si>
    <t>18.814791074883587</t>
  </si>
  <si>
    <t>52.14098146586475</t>
  </si>
  <si>
    <t>18.60634586432057</t>
  </si>
  <si>
    <t>węzeł Śmigiel Północ</t>
  </si>
  <si>
    <t>węzeł Lipno</t>
  </si>
  <si>
    <t>52.016743 16.542272</t>
  </si>
  <si>
    <t>51.955010 16.548371</t>
  </si>
  <si>
    <t>26+000</t>
  </si>
  <si>
    <t>33+000</t>
  </si>
  <si>
    <t>S5k</t>
  </si>
  <si>
    <t>OPP Oddziały_4</t>
  </si>
  <si>
    <t>Nowa propozycja Oddziału</t>
  </si>
  <si>
    <t>OK</t>
  </si>
  <si>
    <t>Prośba do GDDKiA o potwierdzenie że na odcinku jest stałe ograniczenie prędkości oraz o przekazanie danych BRD.
A także sprawdzenie, czy w pobliżu miejsc wytypowanych jest w miarę blisko jakieś źródło zasilania (powiedzmy do 500 metrów).</t>
  </si>
  <si>
    <t>Oddział sprzeciwia się korzystaniu z istniejących wiaduktów i mostów do mocowania na nich urządzeń, bramownic.</t>
  </si>
  <si>
    <t>52.016743</t>
  </si>
  <si>
    <t>16.542272</t>
  </si>
  <si>
    <t>51.955010</t>
  </si>
  <si>
    <t>16.548371</t>
  </si>
  <si>
    <t>świętokrzyskie</t>
  </si>
  <si>
    <t>węzeł Kielce Północ</t>
  </si>
  <si>
    <t>węzeł Kielce Zachód</t>
  </si>
  <si>
    <t>50.93679 20.66731</t>
  </si>
  <si>
    <t>50.90840420044246 20.58029110252719</t>
  </si>
  <si>
    <t>S7e km 6+500</t>
  </si>
  <si>
    <t>S7k km 6+800</t>
  </si>
  <si>
    <t>OPP MI_30</t>
  </si>
  <si>
    <t>Zamiast tych odcinków proponuje się S7n w Skarżysku-Kamiennej od km 53,035 do km 55,300 między Węzłami Skarżysko - Kamienna Zachód i Skarżysko - Kamienna Południe oraz Kielce Zachód-Kielce Jaworznia</t>
  </si>
  <si>
    <t>zmiana odcinka</t>
  </si>
  <si>
    <t>OK, ale ten też można zostawić w rezerwie</t>
  </si>
  <si>
    <t>rezygnujemy, negatywna opinia KWP i Oddziału</t>
  </si>
  <si>
    <t xml:space="preserve">proszę o stanowisko do tej lokalizacji, jeżeli wskazana/ lepsza jest inna, proszę o dokłane jej określenie (współrzędne  X,Y) oraz uzasadnienie </t>
  </si>
  <si>
    <t>Na odcinku wskazanym przez GITD zarejestrowano w ciągu 3 lat 3W, 1 Z (pieszy) ,4 R (S7k), na S7e 0 W,  które nie były spowodowane niedostosowaniem prędkości, dlatego proponowaliśmy inny odcinek. Na odcinku wg  propozycji Oddziału, 2 W, jeden z powodu niedostosowania prędkości, 42 kolizje w ciągu 3 lat, połowa z powodu niedostosowania prędkości. Jeżeli propozycja nie spełnia warunków do lokalizacji PPP to Oddział wycofuje propozycję zamiany odcinka na S7n (Współrzędne i dane uzupełnione w Lp. 48).</t>
  </si>
  <si>
    <t>TAK dla prozpozycji GITD,  NIE dla propozycji Oddziału
od km 53+951 do 54+421 jest ograniczenie prędkości do 100 km/h, do którego nie stosują się kierujący pojazdami</t>
  </si>
  <si>
    <t>TAK dla propozycji GITD, TAK dla propozycji Oddziału</t>
  </si>
  <si>
    <t>50.93679</t>
  </si>
  <si>
    <t>20.66731</t>
  </si>
  <si>
    <t>50.90840420044246</t>
  </si>
  <si>
    <t>20.58029110252719</t>
  </si>
  <si>
    <t>6,700
0,000</t>
  </si>
  <si>
    <t>6,996
6,600</t>
  </si>
  <si>
    <t>S7e
S7k</t>
  </si>
  <si>
    <t>Świętokrzyskie</t>
  </si>
  <si>
    <t>Kajetanów</t>
  </si>
  <si>
    <t>50.95237 20.70338</t>
  </si>
  <si>
    <t>3+500</t>
  </si>
  <si>
    <t>6+900</t>
  </si>
  <si>
    <t>OPP KGP_41</t>
  </si>
  <si>
    <t>Zamiast tych odcinków proponuje się S7n w Skarżysku-Kamiennej oraz Kielce Zachód-Kielce Jaworznia od km 6,671 do km 15,060 między Węzłami Kielce Zachód i Kielce Jaworznia</t>
  </si>
  <si>
    <t>do wykreślenia/zamiany</t>
  </si>
  <si>
    <t>OK, zaproponowany odcinek się nadaje. Ale czy musimy z tego rezygnować? Długość ok. 3,2 km</t>
  </si>
  <si>
    <t>Do zweryfikowania z oddziałem czy odcinek jest możliwy do zrealizowania. Ale raczej zostaje i idzie na listę rezerwową.</t>
  </si>
  <si>
    <t>proszę o potwierdznie, że Odcinek wskazany przez GITD również mógłby zostać objęty OPP, niezależnie od Państwa propozycji zmiany tego odcinka na inny.</t>
  </si>
  <si>
    <t xml:space="preserve">To są decyzje GITD , GDDKiA nie jest umocowana w ustawie o drogach do opiniowania, nie znamy procedur wewnętrzych GITD, na jakiej podstawie wybierane były odcinki pomiarowe. Nasze propozycje dotyczą zastąpienia propozycji GITD a nie dodawanie kolejnych. Jeżeli zgodnie ze swoimi procedurami zostały wskazane to pewnie mogą zostać. Odcinki LP.46 i 47 wg. GITD stanowią ciągłość, czy muszą to być dwa osobne odcinki ? Oddział w propozycji przyjął odcinki od początku pasa wyłączania do końca pasa włączania na węzłach. </t>
  </si>
  <si>
    <t>TAK dla propozycji GITD</t>
  </si>
  <si>
    <t>50.95237</t>
  </si>
  <si>
    <t>20.70338</t>
  </si>
  <si>
    <t>S7e</t>
  </si>
  <si>
    <t>węzeł Jędrzejów Północ</t>
  </si>
  <si>
    <t>węzeł Jędrzejów Południe</t>
  </si>
  <si>
    <t>50.62082 20.28164</t>
  </si>
  <si>
    <t>50.64892 20.32154</t>
  </si>
  <si>
    <t>1+00</t>
  </si>
  <si>
    <t>OPP KGP_42</t>
  </si>
  <si>
    <t>Zamiast tego odcinka proponuje się Jędrzejów Południe - Mierzawa od km 2,839 do km 10,315 między Węzłami Jędrzejów Południe i Węzłem Mierzawa</t>
  </si>
  <si>
    <t>do wykreślenia/ zamiana</t>
  </si>
  <si>
    <t>ok, może oba? Też konieczna wizja</t>
  </si>
  <si>
    <t>Należy spojrzeć całościowo na przebieg S7 w woj świętokrzyskim, w ocenie Oddziału niezasadna jest tak duża liczba odcinków OPP w stosunku do całego przebiegu. To są ostatecznie decyzje GITD a nie GDDKiA, nie znamy procedur wewnętrzych GITD, na jakiej podstawie wybierane były odcinki pomiarowe. Jeżeli zgodnie ze swoimi procedurami zostały wskazane to pewnie mogą zostać. Oddział w propozycji przyjął odcinki od początku pasa wyłączania do końca pasa włączania na węzłach. Nie chcemy dodawać kolejnych odcinków ale wybrać te gdzie rzeczywiście coś się dzieje.</t>
  </si>
  <si>
    <t>50.62082</t>
  </si>
  <si>
    <t>20.28164</t>
  </si>
  <si>
    <t>50.64892</t>
  </si>
  <si>
    <t>20.32154</t>
  </si>
  <si>
    <t>1,000
0,000</t>
  </si>
  <si>
    <t>2,453
3,400</t>
  </si>
  <si>
    <t>S7l
S7p</t>
  </si>
  <si>
    <t>węzeł Skarżysko-Kamienna Zachód</t>
  </si>
  <si>
    <t>węzeł Skarżysko-Kamienna Południe</t>
  </si>
  <si>
    <t>51.118342 20.847557</t>
  </si>
  <si>
    <t>51.102617 20.837354</t>
  </si>
  <si>
    <t>S7n</t>
  </si>
  <si>
    <t>OPP Oddziały_5</t>
  </si>
  <si>
    <t>Propozycja GDDKiA</t>
  </si>
  <si>
    <t>odcinek ma tylko 2 km, bardzo krótki. Czy można wydłużyć, np. do Skrażysko-Kamienna Północ albo węzeł Sulechów? Ale pytanie czy nie będzie zbyt dużego odpływu pojazdów.</t>
  </si>
  <si>
    <t>GDDKiA potwierdzi czy jest możliwość wydłużenia. Jeżeli możliwy do wydłużenia, to zostaje. 
Proszę podać współrzędne GPS proponowanych końców odcinka.
Prośba do GDDKiA o potwierdzenie że na odcinku jest stałe ograniczenie prędkości oraz o przekazanie danych BRD.
A także sprawdzenie, czy w pobliżu miejsc wytypowanych jest w miarę blisko jakieś źródło zasilania (powiedzmy do 500 metrów).</t>
  </si>
  <si>
    <t xml:space="preserve">Proszę o sprawdzenie, czy ten okcinek jest możliwy do wydłużenia, tak by jego długość wynosiła  min. 2 km </t>
  </si>
  <si>
    <t xml:space="preserve"> </t>
  </si>
  <si>
    <t xml:space="preserve">  NIE                                                                       od km 53+960 do 54+430 obowiązuje ograniczenie prędkości do 100 km/godz.</t>
  </si>
  <si>
    <t>TAK,
w km 53+411 oświetlenie drogowe w pasie dzielącym, w km 55+095 oświetlenie przy prawej krawędzi jezdni</t>
  </si>
  <si>
    <t>51.118342</t>
  </si>
  <si>
    <t>20.847557</t>
  </si>
  <si>
    <t>51.102617</t>
  </si>
  <si>
    <t>20.837354</t>
  </si>
  <si>
    <t>węzeł Kielce Jaworznia</t>
  </si>
  <si>
    <t>50.907760 20.575302</t>
  </si>
  <si>
    <t>50.857389 20.507592</t>
  </si>
  <si>
    <t>S7k</t>
  </si>
  <si>
    <t>OPP Oddziały_6</t>
  </si>
  <si>
    <t>odcinek ma ok. 6 km. Brak wizji lokalnej.</t>
  </si>
  <si>
    <t>Prośba do GDDKiA o potwierdzenie, że na odcinku jest stałe ograniczenie prędkości oraz o przekazanie danych BRD.
A także sprawdzenie, czy w pobliżu miejsc wytypowanych jest w miarę blisko jakieś źródło zasilania (powiedzmy do 500 metrów).</t>
  </si>
  <si>
    <t xml:space="preserve">Proszę o potwierdzenie, że na tym odcinku nie ma ograniczeń prędkości /jest jednolity limit prędkości.  </t>
  </si>
  <si>
    <t>50.907760</t>
  </si>
  <si>
    <t>20.575302</t>
  </si>
  <si>
    <t>50.857389</t>
  </si>
  <si>
    <t>20.507592</t>
  </si>
  <si>
    <t>węzeł Radom Północ</t>
  </si>
  <si>
    <t>węzeł Wolanów</t>
  </si>
  <si>
    <t>51.5310776 21.0800096</t>
  </si>
  <si>
    <t>51.3924722 21.0215258</t>
  </si>
  <si>
    <t>0+500</t>
  </si>
  <si>
    <t>17+500</t>
  </si>
  <si>
    <t>OPP MI_31</t>
  </si>
  <si>
    <t xml:space="preserve">Oddział proponuje wydłużenie  do węzła Szydłowiec od km 0+900  do km 34+900 </t>
  </si>
  <si>
    <t>zmiana km wydłuzenia</t>
  </si>
  <si>
    <t>Długość odcinka przekracza 20 km. Można ewentualnie zrobić z tego odcinka 2 odcinki.</t>
  </si>
  <si>
    <t>Proponowane wydłużenie jest niemożliwe. Albo konieczna instalacja 2 odcinków, albo wskazanie odcinka krótszego niż 20 km.
Przy wskazywaniu punktów proszę pamiętać, że na odcinku musi być stała prędkość dopuszczalna. Proszę również o typowanie punktów w pobliżu źródeł zasilania (powiedzmy do 500 m).</t>
  </si>
  <si>
    <t>51.5310776</t>
  </si>
  <si>
    <t>21.0800096</t>
  </si>
  <si>
    <t>51.3924722</t>
  </si>
  <si>
    <t>21.0215258</t>
  </si>
  <si>
    <t>węzeł Tarnów Mościce</t>
  </si>
  <si>
    <t>węzeł Tarnów Centrum</t>
  </si>
  <si>
    <t>50.01479205677839 20.869157586869516</t>
  </si>
  <si>
    <t>50.054128666340176 21.010140027409125</t>
  </si>
  <si>
    <t>488+800</t>
  </si>
  <si>
    <t>501+700</t>
  </si>
  <si>
    <t>OPP MI_32</t>
  </si>
  <si>
    <t>50.01479205677839</t>
  </si>
  <si>
    <t>20.869157586869516</t>
  </si>
  <si>
    <t>50.054128666340176</t>
  </si>
  <si>
    <t>21.010140027409125</t>
  </si>
  <si>
    <t xml:space="preserve">weżeł Sosnowiec Porąbka </t>
  </si>
  <si>
    <t>węzeł Sosnowiec Dańdówka</t>
  </si>
  <si>
    <t>50.287665335649734 19.21630910158397</t>
  </si>
  <si>
    <t>50.22960265037299 19.1672251672816</t>
  </si>
  <si>
    <t>OPP MI_33</t>
  </si>
  <si>
    <t>GDDKiA ostrzega, że jeżeli będzie zły stan nawierzchni, to będzie wprowadzał ograniczenia prędkości. Zmienne ograniczenia prędkości formalnie wykluczają stosowanie OPP</t>
  </si>
  <si>
    <t xml:space="preserve">Jesteśmy na etapie opracowywania dokumentacji dla rozbudowy S1, nie rekomendujemy zabudowy OPP </t>
  </si>
  <si>
    <t>do wykreslenia</t>
  </si>
  <si>
    <t>50.287665335649734</t>
  </si>
  <si>
    <t>19.21630910158397</t>
  </si>
  <si>
    <t>50.22960265037299</t>
  </si>
  <si>
    <t>19.1672251672816</t>
  </si>
  <si>
    <t>węzeł Gliwice Wschód</t>
  </si>
  <si>
    <t>węzeł Zabrze Zachód</t>
  </si>
  <si>
    <t>50.3423055555556 18.7264722222222</t>
  </si>
  <si>
    <t>50.3132222222222 18.7255833333333</t>
  </si>
  <si>
    <t>18+600</t>
  </si>
  <si>
    <t>21+900</t>
  </si>
  <si>
    <t>OPP MI_34</t>
  </si>
  <si>
    <t>Opinia KWP negatywna - bo tendencja spadkowa ilości zdarzeń. Krótki odcinek, można dać do rezerwy</t>
  </si>
  <si>
    <t>Lokalizacja początku/końca OPP wg GPS - współrzędne GPS zostały wyznaczone przez GITD przy udziale pracownika OUA Maciejów; 
Lokalizacja poza obiektem mostowym.</t>
  </si>
  <si>
    <t>50.3423055555556</t>
  </si>
  <si>
    <t>18.7264722222222</t>
  </si>
  <si>
    <t>50.3132222222222</t>
  </si>
  <si>
    <t>18.7255833333333</t>
  </si>
  <si>
    <t>A1c</t>
  </si>
  <si>
    <t>Oświęcim</t>
  </si>
  <si>
    <t>w. Oświęcim - w. Wola</t>
  </si>
  <si>
    <t>50.05080718764192 19.123515906230775</t>
  </si>
  <si>
    <t>50.008249154237454 19.093436035268645</t>
  </si>
  <si>
    <t>OPP MI_35</t>
  </si>
  <si>
    <t>Komentarz Oddziału K-ce: planowane zakończenie robót przypada na czerwiec 2025 roku Lokalizacja niezasadna</t>
  </si>
  <si>
    <t>nie zasadne</t>
  </si>
  <si>
    <t>Potwierdzamy brak zasadności.</t>
  </si>
  <si>
    <t>węzeł Zielonka</t>
  </si>
  <si>
    <t>węzeł Wołomin (Nowy Janków)</t>
  </si>
  <si>
    <t>52.32394651561139 21.14919456437077</t>
  </si>
  <si>
    <t>52.36890728173695 21.189229270064505</t>
  </si>
  <si>
    <t>S8</t>
  </si>
  <si>
    <t>OPP MI_36</t>
  </si>
  <si>
    <t>od węzła Zielonka do węzła Wołomin (do rozważenia wydłużenie odcinka do węzła Radzymin Płd.) zmiana km wydłużenia do km 13+600</t>
  </si>
  <si>
    <t>zmiana km wydłużenia</t>
  </si>
  <si>
    <t>OK, wydłużony odcinek będzie miał ok. 10 km, wobec 6 obecnie.</t>
  </si>
  <si>
    <t>Prośba o potwierdzenie przez GDDKiA stałego ograniczenia prędkości na wydłużonym odcinku</t>
  </si>
  <si>
    <t>52.32394651561139</t>
  </si>
  <si>
    <t>21.14919456437077</t>
  </si>
  <si>
    <t>52.36890728173695</t>
  </si>
  <si>
    <t>21.189229270064505</t>
  </si>
  <si>
    <t>S8p</t>
  </si>
  <si>
    <t>Zachodniopomorskie</t>
  </si>
  <si>
    <t>Goleniów Południe</t>
  </si>
  <si>
    <t>Pucie</t>
  </si>
  <si>
    <t xml:space="preserve">53.461602 14.788383 </t>
  </si>
  <si>
    <t>53.533263 14.810404</t>
  </si>
  <si>
    <t>OPP KGP_1</t>
  </si>
  <si>
    <t>53.461602</t>
  </si>
  <si>
    <t>14.788383</t>
  </si>
  <si>
    <t>53.533263</t>
  </si>
  <si>
    <t>14.810404</t>
  </si>
  <si>
    <t>Parłówko</t>
  </si>
  <si>
    <r>
      <rPr>
        <strike/>
        <sz val="11"/>
        <rFont val="Calibri"/>
        <family val="2"/>
        <charset val="238"/>
        <scheme val="minor"/>
      </rPr>
      <t>Ostromice</t>
    </r>
    <r>
      <rPr>
        <sz val="11"/>
        <rFont val="Calibri"/>
        <family val="2"/>
        <charset val="238"/>
        <scheme val="minor"/>
      </rPr>
      <t xml:space="preserve">                          Brzozowo</t>
    </r>
  </si>
  <si>
    <t>53.829387 14.751349</t>
  </si>
  <si>
    <t>53.790775 14.777761</t>
  </si>
  <si>
    <t>OPP KGP_2</t>
  </si>
  <si>
    <t>propozycja wydłużenia odcinka do węzła Brzozowo  od 3+000 (S3h)   do 42+800 (S3)</t>
  </si>
  <si>
    <t>zmiana km wydłużenie</t>
  </si>
  <si>
    <t>wydłużenie OK, trzeba by zrobić wizję lokalną</t>
  </si>
  <si>
    <t xml:space="preserve">Proszę o potwierdzenie, że na tym odcinku nie ma ograniczeń prędkości/ jest jednolity limit prędkości.  </t>
  </si>
  <si>
    <t>W okolicy węzła Brzozowo przyłącze energetyczne  &lt;500 m, w okolicy węzła Parłówko ok 550 m w linii prostej od dostępnego zasilania energetycznego</t>
  </si>
  <si>
    <t>53.829387</t>
  </si>
  <si>
    <t>14.751349</t>
  </si>
  <si>
    <t>53.790775</t>
  </si>
  <si>
    <t>14.777761</t>
  </si>
  <si>
    <t>S3h
S3</t>
  </si>
  <si>
    <t>Kołobrzeg</t>
  </si>
  <si>
    <t>54.122088 15.570103</t>
  </si>
  <si>
    <t>54.14806 15.59234</t>
  </si>
  <si>
    <t>OPP KGP_4</t>
  </si>
  <si>
    <t xml:space="preserve">Wydłużenie odcinka pomiarowego wykazanego w poz 47 Rozpoczęcie przed węzłem Kołobrzeg Zachód. Wydłużenie odcinka z uwagi na liczbę zdarzeń drogowych tj. 64 </t>
  </si>
  <si>
    <t>to jest nie tyle wydłużenie, co przesunięcie. Czy na pewno GPSy są poprawne? Może ten zmianiony GPS miał się odnosić do tego drugiego końca.</t>
  </si>
  <si>
    <t>To jest nie tyle wydłużenie, co przesunięcie. Czy na pewno GPSy są poprawne? Może ten zmianiony GPS miał się odnosić do tego drugiego końca. Do potwierdzenia z oddziałem jaki odcinek chcą objąć nadzorem.
Dla tego nowego odcinka potwierdzenie, że jest na nim stałe ograniczenie prędkości. Dobrze żeby wskazany nowy punkt był w pobliżu źródła zasilania (powiedzmy do 500 m).</t>
  </si>
  <si>
    <t xml:space="preserve">Proszę zweryfikować poprawność danych GPS wydłużenia odcinka.  </t>
  </si>
  <si>
    <t>poprawiono GPS końca;  S6 km 92+550</t>
  </si>
  <si>
    <t>54.122088</t>
  </si>
  <si>
    <t>15.570103</t>
  </si>
  <si>
    <t>54.14806</t>
  </si>
  <si>
    <t>15.59234</t>
  </si>
  <si>
    <t>Ostrowiec</t>
  </si>
  <si>
    <t>53.298322, 16.527847</t>
  </si>
  <si>
    <t>171+760</t>
  </si>
  <si>
    <t>punktowe Oddziały_4</t>
  </si>
  <si>
    <t xml:space="preserve">Z uwagi na przejście dla pieszych zlokalizowane na wlocie do miejscowości pomiędzy zatokami autobusowymi. Z przystanków autobusowych w wiekszości korzystają dzieci i młodzież szkolna. W tym temacie wpływały również petycje  i wnioski Policji, mieszkańców i radnych. </t>
  </si>
  <si>
    <t>Wygląda OK, można dodać.</t>
  </si>
  <si>
    <t>Dobre</t>
  </si>
  <si>
    <t>Stare Bielice</t>
  </si>
  <si>
    <t>54.196392 16.030444</t>
  </si>
  <si>
    <t>54.188923 16.111902</t>
  </si>
  <si>
    <t>OPP Oddziały_7</t>
  </si>
  <si>
    <t xml:space="preserve">Na odcinku doszło do 60 szt. zdarzeń drogowych S6 km 120-125. W samym  124 km -20 szt zdarzeń- odcinek w łuku  poziomym przechodzący w odcinek prosty. </t>
  </si>
  <si>
    <t>Prośba do GDDKiA o potwierdzenie stałego ograniczenia prędkości na całym odcinku. A także o sprawdzenie czy w pobliżu wskazanych punktów jest zasilanie (powiedzmy 500 m).</t>
  </si>
  <si>
    <t>54.196392</t>
  </si>
  <si>
    <t>16.030444</t>
  </si>
  <si>
    <t>54.188923</t>
  </si>
  <si>
    <t>16.111902</t>
  </si>
  <si>
    <t>Kołbaskowo</t>
  </si>
  <si>
    <t>53.335928, 14.437268</t>
  </si>
  <si>
    <t>punktowe Oddziały_5</t>
  </si>
  <si>
    <t>wjazd do miejscowości od strony Rosówka, odcinek prosty, lokalizacja przejścia dla pieszych szczególnie uczęszczanego przez dzieci (droga dzieci do szkoły), wnioski mieszczanców i gminy, planowana budowa obwodnicy Kołbaskowa</t>
  </si>
  <si>
    <t>Niby jest opisany jako punktowy, ale są 2 GPSy. Dodatkowo punkt wskazany w kolumnie H jest odległy od Kołbaskowa o ponad 25 km, więc OPP za długi. Zresztą to nie wygląda na dobry odcinek - obecnie zaczyna się w miejscowości, kończy na autostradzie. Ponadto po drodze duże węzły dojazdu do Szczecina. Możliwe też zmiany ograniczeń prędkośći. Dodatkowo pokrywa się z proponywanymi dalej odcinkami.
Chyba że to drugi punkt?
Instalacja punktowego w samym Kołbaskowie na DK 13 - OK.</t>
  </si>
  <si>
    <t>Pierwotnie były wskazane 2 GPSy, ale robimy punktowy.</t>
  </si>
  <si>
    <t xml:space="preserve">Urządzenie opisane jest jako punktowe, ale wskazane zostały 2 GPRS, dlatego nie jest jednoznacznie zrozumiałe o jaki rodzaj urządzenia chodzi. Proszę o potwierdzenie, że dotyczy to urządzenia punktowego i o wskazanie dokladnej jego lokalizacji, jedenj preferowanej. Jeżeli to miałby być jednak OPP proszę o tak dobranie odcinka, by jego długość nie przekraczała 20 km oraz aby na tym odcinku była jednolita prędkość. </t>
  </si>
  <si>
    <t>lokalizacja gps  (53.335928, 14.437268) potwierdzona. Lokalizacja dotyczy urządzenia punktowego</t>
  </si>
  <si>
    <t>Goleniów Północ</t>
  </si>
  <si>
    <t>Goleniów Zachód</t>
  </si>
  <si>
    <t>53.588119 14.819905</t>
  </si>
  <si>
    <t>53.570868 14.799495</t>
  </si>
  <si>
    <t>OPP Oddziały_8</t>
  </si>
  <si>
    <t>(Wcześniej było to jako 2 odcinki, po 1 odcinku na dany kierunek ruchu, połączyłem w 1 - MT)
zjazd na MOP w km 71+700, duże natężenie ruchu, krótkie odcinki przeplatania, duże prędkości pojazdów
zjazd na MOP w km 67+400, duże nateżenie ruchu, krótkie odcinki przeplatania, duże prędkości pojazdów</t>
  </si>
  <si>
    <t>Odcinek wygląda OK, chociaż dość krótki (2,3 km). Ale trzeba by przeprowadzić wizję lokalną.</t>
  </si>
  <si>
    <t>53.588119</t>
  </si>
  <si>
    <t>14.819905</t>
  </si>
  <si>
    <t>53.570868</t>
  </si>
  <si>
    <t>14.799495</t>
  </si>
  <si>
    <t>węzeł Szczecin Podjuchy</t>
  </si>
  <si>
    <t>węzeł Klucz</t>
  </si>
  <si>
    <t>53.362583 14.617165</t>
  </si>
  <si>
    <t>53.339586 14.569590</t>
  </si>
  <si>
    <t>OPP Oddziały_9</t>
  </si>
  <si>
    <t>ograniczenie prędkości do 110 km/h, geometria drogi, dojazd od węzła na podwyższonych prędkościach, wymuszenia , częste zatory drogowe</t>
  </si>
  <si>
    <t>Odcinek ok. 3,5 km, łączy dwa węzły. Zaraz za węzłem Podjuchy byłby następny odcinek.</t>
  </si>
  <si>
    <t>lokalizacja gps potwierdzona</t>
  </si>
  <si>
    <t>53.362583</t>
  </si>
  <si>
    <t>14.617165</t>
  </si>
  <si>
    <t>53.339586</t>
  </si>
  <si>
    <t>14.569590</t>
  </si>
  <si>
    <t>węzeł Szczecin Kijewo</t>
  </si>
  <si>
    <t>53.362493 14.673325</t>
  </si>
  <si>
    <t>OPP Oddziały_10</t>
  </si>
  <si>
    <t>Wskazany GPS węzła Kijowo nie odpowiada temu węzłowi, tylko jakiemuś punktowi w połowie drogi między węzłami.
Zakładając odcinek od węzła do węzła wychodzi odcinek ok. 5 km.</t>
  </si>
  <si>
    <t>Prośba do GDDKiA o potwierdzenie punktów końcowych odcinka, podanie GPSów. A także o 
potwierdzenie stałego ograniczenia prędkości na całym odcinku. A także o sprawdzenie czy w pobliżu wskazanych punktów jest zasilanie (powiedzmy 500 m).</t>
  </si>
  <si>
    <t>53.362493</t>
  </si>
  <si>
    <t>14.673325</t>
  </si>
  <si>
    <t>Marcelin</t>
  </si>
  <si>
    <t>Gwda Wielka</t>
  </si>
  <si>
    <t>53.723378 16.754972</t>
  </si>
  <si>
    <t>53.736890 16.793596</t>
  </si>
  <si>
    <t xml:space="preserve">141+080 </t>
  </si>
  <si>
    <t>144+150</t>
  </si>
  <si>
    <t>OPP Oddziały_11</t>
  </si>
  <si>
    <t>Marcelin (od miejsca usytuowania tablicy E-18a) - Gwda Wielka (do miejsca usytuowania tablicy D-42), odcinek pomiędzy miejscowościami, gdzie dochodzi do licznych zdarzeń drogowych, w tym wypadki śmiertelne</t>
  </si>
  <si>
    <t>odcinek ok. 3,1 km. Wygląda OK, ale konieczna wizja lokalna. Jak z BRD? Droga biegnie przez lasy i pola.</t>
  </si>
  <si>
    <t>Prośba do GDDKiA o potwierdzenie stałego ograniczenia prędkości na całym odcinku i przekazanie danych BRD. A także o sprawdzenie czy w pobliżu wskazanych punktów jest zasilanie (powiedzmy 500 m).</t>
  </si>
  <si>
    <t>Tak (sieć energetyczna napowietrza i doziemna)</t>
  </si>
  <si>
    <t>53.723378</t>
  </si>
  <si>
    <t>16.754972</t>
  </si>
  <si>
    <t>53.736890</t>
  </si>
  <si>
    <t>16.793596</t>
  </si>
  <si>
    <t xml:space="preserve">Czartoryja </t>
  </si>
  <si>
    <t>skrzyżowanie  Strzelczyn</t>
  </si>
  <si>
    <t>52.958975 14.527788</t>
  </si>
  <si>
    <t>52.961051 14.51584</t>
  </si>
  <si>
    <t>17+950</t>
  </si>
  <si>
    <t>19+800</t>
  </si>
  <si>
    <t>OPP Oddziały_12</t>
  </si>
  <si>
    <t xml:space="preserve">kręty odcinek drogi położony poza obszarem zabudowanym na odcinku od km 17,950 do km 18,950 wprowadzone ograniczenie prędkości, liczne zdarzenia drogowe </t>
  </si>
  <si>
    <t>krótki odcinek 1 km, na ograniczeniu prędkości. Możliwa zmiana na punktowe. TYLE że jest to pośrodku lasu, nie wiadomo czy będzie prąd.</t>
  </si>
  <si>
    <t>GDDKiA sprawdzi czy można wydłużyć odcinek zachowując stałe ograniczenie prędkości. Prośba o przekazanie danych BRD i sprawdzenie dostępności prądu.</t>
  </si>
  <si>
    <t>Proszę o potwierdzenie czy mamy w rejonie planowanego urzedzenia prąd. Proszę także o weryfikację czy mamy możliwość wydłużyć odcinek do 2 km oraz potwierdzić jednolitą prędkość na takim odcinku. Jeżeli nie ma możłiwości wydłużenia OPP, to czy punktowe urządzenie będzie ok. Proszę w takim przypadku podac także dokładną proponowaną lokalizację urzadzenia punktowego (GPRS) .</t>
  </si>
  <si>
    <t>Isnieje mozliwośc wydłużenia odcinka od 
km 17+950 do km 19+800, w przypadku pozytywnej oceny należałoby również wprowadzić zmiany w organizacji wprowadzające jednolitą prędkośc na odcinku do 60 km/h</t>
  </si>
  <si>
    <t>TAK/NIE
(uzależnione od długości przyjętego odcinka)</t>
  </si>
  <si>
    <t>52.958975</t>
  </si>
  <si>
    <t>14.527788</t>
  </si>
  <si>
    <t>52.961051</t>
  </si>
  <si>
    <t>14.51584</t>
  </si>
  <si>
    <t>Sarbinowo</t>
  </si>
  <si>
    <t>Cychry</t>
  </si>
  <si>
    <t>52.659606  14.676183</t>
  </si>
  <si>
    <t>52.689392  14.687460</t>
  </si>
  <si>
    <t>30+700</t>
  </si>
  <si>
    <t>29+200</t>
  </si>
  <si>
    <t>punktowy  Oddziały_13</t>
  </si>
  <si>
    <t>prosty odcinek drogi, zabudowa oddalona od drogi, ograniczenie prędkości do 70 km/h z uwagi na skrzyżownaia/wjazdy stanowiące dojazd do miejscowości, zdarzenia drogowe, duze prędkości pojazdów</t>
  </si>
  <si>
    <t>Wygląda OK, 3,5 km długości (od północy można nawet troche ten odcinek wydłużyć), ale czy będzie prąd? Konieczna wizja lokalna.</t>
  </si>
  <si>
    <t>Prośba do GDDKiA o przeanalizowanie możliwości wydłużenia odcinka, czy będzie zachowane stałe ograniczenia prędkości. Jeżeli nie, zostajemy w jego obecnym kształcie.</t>
  </si>
  <si>
    <t xml:space="preserve">Proszę o potwierdzenie, że na tym odcinku nie ma ograniczeń prędkości/jest jednolity limit prędkości.  </t>
  </si>
  <si>
    <t>w związku z wystepowaniem ograniczenia prędkości do 50 km/h od km 31+044 do km30+700 proponuje się zmianę na punktowy dla lokalizacji od km 30+700 do km 29+200 z dostępem do źródła energii w km 29+770</t>
  </si>
  <si>
    <t xml:space="preserve">zamiana na urządzenie punktowe </t>
  </si>
  <si>
    <t>52.659606</t>
  </si>
  <si>
    <t>14.676183</t>
  </si>
  <si>
    <t>52.689392</t>
  </si>
  <si>
    <t>14.687460</t>
  </si>
  <si>
    <t>MOP Wysoka Zachód</t>
  </si>
  <si>
    <t>53.272017 14.621374</t>
  </si>
  <si>
    <t>53.331745 14.573617</t>
  </si>
  <si>
    <t>8+000</t>
  </si>
  <si>
    <t>0+900</t>
  </si>
  <si>
    <t>OPP Oddziały_14</t>
  </si>
  <si>
    <t>Duże natęzenie ruchu pojazdów, cześte zatory drogowe, duże prędkości pojazdów, krótkie odcinki przeplatania</t>
  </si>
  <si>
    <t>To częste zatory pojazdów, czy duże prędkości? O co chodzi z przeplataniem - chodzi o przekładanie ruchu na drugą jezdnię? Takie coś uniemożliwia rejestrację wykroczeń, ponadto wiąże się ze zmianą ograniczenia prędkości.
Sam odcinek ma 2,5 km, dość krótki jak na drogę ekspresową. Można wydłużyć do węzła Gryfino - wtedy robi się ok. 8 km. Tylko jak z BRD?</t>
  </si>
  <si>
    <t>Prośba do GDDKiA o przeanalizowanie możliwości wydłużenia odcinka, czy będzie zachowane stałe ograniczenia prędkości. Jeżeli nie, zostajemy w jego obecnym kształcie. Prośba o sprawdzenie dostępności prądu w proponowanych końcach odcinka.</t>
  </si>
  <si>
    <t>Prosimy o potwierdzenie czy możemy wydłużyć długość OPP do węzła Gryfino, tak bardziej odpowiadałoby GITD. Sam odcinek ma 2,5 km, dość krótki jak na drogę ekspresową</t>
  </si>
  <si>
    <t>Tak, można wydłużyć odcinek do węzła Gryfino (wprowadzono korekty w lokalizacji)</t>
  </si>
  <si>
    <t>53.272017</t>
  </si>
  <si>
    <t>14.621374</t>
  </si>
  <si>
    <t>53.331745</t>
  </si>
  <si>
    <t>14.573617</t>
  </si>
  <si>
    <t>Pomorskie</t>
  </si>
  <si>
    <t>w. Karczemki</t>
  </si>
  <si>
    <t>Gdańsk ul. Jabłoniowa</t>
  </si>
  <si>
    <t>54.354019229457364 18.519182385899917</t>
  </si>
  <si>
    <t>54.32739978025795 18.5399727626643</t>
  </si>
  <si>
    <t>OPP KGP_5</t>
  </si>
  <si>
    <t>54.354019229457364</t>
  </si>
  <si>
    <t>18.519182385899917</t>
  </si>
  <si>
    <t>54.32739978025795</t>
  </si>
  <si>
    <t>18.5399727626643</t>
  </si>
  <si>
    <t>Wybicko</t>
  </si>
  <si>
    <t>zjazd Dworek</t>
  </si>
  <si>
    <t>54.254123 18.967166</t>
  </si>
  <si>
    <t>54.231763 19.045080</t>
  </si>
  <si>
    <t>27+600</t>
  </si>
  <si>
    <t>37+000</t>
  </si>
  <si>
    <t>OPP KGP_7</t>
  </si>
  <si>
    <t>54.254123</t>
  </si>
  <si>
    <t>18.967166</t>
  </si>
  <si>
    <t>54.231763</t>
  </si>
  <si>
    <t>19.045080</t>
  </si>
  <si>
    <t>S7i</t>
  </si>
  <si>
    <t xml:space="preserve">węzeł Pelplin </t>
  </si>
  <si>
    <t>węzeł Kopytkowo</t>
  </si>
  <si>
    <t>53.883475 18.627809</t>
  </si>
  <si>
    <t>53.739454 18.630381</t>
  </si>
  <si>
    <t>42+600</t>
  </si>
  <si>
    <t>58+500</t>
  </si>
  <si>
    <t>OPP KGP_8</t>
  </si>
  <si>
    <t>autostrada koncesyjna, nie mogliśmy uzgodnić instalacji a MI nie chciało pomóc</t>
  </si>
  <si>
    <t>koncesja</t>
  </si>
  <si>
    <t>OK, lokalizacja zasadna, ale czy ktoś ma jakiś wpływ na koncesjonariusza żeby z nami współpracował?</t>
  </si>
  <si>
    <t xml:space="preserve">Ze względu na koncesję - do wyrzucenia.
</t>
  </si>
  <si>
    <t xml:space="preserve">pozycja do usunięcia z uwagi na odcinek koncesyjny </t>
  </si>
  <si>
    <t>Oddział podtrzymuje zasadność lokalizacji. Deklarujemy pomoc w uzgodnieniach, dotychczasowe niepowodzenia nie leżały jedynie po stronie GTC S.A.</t>
  </si>
  <si>
    <t>53.883475</t>
  </si>
  <si>
    <t>18.627809</t>
  </si>
  <si>
    <t>53.739454</t>
  </si>
  <si>
    <t>18.630381</t>
  </si>
  <si>
    <t>węzeł Pasłęk Północ</t>
  </si>
  <si>
    <r>
      <t xml:space="preserve">węzeł </t>
    </r>
    <r>
      <rPr>
        <strike/>
        <sz val="11"/>
        <rFont val="Calibri"/>
        <family val="2"/>
        <charset val="238"/>
        <scheme val="minor"/>
      </rPr>
      <t>Zielonka</t>
    </r>
    <r>
      <rPr>
        <sz val="11"/>
        <rFont val="Calibri"/>
        <family val="2"/>
        <charset val="238"/>
        <scheme val="minor"/>
      </rPr>
      <t xml:space="preserve"> Marzewo</t>
    </r>
  </si>
  <si>
    <t>54.07911 19.60888</t>
  </si>
  <si>
    <t xml:space="preserve">53.971192 19.697196 </t>
  </si>
  <si>
    <t>13+400</t>
  </si>
  <si>
    <t>27+300</t>
  </si>
  <si>
    <t>OPP KGP_10</t>
  </si>
  <si>
    <t>54.07911</t>
  </si>
  <si>
    <t>19.60888</t>
  </si>
  <si>
    <t>53.971192</t>
  </si>
  <si>
    <t>19.697196</t>
  </si>
  <si>
    <t>węzeł Rączki</t>
  </si>
  <si>
    <r>
      <t xml:space="preserve">węzeł Nidzica </t>
    </r>
    <r>
      <rPr>
        <strike/>
        <sz val="11"/>
        <rFont val="Calibri"/>
        <family val="2"/>
        <charset val="238"/>
        <scheme val="minor"/>
      </rPr>
      <t xml:space="preserve">Północ </t>
    </r>
    <r>
      <rPr>
        <sz val="11"/>
        <rFont val="Calibri"/>
        <family val="2"/>
        <charset val="238"/>
        <scheme val="minor"/>
      </rPr>
      <t>Południe</t>
    </r>
  </si>
  <si>
    <t>53.408264 20.339296</t>
  </si>
  <si>
    <t>53.333866 20.435386</t>
  </si>
  <si>
    <t>22+800</t>
  </si>
  <si>
    <t>34+150</t>
  </si>
  <si>
    <t>OPP KGP_11</t>
  </si>
  <si>
    <t>53.408264</t>
  </si>
  <si>
    <t>20.339296</t>
  </si>
  <si>
    <t>53.333866</t>
  </si>
  <si>
    <t>20.435386</t>
  </si>
  <si>
    <t>węzeł Olsztyn Południe</t>
  </si>
  <si>
    <t>Stawiguda</t>
  </si>
  <si>
    <t>53.7144444444444 20.4277777777778</t>
  </si>
  <si>
    <t>53.667778 20.403889</t>
  </si>
  <si>
    <t>1+300</t>
  </si>
  <si>
    <t>5+900</t>
  </si>
  <si>
    <t>S51</t>
  </si>
  <si>
    <t>OPP KGP_12</t>
  </si>
  <si>
    <t>53.7144444444444</t>
  </si>
  <si>
    <t>20.4277777777778</t>
  </si>
  <si>
    <t>53.667778</t>
  </si>
  <si>
    <t>20.403889</t>
  </si>
  <si>
    <t>S51c</t>
  </si>
  <si>
    <t>Szczytno</t>
  </si>
  <si>
    <t>Gizewiusza</t>
  </si>
  <si>
    <t>81+500</t>
  </si>
  <si>
    <t>punktowe Oddziały_6</t>
  </si>
  <si>
    <t>odcinek prosty, zaobserwowane przekraczanie dozwolonej prędkości, ruch pieszy odbywa się po nieutwardzonym poboczu</t>
  </si>
  <si>
    <t>GPS po pikietażu: 53.57736192111043, 20.987426584854905
Wygląda OK, ciekawe jak BRD</t>
  </si>
  <si>
    <t>Szczytno, dwie lokalizacje obok siebie. Potrzebne dane BRD aby określić która jest bardziej zasadna.</t>
  </si>
  <si>
    <t>Warszawska</t>
  </si>
  <si>
    <t>83+560</t>
  </si>
  <si>
    <t>punktowe Oddziały_7</t>
  </si>
  <si>
    <t>odcinek prosty, zaobserwowane przekraczanie dozwolonej prędkości, blisko siebie dwa szkolne przejścia</t>
  </si>
  <si>
    <t>Sampława</t>
  </si>
  <si>
    <t>53.496044 19.668187</t>
  </si>
  <si>
    <t>53.503476 19.693660</t>
  </si>
  <si>
    <t>334+450</t>
  </si>
  <si>
    <t>336+500</t>
  </si>
  <si>
    <t>OPP Oddziały_15</t>
  </si>
  <si>
    <t>Na odcinku tym jest ciągły obszar zabudowany z ograniczeniem do 50 km/h. Na ok ¾ odcinka nie ma chodników piesi i rowerzyści musza się poruszać po poboczu. Na odcinku 334+700 do 335+600 odcinek w całości składa się z łuków poziomych i pionowych + skrzyżowanie z drogą wojewódzka 536 – powoduje to dużą ilość kolizji i wypadków</t>
  </si>
  <si>
    <t>odcinek ok 2 km, od znaku D-42 do D-43.
W miejscowości jest fotoradar.</t>
  </si>
  <si>
    <t>Fotoradar na odcinku</t>
  </si>
  <si>
    <t xml:space="preserve">do odrzucenia bo jest tam fotoradar </t>
  </si>
  <si>
    <t>53.496044</t>
  </si>
  <si>
    <t>19.668187</t>
  </si>
  <si>
    <t>53.503476</t>
  </si>
  <si>
    <t>19.693660</t>
  </si>
  <si>
    <t>Minty</t>
  </si>
  <si>
    <t xml:space="preserve"> 2+730</t>
  </si>
  <si>
    <t>punktowe Oddziały_8</t>
  </si>
  <si>
    <t>z wniosku mieszkańców - duża ilość sytuacji niebezpiecznych  na terenie miejscowości. Poprzedzające długie, proste odcinki drogi powodują przekraczanie dozwolonej prędkości w miejscowości.</t>
  </si>
  <si>
    <t>Lokalizacja zaprponowana jako OPP, ale za krótki odcinek, 800 metrów. Można dać punktowy. Jak wygląda BRD?</t>
  </si>
  <si>
    <t>Była propozycja OPP, zmiana na punktowy. Prośba do GDDKiA o wskazanie najlepszego miejsca do instalacji (wskazany odcinek od 2+500 do 3+300)</t>
  </si>
  <si>
    <t xml:space="preserve">Podana długość odcinka jest zbyt krótka, można zainstalować urządzenie punktowe, ale proszę o wskazanie proponowanej jego lokalizacji  (GPRS) </t>
  </si>
  <si>
    <t xml:space="preserve">urządzenie punktowe w km 2+730 </t>
  </si>
  <si>
    <t>Podlaskie</t>
  </si>
  <si>
    <t>Kołaki</t>
  </si>
  <si>
    <t>Rutki-Kossaki</t>
  </si>
  <si>
    <t>53.03619 22.35030</t>
  </si>
  <si>
    <t>53.08060 22.44613</t>
  </si>
  <si>
    <t>2+900</t>
  </si>
  <si>
    <t>10+900</t>
  </si>
  <si>
    <t>OPP KGP_13</t>
  </si>
  <si>
    <t>53.03619</t>
  </si>
  <si>
    <t>22.35030</t>
  </si>
  <si>
    <t>53.08060</t>
  </si>
  <si>
    <t>22.44613</t>
  </si>
  <si>
    <t>S8n</t>
  </si>
  <si>
    <t>Lubelskie</t>
  </si>
  <si>
    <t>węzeł Kurów</t>
  </si>
  <si>
    <t>węzeł Nałęczów</t>
  </si>
  <si>
    <t>51.403614 22.206054</t>
  </si>
  <si>
    <t>51.382908 22.279233</t>
  </si>
  <si>
    <t>29+800/30+250</t>
  </si>
  <si>
    <t>35+400/35+500</t>
  </si>
  <si>
    <t>OPP KGP_14</t>
  </si>
  <si>
    <t xml:space="preserve">• W zestawieniu podano niewłaściwy numer drogi ekspresowej (powinno być S12s). 
• Odcinek nie był zgłaszany przez GDDKiA O/LU jako propozycja lokalizacji urządzeń dla GITD (średnie natężenie ruchu wg. GPR2020/21 SDR wynosił 27743 poj./dobę, na odcinku drogi w okresie ostatnich 3 lat zarejestrowano łącznie 4 wypadki drogowe w wyniku których 5 osób zostało rannych, w tym 1 ciężko ranna).
• Wprowadzenie OPP wymagało będzie wykonania integracji z Systemem Zarządzania Ruchem w zakresie zarządzania prędkością.
• Proponowana lokalizacja OPP możliwa do wprowadzenia, jednak z uwagi na występujące natężenie ruchu wydaje się być mało zasadna.
decyzja dot. lokalizacji tego urzadzenia dla GITD - Oddział nie odnosi się jednoznacznie negatywnie do tej lokalizacji </t>
  </si>
  <si>
    <t>do wykreslenia????</t>
  </si>
  <si>
    <t>Na czym miałaby polegać ta integracja?
Co to znaczy, że Oddział nie odnosi się jednoznacznie negatywnie? To jest OK czy nie jest?
Natężenie ruchu nie decyduje o instalacji OPP, tylko poziom BRD.</t>
  </si>
  <si>
    <t>Lublin - integracja z Systemem zarządzania ruchem. Opinia oddziału niejednoznaczna.</t>
  </si>
  <si>
    <t>Integracja systemu zarządzania  ruchem z sysyemem GITD jest konieczna dla istoty działania opp na tym odcinku
 lokalizacji 51°24'13.0"N 22°12'21.8"E bramownica na lewej jezdni, w lokalizacji 51°22'58.5"N 22°16'45.2"E bramownica na prawej jezdni</t>
  </si>
  <si>
    <t>51.403614</t>
  </si>
  <si>
    <t>22.206054</t>
  </si>
  <si>
    <t>51.382908</t>
  </si>
  <si>
    <t>22.279233</t>
  </si>
  <si>
    <t>Ryki Północ</t>
  </si>
  <si>
    <t>Ryki Południe</t>
  </si>
  <si>
    <t>51.646191 21.911239</t>
  </si>
  <si>
    <t>51.606974 21969311</t>
  </si>
  <si>
    <t>80+100/79+800</t>
  </si>
  <si>
    <t>86+900/86+800</t>
  </si>
  <si>
    <t>OPP KGP_15</t>
  </si>
  <si>
    <t xml:space="preserve">• Odcinek nie był zgłaszany przez GDDKiA O/LU jako propozycja lokalizacji urządzeń dla GITD (małe natężenie ruchu wg. GPR2020/21 SDR wynosił 17444 poj./dobę, na odcinku drogi w okresie ostatnich 3 lat zarejestrowano łącznie 1 wypadek drogowy w wyniku którego 2 osób zostało ranne).
• Wprowadzenie OPP wymagało będzie wykonania integracji z Systemem Zarządzania Ruchem w zakresie zarządzania prędkością.
• Z uwagi na występujące natężenie ruchu proponowana lokalizacja OPP wydaje się być niezasadna.
pozycja do wykreślenia </t>
  </si>
  <si>
    <t>odrzucamy</t>
  </si>
  <si>
    <t>51.646191</t>
  </si>
  <si>
    <t>21.911239</t>
  </si>
  <si>
    <t>51.606974</t>
  </si>
  <si>
    <t>Lublin Węglin</t>
  </si>
  <si>
    <t>Lublin Sławinek</t>
  </si>
  <si>
    <t xml:space="preserve">51.21485 22.44137 </t>
  </si>
  <si>
    <t xml:space="preserve">51.278294 22.440411 </t>
  </si>
  <si>
    <t>1+100/1+300</t>
  </si>
  <si>
    <t>8+900/8+690</t>
  </si>
  <si>
    <t>S19</t>
  </si>
  <si>
    <t>OPP KGP_16</t>
  </si>
  <si>
    <t>• Odcinek nie był zgłaszany przez GDDKiA O/LU jako propozycja lokalizacji urządzeń dla GITD (małe natężenie ruchu wg. GPR2020/21 SDR wynosił 21574 poj./dobę oraz 17980 poj./dobę, na odcinku drogi w okresie ostatnich 3 lat zarejestrowano łącznie 2 wypadki drogowe w wyniku których 2 osoby zostały ranne).
• Wprowadzenie OPP wymagało będzie wykonania integracji z Systemem Zarządzania Ruchem w zakresie zarządzania prędkością.
• Proponowana lokalizacja OPP możliwa do wprowadzenia, jednak z uwagi na występujące natężenie ruchu wydaje się być mało zasadna.
decyzja dot. lokalizacji tego urzadzenia dla GITD - Oddział nie odnosi się jednoznacznie negatywnie do tej lokalizacji</t>
  </si>
  <si>
    <t xml:space="preserve">Czy jest mozłiwosć integracji systemów GITD z naszym KSZR, jakie są mozłiwości po naszej stronie i czy my dopuszczamy taką integrację. Jeżeli nie będzie możliwości integracji to nie jest przekreślana ta lokalizacja, ale pojazdy zarejestrowane w tym czasie, kiedy byłaby zmiana limitu prędkości tj. pojazdy przekraczajace prędkość nie byłyby mandatowane. Infomracja mailowa post factum o tym, kiedy kazdorazowo była zmiana prędkości, dokładnie godzinowo musiałaby być przekazywana do GITD </t>
  </si>
  <si>
    <t>wiadukt drogowy w lokalizacji 51°12'53.5"N 22°26'28.9"E, bramownica w lokalizacji 51°16'35.8"N 22°26'13.1"E nad dwiema jezdniami</t>
  </si>
  <si>
    <t>51.21485</t>
  </si>
  <si>
    <t>22.44137</t>
  </si>
  <si>
    <t>51.278294</t>
  </si>
  <si>
    <t>22.440411</t>
  </si>
  <si>
    <t>S19d</t>
  </si>
  <si>
    <t>węzeł Wierzchowiska</t>
  </si>
  <si>
    <t>węzeł Piaski Zachód</t>
  </si>
  <si>
    <t>51.185965948921975 22.71611844362066</t>
  </si>
  <si>
    <t>51.14419580534948 22.82035956638214</t>
  </si>
  <si>
    <t>S12</t>
  </si>
  <si>
    <t>OPP KGP_17</t>
  </si>
  <si>
    <t>• W zestawieniu podana niewłaściwa nazwa węzła (Wierzchowiska), powinna być nazwa węzła: Świdnik.
• Wg współrzędnych zamieszczonych w zestawieniu OPP dotyczy odcinka od km 81+700 do km 90+700.
• Odcinek nie był zgłaszany przez GDDKiA O/LU jako propozycja lokalizacji urządzeń dla GITD (średnie natężenie ruchu wg. GPR2020/21 SDR wynosił 29425 poj./dobę, na odcinku drogi w okresie ostatnich 3 lat zarejestrowano łącznie 2 wypadki drogowe w wyniku których 2 osoby zostały ranne, w tym 1 ciężko ranna).
• Na jezdni prawej na odcinku od km 82+100 do km 82+500 (zjazd na MOP Wierzchowiska) na skrajnym pasie ruchu (pas dedykowany dla pojazdów zjeżdżających do MOP) występuje ograniczenie prędkości do 80 km/h.
• Na jezdni prawej na odcinku od km 90+000 do km 90+900 (zjazd na węzeł Piaski Zachód) występuje ograniczenie prędkości do 100 km/h.
• Wprowadzenie OPP wymagało będzie wykonania integracji z Systemem Zarządzania Ruchem w zakresie zarządzania prędkością.
• Proponowana lokalizacja OPP możliwa do wprowadzenia.</t>
  </si>
  <si>
    <t>zmiana nazwy i km/ zasadne</t>
  </si>
  <si>
    <t>Na czym miałaby polegać ta integracja?
Zmienne ograniczenia prędkości uniemożliwiają instalację - czy zostaną ujednolicone? Albo czy da się dostosować odcinek?</t>
  </si>
  <si>
    <t xml:space="preserve">Lokalizacja generalnie do odrzucenia bo są niejednolite limity prędkości. Pytanie czy możemy ujednolicić prędkość na tym odcinku. </t>
  </si>
  <si>
    <t>wstawione preferowane lokalizacje GPS, w lokalizacji 51°11'08.4"N 22°43'01.6"E bramownica na prawej jezdni, w lokalizacji 51°08'39.1"N 22°49'13.3"E bramownica na prawej jezdni, ograniczenie prędkości ze względu na widoczność, trudne do ujednolicenia</t>
  </si>
  <si>
    <t>51.185965948921975</t>
  </si>
  <si>
    <t>22.71611844362066</t>
  </si>
  <si>
    <t>51.14419580534948</t>
  </si>
  <si>
    <t>22.82035956638214</t>
  </si>
  <si>
    <t>Południowo-Wschodnia</t>
  </si>
  <si>
    <t>Podkarpackie</t>
  </si>
  <si>
    <t>węzeł Dębica Wschód</t>
  </si>
  <si>
    <t>węzeł Dębica Zachód</t>
  </si>
  <si>
    <t>50.078956 21.384822</t>
  </si>
  <si>
    <t>50.07946 21.4704440</t>
  </si>
  <si>
    <t>530+600</t>
  </si>
  <si>
    <t>537+250</t>
  </si>
  <si>
    <t>OPP KGP_18</t>
  </si>
  <si>
    <t>Propozycja zmiany lokalizacji na km 503-518 oraz 547-552</t>
  </si>
  <si>
    <t>jak rozumieć tą zmianę lokalizacji? Że ma być od km 503 do km 518, a potem od km 547 do km 552? Czy też ma być 503+518 - 547+552?</t>
  </si>
  <si>
    <t>Prośba do GDDKiA o odnieśnie się do tej propozycji odcinka. Wg KWP instalacja zasadna.</t>
  </si>
  <si>
    <t xml:space="preserve">Oddział w Rzeszowie GDDKiA nie widzi potrzeby montażu OPP na tym odcinku A4.
Dodatkowo informujemy, że właściwy odcinek to węzeł Dębica Zachód - węzeł Dębica Wschód.
Propozycja Oddziału dotyczy dwóch nowych odrębnych lokalizacji tj. 
-od km 503 do km 518
-od km 547 do km 552 </t>
  </si>
  <si>
    <t>Przy węzłach - zależne od warunków PGE.</t>
  </si>
  <si>
    <t>50.078956</t>
  </si>
  <si>
    <t>21.384822</t>
  </si>
  <si>
    <t>50.07946</t>
  </si>
  <si>
    <t>21.4704440</t>
  </si>
  <si>
    <t>50.054661 21.027577</t>
  </si>
  <si>
    <t>50.096493 21.219002</t>
  </si>
  <si>
    <t>503+000</t>
  </si>
  <si>
    <t>518+000</t>
  </si>
  <si>
    <t>OPP Oddziały_16</t>
  </si>
  <si>
    <t>Brak informacji uniemożliwia ocenę.</t>
  </si>
  <si>
    <t>(dopisana do tabelki po spotkaniu)</t>
  </si>
  <si>
    <t>W km 503 - TAK
W km 518 - NIE.
Przyłączenie zależne od warunków Tauron Dystrybucja S.A.</t>
  </si>
  <si>
    <t>50.054661</t>
  </si>
  <si>
    <t>21.027577</t>
  </si>
  <si>
    <t>50.096493</t>
  </si>
  <si>
    <t>21.219002</t>
  </si>
  <si>
    <t>węzeł Rzeszów Wschód</t>
  </si>
  <si>
    <t>węzeł Rzeszów Zachód</t>
  </si>
  <si>
    <t>50.09347 22.05892</t>
  </si>
  <si>
    <t>50.10555 21.92056</t>
  </si>
  <si>
    <t>570+500</t>
  </si>
  <si>
    <t>580+700</t>
  </si>
  <si>
    <t>OPP KGP_19</t>
  </si>
  <si>
    <t xml:space="preserve">Proszę o potwierdzenie czy Debica też mogłaby zostać objeta OPP. Proszę o potwierdzenie czy to są dobre pikietarze bo w poz. 84 są takie same </t>
  </si>
  <si>
    <t xml:space="preserve">Oddział w Rzeszowie GDDKiA nie widzi potrzeby montażu OPP na tym odcinku A4.
Dodatkowo informujemy, że właściwy odcinek to węzeł Rzeszów Zachód - węzeł Rzeszów Wschód
Propozycja Oddziału dotyczy dwóch nowych odrębnych lokalizacji tj. 
-od km 503 do km 518
-od km 547 do km 552 </t>
  </si>
  <si>
    <t>50.09347</t>
  </si>
  <si>
    <t>22.05892</t>
  </si>
  <si>
    <t>50.10555</t>
  </si>
  <si>
    <t>21.92056</t>
  </si>
  <si>
    <t>50.107560 21.598647</t>
  </si>
  <si>
    <t>50.108260 21.668282</t>
  </si>
  <si>
    <t>547+000</t>
  </si>
  <si>
    <t>552+000</t>
  </si>
  <si>
    <t>OPP Oddziały_17</t>
  </si>
  <si>
    <t>Propozycja Oddziału dotycząca wskazania innej lokalizacji za OPP KGP_18. Prośba o potwierdzenie pikietaży, o wskazanie GPSów, o potwierdzenie że na tak zaproponowanym odcinku jest stałe ograniczenie prędkości oraz że jest możliwość zasilenia urządzeń w prąd.</t>
  </si>
  <si>
    <t>NIE                                                                    547+721 str. P B-33 110km/h 550+736 str. L B-33 110km/h ale  limit byłby ujednolicony do 140 km/godzinę przed zamontowaniem OPP.</t>
  </si>
  <si>
    <t>W km 547 - NIE
W km 552 - NIE.
Przyłączenie zależne od warunków PGE Dystrybucja S.A.</t>
  </si>
  <si>
    <t>50.107560</t>
  </si>
  <si>
    <t>21.598647</t>
  </si>
  <si>
    <t>50.108260</t>
  </si>
  <si>
    <t>21.668282</t>
  </si>
  <si>
    <t>Grabina</t>
  </si>
  <si>
    <t>52.48346745005997 19.64114784837307</t>
  </si>
  <si>
    <t>60+800</t>
  </si>
  <si>
    <t>punktowe KGP_20</t>
  </si>
  <si>
    <t>Potwierdza duży ruch turystyczny i rekreacyjny w okresie letnim km 60+800</t>
  </si>
  <si>
    <t>węzeł Grodzisk Mazowiecki</t>
  </si>
  <si>
    <t>węzeł Wiskitki</t>
  </si>
  <si>
    <t>52.14492 20.60858</t>
  </si>
  <si>
    <t>52.09198 20.37109</t>
  </si>
  <si>
    <t>420+000</t>
  </si>
  <si>
    <t>438+000</t>
  </si>
  <si>
    <t>OPP KGP_21</t>
  </si>
  <si>
    <t>52.14492</t>
  </si>
  <si>
    <t>20.60858</t>
  </si>
  <si>
    <t>52.09198</t>
  </si>
  <si>
    <t>20.37109</t>
  </si>
  <si>
    <t>Nadarzyn</t>
  </si>
  <si>
    <t>52.09854 20.81779</t>
  </si>
  <si>
    <t>52.082796981373356 20.794417397256794</t>
  </si>
  <si>
    <t>438+050</t>
  </si>
  <si>
    <t>441+700</t>
  </si>
  <si>
    <t>OPP KGP_22</t>
  </si>
  <si>
    <t>52.09854</t>
  </si>
  <si>
    <t>20.81779</t>
  </si>
  <si>
    <t>52.082796981373356</t>
  </si>
  <si>
    <t>20.794417397256794</t>
  </si>
  <si>
    <t>węzeł Puchały</t>
  </si>
  <si>
    <t>52.14357 20.88555</t>
  </si>
  <si>
    <t>52.16424 20.90729</t>
  </si>
  <si>
    <t>6+100</t>
  </si>
  <si>
    <t>8+900</t>
  </si>
  <si>
    <t>OPP KGP_24</t>
  </si>
  <si>
    <t>ten odcinek był rozważany przez GDDKiA (rozważyć wydłużenie do węzła Warszawa  Janki zmiana km wydłużenie  do km 5+800 bramownica</t>
  </si>
  <si>
    <t>Można rozważyć wydłużenie do węzła Janki, ale czy ten węzeł Puchały nie zaburzy struktury ruchu?</t>
  </si>
  <si>
    <t>Prośba do GDDKiA czy wydłużać odcinek do węzła Janki; wg GITD może powodować znaczący odpływ pojazdów. Jeżeli stanowisko GDDKiA aby wydłużyć, prośba o potwierdzenie stałej prędkości na odcinku.</t>
  </si>
  <si>
    <t xml:space="preserve">Proszę o ponowną weryfikację i odpowiedź czy OPP może być tylko do węzła Puchały, czy jednak do Janek. Jeśli do Janek prośba o uzasadnienie. </t>
  </si>
  <si>
    <t>52.14357</t>
  </si>
  <si>
    <t>20.88555</t>
  </si>
  <si>
    <t>52.16424</t>
  </si>
  <si>
    <t>20.90729</t>
  </si>
  <si>
    <t>S8l</t>
  </si>
  <si>
    <t>węzeł Grójec</t>
  </si>
  <si>
    <t>węzeł Skurów</t>
  </si>
  <si>
    <t>51.86624295625069 20.850546013080173</t>
  </si>
  <si>
    <t>51.836726470180636 20.876523437836266</t>
  </si>
  <si>
    <t>OPP KGP_25</t>
  </si>
  <si>
    <t>Pozostawienie lokalizacji w w węźle Grójec ( węzeł zespolony DK 50 i DW 728)  powoduje że ok. 25% pojazdów  będzie pominiętych pomiarem OPP). Propozycja przesunięcia w lokalizację km 417 (kładka  w ciągu ul.  Lewiczyńskiej,)  Do rozważenie również połączyć pozycję nr 92 z pozycją 26 - wtedy łączna długośc ok. 12km (cała obwodnica Grójca),</t>
  </si>
  <si>
    <t>51.86624295625069</t>
  </si>
  <si>
    <t>20.850546013080173</t>
  </si>
  <si>
    <t>51.836726470180636</t>
  </si>
  <si>
    <t>20.876523437836266</t>
  </si>
  <si>
    <t>51.20858926646704 19.48353886053028</t>
  </si>
  <si>
    <t>51.093392 19.378201</t>
  </si>
  <si>
    <t>OPP KGP_26</t>
  </si>
  <si>
    <t>Lokalizaca zasadna</t>
  </si>
  <si>
    <t>51.20858926646704</t>
  </si>
  <si>
    <t>19.48353886053028</t>
  </si>
  <si>
    <t>51.093392</t>
  </si>
  <si>
    <t>19.378201</t>
  </si>
  <si>
    <t>węzeł Kutno</t>
  </si>
  <si>
    <t>węzeł Piątek</t>
  </si>
  <si>
    <t>52.22624 19.46354</t>
  </si>
  <si>
    <t>52.0677768 19.5352751</t>
  </si>
  <si>
    <t>254+500</t>
  </si>
  <si>
    <t>272+200</t>
  </si>
  <si>
    <t>OPP KGP_28</t>
  </si>
  <si>
    <t xml:space="preserve">wskazana lokalizacja początku OPP nie obejmuje łącznicy wjazdowej w kierunku Łodzi, zmieniono dane początka łącznicy </t>
  </si>
  <si>
    <t>ok, wygląda że można przedłużyć</t>
  </si>
  <si>
    <t>Wskazana przez oddział propozycja wydłużenia (52.22624 19.46354) jest błędna, spowodowałaby że nie byliby mierzeni kierowcy zjeżdżający z DK92 w stronę Łodzi. Ale i punkt GITD do korekty. Propozycja początku odcinka - 52.223138, 19.467349.
Czy byłoby możliwe wykorzystanie wiaduktu na DK 92?</t>
  </si>
  <si>
    <t>52.22624</t>
  </si>
  <si>
    <t>19.46354</t>
  </si>
  <si>
    <t>52.0677768</t>
  </si>
  <si>
    <t>19.5352751</t>
  </si>
  <si>
    <t>51.40608 19.63325</t>
  </si>
  <si>
    <t>51.43340 19.64198</t>
  </si>
  <si>
    <t>OPP KGP_31</t>
  </si>
  <si>
    <t>lokalizacja wskazana w punkcie 16</t>
  </si>
  <si>
    <t>do wykreślenia zmiana lokalizacji wskazana powyżej</t>
  </si>
  <si>
    <t>powtórzenie pozycji (18 i 95)</t>
  </si>
  <si>
    <t>błędne współrzędne</t>
  </si>
  <si>
    <t>Śląskie</t>
  </si>
  <si>
    <t>w. Jasna Góra</t>
  </si>
  <si>
    <t>w. Blachownia</t>
  </si>
  <si>
    <t>50.781221291446165 19.00406983033862</t>
  </si>
  <si>
    <t>50.8447745421575 19.03777473899591</t>
  </si>
  <si>
    <t>OPP KGP_33</t>
  </si>
  <si>
    <t>50.781221291446165</t>
  </si>
  <si>
    <t>19.00406983033862</t>
  </si>
  <si>
    <t>50.8447745421575</t>
  </si>
  <si>
    <t>19.03777473899591</t>
  </si>
  <si>
    <t>węzeł Pyrzowice</t>
  </si>
  <si>
    <t>50.595229639704144 19.036196215047042</t>
  </si>
  <si>
    <t>50.4594346 19.0568033</t>
  </si>
  <si>
    <t>OPP KGP_34</t>
  </si>
  <si>
    <t>50.595229639704144</t>
  </si>
  <si>
    <t>19.036196215047042</t>
  </si>
  <si>
    <t>50.4594346</t>
  </si>
  <si>
    <t>19.0568033</t>
  </si>
  <si>
    <t>węzeł Zabrze Północ</t>
  </si>
  <si>
    <t>50.3736944444444 18.7654722222222</t>
  </si>
  <si>
    <t>50.3501388888889 18.724</t>
  </si>
  <si>
    <t>13+200</t>
  </si>
  <si>
    <t>17+700</t>
  </si>
  <si>
    <t>OPP KGP_35</t>
  </si>
  <si>
    <r>
      <rPr>
        <sz val="11"/>
        <color rgb="FF000000"/>
        <rFont val="Calibri"/>
        <family val="2"/>
        <charset val="238"/>
        <scheme val="minor"/>
      </rPr>
      <t xml:space="preserve">Lokalizacja początku/końca OPP wg GPS - współrzędne GPS zostały wyznaczone przez GITD przy udziale pracownika OUA Maciejów; </t>
    </r>
    <r>
      <rPr>
        <sz val="11"/>
        <color rgb="FFFF0000"/>
        <rFont val="Calibri"/>
        <family val="2"/>
        <charset val="238"/>
        <scheme val="minor"/>
      </rPr>
      <t xml:space="preserve"> 
</t>
    </r>
    <r>
      <rPr>
        <sz val="11"/>
        <color rgb="FF000000"/>
        <rFont val="Calibri"/>
        <family val="2"/>
        <charset val="238"/>
        <scheme val="minor"/>
      </rPr>
      <t>Lokalizacja poza obiektem mostowym.</t>
    </r>
  </si>
  <si>
    <t>50.3736944444444</t>
  </si>
  <si>
    <t>18.7654722222222</t>
  </si>
  <si>
    <t>50.3501388888889</t>
  </si>
  <si>
    <t>18.724</t>
  </si>
  <si>
    <t>węzeł Bielsko Biała Lipnik</t>
  </si>
  <si>
    <t>węzeł Mikuszowice</t>
  </si>
  <si>
    <t>49.820000 19.086667</t>
  </si>
  <si>
    <t>49.790833 19.074500</t>
  </si>
  <si>
    <t>OPP KGP_37</t>
  </si>
  <si>
    <t>opinia KWP negatywna, niewielka ilość zdarzeń. Potrzebne uzasadnienie dla wyboru lokalizacji. Ale lokalizację wskazała podobno KGP. 
Prośba do GDDKiA o rozbudowanie uzasadnienia uwzględnienia tej lokalizacji.</t>
  </si>
  <si>
    <t>Na dojeździe do węzła Bielsko-Biała Mikuszowice od Cieszyna  występuje ograniczenie prędkości do 90 km/h.  Żeby był jednolity limit prędkości, należałoby zmienić koordynaty w kol. H na następujące: 49.793535, 19.074483</t>
  </si>
  <si>
    <t>49.820000</t>
  </si>
  <si>
    <t>19.086667</t>
  </si>
  <si>
    <t>49.790833</t>
  </si>
  <si>
    <t>19.074500</t>
  </si>
  <si>
    <t>Szczejkowice</t>
  </si>
  <si>
    <t>50.1018888888889 18.6672222222222</t>
  </si>
  <si>
    <t>50.129561 18.690576</t>
  </si>
  <si>
    <t>19+500</t>
  </si>
  <si>
    <t>21+600</t>
  </si>
  <si>
    <t>OPP KGP_38</t>
  </si>
  <si>
    <t>Opinia negatywna KWP, mało zdarzeń. Do listy rezerwowej.</t>
  </si>
  <si>
    <t>1. W km 20+210 jezdnia prawa jest ustawiony
znak B-33 (110km/h). Możliwe dostosowanie ograniczenia prędkości do potrzeb OPP.
2. Na początku odcinka w km 19+500 brak    infrastruktury elektroenergetycznej GDDKiA. Najbliższe linie i zabudowania w odległości około 200m od wyznaczonego punktu.
3. Lokalizacja poza obiektem mostowym.</t>
  </si>
  <si>
    <t xml:space="preserve">możliwe ujednolicenie prędkości </t>
  </si>
  <si>
    <t>50.1018888888889</t>
  </si>
  <si>
    <t>18.6672222222222</t>
  </si>
  <si>
    <t>50.129561</t>
  </si>
  <si>
    <t>18.690576</t>
  </si>
  <si>
    <t>A1a</t>
  </si>
  <si>
    <t>RL</t>
  </si>
  <si>
    <t>Lipie Śląskie</t>
  </si>
  <si>
    <t>50.6742096853575, 18.64924471495493</t>
  </si>
  <si>
    <t>539+770</t>
  </si>
  <si>
    <t>RL Oddziały_1</t>
  </si>
  <si>
    <t>Zgłaszany był do GITD wniosek o budowę systemu przejazdu na czerwonym świetle</t>
  </si>
  <si>
    <t>Propozycja dodana przez Oddział w Katowicach</t>
  </si>
  <si>
    <t>Skrzyżowanie wygląda na możliwe do zrealizowania.</t>
  </si>
  <si>
    <t xml:space="preserve">GPS zgodny. Lokalizacja poza obiektem mostowym.Na dojeźzie do skrzyżowania z sygnalizacją świetlną obowiązuje jednolita prędkość. </t>
  </si>
  <si>
    <t>Ochaby</t>
  </si>
  <si>
    <t>Skoczów</t>
  </si>
  <si>
    <t>49.834859 18.780542</t>
  </si>
  <si>
    <t>49.808686 18.789817</t>
  </si>
  <si>
    <t>57+900</t>
  </si>
  <si>
    <t>61+200</t>
  </si>
  <si>
    <t>OPP Oddziały_18</t>
  </si>
  <si>
    <t>OPP było planowane do realizacji przez GITD</t>
  </si>
  <si>
    <t>Lokalizacja była na liście rezerwowej do poprzednego przetargu, nie weszła na listę bo była dość nisko na liście.</t>
  </si>
  <si>
    <t>Lokalizajcę końca odcinka dostosować pod kątem istniejącej lokalizacji bramownicy ETC oraz początku inwestycji związanej z obecnie projektowaną budową węzła w Skoczowie.</t>
  </si>
  <si>
    <t>49.834859</t>
  </si>
  <si>
    <t>18.780542</t>
  </si>
  <si>
    <t>49.808686</t>
  </si>
  <si>
    <t>18.789817</t>
  </si>
  <si>
    <t>Radziechowy-Wieprz</t>
  </si>
  <si>
    <t>49.655971 19.168903</t>
  </si>
  <si>
    <t>49.628439 19.141899</t>
  </si>
  <si>
    <t>29+500</t>
  </si>
  <si>
    <t>33+700</t>
  </si>
  <si>
    <t>OPP Oddziały_19</t>
  </si>
  <si>
    <t xml:space="preserve">jednojezdniowy dwukierunkowy odc. drogi ekspresowej </t>
  </si>
  <si>
    <t>Prośba do GDDKiA o potwierdzenie stałej prędkości na odcinku, przekazanie BRD i potwierdzenie dostępu do prądu w proponowanych końcach odcinka (powiedzmy po 500 m).</t>
  </si>
  <si>
    <t>Proszę o potwierdzenie, że na tym odcinku nie ma ograniczeń prędkości/  jest jednolity limit prędkości.</t>
  </si>
  <si>
    <t>Punkt końcowy OPP zlokalizowany na odcinku na którym wdrażana będzie zmiana DOR w ramach budowy S1 odc. Obejście Węgierskiej Górki.  Na dojeździe do węzła Przybędza (docelowo Węgierska Górka)  od Żywca  wprowadzone zostanie ograniczenie prędkości do 70 km/h.  Żeby był jednolity limit prędkości, należałoby zmienić koordynaty w kol. H na następujące: 49.628471, 19.142706.</t>
  </si>
  <si>
    <t>49.655971</t>
  </si>
  <si>
    <t>19.168903</t>
  </si>
  <si>
    <t>49.628439</t>
  </si>
  <si>
    <t>19.141899</t>
  </si>
  <si>
    <t>Mierzawa</t>
  </si>
  <si>
    <t>50.624116 20.288619</t>
  </si>
  <si>
    <t>50.572270 20.222626</t>
  </si>
  <si>
    <t>2+839</t>
  </si>
  <si>
    <t>10+315</t>
  </si>
  <si>
    <t>S7p</t>
  </si>
  <si>
    <t>OPP Oddziały_20</t>
  </si>
  <si>
    <t>Zaproponowana  lokalizacja konstrukcji umozliwia pomiar odcinkowy dla obydwu jezdni/kierunków w tym samym przekroju</t>
  </si>
  <si>
    <t>50.624116</t>
  </si>
  <si>
    <t>20.288619</t>
  </si>
  <si>
    <t>50.572270</t>
  </si>
  <si>
    <t>20.222626</t>
  </si>
  <si>
    <t>MOP Lubień Północ</t>
  </si>
  <si>
    <t>MOP Lubień Południe</t>
  </si>
  <si>
    <t>52.4618160 19.1968190</t>
  </si>
  <si>
    <t>52.4403812 19.2377214</t>
  </si>
  <si>
    <t xml:space="preserve">220+700 </t>
  </si>
  <si>
    <t>224+400</t>
  </si>
  <si>
    <t>OPP KGP_43</t>
  </si>
  <si>
    <t>zasadne, na tym odcinku zrealizowany jest OPP</t>
  </si>
  <si>
    <t>OPP jest na odcinku 224+316 do 237+373; ale to chyba zbyt blisko żeby stawiać kolejne urządzenie, lepiej poszukać czegoś w miejscu gdzie nie ma żadnego nadzoru póki co.</t>
  </si>
  <si>
    <t>zbyt blisko innego urządzenia.</t>
  </si>
  <si>
    <t>Sugrstia GITD jest taka, by zrezygnować z tego odcinka lub zapropnować inny odcinek na A1 gdyż  OPP jest na odcinku 224+316 do 237+373; ale to chyba zbyt blisko żeby stawiać kolejne urządzenie, lepiej poszukać czegoś w miejscu gdzie nie ma żadnego nadzoru</t>
  </si>
  <si>
    <t>Oddział zgadza się z sugestią GiTD, aby z uwagi na bliskość już wykonanego odcinka OPP, zrezygnować z nowego odcinka OPP.
Aktualna lokalizacja wykonanego OPP:
224+316  -  238+377</t>
  </si>
  <si>
    <t>52.4618160</t>
  </si>
  <si>
    <t>19.1968190</t>
  </si>
  <si>
    <t>52.4403812</t>
  </si>
  <si>
    <t>19.2377214</t>
  </si>
  <si>
    <r>
      <t xml:space="preserve">węzeł </t>
    </r>
    <r>
      <rPr>
        <strike/>
        <sz val="11"/>
        <rFont val="Calibri"/>
        <family val="2"/>
        <charset val="238"/>
        <scheme val="minor"/>
      </rPr>
      <t>Zbrachlin</t>
    </r>
    <r>
      <rPr>
        <sz val="11"/>
        <rFont val="Calibri"/>
        <family val="2"/>
        <charset val="238"/>
        <scheme val="minor"/>
      </rPr>
      <t xml:space="preserve"> Pruszcz</t>
    </r>
  </si>
  <si>
    <r>
      <t>węzeł</t>
    </r>
    <r>
      <rPr>
        <strike/>
        <sz val="11"/>
        <rFont val="Calibri"/>
        <family val="2"/>
        <charset val="238"/>
        <scheme val="minor"/>
      </rPr>
      <t xml:space="preserve"> Włóki </t>
    </r>
    <r>
      <rPr>
        <sz val="11"/>
        <rFont val="Calibri"/>
        <family val="2"/>
        <charset val="238"/>
        <scheme val="minor"/>
      </rPr>
      <t>Trzeciewiec</t>
    </r>
  </si>
  <si>
    <t>53.260087 18.185753</t>
  </si>
  <si>
    <t>53.307401 18.256693</t>
  </si>
  <si>
    <t>32+400</t>
  </si>
  <si>
    <t>39+000</t>
  </si>
  <si>
    <t>OPP KGP_44</t>
  </si>
  <si>
    <r>
      <t>Lokalizacja zasadna - uwagi dot. szczegółowej lokalizacji</t>
    </r>
    <r>
      <rPr>
        <strike/>
        <sz val="11"/>
        <rFont val="Calibri"/>
        <family val="2"/>
        <charset val="238"/>
        <scheme val="minor"/>
      </rPr>
      <t xml:space="preserve"> -</t>
    </r>
    <r>
      <rPr>
        <sz val="11"/>
        <rFont val="Calibri"/>
        <family val="2"/>
        <charset val="238"/>
        <scheme val="minor"/>
      </rPr>
      <t xml:space="preserve"> konieczna zmiana nazwy węzłów, po lewej stronie  S5 km 32+400  blisko planowanej bramownicy wjazd awaryjny WA32, po prawej stronie S5 za barierami ekran dźwiękochłonny 
S5 km 39+000       -  po lewej stronie S5 ekran dźwiękochłonny i zmieniający przebieg pod kładkę pas technologiczny, dodatkowo w tym miejscu znajduje się przepompownia gazu do której doprowadzone są m.in. rurociągi  pod S5 - po prawej stronie zmieniający przebieg pas technologiczny, </t>
    </r>
  </si>
  <si>
    <t>zmiana nazwy i długości</t>
  </si>
  <si>
    <t>W podanych informacjach brak śladu proponowanej zmiany długości.</t>
  </si>
  <si>
    <t>Prośba do GDDKiA o zweryfikowanie pikietaż i GPSów końców odcinków</t>
  </si>
  <si>
    <t xml:space="preserve">Proszę podać dokładną lokalizację przesunięcia końca odcinka( we współrzędnych GPRS) </t>
  </si>
  <si>
    <t>Lokalizacja bramownic podana przez Rejon w Świeciu po wizji terenowej: początek - 33+100 (współrzędne: 53.303607, 18.248463), koniec - 39+400 (współrzędne: 53.261810, 18.186913). Zasilanie: 33+100 - od istniejącej bramownicy SZR 39+400 - istniejące oświetlenie węzła.</t>
  </si>
  <si>
    <t>53.260087</t>
  </si>
  <si>
    <t>18.185753</t>
  </si>
  <si>
    <t>53.307401</t>
  </si>
  <si>
    <t>18.256693</t>
  </si>
  <si>
    <t>Czarnowo</t>
  </si>
  <si>
    <t>23+925</t>
  </si>
  <si>
    <t>punktowe Oddziały_9</t>
  </si>
  <si>
    <t xml:space="preserve">nowa propozycja lokalziacji urządzenia </t>
  </si>
  <si>
    <t>Propozycja dodana przez Oddział</t>
  </si>
  <si>
    <t>Mieliśmy tutaj wniosek o radar, poziom BRD był dość dobry.</t>
  </si>
  <si>
    <t>Fotoradar umieszczony w obszarze zabudowanym, w obrębie przejścia dla pieszych. Urządzenie powinno być  (wg Oddziału) skierowane w kierunku Bydgoszczy. Na odcinku obowiązuje ograniczenie predkości 50km/h (o. zabudowany). Proponowana lokalizacja: 53.102917, 18.244013</t>
  </si>
  <si>
    <t>-</t>
  </si>
  <si>
    <t>Wielkopolskie</t>
  </si>
  <si>
    <t>węzeł Poznań Zachód</t>
  </si>
  <si>
    <t>na wys. M. Drogosławiec</t>
  </si>
  <si>
    <t>52.35053 16.76021</t>
  </si>
  <si>
    <t>52.30458 16.69881</t>
  </si>
  <si>
    <t>6+700</t>
  </si>
  <si>
    <t>OPP KGP_47</t>
  </si>
  <si>
    <t>52.35053</t>
  </si>
  <si>
    <t>16.76021</t>
  </si>
  <si>
    <t>52.30458</t>
  </si>
  <si>
    <t>16.69881</t>
  </si>
  <si>
    <t>S5e</t>
  </si>
  <si>
    <t>węzeł Zielona Góra Południe</t>
  </si>
  <si>
    <t>51.946675 15.549279</t>
  </si>
  <si>
    <t>51.927719 15.557368</t>
  </si>
  <si>
    <t>OPP KGP_52</t>
  </si>
  <si>
    <t>Lokalizacja niezasadna GDDKiA sugeruje odstąpić od tej lokalizacji, na tym odcinku zostały wykonane ekrany akustyczne, problem z hałasem został rozwiązany</t>
  </si>
  <si>
    <t>OPP nie służy do redukcji hałasu, tylko do pomiaru prędkości.</t>
  </si>
  <si>
    <t>Prośba do GDDKiA o ponowną weryfikację czy lokalizację odrzucić, bo jest pozytywna opinia KWP. Jeżeli podtrzymują zdanie oddziału, lokalizacja do odrzucenia.</t>
  </si>
  <si>
    <t>51.946675</t>
  </si>
  <si>
    <t>15.549279</t>
  </si>
  <si>
    <t>51.927719</t>
  </si>
  <si>
    <t>15.557368</t>
  </si>
  <si>
    <t>Gorzów Południe</t>
  </si>
  <si>
    <t>Gorzów Zachód</t>
  </si>
  <si>
    <t xml:space="preserve">52.700000 15.223549 </t>
  </si>
  <si>
    <t>52.708189 15.162743</t>
  </si>
  <si>
    <t>OPP KGP_53</t>
  </si>
  <si>
    <t>52.700000</t>
  </si>
  <si>
    <t>15.223549</t>
  </si>
  <si>
    <t>52.708189</t>
  </si>
  <si>
    <t>15.162743</t>
  </si>
  <si>
    <t>Dolnośląskie</t>
  </si>
  <si>
    <t>Kąty Wrocławskie</t>
  </si>
  <si>
    <t>wys. M. Srzeganowice</t>
  </si>
  <si>
    <t>51.02106 16.75672</t>
  </si>
  <si>
    <t>51.03512 16.83282</t>
  </si>
  <si>
    <t>137+600</t>
  </si>
  <si>
    <t>147+600</t>
  </si>
  <si>
    <t>OPP KGP_54</t>
  </si>
  <si>
    <t>Po ujedoliceniu prędkości proponujemy wydłużenie odcinka do węzła Pietrzykowice od km  137+600 do km 147+600</t>
  </si>
  <si>
    <t>zmiana/ wydłużenie</t>
  </si>
  <si>
    <t>Z komentarza wynika, że na odcinku byłaby ujednlicona prędkość - tylko pod takim warunkiem będzie możliwa instalacja urządzeń. 2 km dalej, po drugiej stronie węzła Kąty Wrocławskie, mamy urządzenie. Zgadzamy się z wnioskiem, że trzeba wydłużyć do węzła Pietrzykowice. Długość odcinka to ok. 9,5 km.
Jeszcze jedna opcja - wydłużyć do węzła Wrocław Południe - wtedy ok. 12 km.</t>
  </si>
  <si>
    <t>Akceptujemy wydłużenie odcinka do m. Pietrzykowice. Prośba do GDDKiA o potwierdzenie stałej prędkości na odcinku. Czy możliwe wydłużenie odcinka do węzła Wrocław Południe?</t>
  </si>
  <si>
    <t xml:space="preserve">Proszę sprawdzić lokalizację OPP, GITD nie neguje tego odcinka, aleprosi by potwierdzicć dlaczego tak chcemy rozpocząć OPP w środku odcinka miedzywęzłowego . Czy mamy tam zasilanie? Rekomendacja GITD wydłużyć do węzła, żeby dłuższy odcinek objąc OPP </t>
  </si>
  <si>
    <t>Oddział proponował  od samego początku wydłużyć odcinek do węzła Pietrzykowice, (GPRS 51.037829, 16.893131) deklarując jednocześnie ujednolicenie prędkości. Lokalizacja w środku odcinka międzywęzłowego proponowana była przez GITD, prawdopodobnie ze względu na początek ograniczenia prędkości do 110 km/h.
Przychylamy się również do propozycji GITD przedłużenia OPP do węzła Wrocław Południe (GPS 51.044717, 16.934328), jednak ze względu na możliwość montażu urządzeń na bramownicy przy TZT proponujemy lokalizację końcową OPP w km 148+600, (GPS 51.039081, 16.905239)</t>
  </si>
  <si>
    <t>51.02106</t>
  </si>
  <si>
    <t>16.75672</t>
  </si>
  <si>
    <t>51.03512</t>
  </si>
  <si>
    <t>16.83282</t>
  </si>
  <si>
    <t>węzeł Wrocław Północ</t>
  </si>
  <si>
    <t>węzeł Wrocław Stadion</t>
  </si>
  <si>
    <t xml:space="preserve"> 51.167736 17.005178</t>
  </si>
  <si>
    <t>51.167736 17.005178</t>
  </si>
  <si>
    <t>OPP KGP_55</t>
  </si>
  <si>
    <t>Węzeł Wrocłw Północ - GPS 51.167736, 17.005178
Węzeł Wrocław Stadion - GPS 51.14404 16.94177</t>
  </si>
  <si>
    <t>51.167736</t>
  </si>
  <si>
    <t>17.005178</t>
  </si>
  <si>
    <t>A8e</t>
  </si>
  <si>
    <t>węzeł LSSE Obszar Krzywa</t>
  </si>
  <si>
    <t>węzeł Krzyżowa</t>
  </si>
  <si>
    <t>51.30190 15.72342</t>
  </si>
  <si>
    <t>51.32864 15.64304</t>
  </si>
  <si>
    <t>49+800</t>
  </si>
  <si>
    <t>56+300</t>
  </si>
  <si>
    <t>OPP KGP_56</t>
  </si>
  <si>
    <t>51.30190</t>
  </si>
  <si>
    <t>15.72342</t>
  </si>
  <si>
    <t>51.32864</t>
  </si>
  <si>
    <t>15.64304</t>
  </si>
  <si>
    <t>Jarosław</t>
  </si>
  <si>
    <t>Udanin</t>
  </si>
  <si>
    <t>51.05990 16.52190</t>
  </si>
  <si>
    <t>51.07564 16.45154</t>
  </si>
  <si>
    <t>115+000</t>
  </si>
  <si>
    <t>118+650</t>
  </si>
  <si>
    <t>OPP KGP_57</t>
  </si>
  <si>
    <t>Lokalizacje podane są w miejscu węzłów, bramownice z dostępem do prądu (GDDKiA lub KAS) występują w pewnej odległości od węzłów, w tym przypadku więcej niż 500m</t>
  </si>
  <si>
    <t>51.05990</t>
  </si>
  <si>
    <t>16.52190</t>
  </si>
  <si>
    <t>51.07564</t>
  </si>
  <si>
    <t>16.45154</t>
  </si>
  <si>
    <t>Bielany Wrocławskie</t>
  </si>
  <si>
    <t>Pietrzykowice</t>
  </si>
  <si>
    <t>51.04641 16.98116</t>
  </si>
  <si>
    <t>51.03798 16.89384</t>
  </si>
  <si>
    <t>OPP KGP_58</t>
  </si>
  <si>
    <t>GDDKiA proponuje podział na 2 odcinki, bo pośrodku duży węzeł.  Założenia projektu wykluczaja tak krótkie odcinki
Ale wtedy byłyby 2 bardzo krótkie odcinki: 
1) od węzła Pietrzykowice (od km 148+100) do węzła Wrocław Południe (do km 149+600) - DŁUGOŚĆ OK. 1,5 km.
2) od węzła Wrocław Południe (od km 151+600) do węzła Bielany Wrocławskie (do km 152+900) - DŁUGOŚĆ OK. 1,3 km.</t>
  </si>
  <si>
    <t>Proponujemy zrezygnować z tego odcinka z uwagi na odpływy/doplywy pojazdów na węźle Wrocław Południe</t>
  </si>
  <si>
    <t xml:space="preserve">W takim razie lepiej odrzucić. Można ewentualnie przedłużyć odcinek od węzła Katy Wrocławskie do węzła Wrocław Południe. </t>
  </si>
  <si>
    <t>Odcinek jest za krótki. Ale może da się zrealizować fragment Pietrzykowice-Wrocław Południe.</t>
  </si>
  <si>
    <t>Proszę o ocenę jak z odpływem pojazdów na węźle Pietrzykowice, może połaczyć w jeden długi odcinek z poz. 109</t>
  </si>
  <si>
    <t>Różnica natężeń na węźle Pietrzykowice wynosi ok 12.000 pojazdów, co stanowi ok 16% ruchu</t>
  </si>
  <si>
    <t>51.04641</t>
  </si>
  <si>
    <t>16.98116</t>
  </si>
  <si>
    <t>51.03798</t>
  </si>
  <si>
    <t>16.89384</t>
  </si>
  <si>
    <t>Opolskie</t>
  </si>
  <si>
    <t>węzeł Strzelce Opolskie</t>
  </si>
  <si>
    <t>węzeł Łany</t>
  </si>
  <si>
    <t>50.4489166666667 18.3295</t>
  </si>
  <si>
    <t>50.3915 18.4501388888889</t>
  </si>
  <si>
    <t>277+300</t>
  </si>
  <si>
    <t>288+200</t>
  </si>
  <si>
    <t>OPP KGP_60</t>
  </si>
  <si>
    <t>opinia KWP negatywna, ale jest dość duża liczba zdarzeń. Byłoby dobrze gdyby oddział w sposób bardziej rozbudowany odniósł się do zasadności instalacji.</t>
  </si>
  <si>
    <t>50.4489166666667</t>
  </si>
  <si>
    <t>18.3295</t>
  </si>
  <si>
    <t>50.3915</t>
  </si>
  <si>
    <t>18.4501388888889</t>
  </si>
  <si>
    <t>Małopolskie</t>
  </si>
  <si>
    <t>wysokość m. Zaczarnie (brak węzła)</t>
  </si>
  <si>
    <t>50.05412 21.01048</t>
  </si>
  <si>
    <t>50.06548 21.06676</t>
  </si>
  <si>
    <t>506+100</t>
  </si>
  <si>
    <t>OPP KGP_64</t>
  </si>
  <si>
    <t>odcinek od km 502+626 w zarządzie O/ RZ</t>
  </si>
  <si>
    <t>50.05412</t>
  </si>
  <si>
    <t>21.01048</t>
  </si>
  <si>
    <t>50.06548</t>
  </si>
  <si>
    <t>21.06676</t>
  </si>
  <si>
    <t>wys. M. Szczepanów</t>
  </si>
  <si>
    <t>50.00116 20.64690</t>
  </si>
  <si>
    <t>50.01466 20.86906</t>
  </si>
  <si>
    <t>472+500</t>
  </si>
  <si>
    <t>OPP KGP_65</t>
  </si>
  <si>
    <t>50.00116</t>
  </si>
  <si>
    <t>20.64690</t>
  </si>
  <si>
    <t>50.01466</t>
  </si>
  <si>
    <t>20.86906</t>
  </si>
  <si>
    <t>PKP RL</t>
  </si>
  <si>
    <t>Wymysłowo</t>
  </si>
  <si>
    <t>52.558170 17.764830</t>
  </si>
  <si>
    <t>149+300</t>
  </si>
  <si>
    <t>PKP RL PLK_1</t>
  </si>
  <si>
    <t>Barwałd Dolny</t>
  </si>
  <si>
    <t>49.8651322 19.583127</t>
  </si>
  <si>
    <t>51+600</t>
  </si>
  <si>
    <t>PKP RL PLK_6</t>
  </si>
  <si>
    <t>Większyce</t>
  </si>
  <si>
    <t>50.3436944444444 18.0926388888889</t>
  </si>
  <si>
    <t>55+276</t>
  </si>
  <si>
    <t>PKP RL PLK_7</t>
  </si>
  <si>
    <t xml:space="preserve">TAK (zasilanie PKP) </t>
  </si>
  <si>
    <t>Rudniki</t>
  </si>
  <si>
    <t>Jaworzno</t>
  </si>
  <si>
    <t>51.035913 18.608262</t>
  </si>
  <si>
    <t>51.027816 18.634690</t>
  </si>
  <si>
    <t>67+350</t>
  </si>
  <si>
    <t>69+180</t>
  </si>
  <si>
    <t>OPP Oddziały_21</t>
  </si>
  <si>
    <t>Wniosek mieszkańców poparty przez KWP Opole</t>
  </si>
  <si>
    <t>Dodatkowa propozycja Oddziału</t>
  </si>
  <si>
    <t>Odcinek między 2 miejscowościami. Na odcinku wg Google'a jest znak B-33 przed zakrętem, jadąc od strony Jaworzna. Odicnek miałby 1,7 km. Nawet bez tego odcinek byłby tylko długości ok. 2 km.
Można ewentualnie rozważyć punktowy.</t>
  </si>
  <si>
    <t>Zbyt krótki odcinek.</t>
  </si>
  <si>
    <t xml:space="preserve">Odcinek jest zbyt krótki (1,7 km) rozważyć należy możliwośc jego wydłużenia pod warunkiem, że na wydłużonym odcinku nie będzie ograniczeń prędkości/jest jednolity limit prędkości. Drugą opcją jest urządzenie stacjnarne, w takim przypadku proszę wskaać lokalizację (GPRS) </t>
  </si>
  <si>
    <t>rezygnacja z OPP</t>
  </si>
  <si>
    <t xml:space="preserve">TAK (zasilanie Gminy) </t>
  </si>
  <si>
    <t>51.035913</t>
  </si>
  <si>
    <t>18.608262</t>
  </si>
  <si>
    <t>51.027816</t>
  </si>
  <si>
    <t>18.634690</t>
  </si>
  <si>
    <t>między Rudnikami a Jaworznem</t>
  </si>
  <si>
    <t>między 51.035354 a 51.027816, 18.634690</t>
  </si>
  <si>
    <t>między 67+350 a 69+180</t>
  </si>
  <si>
    <t>punktowe Oddziały_36</t>
  </si>
  <si>
    <t>Pierwotnie miał to być OPP, ale za krótki - zamiana na punktowy.</t>
  </si>
  <si>
    <t>Była propozycja odcinkowego, ale nie może tutaj być, zmiana na punktowy pomiar. Prośba do GDDKiA o wskazanie najbardziej zasadnego punktu, w miarę możliwości w pobliżu źródła zasilania.</t>
  </si>
  <si>
    <t>wskazana lokalizacja do punktowego pomiaru prędkości Jaworek z uwagi na liczbę kolizji i wypadków</t>
  </si>
  <si>
    <t>Małujowice</t>
  </si>
  <si>
    <t>50.848893, 17.391003</t>
  </si>
  <si>
    <t>44+450</t>
  </si>
  <si>
    <t>punktowe Oddziały_10</t>
  </si>
  <si>
    <t>wniosek Urządu Gminy Skarbimierz</t>
  </si>
  <si>
    <t>Jest wprowadzone organiczenie do 70 km/h</t>
  </si>
  <si>
    <t>MOP Góra św. Anny</t>
  </si>
  <si>
    <t xml:space="preserve">wezęł Krapkowice </t>
  </si>
  <si>
    <t>50.46309 18.15661</t>
  </si>
  <si>
    <t>50.48570 18.00035</t>
  </si>
  <si>
    <t>265+000</t>
  </si>
  <si>
    <t>252+790</t>
  </si>
  <si>
    <t>OPP Oddziały_22</t>
  </si>
  <si>
    <t>wniosek Oddziału</t>
  </si>
  <si>
    <t>Jest wprowadzone organiczenie do 100 km/h</t>
  </si>
  <si>
    <t>50.46309</t>
  </si>
  <si>
    <t>18.15661</t>
  </si>
  <si>
    <t>50.48570</t>
  </si>
  <si>
    <t>18.00035</t>
  </si>
  <si>
    <t>węzeł Brzeg</t>
  </si>
  <si>
    <t>węzeł Opole Zachód</t>
  </si>
  <si>
    <t>50.754386 17.435066</t>
  </si>
  <si>
    <t>50.679575 17.648899</t>
  </si>
  <si>
    <t>192+925</t>
  </si>
  <si>
    <t>221+770</t>
  </si>
  <si>
    <t>OPP Oddziały_23</t>
  </si>
  <si>
    <t>za długi odcinek, ok. 26 km, można rozważyć po skróceniu (np. do MOPu)</t>
  </si>
  <si>
    <t>GDDKiA prześle propozycje albo 1 długiego odcinka, albo 2 mniejszych. Przy typowaniu miejsc proszę wziąć pod uwagę, że musi być stałe ograniczenie prędkości. Dobrze też, aby w pobliżu znajdowało się źródło prądu - najlepiej nie dalej niż 500 m od lokaliza</t>
  </si>
  <si>
    <t xml:space="preserve">Odcinek jest zbyt długi. Należy zaproponować jeden krótszy albo dwa dłuższe, nie może mieć jeden odcinek 26 km </t>
  </si>
  <si>
    <t>Odcinek skrócono do 17,6 km. OPP pomiędzy MOP-ami</t>
  </si>
  <si>
    <t xml:space="preserve">TAK </t>
  </si>
  <si>
    <t>50.754386</t>
  </si>
  <si>
    <t>17.435066</t>
  </si>
  <si>
    <t>50.679575</t>
  </si>
  <si>
    <t>17.648899</t>
  </si>
  <si>
    <t>Grobniki</t>
  </si>
  <si>
    <t>50.198060 17.859717</t>
  </si>
  <si>
    <t>50.200893 17884998</t>
  </si>
  <si>
    <t>17+400</t>
  </si>
  <si>
    <t>19+000</t>
  </si>
  <si>
    <t>OPP Oddziały_24</t>
  </si>
  <si>
    <t>Z jednej strony odcinek jest bardzo krótki - tylko 1,5 km. Z drugiej strony charakter OPP przemawia za instalacją - jest to droga przebiegająca przez obszar zabudowany, gdzie jest obniżenie prędkości do 40 km/h. Zabudowa bardzo blisko drogi, brak chodnika (dane z 2019 r.). OPP na pewno by wpłynął na poprawę BRD.</t>
  </si>
  <si>
    <t>Odcinek jest za krótki.</t>
  </si>
  <si>
    <t xml:space="preserve">Odcinek jest zbyt krótki (1,7 km) rozważyć należy możliwośc jego wydłużenia pod warunkiem, że na wydłużonym odcinku nie będzie ograniczeń prędkości/ róznicy prędkości np. obszar zabudowany i niezabudowany. Drugą opcją jest urządzenie stacjnarne, w takim przypadku proszę wskazać lokalizację (GPRS) </t>
  </si>
  <si>
    <t>Zmieniono zakres km dla OPP. Organizacja ruchu zostanie dostosowana poprzez zmianę lokalizacji D42-43</t>
  </si>
  <si>
    <t xml:space="preserve">Tak (zasilanie Gminy) </t>
  </si>
  <si>
    <t>50.198060</t>
  </si>
  <si>
    <t>17.859717</t>
  </si>
  <si>
    <t>50.200893</t>
  </si>
  <si>
    <t>punktowe Oddziały_37</t>
  </si>
  <si>
    <t>bardziej efektywne będzie zastosowanie OPP na przejściu przez tę mijescowość (poz. 127)</t>
  </si>
  <si>
    <t>Sieroniowice</t>
  </si>
  <si>
    <t>50.458207, 18.346528</t>
  </si>
  <si>
    <t>5+100</t>
  </si>
  <si>
    <t>punktowe Oddziały_11</t>
  </si>
  <si>
    <t>lokalizacja OK, ale na skarpie - może być problem z zainstalowaniem fotoradaru.</t>
  </si>
  <si>
    <t>Warmątowice</t>
  </si>
  <si>
    <t>Błotnica Strzelecka</t>
  </si>
  <si>
    <t>50.495546 18.371564</t>
  </si>
  <si>
    <t>50.48686 18.41989</t>
  </si>
  <si>
    <t>221+700</t>
  </si>
  <si>
    <t>225+200</t>
  </si>
  <si>
    <t>OPP Oddziały_25</t>
  </si>
  <si>
    <t>wniosek mieszkańców / Oddziału</t>
  </si>
  <si>
    <t xml:space="preserve">Korzystając z google wychodzi że są zmienne ograniczenia prędkości (zabudowany/niezabudowany). Po skróceniu do samego zabudowanego robi się 1 km. </t>
  </si>
  <si>
    <t>Do GDDKiA o potwierdzenie czy stałe ograniczenie czy zmienne; jak zmienne - to czy w zmian zainstalować punktowy pomiar i gdzie.</t>
  </si>
  <si>
    <t xml:space="preserve">Proszę potwierdzić czy jest tam ograniczenie prędkości bo jeśli tak, to sugestia GITD by zrobić punktowy fotoradar. Prośba o wskazanie jego proponowanej lokalizacji (GPRS) </t>
  </si>
  <si>
    <t>W ocenie Oddziału punktowy pomiar prędkości nie spełni swojej roli. Wobec tego rezygnujemy całkowicie.</t>
  </si>
  <si>
    <t>50.495546</t>
  </si>
  <si>
    <t>18.371564</t>
  </si>
  <si>
    <t>50.48686</t>
  </si>
  <si>
    <t>18.41989</t>
  </si>
  <si>
    <t>Wierzawice</t>
  </si>
  <si>
    <t>50.216869 22.472620</t>
  </si>
  <si>
    <t>PKP RL CANARD_1</t>
  </si>
  <si>
    <t>dodatkowa lokalizacja uzyskana z Biura Bezpieczeństwa PKP PLK</t>
  </si>
  <si>
    <t xml:space="preserve">Według Oddziału  nie jest to miejsce, gdzie występuje obniżony poziom bezpieczeństwa związany z prędkością. Lokalizacja niezasadna </t>
  </si>
  <si>
    <t>GDDKiA podniosła argumenty dotyczące innego rodzaju wykroczeń</t>
  </si>
  <si>
    <t>Istniejące doświetlenie przejazdu zlokalizowane w pasie kolejowym</t>
  </si>
  <si>
    <t>Łąkociny</t>
  </si>
  <si>
    <t>51.657850 17.663323</t>
  </si>
  <si>
    <t>137+200</t>
  </si>
  <si>
    <t>PKP RL CANARD_2</t>
  </si>
  <si>
    <t>Marciszów</t>
  </si>
  <si>
    <t>50.820895 16.044276</t>
  </si>
  <si>
    <t>PKP RL CANARD_7</t>
  </si>
  <si>
    <t>Zgodnie z uzyskaną informacją z GDDKiA droga DK5 zostanie w tym roku zastąpiona S3. Z dużym prawdopodobieństwem obecna DK5 straci status drogi krajowej. Lokalizacja do wykreślenia.</t>
  </si>
  <si>
    <t>Proponujemy zrezygnować z tej lokalizacji, DK5 zostanie pozbawiona kategorii drogi krajowej w 2024 roku</t>
  </si>
  <si>
    <t xml:space="preserve">do wykreślenia </t>
  </si>
  <si>
    <t>Piaski</t>
  </si>
  <si>
    <t>51.232730, 18.064708</t>
  </si>
  <si>
    <t>455+230</t>
  </si>
  <si>
    <t>PKP RL CANARD_3</t>
  </si>
  <si>
    <t>TAK- własność PKP</t>
  </si>
  <si>
    <t>Sycewice</t>
  </si>
  <si>
    <t>54.415148, 16.854351</t>
  </si>
  <si>
    <t>PKP RL CANARD_4</t>
  </si>
  <si>
    <t>Chociwel</t>
  </si>
  <si>
    <t>53.441104, 15.304249</t>
  </si>
  <si>
    <t>PKP RL CANARD_5</t>
  </si>
  <si>
    <t>TAK (zasilanie PKP)</t>
  </si>
  <si>
    <t>Górzyca</t>
  </si>
  <si>
    <t>52.574092, 14.643793</t>
  </si>
  <si>
    <t>PKP RL CANARD_6</t>
  </si>
  <si>
    <t>Inwałd</t>
  </si>
  <si>
    <t>49.863088 19.392108</t>
  </si>
  <si>
    <t>skrzyżowanie ul. Wadowickiej z ul. Radosną</t>
  </si>
  <si>
    <t>RL GITD_1</t>
  </si>
  <si>
    <t>Nekla</t>
  </si>
  <si>
    <t>52.368125 17.412920</t>
  </si>
  <si>
    <t>216+200</t>
  </si>
  <si>
    <t>RL GITD_2</t>
  </si>
  <si>
    <t>Tczew</t>
  </si>
  <si>
    <t>54.092078 18.777691</t>
  </si>
  <si>
    <t>Solidarności/Jagiellońska</t>
  </si>
  <si>
    <t>RL GITD_3</t>
  </si>
  <si>
    <t>Kudowa-Zdrój</t>
  </si>
  <si>
    <t>50.434467 16.237789</t>
  </si>
  <si>
    <t>RL GITD_4</t>
  </si>
  <si>
    <t>Kraków</t>
  </si>
  <si>
    <t>50.06438103090864 20.072609750874182</t>
  </si>
  <si>
    <t>Ptaszyckiego, Igołomska</t>
  </si>
  <si>
    <t>RL GDDKiA_1</t>
  </si>
  <si>
    <t>nie mamy deklaracji czy GDDKiA nam pozwoli ingerować w swoją konstrukcję mostową</t>
  </si>
  <si>
    <t>To pozwoli czy nie? Skoro nie zgłasza uwag, to czy możemy przyjąć, że pozwala? Taka domniemana zgoda jest jednak niezbyt praktyczna.</t>
  </si>
  <si>
    <t>do ustalenia przez GDDKiA czy będzie Wykonawca GITD będzie mógł ingerować w wiadukt, celem montażu kamer.</t>
  </si>
  <si>
    <t>Proszę o potwierdzenie, czy możliwe jest zlokalizowanie bramownicy na obiekcie</t>
  </si>
  <si>
    <t>Brak mozliwości lokalizowania bramownic na obiekcie</t>
  </si>
  <si>
    <t>Myślenice</t>
  </si>
  <si>
    <t>49.83394337801519 19.94981531353615</t>
  </si>
  <si>
    <t>Zakopianka, Słowackiego</t>
  </si>
  <si>
    <t>RL GDDKiA_2</t>
  </si>
  <si>
    <t>Czy GDDKiA pozwoli inegrować w konstrukcje wsporcze czy nie?</t>
  </si>
  <si>
    <t>Siwierz</t>
  </si>
  <si>
    <t>50.46648980959153 19.230147545565202</t>
  </si>
  <si>
    <t>Warszawska, Bytomska</t>
  </si>
  <si>
    <t>RL GDDKiA_3</t>
  </si>
  <si>
    <t>Jesteśmy na etapie opracowywania dokumentacji dla rozbudowy DK91 odc. Brudzowice - Siewierz w związku z planowaną realizacją. Instalacja po zakonczeniu przebudowy</t>
  </si>
  <si>
    <t>???</t>
  </si>
  <si>
    <t>Przebudowa zakończona 2025, odrzucamy</t>
  </si>
  <si>
    <t>GPS zgodny. Lokalizacja poza obiektem mostowym.</t>
  </si>
  <si>
    <t>Malbork</t>
  </si>
  <si>
    <t>54.035163419.0274604</t>
  </si>
  <si>
    <t>b/d</t>
  </si>
  <si>
    <t>RL GDDKiA_5</t>
  </si>
  <si>
    <t>Strzałkowo</t>
  </si>
  <si>
    <t>52.310264 17.817505</t>
  </si>
  <si>
    <t>18+810</t>
  </si>
  <si>
    <t>RL GDDKiA_6</t>
  </si>
  <si>
    <t>Wolsztyn</t>
  </si>
  <si>
    <t>52.11418326220053 16.12655029695287</t>
  </si>
  <si>
    <t>108+450</t>
  </si>
  <si>
    <t>RL GDDKiA_7</t>
  </si>
  <si>
    <t>Kożuszki-Parcele</t>
  </si>
  <si>
    <t>52.222666474734325 20.31245655441399</t>
  </si>
  <si>
    <t>RL GDDKiA_8</t>
  </si>
  <si>
    <t xml:space="preserve">Obowiązująca prędkość 70 km/h. </t>
  </si>
  <si>
    <t>Ołtarzew</t>
  </si>
  <si>
    <t>52.211098990703576 20.770070227438516</t>
  </si>
  <si>
    <t>RL GDDKiA_9</t>
  </si>
  <si>
    <t xml:space="preserve">Obowiązująca prędkość 50 km/h. </t>
  </si>
  <si>
    <t>Kielce</t>
  </si>
  <si>
    <t>50.88058 20.65037</t>
  </si>
  <si>
    <t>Świętokrzyska, Aleja Solidarności</t>
  </si>
  <si>
    <t>RL GDDKiA_10</t>
  </si>
  <si>
    <t>Z uwagi na projektowany przebieg S74 częściowo tunelami proponuje się objąć poz. 111 i 153 OPP na całym przejściu przez Kielce od km 0,000 do km 4,740</t>
  </si>
  <si>
    <t>To nie jest OPP, to czerwone światło. Brak informacji czy możemy wykorzystać konstrukcję mostu do mocowania naszych urządzeń. Tunel chyba nie ma wpływu, bo już jest zbudowana sygnalizacja na górze, na wiadukcie.</t>
  </si>
  <si>
    <t xml:space="preserve">Lokalizacja dotyczyła kontroli przejazdu na czerwonym świetle "RL" , na wskazanym przez Oddział odcinku nie jest możliwe w ramach KPO wybudowanie OPP. Dlatego proszę o potwierdzenie czy RL w tej lokalizacji jest zasadny. </t>
  </si>
  <si>
    <t>Wniosek jest zasadny ale lokalizacja dotyczy skrzyżowania z sygnalizacją na drodze, która przejdzie do innego zarządcy, zmienią się całkowicie warunki ruchowe, program będzie wymagał modyfikacji . Nasza propozycja dotyczyła zastąpienia RL i punktowego - OPP na całym odcinku S74 przejście przez Kielce. Jeżeli jest to nie do zaakceptowania to wycofujemy propozycję.</t>
  </si>
  <si>
    <t>STAN DOCELOWY JEST PROJEKTOWANY,MOGĄ WYSTĄPIĆ OGRANICZENIA</t>
  </si>
  <si>
    <t>50.90449 20.58704</t>
  </si>
  <si>
    <t>ul. Łódzka</t>
  </si>
  <si>
    <t>punktowe KGP_35</t>
  </si>
  <si>
    <t>Z uwagi na projektowany przebieg S74 częściowo tunelami proponuje się objąć poz. 111 i 153 OPP na całym przejściu przez Kielce   jw. od km 0,000 do km 4,740 cały przebieg S74 przez Kielce</t>
  </si>
  <si>
    <t>tutaj mamy punktowe, a nie OPP. Ale jak przebieg drogi ma się znacząco zmienić, to odrzucamy tą lokalizację.</t>
  </si>
  <si>
    <t>To nie będzie znacząca zmiana przebiegu, lecz budowa brakującego odcinka S74 przez Kielce (kontynuacja drogi z Węzła Kielce Zachód. Punktowy pomiar będzie na odc. do przbudowy.  Jeżeli taka zamianajest nie do zaakceptowania to wycofujemy propozycję zamiany na OPP</t>
  </si>
  <si>
    <t>50.905651 20.583379</t>
  </si>
  <si>
    <t>50.881343 20.648200</t>
  </si>
  <si>
    <t>0+000</t>
  </si>
  <si>
    <t>4+740</t>
  </si>
  <si>
    <t>S74</t>
  </si>
  <si>
    <t>OPP Oddziały_26</t>
  </si>
  <si>
    <t>Co to za droga? Jakiś tunel który ma być w budowie? Jest budowany?</t>
  </si>
  <si>
    <t>Odrzucamy, będzie dopiero budowane.</t>
  </si>
  <si>
    <t>To jest nowo projektowany odcinek S74 Przejście przez Kielce (złożony wniosek o ZRID), z dwoma tunelami,  propozycja Oddziału dotyczyła zastąpienia RL i punktowego jednym OPP. Wyjaśnienie jak w LP 150 i 151. Jeżeli nie jest możliwa budowa OPP na tym odcinku wycofujemy propozycję, ul. Łódzka będzie w przebudowie, RL Przy Galerii Echo zostanie na skrzyżowaniu docelowo do przekazania Miastu (takie są przynajmniej założenia).</t>
  </si>
  <si>
    <t>Stary Sącz</t>
  </si>
  <si>
    <t>49.54140767682231 20.64745462702755</t>
  </si>
  <si>
    <t>skrzyżowanie Witosa i Cyganowice</t>
  </si>
  <si>
    <t>RL GDDKiA_11</t>
  </si>
  <si>
    <t>49.843179 19.929133</t>
  </si>
  <si>
    <t>693+840</t>
  </si>
  <si>
    <t>RL GDDKiA_12</t>
  </si>
  <si>
    <t>Aktualnie trwa  budowa węzła - sygnalizacja świetlna do likwidacji - lokalizacja niezasadna</t>
  </si>
  <si>
    <t>Targowisko</t>
  </si>
  <si>
    <t>49.97193425069273 20.2988497009792</t>
  </si>
  <si>
    <t>RL GDDKiA_13</t>
  </si>
  <si>
    <t>Czeladź</t>
  </si>
  <si>
    <t>50.32211967544097 19.102483306474962</t>
  </si>
  <si>
    <t>Będzińska / Handlowa</t>
  </si>
  <si>
    <t>RL GDDKiA_14</t>
  </si>
  <si>
    <t xml:space="preserve">Chrząstowo </t>
  </si>
  <si>
    <t>53.625927 17.225376</t>
  </si>
  <si>
    <t xml:space="preserve">223+300 </t>
  </si>
  <si>
    <t>punktowe GDDKiA_16</t>
  </si>
  <si>
    <t>Krępice</t>
  </si>
  <si>
    <t>51.154146 16.812618</t>
  </si>
  <si>
    <t>80+480</t>
  </si>
  <si>
    <t>punktowe GDDKiA_2</t>
  </si>
  <si>
    <t>Węgorzynko</t>
  </si>
  <si>
    <t>54.036282437330755 16.973676326673875</t>
  </si>
  <si>
    <t>punktowe GDDKiA_21</t>
  </si>
  <si>
    <t>Zgorzelec</t>
  </si>
  <si>
    <t>51.157089 15.028971</t>
  </si>
  <si>
    <t>1+620</t>
  </si>
  <si>
    <t>punktowe GDDKiA_4</t>
  </si>
  <si>
    <t>Tunel w Lalikach</t>
  </si>
  <si>
    <t>49.537313981697565 19.011972777096886</t>
  </si>
  <si>
    <t>punktowe GDDKiA_S1</t>
  </si>
  <si>
    <t>nie wiadomo na kiedy planowany koniec inwestycji, odcinek drogi w budowie. Trzeba uzgodnić z GDDKiA</t>
  </si>
  <si>
    <t xml:space="preserve">Tunel Laliki - inwestycja zakończona - natomiast S1, która jest dowiązaniem do odcinka w ramach którego wybudowano tunel, zakończy się końcem 2025 (poz. 8) Zamienić urządzenie punktowe na OPP tym tunelu, który jest jednonawowy, dwukierunkowy </t>
  </si>
  <si>
    <t>zmiana na OPP</t>
  </si>
  <si>
    <t>w tunelu punktowego i tak byśmy nie zainstalowali. Zmiana na OPP ma sens.</t>
  </si>
  <si>
    <t>poz. 161 i 162 dot. tego samego tunelu.</t>
  </si>
  <si>
    <t>49.541709 19.018441</t>
  </si>
  <si>
    <t>49.537298 19.011861</t>
  </si>
  <si>
    <t>S1g</t>
  </si>
  <si>
    <t>OPP Oddziały_27</t>
  </si>
  <si>
    <t>Tunel jest gotowy? Czy można tam już instalować?</t>
  </si>
  <si>
    <t>tunel za krótki, ok. 700 metrów, musimy zrezygnować.</t>
  </si>
  <si>
    <t>poz. 161 i 162 dot. tego samego tunelu. Dlugość tunelu to ok. 670 m. Uważamy, że ze względów bezpieczeństwa ruchu nadzór nad prędkością dojazdu do tunelu i przejazdu w tunelu jest bardzo istotny.</t>
  </si>
  <si>
    <t>49.541709</t>
  </si>
  <si>
    <t>19.018441</t>
  </si>
  <si>
    <t>49.537298</t>
  </si>
  <si>
    <t>19.011861</t>
  </si>
  <si>
    <t>Bartoszyce</t>
  </si>
  <si>
    <t>54.2522222222222 20.8072222222222</t>
  </si>
  <si>
    <t>Bohaterów Warszawy 96</t>
  </si>
  <si>
    <t>punktowe GITD_1</t>
  </si>
  <si>
    <t>Świdnica</t>
  </si>
  <si>
    <t>50.843902 16.469053</t>
  </si>
  <si>
    <t>43+100</t>
  </si>
  <si>
    <t>punktowe GITD_19</t>
  </si>
  <si>
    <t xml:space="preserve">Zajączkowo Tczewskie </t>
  </si>
  <si>
    <t>54.119142 18.7494490</t>
  </si>
  <si>
    <t>37+200</t>
  </si>
  <si>
    <t>punktowe GITD_21</t>
  </si>
  <si>
    <t>Liśnik Duży</t>
  </si>
  <si>
    <t>50.887918 22.068287</t>
  </si>
  <si>
    <t>193+587</t>
  </si>
  <si>
    <t>punktowe GITD_24</t>
  </si>
  <si>
    <t xml:space="preserve">• Odcinek nie był zgłaszany przez GDDKiA O/LU jako propozycja lokalizacji urządzeń dla GITD (małe natężenie ruchu wg. GPR2020/21 SDR wynosił 7356 poj./dobę, we wskazanej lokalizacji w okresie ostatnich 3 lat nie zarejestrowano żadnego wypadku).
• Proponowana lokalizacja urządzenia rejestrującego wydaje się być niezasadna. Pozycja do wykreślenia </t>
  </si>
  <si>
    <t>Zweryfikować dane BRD. KPP w Kraśniku pisała 13.07.2022, że w ciągu 3 lat od daty pisma doszło do 15 zdarzeń drogowych w pobliżu tej lokalizacji.</t>
  </si>
  <si>
    <t>Prośba do GDDKiA o skonsultowanie się z oddziałem dlaczego nie chcą tej lokalizacji, wg KWP zasadna lokalizacja. Nie było wypadków, ale były inne zdarzenia. Lokalizacja może pójść na listę rezerwową.</t>
  </si>
  <si>
    <t>Gwda Mała</t>
  </si>
  <si>
    <t>53.734199 16.816248</t>
  </si>
  <si>
    <t>punktowe GITD_25</t>
  </si>
  <si>
    <t>Słupno</t>
  </si>
  <si>
    <t>52.505144 19.837681</t>
  </si>
  <si>
    <t>126+740</t>
  </si>
  <si>
    <t>punktowe GITD_27</t>
  </si>
  <si>
    <t>Gorzów Wielkopolski</t>
  </si>
  <si>
    <t>52.717851 15.158343</t>
  </si>
  <si>
    <t>punktowe GITD_29</t>
  </si>
  <si>
    <t xml:space="preserve">pokrywa się z OPP KGP_53 </t>
  </si>
  <si>
    <t>Rezygnacja z punktowego urządzenia na rzecz OPP</t>
  </si>
  <si>
    <t>Łagów</t>
  </si>
  <si>
    <t>51.1556 15.03428</t>
  </si>
  <si>
    <t>2+514</t>
  </si>
  <si>
    <t>punktowe GITD_32</t>
  </si>
  <si>
    <t>Żłobizna</t>
  </si>
  <si>
    <t>50.8455833333333 17.4584166666667</t>
  </si>
  <si>
    <t>punktowe GITD_36</t>
  </si>
  <si>
    <t>Niezasadne - poprawiono działanie sygnalizacji</t>
  </si>
  <si>
    <t>mowa była o instalacji SUR, a tutaj jest że poprawiono działanie sygnalizacji. Pytanie czy to jest podstawą do rezygnacji z lokalizacji</t>
  </si>
  <si>
    <t>niezasadne</t>
  </si>
  <si>
    <t>Kochłowy</t>
  </si>
  <si>
    <t>51.371104, 17.941972</t>
  </si>
  <si>
    <t>435+820</t>
  </si>
  <si>
    <t>punktowe GITD_37</t>
  </si>
  <si>
    <t>Budzyń</t>
  </si>
  <si>
    <t>52.892607 16.969764</t>
  </si>
  <si>
    <t>218+030</t>
  </si>
  <si>
    <t>punktowe GITD_38</t>
  </si>
  <si>
    <t xml:space="preserve">TAK - oświetlenie drogowe </t>
  </si>
  <si>
    <t>Mazurowice</t>
  </si>
  <si>
    <t>51.21241 16.46332</t>
  </si>
  <si>
    <t>53+740</t>
  </si>
  <si>
    <t>punktowe GITD_40</t>
  </si>
  <si>
    <t>Bolemin</t>
  </si>
  <si>
    <t>52.641745 15.251906</t>
  </si>
  <si>
    <t>punktowe GITD_41</t>
  </si>
  <si>
    <t>Paprotnia</t>
  </si>
  <si>
    <t>52.174000 18.418700</t>
  </si>
  <si>
    <t>286+560</t>
  </si>
  <si>
    <t>punktowe GITD_42</t>
  </si>
  <si>
    <t>Cytrynowo</t>
  </si>
  <si>
    <t>52.572828, 17.852023</t>
  </si>
  <si>
    <t>155+650</t>
  </si>
  <si>
    <t>punktowe Oddziały_12</t>
  </si>
  <si>
    <t>Długa prosta, brak przejść dla pieszych (chociaż jeden przystanek autobusowy wymaga przejścia na drugą stronę drogi). Lokalizacja nie wydaje się specjalnie zasadna, ale też nie ma powodu żeby z niej rezygnować. Przydałoby się BRD.</t>
  </si>
  <si>
    <t>Golina</t>
  </si>
  <si>
    <t>Kawnice</t>
  </si>
  <si>
    <t>52.242650 18.107407</t>
  </si>
  <si>
    <t>52.243005 18.138260</t>
  </si>
  <si>
    <t>41+100</t>
  </si>
  <si>
    <t>OPP Oddziały_28</t>
  </si>
  <si>
    <t>Potrzebny GPS, ale odcinek bardzo krótki, 2 km. Jakiś 1 km za końcem odcinka byłby nasz fotoradar.</t>
  </si>
  <si>
    <t>GDDKiA zweryfkje ilość zdarzeń na odcinku. Lokalizacja może wejść na listę rezerwową.</t>
  </si>
  <si>
    <t>52.242650</t>
  </si>
  <si>
    <t>18.107407</t>
  </si>
  <si>
    <t>52.243005</t>
  </si>
  <si>
    <t>18.138260</t>
  </si>
  <si>
    <t>Kościelna Wieś</t>
  </si>
  <si>
    <t>262+320</t>
  </si>
  <si>
    <t>punktowe Oddziały_13</t>
  </si>
  <si>
    <t>GDDKiA zaproponowała, aby w tej lokalizacji postawić albo SUR, albo RL. No ale dlaczego dochodzi do zdarzeń? Tam jest skrzyżowanie, to instalowanie SUR tuż przed skrzyżowanie trochę nie ma sensu, bo często są korki.
Więc SUR odrzucamy, RL możemy rozpatrzeć.</t>
  </si>
  <si>
    <t>odrzucamy na rzecz czerwonego światła.</t>
  </si>
  <si>
    <t xml:space="preserve">GITD odrzuca urządzenie stacjonarne, ale proponuje RL- kontrole przejazdu na czerwonym świetle. Proszę o potwierdzenie zasadności lub nie dla tego urządzenia. </t>
  </si>
  <si>
    <t>51.784052, 18.010743</t>
  </si>
  <si>
    <t>RL Oddziały_2</t>
  </si>
  <si>
    <t>akceptujemy czerwone światło</t>
  </si>
  <si>
    <t>Kuklinów</t>
  </si>
  <si>
    <t>51.732391, 17.315056</t>
  </si>
  <si>
    <t>109+850</t>
  </si>
  <si>
    <t>punktowe Oddziały_14</t>
  </si>
  <si>
    <t>Miąskowo</t>
  </si>
  <si>
    <t>Białe Piątkowo</t>
  </si>
  <si>
    <t>52.172033 17.379423</t>
  </si>
  <si>
    <t>52.189766 17.449220</t>
  </si>
  <si>
    <t>88+600</t>
  </si>
  <si>
    <t>93+800</t>
  </si>
  <si>
    <t>OPP Oddziały_29</t>
  </si>
  <si>
    <t>Długa prosta biegnąca środkiem niczego. Być może są tu zdarzenia, na pewno jest przekraczana prędkość. Dobrze byłoby zobaczyć dane BRD z Policji</t>
  </si>
  <si>
    <t>Prośba do GDDKiA o dane BRD, najwyżej pójdzie do rezerwy</t>
  </si>
  <si>
    <t xml:space="preserve">TAK - początek 
NIE - koniec </t>
  </si>
  <si>
    <t>52.172033</t>
  </si>
  <si>
    <t>17.379423</t>
  </si>
  <si>
    <t>52.189766</t>
  </si>
  <si>
    <t>17.449220</t>
  </si>
  <si>
    <t>Pawłów</t>
  </si>
  <si>
    <t>51.420759, 17.679398</t>
  </si>
  <si>
    <t>337+950</t>
  </si>
  <si>
    <t>punktowe Oddziały_15</t>
  </si>
  <si>
    <t>Obszar niezabudowany, droga krajowa krzyżuje się z drogą lokalną prowadzącą do wsi. Brak ograniczeń prędkości. Zapewne ruch trochę by się uspokoił po instalacji urządzenia, ale myślę że są lepsze miejsca. Dobrze byłoby uzyskać BRD.</t>
  </si>
  <si>
    <t>TAK - przyłącze Gminy Sośnie</t>
  </si>
  <si>
    <t>Skulsk</t>
  </si>
  <si>
    <t>52.480608, 18.319896</t>
  </si>
  <si>
    <t>214+450</t>
  </si>
  <si>
    <t>punktowe Oddziały_16</t>
  </si>
  <si>
    <t>Wjazd do miejscowości, zakręt. Wygląda OK</t>
  </si>
  <si>
    <t xml:space="preserve">w odległości 700 m </t>
  </si>
  <si>
    <t>Wyganów</t>
  </si>
  <si>
    <t>51.729236, 17.272856</t>
  </si>
  <si>
    <t>106+850</t>
  </si>
  <si>
    <t>punktowe Oddziały_17</t>
  </si>
  <si>
    <t>Droga przebiega przez fragment rzadko zabudowanej wsi, jest zakręt, mniej więcej na nim proponowane urządzenie. Można zainstalować, ale wydaje się że są lepsze mijsca. Ciekawe jak BRD.</t>
  </si>
  <si>
    <t>Zamysłowo</t>
  </si>
  <si>
    <t>52.265616, 16.663828</t>
  </si>
  <si>
    <t>152+700</t>
  </si>
  <si>
    <t>punktowe Oddziały_18</t>
  </si>
  <si>
    <t>Patrząc na pikietaż wydaje się, że to bardziej miejscowość Strykowo. Brak GPS, cięzko okreslić gdzie to ma być dokładnie. Prosta droga, brak zabudowy. W Zamysłowie mamy radar, ale na DW.</t>
  </si>
  <si>
    <t>Prośba do GDDKiA o dane BRD, najwyżej pójdzie do rezerwy.
Prośba do GDDKiA o podanie dokładnej lokalizacji - GPS.</t>
  </si>
  <si>
    <t xml:space="preserve">Prośba o ponowną, dokładną weryfikację współrzędnych </t>
  </si>
  <si>
    <t>Gniewomirowice</t>
  </si>
  <si>
    <t>51.22446 16.06923</t>
  </si>
  <si>
    <t>20+950</t>
  </si>
  <si>
    <t>punktowe GITD_45</t>
  </si>
  <si>
    <t>Urad</t>
  </si>
  <si>
    <t>52.24889401499581 14.732637007915164</t>
  </si>
  <si>
    <t>punktowe GITD_46</t>
  </si>
  <si>
    <t>opinia KWP negatywna, niewielka ilość zdarzeń. Potrzebne uzasadnienie dla wyboru lokalizacji.</t>
  </si>
  <si>
    <t>Czekarzewice</t>
  </si>
  <si>
    <t>51.03419 21.68059</t>
  </si>
  <si>
    <t>148+600</t>
  </si>
  <si>
    <t>punktowe GITD_47</t>
  </si>
  <si>
    <t>niedużo zdarzeń, negatywna opinia KWP. Przesunięte na listę rezerwową.</t>
  </si>
  <si>
    <t>Lokalizacja zasadna przed 2021 ciężkie wypadki z ofiarami śmiertelnymi, od 2021 3 W, 5R, w tym 4 CR</t>
  </si>
  <si>
    <t>Emilia</t>
  </si>
  <si>
    <t>51.912037, 19.351340</t>
  </si>
  <si>
    <t>punktowe GITD_50</t>
  </si>
  <si>
    <t>nie wiadomo na kiedy planowany koniec inwestycji, odcinek drogi w projektowaniu</t>
  </si>
  <si>
    <t>odcinek drogi oddany do użytkowania w lipcu 2023 roku 
Od oddania do użytkowania w lipcu 2023 nie doszło na tym odcinku do wypadku. Jednak w przedmiotowej lokalizacji droga ekspresowa kończy się ostrym łukiem za którym jest rondo. W związku z powyższym podtrzymujemy propozycję - zasadne.</t>
  </si>
  <si>
    <t xml:space="preserve">No właśnie - droga się kończy. GPS przekazany nam wskazuje punkt w polu, gdzie dopiero ma być budowana droga. Jak rozumiem, GDDKiA chciałaby aby postawić radar przy zjeździe z istniejącego odcinka S14. Ale punktowe na drodze ekspresowej może się słabo sprawdzić, plus kwestia jego obsługi (czy GDDKiA będzie nam pozwalać do niego dojeżdżać?). </t>
  </si>
  <si>
    <t>Prośba o wskazanie lokalizacji na istniejącej drodze. Dobrze by było, gdyby był do tego punktu jakiś ułatwiony dostęp (zatoka? Brama?)</t>
  </si>
  <si>
    <t xml:space="preserve">Prośba o sprawdzenie danych GPRS bo z tych na mapie wychodzi lokalizacja w polu.Preferowana lokalizacja z ułatwionym dostępem dla GITD, przy  wjeździe awaryjnym? </t>
  </si>
  <si>
    <t>Drogomyśl</t>
  </si>
  <si>
    <t>49.8668888888889 18.7483055555556</t>
  </si>
  <si>
    <t>53+490</t>
  </si>
  <si>
    <t>punktowe GITD_6</t>
  </si>
  <si>
    <t>Tendencja spadkowa w ilości zdarzeń, niewiele zdarzeń. Prośba do GDDKiA o rozbudowanie uzasadnienia wskazania miejsca jako zasadnego.</t>
  </si>
  <si>
    <t>51.913171 17.481964</t>
  </si>
  <si>
    <t>82+075</t>
  </si>
  <si>
    <t>punktowe GITD_7</t>
  </si>
  <si>
    <t>Iława</t>
  </si>
  <si>
    <t>53.59764 19.55648</t>
  </si>
  <si>
    <t>punktowe KGP_12</t>
  </si>
  <si>
    <t>Knyszyn</t>
  </si>
  <si>
    <t>53.309736 22.912911</t>
  </si>
  <si>
    <t>142+240</t>
  </si>
  <si>
    <t>punktowe KGP_13</t>
  </si>
  <si>
    <t>Lokalizacja niezasadna - budowa ronda z ukończeniem na 2025 r. - w zamian proponuje się lokalizację w Drohiczynie w km 339+150</t>
  </si>
  <si>
    <t>Drohiczyn</t>
  </si>
  <si>
    <t>52.402551, 22.648118</t>
  </si>
  <si>
    <t>339+150</t>
  </si>
  <si>
    <t>punktowe Oddziały_19</t>
  </si>
  <si>
    <t>W zamian za Knyszyn</t>
  </si>
  <si>
    <t>OK, wjazd do miejscowości od strony Sokołowa Podlaskiego</t>
  </si>
  <si>
    <t xml:space="preserve">Proszę o potwierdzenie, że na tym odcinku nie ma ograniczeń prędkości / jest jednolity limit prędkości.  </t>
  </si>
  <si>
    <t xml:space="preserve"> Teren zabudowany, prędkość 50 km/h.</t>
  </si>
  <si>
    <t>Tywola</t>
  </si>
  <si>
    <t>53.259319 19.350751</t>
  </si>
  <si>
    <t>295+920</t>
  </si>
  <si>
    <t>punktowe KGP_18</t>
  </si>
  <si>
    <t>Mokre</t>
  </si>
  <si>
    <t>53.54006024133269, 18.835378891120843</t>
  </si>
  <si>
    <t>punktowe KGP_19</t>
  </si>
  <si>
    <t>Mazowieckie</t>
  </si>
  <si>
    <t>Sierpc</t>
  </si>
  <si>
    <t>52.86305 19.66996</t>
  </si>
  <si>
    <t>392+400</t>
  </si>
  <si>
    <t>Goślice</t>
  </si>
  <si>
    <t>52.605708 19.796289</t>
  </si>
  <si>
    <t>80+870</t>
  </si>
  <si>
    <t>punktowe KGP_22</t>
  </si>
  <si>
    <t>Powinno być miejscowość - Goślice zamiast Stara Wieś</t>
  </si>
  <si>
    <t>Błonie</t>
  </si>
  <si>
    <t>52.19969 20.58820</t>
  </si>
  <si>
    <t>447+670</t>
  </si>
  <si>
    <t>punktowe KGP_26</t>
  </si>
  <si>
    <t xml:space="preserve">Obowiązująca prędkość 60 km/h. </t>
  </si>
  <si>
    <t>Mościbrody</t>
  </si>
  <si>
    <t>52.113040, 22.293650</t>
  </si>
  <si>
    <t>63/61</t>
  </si>
  <si>
    <t>punktowe KGP_27</t>
  </si>
  <si>
    <t>Zegrze</t>
  </si>
  <si>
    <t>52.46026 20.01924</t>
  </si>
  <si>
    <t>31+800</t>
  </si>
  <si>
    <t>punktowe Oddziały_20</t>
  </si>
  <si>
    <t xml:space="preserve">wnioski miekszańców i samorządu, wypadki z ofiarami rannymi i  śmiertelnymi, przejście dla pieszych na przekroju 2x2 poza obszarem zabudowanym, </t>
  </si>
  <si>
    <t>Propozycja Oddziału</t>
  </si>
  <si>
    <t>OK, lokalizacja wygląda na dobrą.</t>
  </si>
  <si>
    <r>
      <t xml:space="preserve">Przed skrzyżowaniem jest ograniczenie do 70 km/h, za  skrzyżowaniem 100 km, lokalizacja fotoradaru w obrębie skrzyżowania pozwoli uniknąć problemów interpretacyjnych.  W pobliżu oświetlenie uliczne, kosztami obciążamy gminę Serock. </t>
    </r>
    <r>
      <rPr>
        <sz val="11"/>
        <color theme="1"/>
        <rFont val="Calibri"/>
        <family val="2"/>
        <charset val="238"/>
      </rPr>
      <t> </t>
    </r>
  </si>
  <si>
    <t>węzeł Warszawa Wilanów</t>
  </si>
  <si>
    <t>węzeł Lubelska</t>
  </si>
  <si>
    <t>52.155125 21.118536</t>
  </si>
  <si>
    <t>52.194086 21.248175</t>
  </si>
  <si>
    <t>477+600</t>
  </si>
  <si>
    <t>488+000</t>
  </si>
  <si>
    <t>OPP Oddziały_30</t>
  </si>
  <si>
    <t>wnioski miekszańców i samorządu, wypadki na moście na rz. Wisła</t>
  </si>
  <si>
    <t>Sama propozycja OK, ograniczenie do 100 km/h, powtarzane. Na odcinku 2 węzły, które mogą powodować duży odpływ pojazdów. Pytanie o BRD. Odcinek długi na ok. 10 km.</t>
  </si>
  <si>
    <t>Do rozważenia zmiana od węzła Wał Miedzeszyński</t>
  </si>
  <si>
    <t xml:space="preserve">Prośba by rozważyć przesunięcie OPP za węzeł Wał Miedzeszyński lub potwierdzić jednoznacznie zaproponowaną lokalizację. Sprawdzić czy dużo pojazdów "ucieka" na wale Miedzeszyńskim </t>
  </si>
  <si>
    <t xml:space="preserve">sgestia by wydłużyć odcinek z km 477+600 do km 474+880 w związku z licznymi zgłoszeniami mieszkańców dot. notorycznego przekraczania prędkości i zwiększonego hałasu. ograniczenie Vdop=100km/h. </t>
  </si>
  <si>
    <t>52.155125</t>
  </si>
  <si>
    <t>21.118536</t>
  </si>
  <si>
    <t>52.194086</t>
  </si>
  <si>
    <t>21.248175</t>
  </si>
  <si>
    <t>Annopol</t>
  </si>
  <si>
    <t>50.885308 21.853893</t>
  </si>
  <si>
    <t>176+894</t>
  </si>
  <si>
    <t>punktowe KGP_29</t>
  </si>
  <si>
    <t xml:space="preserve">• Odcinek nie był zgłaszany przez GDDKiA O/LU jako propozycja lokalizacji urządzeń dla GITD (małe natężenie ruchu wg. GPR2020/21 SDR wynosił 7209 poj./dobę, na wskazanym odcinku drogi w okresie ostatnich 3 lat zarejestrowano łącznie 2 wypadki drogowe w wyniku których 1 osoba zginęła oraz 2 osoby zostały ciężko ranne.
• Proponowana lokalizacja urządzenia rejestrującego możliwa do wprowadzenia, jednak z uwagi na usytuowanie odcinka wydaje się być mało zasadna. pozycja do wykreślenia </t>
  </si>
  <si>
    <t>GDDKiA mówi że nie chce, KGP że chcą. Argumenty GDDKiA - niskie natężenie ruchu, mało zdarzeń drogowych.</t>
  </si>
  <si>
    <t>Jasionna Mogiły</t>
  </si>
  <si>
    <t>50.3725.742 20.239.569</t>
  </si>
  <si>
    <t>203+900</t>
  </si>
  <si>
    <t>punktowe KGP_33</t>
  </si>
  <si>
    <t>Dwie lokalizacje blisko siebie. Proponuje się na wjazdach do obszaru zab. z obu kierunków punktowe</t>
  </si>
  <si>
    <t>PUNKT ODDALONY O 1 KM OD DRUGIEGO PUNKTU!
ok, pytanie czy z obu stron miejscowości po urządzeniu punktowym, jak było proponowane. Miejscowość nieduża, może lepiej jedno pośrodku, obok skrzyżowania i przejścia dla pieszych.</t>
  </si>
  <si>
    <t>Odrzućmy, negatywna opinia KWP.</t>
  </si>
  <si>
    <t>Może być jedno urządzenie w m. Jasionna DK 78 zamiast LP 205 i 206. Nasza propozycja dotyczy km 204+700 SP (50.622680 20.396603), 200 m po odcinku prostym do przejścia dla pieszych (szkoła przy bocznej drodze).</t>
  </si>
  <si>
    <t>Jasionna Jadwinów</t>
  </si>
  <si>
    <t>50.3719.196 20.2357.273</t>
  </si>
  <si>
    <t>204+900</t>
  </si>
  <si>
    <t>punktowe KGP_34</t>
  </si>
  <si>
    <t xml:space="preserve">Dwie lokalizacje blisko siebie. Proponuje się objązd wjazd do obszaru zab. z obu kierunków punktowe </t>
  </si>
  <si>
    <t>PUNKT ODDALONY O 1 KM OD DRUGIEGO PUNKTU!
Lokalizacja ok, pytanie czy z obu stron miejscowości po urządzeniu punktowych, jak było. Miejscowość nieduża, może lepiej jedno pośrodku, obok skrzyżowania i przejścia dla pieszych.</t>
  </si>
  <si>
    <t>Może być jedno urządzenie w m. Jasionna DK 78 zamiast LP 205 i 206. Nasza propozycja dotyczy km 204+700 SP (50.62273041274293, 20.39652559887685), 200 m po odcinku prostym do przejścia dla pieszych (szkoła przy bocznej drodze).</t>
  </si>
  <si>
    <t>Starachowice</t>
  </si>
  <si>
    <t>51.04794 21.05232</t>
  </si>
  <si>
    <t>264+800</t>
  </si>
  <si>
    <t>punktowe KGP_36</t>
  </si>
  <si>
    <t>Sandomierz</t>
  </si>
  <si>
    <t>50.68650 21.75510</t>
  </si>
  <si>
    <t>ul. Zawichojska</t>
  </si>
  <si>
    <t>77/79</t>
  </si>
  <si>
    <t>punktowe KGP_37</t>
  </si>
  <si>
    <t>Strzelce</t>
  </si>
  <si>
    <t>52.31159 19.40510</t>
  </si>
  <si>
    <t>32+300</t>
  </si>
  <si>
    <t>punktowe KGP_43</t>
  </si>
  <si>
    <t>Inowłódz</t>
  </si>
  <si>
    <t>51.526179 20.220171</t>
  </si>
  <si>
    <t>punktowe KGP_44</t>
  </si>
  <si>
    <t>Żurawieniec</t>
  </si>
  <si>
    <t>52.259667 19.386333</t>
  </si>
  <si>
    <t>26+300</t>
  </si>
  <si>
    <t>punktowe KGP_45</t>
  </si>
  <si>
    <t>Pomarzany</t>
  </si>
  <si>
    <t>52.255139 19.197194</t>
  </si>
  <si>
    <t>342+700</t>
  </si>
  <si>
    <t>punktowe KGP_46</t>
  </si>
  <si>
    <t>istniejące przyłącze w km 342+301 (52.255472, 19.190901) w tej lokalizacji, któe możemy przekazać. Lokalizacja jak najbardziej zasadna. Na odcinku od km 342+200 do km 342+800 w latach 2019-2023 doszło do 7 wypadków w których zgineły 3 osoby. 2 razy były to zderzenia czołowe i 4 razy wywrócenie się pojazdu.</t>
  </si>
  <si>
    <t>Prośba o przekazanie danych BRD z uwagi na negatywną opinię KWP</t>
  </si>
  <si>
    <t>Katowice</t>
  </si>
  <si>
    <t>50.2662222222222 19.0524444444444</t>
  </si>
  <si>
    <t>23+800</t>
  </si>
  <si>
    <t>punktowe KGP_48</t>
  </si>
  <si>
    <t xml:space="preserve">Planowane jest rozpczęcie przebudowy wiaduktu drogowego nad S86 w ciągu ul. Bohaterów Monte Casino. Lokalizacja niezasadna.  </t>
  </si>
  <si>
    <t xml:space="preserve">do usuniecia </t>
  </si>
  <si>
    <t>Babi Dół</t>
  </si>
  <si>
    <t>54.299437, 18.310315</t>
  </si>
  <si>
    <t>291+600</t>
  </si>
  <si>
    <t>punktowe KGP_5</t>
  </si>
  <si>
    <t>lokalizacja jest za blisko naszego OPP</t>
  </si>
  <si>
    <t>Urządzenie byłoby 223 metry od naszego odcinkowego - moim zdaniem należy odrzucić.</t>
  </si>
  <si>
    <t>Żory</t>
  </si>
  <si>
    <t>50.0209444444444 18.7075833333333</t>
  </si>
  <si>
    <t>35+300</t>
  </si>
  <si>
    <t>punktowe KGP_51</t>
  </si>
  <si>
    <t>Niewielka ilość zdarzeń, negatywna opinia KWP. Ale wniosek KGP. Dużo zdarzeń. Prośba do GDDKiA o rozbudowę uzasadnienia.</t>
  </si>
  <si>
    <t>Lokalizacja poza administracją GDDKiA. Administratorem jest miasto Żory</t>
  </si>
  <si>
    <t>odcinek poza zarzadem GDDKiA</t>
  </si>
  <si>
    <t>Strzelce Opolskie</t>
  </si>
  <si>
    <t>50.507101973861495, 18.312438419922046</t>
  </si>
  <si>
    <t>punktowe KGP_53</t>
  </si>
  <si>
    <t>OK, to możemy odrzucić. Chociaż światło niekoniecznie wpływa na prędkość.</t>
  </si>
  <si>
    <t xml:space="preserve">niezasadne </t>
  </si>
  <si>
    <t>Osiecznica</t>
  </si>
  <si>
    <t>52.077988 15.048747</t>
  </si>
  <si>
    <t>punktowe MI_01</t>
  </si>
  <si>
    <t xml:space="preserve">proponuje się zmianę lokalizacji na km 46+200 52.08022786380331, 15.045138518217847 (we wskazane przez GITD lokalizacji funkcjonuje wzbudzana sygnalizacja i budowany jest azyl) </t>
  </si>
  <si>
    <t>zmiana lokalizacji</t>
  </si>
  <si>
    <t>OK, można zmienić na zaproponowaną</t>
  </si>
  <si>
    <t>52.08022786380331, 15.045138518217847</t>
  </si>
  <si>
    <t>46+200</t>
  </si>
  <si>
    <t>punktowe Oddziały_21</t>
  </si>
  <si>
    <t xml:space="preserve">Lokalizacja zaproponowana przez GDDKiA. </t>
  </si>
  <si>
    <t>OK, ale to jest przesunięcie o 350 metrów. Skoro tam niezasadna, to na pewno będzie zasadna 350 metrów dalej?</t>
  </si>
  <si>
    <t>odrzucamy, negatywna opinia KWP</t>
  </si>
  <si>
    <t>Słubice</t>
  </si>
  <si>
    <t>52.34858 14.56367</t>
  </si>
  <si>
    <t>punktowe KGP_59</t>
  </si>
  <si>
    <t>Chodzież</t>
  </si>
  <si>
    <t>52.975000 16.928861</t>
  </si>
  <si>
    <t>207+850</t>
  </si>
  <si>
    <t>punktowe KGP_61</t>
  </si>
  <si>
    <t xml:space="preserve">TAK - doświetlenie przejścia dla pieszych </t>
  </si>
  <si>
    <t>Rumianek</t>
  </si>
  <si>
    <t>52.457361 16.629722</t>
  </si>
  <si>
    <t>157+900</t>
  </si>
  <si>
    <t>punktowe KGP_62</t>
  </si>
  <si>
    <t>Czekuszewo</t>
  </si>
  <si>
    <t>52.318270, 17.759609</t>
  </si>
  <si>
    <t>14+650</t>
  </si>
  <si>
    <t>punktowe KGP_65</t>
  </si>
  <si>
    <t>TAK (wg.wsółrzędnych GPS) km 14+100,
TAK (wg kilometracji 14+650)(przyłącze w km 15+150 na parkingu w Wólce)</t>
  </si>
  <si>
    <t>Krotoszyn</t>
  </si>
  <si>
    <t>51.675722 17.411639</t>
  </si>
  <si>
    <t>54+060</t>
  </si>
  <si>
    <t>punktowe KGP_68</t>
  </si>
  <si>
    <t>Miradowo</t>
  </si>
  <si>
    <t>53.93260 18.38218</t>
  </si>
  <si>
    <t>309+700</t>
  </si>
  <si>
    <t>punktowe KGP_7</t>
  </si>
  <si>
    <t xml:space="preserve">Przebudowa drogi do 2025 roku </t>
  </si>
  <si>
    <t>Mirosławice</t>
  </si>
  <si>
    <t>50.95343 16.78106</t>
  </si>
  <si>
    <t>punktowe KGP_71</t>
  </si>
  <si>
    <t>50.91889 16.67700</t>
  </si>
  <si>
    <t>punktowe KGP_72</t>
  </si>
  <si>
    <t>OK, ale 1 km od drugiej lokalizacji proponowanej, w tej samej miejscowości.</t>
  </si>
  <si>
    <t>50.91360 16.66667</t>
  </si>
  <si>
    <t>punktowe KGP_73</t>
  </si>
  <si>
    <t>Potok</t>
  </si>
  <si>
    <t>49.72449 21.68438</t>
  </si>
  <si>
    <t>225+318</t>
  </si>
  <si>
    <t>punktowe KGP_78</t>
  </si>
  <si>
    <t>Dość prosty odcinek drogi. Jakieś boczne ulice, ale niewiele tam posesji. Jest chodnik.</t>
  </si>
  <si>
    <t>Prośba do Oddziału GDDKiA żeby się odniósł do tej lokalizacji.</t>
  </si>
  <si>
    <t xml:space="preserve">Mając na względzie otyczenie drogi i stan BRD, proszę jednozacznie potwierdzić lub nie potrzebę lokalizacji OPP na tym odcinku - uzasadnie. </t>
  </si>
  <si>
    <t>Jaromierz</t>
  </si>
  <si>
    <t>53.636693 17.286121</t>
  </si>
  <si>
    <t xml:space="preserve">227+600 </t>
  </si>
  <si>
    <t>punktowe KGP_8</t>
  </si>
  <si>
    <t>Olkusz</t>
  </si>
  <si>
    <t>50.27470 19.58304</t>
  </si>
  <si>
    <t>299+200</t>
  </si>
  <si>
    <t>punktowe KGP_82</t>
  </si>
  <si>
    <t>Bilsko</t>
  </si>
  <si>
    <t>49.73736 20.63751</t>
  </si>
  <si>
    <t>50+350</t>
  </si>
  <si>
    <t>punktowe KGP_84</t>
  </si>
  <si>
    <t>Chełmsko</t>
  </si>
  <si>
    <t>Przytoczna</t>
  </si>
  <si>
    <t>52.576436 15.585883</t>
  </si>
  <si>
    <t>52.57246584986061 15.628397075827356</t>
  </si>
  <si>
    <t>45+200</t>
  </si>
  <si>
    <t>48+200</t>
  </si>
  <si>
    <t>OPP CANARD_1</t>
  </si>
  <si>
    <t>dodatkowa lokalizacja, CANARD planował tam instalację, GITD przejęło jedną bramownicę po KSPO ale odcinek został na zaawansowanym etapie odrzucony - nie można było na etapie realizacji uzgodnić WLZ z uwagi na trwającą w okolicy przebudowę</t>
  </si>
  <si>
    <t>A czy przebudowa zakończona?</t>
  </si>
  <si>
    <t>Prosimy o potwierdzenie że przebudowa się zakończyła.</t>
  </si>
  <si>
    <t xml:space="preserve">Proszę  o inforamcję czy przebudowa została już zakończona na tym odcinku. </t>
  </si>
  <si>
    <t>Przebudowa tego odcinka planowana jestw latach 2026--2028
* w odległości do 500m występuje infrastruktura energetyczna, o warunki zasilania należałoby wystapić do operatora sieci dystrybucyjnej</t>
  </si>
  <si>
    <t>52.576436</t>
  </si>
  <si>
    <t>15.585883</t>
  </si>
  <si>
    <t>52.57246584986061</t>
  </si>
  <si>
    <t>15.628397075827356</t>
  </si>
  <si>
    <t>Osiek</t>
  </si>
  <si>
    <t xml:space="preserve">50.5164 21.4545 </t>
  </si>
  <si>
    <t>219+600</t>
  </si>
  <si>
    <t>punktowe CANARD_1</t>
  </si>
  <si>
    <t>z wniosku</t>
  </si>
  <si>
    <t>Lokalizacja zasadna - od strony miasta</t>
  </si>
  <si>
    <t>Nie znając specyfikacji urządzenia nie odnosimy się szczegółowo do lokalizacji. Wypadki powodowały pojazdy jadące SL od centrum miasta, propozycja GITD dotyczy odcinka SP po drugiej stronie łuków w kierunku do centum miasta. W km 219+590 jest ograniczenie prędkości 40 km/h. Po lokalizacji fotoradaru możliwa byłaby likwidacja znaków B-33 40 w stałej organizacji ruchu.</t>
  </si>
  <si>
    <t>wielkopolska</t>
  </si>
  <si>
    <t>Września</t>
  </si>
  <si>
    <t>52.332972 17.522444</t>
  </si>
  <si>
    <t>DK 92 z ul. Podmiejską</t>
  </si>
  <si>
    <t>punktowe CANARD_2</t>
  </si>
  <si>
    <t>Budowa sygnalizacji świetlnej w 2024r. - propozycja zmiany na RL</t>
  </si>
  <si>
    <t>zmiana urządzenia</t>
  </si>
  <si>
    <t>GDDKiA informuje o tym, że będzie budowana sygnalizacja świetlna. Na pewno wpłynie to na struktuę ruchu. Więc lokalizacja może być niezasadna. Z drugiej strony - długi odcinek dość prostej drogi (jest lekki łuk, ale bardzo łagodny).</t>
  </si>
  <si>
    <t xml:space="preserve">Urządzenie punktowe zostało odrzucone. Rozważana jest budowa RL- kontorla przejazdu na czerwonym świetle. Proszę o informację kiedy szacuje się zakończenie budowy sygnalizacji świetlnej w tej lokalizacji. </t>
  </si>
  <si>
    <t>Budowa sygnalizacji świetlnej w 2024</t>
  </si>
  <si>
    <t>224+800</t>
  </si>
  <si>
    <t>RL Oddziały_3</t>
  </si>
  <si>
    <t>Teoretycznie sygnalizacja będzie gotowa na podpisanie umowy. Ale zmieni strukturę ruchu i urządzenie może być niezasadne.</t>
  </si>
  <si>
    <t>Prośba o potwierdzenie ze strony GDDKiA daty zakończenia instalacji.</t>
  </si>
  <si>
    <t xml:space="preserve">TAK- przyłącze planowanej sygnalizacji </t>
  </si>
  <si>
    <t>Tarnowskie Góry</t>
  </si>
  <si>
    <t>50.424562707042796,  18.867723999705003</t>
  </si>
  <si>
    <t>DK11 skrzyż z Radzionkowską</t>
  </si>
  <si>
    <t>punktowe CANARD_3</t>
  </si>
  <si>
    <t>Zaproponowana lokalizacja jest w odlełości ok. 80 m od skrzyżownaia z ul. Radzionkowską. Zmienić lokalizację tak aby maszt stał bliżej skrzyżowania. Proponujemy zbliżenie lokalizacji do skrzyżowania (50.423839, 18.867688)</t>
  </si>
  <si>
    <t xml:space="preserve">zmiana lokalizacji </t>
  </si>
  <si>
    <t>węzeł Kraków Południe</t>
  </si>
  <si>
    <t>49.970876 19.905848</t>
  </si>
  <si>
    <t>49.901678 19.871507</t>
  </si>
  <si>
    <t>675+683</t>
  </si>
  <si>
    <t>684+698</t>
  </si>
  <si>
    <t>OPP CANARD_2</t>
  </si>
  <si>
    <t>Odcinek drogi dwujezdniowej dwupasowej, w ciągu którego występuje niejednorodna prędkość dopuszczalna (skrzyżowania przejścia dla pieszych) – lokalizacja niezasadna</t>
  </si>
  <si>
    <t xml:space="preserve">nie dotyczy </t>
  </si>
  <si>
    <t>do usunięcia</t>
  </si>
  <si>
    <t>49.970876</t>
  </si>
  <si>
    <t>19.905848</t>
  </si>
  <si>
    <t>49.901678</t>
  </si>
  <si>
    <t>19.871507</t>
  </si>
  <si>
    <t>Konin</t>
  </si>
  <si>
    <t>52,202627; 18,225542</t>
  </si>
  <si>
    <t>250+090</t>
  </si>
  <si>
    <t>punktowe CANARD_4</t>
  </si>
  <si>
    <t>Odcinek nie jest w zarządzie GDDKiA</t>
  </si>
  <si>
    <t>poza kompetencjami GDDKiA</t>
  </si>
  <si>
    <t>odcinek nie zarządzany przez GDDKiA</t>
  </si>
  <si>
    <t>nie w kompetencji GDDKiA</t>
  </si>
  <si>
    <t>Ładna</t>
  </si>
  <si>
    <t>81+605</t>
  </si>
  <si>
    <t>punktowe CANARD_5</t>
  </si>
  <si>
    <t>4 km wcześniej mamy nasz OPP.</t>
  </si>
  <si>
    <t>podkarpackie</t>
  </si>
  <si>
    <t>Iwonicz</t>
  </si>
  <si>
    <t>49.620032 21.796367</t>
  </si>
  <si>
    <t>49.605246 21.806616</t>
  </si>
  <si>
    <t>241+200</t>
  </si>
  <si>
    <t>242+900</t>
  </si>
  <si>
    <t>OPP CANARD_3</t>
  </si>
  <si>
    <t xml:space="preserve">lokalizacja zasadna w podanym w tabeli pikietażu </t>
  </si>
  <si>
    <t>Zaproponowany odcinek jest krótki, 1,7 km. Nie możliwości wydłużenia - obejmuje całość obszaru zabudowanego określonego znakami D-42. Jest chodnik, są rowy po bokach drogi. Nadaje się na listę rezerwową.</t>
  </si>
  <si>
    <t>Za krótki odcinek</t>
  </si>
  <si>
    <t xml:space="preserve">Odcinek do objęcia OPP jest za krótki, proszę o potwierdzenie zasadności lokalizacji urzdząnia stacjonarnego (wraz z proponowaną jego lokalizacją GPRS). </t>
  </si>
  <si>
    <t>49.620032</t>
  </si>
  <si>
    <t>21.796367</t>
  </si>
  <si>
    <t>49.605246</t>
  </si>
  <si>
    <t>21.806616</t>
  </si>
  <si>
    <t>49.607631, 21.804699</t>
  </si>
  <si>
    <t>punktowe CANARD_20</t>
  </si>
  <si>
    <t>Rezygnacja z OPP na rzecz punktowego.</t>
  </si>
  <si>
    <t>Pierwotnie był proponowany OPP, za krótki odcinek, zamiana na punktowy.</t>
  </si>
  <si>
    <t>Czosnów</t>
  </si>
  <si>
    <t>52.387595  20.738299</t>
  </si>
  <si>
    <t>RL CANARD_1</t>
  </si>
  <si>
    <t xml:space="preserve">w trakcie przebudowy DK 7 do przekroju 2x3 loklaizacja niezasadna do wykreślenia </t>
  </si>
  <si>
    <t>Głogów Małopolski</t>
  </si>
  <si>
    <t>50.137286  21.965113</t>
  </si>
  <si>
    <t>4+861</t>
  </si>
  <si>
    <t>9a</t>
  </si>
  <si>
    <t>punktowe CANARD_6</t>
  </si>
  <si>
    <t>Cmolas</t>
  </si>
  <si>
    <t>50.295105, 21.744601</t>
  </si>
  <si>
    <t>159+350</t>
  </si>
  <si>
    <t>punktowe Oddziały_22</t>
  </si>
  <si>
    <t>Duża ilość zdarzeń</t>
  </si>
  <si>
    <t>OK. Były tu chyba wnioski. GDDKiA nie podaje ani pikietażu, ani GPSu, więc można wybrać skrzyżowanie w środku wsi.</t>
  </si>
  <si>
    <t xml:space="preserve">Proszę o wskazanie dokładnej lokalizacji (GPRS) </t>
  </si>
  <si>
    <t>dokładna lokalizacja GPRS:  50.295105, 21.744601</t>
  </si>
  <si>
    <t>Woliczka</t>
  </si>
  <si>
    <t>582+800</t>
  </si>
  <si>
    <t>punktowe Oddziały_23</t>
  </si>
  <si>
    <t>OK, długa prosta, wyjazd, wzniesienie z jednej strony utrudniające widoczność. Można wykorzystać. 2 km wcześniej jest nasz fotoradar.</t>
  </si>
  <si>
    <t>52.174331  18.420786</t>
  </si>
  <si>
    <t>286+700</t>
  </si>
  <si>
    <t>punktowe CANARD_7</t>
  </si>
  <si>
    <t>Lokalizacja zdublowana z lp. 134</t>
  </si>
  <si>
    <t>do wykreslenia zdublowane</t>
  </si>
  <si>
    <t xml:space="preserve">odrzucamy </t>
  </si>
  <si>
    <t>Racibórz</t>
  </si>
  <si>
    <t>50.100797, 18.211664</t>
  </si>
  <si>
    <t>23+350</t>
  </si>
  <si>
    <t>punktowe CANARD_8</t>
  </si>
  <si>
    <t xml:space="preserve">dolnośląskie </t>
  </si>
  <si>
    <t>Gać</t>
  </si>
  <si>
    <t>50.887391, 17.364636</t>
  </si>
  <si>
    <t>punktowe CANARD_9</t>
  </si>
  <si>
    <t xml:space="preserve">Błędnie przypisane województwo wielkopolskie / powinno być dolnośląskie - zmieniono w tabeli. Lokalizacja zasadna </t>
  </si>
  <si>
    <t>Wojcieszyce</t>
  </si>
  <si>
    <t>50.882734, 15.639158</t>
  </si>
  <si>
    <t>punktowe CANARD_10</t>
  </si>
  <si>
    <t>Rębowo</t>
  </si>
  <si>
    <t>52.413979  20.187442</t>
  </si>
  <si>
    <t>punktowe CANARD_11</t>
  </si>
  <si>
    <t xml:space="preserve"> Lokalizacja zasadna, szkoła,  liczne wnioski mieszkańców i samorządu, np.. W km 60+600 </t>
  </si>
  <si>
    <t>Dobre Miasto</t>
  </si>
  <si>
    <t>53.990816  20.394653</t>
  </si>
  <si>
    <t>punktowe CANARD_12</t>
  </si>
  <si>
    <t>Chorzów</t>
  </si>
  <si>
    <t>50.294831, 18.956627</t>
  </si>
  <si>
    <t>423+700</t>
  </si>
  <si>
    <t>punktowe CANARD_13</t>
  </si>
  <si>
    <t>Lokalizacja poza administracją GDDKiA. Administratorem jest miasto Chorzów</t>
  </si>
  <si>
    <t>odcinek poza zarządem GDDKiA</t>
  </si>
  <si>
    <t>Wojkowice Kościelne</t>
  </si>
  <si>
    <t>50.412719, 19.204364</t>
  </si>
  <si>
    <t>1+700</t>
  </si>
  <si>
    <t>punktowe CANARD_14</t>
  </si>
  <si>
    <t>proponujemy zastosowanie systemu przejazdu na czerwonym świetle</t>
  </si>
  <si>
    <t>zmiana urzadzenia</t>
  </si>
  <si>
    <t>GDDKiA sugeruje zmienić urządzenie z punktowego na RL. Ale chyba oba są możliwe. Do podjęcia decyzji czego użyć. Tak naprawdę możliwe też oba urządzenia na raz.</t>
  </si>
  <si>
    <t>odrzucamy punkowe robimy RL</t>
  </si>
  <si>
    <t>Zostaje tylko RL</t>
  </si>
  <si>
    <t>RL CANARD_2</t>
  </si>
  <si>
    <t>Wniosek GDDKiA o zmianę na system przejazdu na czerwonym świetle</t>
  </si>
  <si>
    <t>GDDKiA sugeruje użyć tutaj urządzenia RL, a nie punktowego.  Ale chyba oba są możliwe. Do podjęcia decyzji czego użyć. Tak naprawdę możliwe też oba urządzenia na raz.</t>
  </si>
  <si>
    <t>akceptujemy</t>
  </si>
  <si>
    <t>Zgon</t>
  </si>
  <si>
    <t>92+621</t>
  </si>
  <si>
    <t>punktowe CANARD_15</t>
  </si>
  <si>
    <t>Ostatecznie lokalizacja została wykorzystana do instalacji jednego z nowych MestaFusion, 200 m dalej. Cała miejscowość ma 1,1 km, więc chyba dalszych SUR nie potrzeba.</t>
  </si>
  <si>
    <t xml:space="preserve">pozycja zostanie usunięta z uwagi na instalację przez GITD 200 m dalej już urządzenia </t>
  </si>
  <si>
    <t>Czajowice/Bębło</t>
  </si>
  <si>
    <t>50.190596  19.795782</t>
  </si>
  <si>
    <t>317+600</t>
  </si>
  <si>
    <t>punktowe CANARD_16</t>
  </si>
  <si>
    <t>Dąbrowa</t>
  </si>
  <si>
    <t>50.667772 17.702169</t>
  </si>
  <si>
    <t>50.688569 17.749853</t>
  </si>
  <si>
    <t>90+300</t>
  </si>
  <si>
    <t>96+600</t>
  </si>
  <si>
    <t>OPP CANARD_4</t>
  </si>
  <si>
    <t>z uwagi na ograniczenie prędkości do 60 km/h oddział skraca OPP o 2 km.</t>
  </si>
  <si>
    <t xml:space="preserve">Tak (początek GDDKiA ); 
Tak (koniec zasilanie Gminy) </t>
  </si>
  <si>
    <t>50.667772</t>
  </si>
  <si>
    <t>17.702169</t>
  </si>
  <si>
    <t>50.688569</t>
  </si>
  <si>
    <t>17.749853</t>
  </si>
  <si>
    <t>Czchów</t>
  </si>
  <si>
    <t>36km+100hm</t>
  </si>
  <si>
    <t>punktowe CANARD_17</t>
  </si>
  <si>
    <t>Barcice</t>
  </si>
  <si>
    <t>wys. Posesji nr 53</t>
  </si>
  <si>
    <t>punktowe CANARD_18</t>
  </si>
  <si>
    <t>Boczów</t>
  </si>
  <si>
    <t>52.322529  14.944607</t>
  </si>
  <si>
    <t>4+614</t>
  </si>
  <si>
    <t>punktowe CANARD_19</t>
  </si>
  <si>
    <t>Nowogród Bobrzański</t>
  </si>
  <si>
    <t>51.79533202221676 
15.234616075942123</t>
  </si>
  <si>
    <t>40+000</t>
  </si>
  <si>
    <t>punktowe Oddziały_24</t>
  </si>
  <si>
    <t>wlot do miejscowości, łuki poziome, duża ilość kolizji, przekraczanie prędkości, wnioski Gminy i mieszkańców</t>
  </si>
  <si>
    <t>ok, odległe o 2 km od innej propozycji (która też jest OK)</t>
  </si>
  <si>
    <t>Nowogród Bobrzański, dwie lokalizacje obok siebie. Potrzebne dane BRD aby określić która jest bardziej zasadna.</t>
  </si>
  <si>
    <t>51.80079369823629 
15.253836411895595</t>
  </si>
  <si>
    <t>41+900</t>
  </si>
  <si>
    <t>punktowe Oddziały_25</t>
  </si>
  <si>
    <t>wlot do miejscowości, skrzyżowanie, przejście dla pieszych, przekraczanie prędkości</t>
  </si>
  <si>
    <t>Pław</t>
  </si>
  <si>
    <t>51.995906103987714 
15.199800899532166</t>
  </si>
  <si>
    <t>40+300</t>
  </si>
  <si>
    <t>punktowe Oddziały_26</t>
  </si>
  <si>
    <t>OK, ale wąskie pobocza, może być problem z umiejscowieniem.</t>
  </si>
  <si>
    <t>Bronowice</t>
  </si>
  <si>
    <t>51.558224281358285 
14.7632162995341</t>
  </si>
  <si>
    <t>3+400</t>
  </si>
  <si>
    <t>punktowe Oddziały_27</t>
  </si>
  <si>
    <t>przejście dla pieszych, skrzyżowanie, przekraczanie prędkości, kolizje, wnioski mieszkańców, łuk pionowy wklęsły, brak chodników</t>
  </si>
  <si>
    <t>ok</t>
  </si>
  <si>
    <t>Zajączek</t>
  </si>
  <si>
    <t>51.632974245291805 
14.934844193305967</t>
  </si>
  <si>
    <t>punktowe Oddziały_28</t>
  </si>
  <si>
    <t>łuki poziome, wlot do miejscowości, przekraczanie prędkości</t>
  </si>
  <si>
    <t>ok, droga przez wieś, są zakręty.</t>
  </si>
  <si>
    <t>Żary</t>
  </si>
  <si>
    <t>51.6540236468774 
15.122355680674406</t>
  </si>
  <si>
    <t>37+340</t>
  </si>
  <si>
    <t>punktowe Oddziały_29</t>
  </si>
  <si>
    <t xml:space="preserve">wypadki, duża ilość kolizji, niebezpieczne skrzyżowanie, przekraczanie prędkości  </t>
  </si>
  <si>
    <t>OK, ale na google earth zdjęcia sprzed zmiany przebiegu drogi (tak można sądzić po obrysie drogi na google maps)</t>
  </si>
  <si>
    <t>51.6381553239486 
15.179132609028283</t>
  </si>
  <si>
    <t>43+500</t>
  </si>
  <si>
    <t>punktowe Oddziały_30</t>
  </si>
  <si>
    <t xml:space="preserve">wlot do miejscowości, przekraczanie prędkości </t>
  </si>
  <si>
    <t>Drzecin</t>
  </si>
  <si>
    <t>52.38649614302915
14.633628640171562</t>
  </si>
  <si>
    <t>131+000</t>
  </si>
  <si>
    <t>punktowe Oddziały_31</t>
  </si>
  <si>
    <t xml:space="preserve">łuki pionowe i poziome, wlot do miejscowości, przejście dla pieszych </t>
  </si>
  <si>
    <t>ok, środek małej wsi, obok wpada boczna droga.</t>
  </si>
  <si>
    <t>Świebodzin</t>
  </si>
  <si>
    <t>52.26125747243047
15.519917190749053</t>
  </si>
  <si>
    <t>46+700</t>
  </si>
  <si>
    <t>92b</t>
  </si>
  <si>
    <t>punktowe Oddziały_32</t>
  </si>
  <si>
    <t>niebezpieczne skrzyżowanie, przekraczanie prędkości, łuk pionowy, kolizje</t>
  </si>
  <si>
    <t>ok, jest spadek, są dwie drogi boczne, wygląda to OK.</t>
  </si>
  <si>
    <t>Włostów</t>
  </si>
  <si>
    <t>51.74308397000551 
15.182451843156262</t>
  </si>
  <si>
    <t>33+050</t>
  </si>
  <si>
    <t>punktowe Oddziały_33</t>
  </si>
  <si>
    <t xml:space="preserve">wlot do miejscowości, przekraczanie prędkości, kolizje, przejście dla pieszych </t>
  </si>
  <si>
    <t xml:space="preserve">Ogólnie OK, jest prosta droga. Ale jset tez chodnik (chociaż po drugiej stronie drogi niż zabudowania), są pasy. </t>
  </si>
  <si>
    <t>Wawrów</t>
  </si>
  <si>
    <t>52.77145873454764 
15.287672365334737</t>
  </si>
  <si>
    <t>65+400</t>
  </si>
  <si>
    <t>punktowe Oddziały_34</t>
  </si>
  <si>
    <t>niebezpieczne skrzyżowanie, duża ilość kolizji, wlot do miejscowości, przekraczanie prędkości</t>
  </si>
  <si>
    <t>OK, jest długa prosta, skrzyżowanie. Ciekawe jak dane BRD by wygladły.</t>
  </si>
  <si>
    <t>Strzeszowice</t>
  </si>
  <si>
    <t>51.636673998369695 
14.89433092159539</t>
  </si>
  <si>
    <t>punktowe Oddziały_35</t>
  </si>
  <si>
    <t>przejście dla pieszych, brak chodników, przekraczanie pędkości</t>
  </si>
  <si>
    <t>OK, środek  wsi, niedaleko skrzyżowanie (wjazd do reszty wsi). Ale jest chodnik, pasy.</t>
  </si>
  <si>
    <t>`</t>
  </si>
  <si>
    <t>LP zadania</t>
  </si>
  <si>
    <t>Pozycja</t>
  </si>
  <si>
    <t>Oddział / Województwo</t>
  </si>
  <si>
    <t>Nr dr</t>
  </si>
  <si>
    <t>poczPlan</t>
  </si>
  <si>
    <t>konPlan</t>
  </si>
  <si>
    <t>kat_zd</t>
  </si>
  <si>
    <t>o_z</t>
  </si>
  <si>
    <t>o_r</t>
  </si>
  <si>
    <t>24,95
410,55</t>
  </si>
  <si>
    <t>29,353
414,9</t>
  </si>
  <si>
    <t>24,7
81,392</t>
  </si>
  <si>
    <t>28,398
86</t>
  </si>
  <si>
    <t>6,7
0</t>
  </si>
  <si>
    <t>6,996
6,6</t>
  </si>
  <si>
    <t>1
0</t>
  </si>
  <si>
    <t>2,453
3,4</t>
  </si>
  <si>
    <t>3
39,6</t>
  </si>
  <si>
    <t>4,596
42,84</t>
  </si>
  <si>
    <t>0</t>
  </si>
  <si>
    <t>LP_WMA</t>
  </si>
  <si>
    <t>Lp</t>
  </si>
  <si>
    <t>Delegatura</t>
  </si>
  <si>
    <t>Typ_pom</t>
  </si>
  <si>
    <t>GPS_konca</t>
  </si>
  <si>
    <t xml:space="preserve"> pocz_OPP</t>
  </si>
  <si>
    <t>kon_OPP</t>
  </si>
  <si>
    <t>uwagi_WIU</t>
  </si>
  <si>
    <t>autor</t>
  </si>
  <si>
    <t>autor_uwagi</t>
  </si>
  <si>
    <t>uwagi_Oddz</t>
  </si>
  <si>
    <t>Nowe_prop</t>
  </si>
  <si>
    <t>Żyiwec</t>
  </si>
  <si>
    <t>50.870498998690124</t>
  </si>
  <si>
    <t>16.158080033803316</t>
  </si>
  <si>
    <t>50.84889749</t>
  </si>
  <si>
    <t>16.15139571</t>
  </si>
  <si>
    <t>budowa</t>
  </si>
  <si>
    <t xml:space="preserve">planowana przez GDDKiA przebudowa, dodanie 3 pasa Lokalizacja zasadna - planowana przebudowa w latach 2026-2028, obecnie niezasadna lokalizacja </t>
  </si>
  <si>
    <t>50.7414166666667</t>
  </si>
  <si>
    <t>51.4093989315545 19.63441396641366</t>
  </si>
  <si>
    <t>51.211934899685545 19.486839653843642</t>
  </si>
  <si>
    <t>51.4093989315545</t>
  </si>
  <si>
    <t>19.63441396641366</t>
  </si>
  <si>
    <t>51.211934899685545</t>
  </si>
  <si>
    <t>19.486839653843642</t>
  </si>
  <si>
    <t>50.913944 19.214667</t>
  </si>
  <si>
    <t>51.087000 19.375139</t>
  </si>
  <si>
    <t>50.913944</t>
  </si>
  <si>
    <t>19.214667</t>
  </si>
  <si>
    <t>51.087000</t>
  </si>
  <si>
    <t>19.375139</t>
  </si>
  <si>
    <t>Oddział proponuje zamiennie odcinek na S7 na węzła Glinojeck do węzła Mława Południe  Propozycja lokalizacji OPP na odcinku do węzła Glinojeck do węzła Maława Południe (odcinek ok. 30km) od km 54+000 do km 84+000</t>
  </si>
  <si>
    <t>42,300/42,900</t>
  </si>
  <si>
    <t>49,250/49,000</t>
  </si>
  <si>
    <t>51,450/52,400</t>
  </si>
  <si>
    <t>Lokalizazja zasadna</t>
  </si>
  <si>
    <t>54.425726 18.487677</t>
  </si>
  <si>
    <t>54.425726</t>
  </si>
  <si>
    <t>18.487677</t>
  </si>
  <si>
    <t>54.043145 18.701363</t>
  </si>
  <si>
    <t>54.045162 18.707378</t>
  </si>
  <si>
    <t>54.043145</t>
  </si>
  <si>
    <t>18.701363</t>
  </si>
  <si>
    <t>54.045162</t>
  </si>
  <si>
    <t>18.707378</t>
  </si>
  <si>
    <t>węzeł Białe Błota Bydgoszcz Błonie</t>
  </si>
  <si>
    <t>węzeł Lisi Ogon Bydgoszcz Miedzyń</t>
  </si>
  <si>
    <t>S7e km 6,500</t>
  </si>
  <si>
    <t>S7k km 6,800</t>
  </si>
  <si>
    <t>Gliwice</t>
  </si>
  <si>
    <t>w. Gliwice Wschód - w. Zabrze Zachód</t>
  </si>
  <si>
    <t>50.05080718764192</t>
  </si>
  <si>
    <t>19.123515906230775</t>
  </si>
  <si>
    <t>50.008249154237454</t>
  </si>
  <si>
    <t>19.093436035268645</t>
  </si>
  <si>
    <t>węzeł Nowy Janków</t>
  </si>
  <si>
    <t>Ostromice                          Brzozowo</t>
  </si>
  <si>
    <t>3,000
39,630</t>
  </si>
  <si>
    <t>4,596
42,850</t>
  </si>
  <si>
    <t>propozycja wydłużenia odcinka do węzła Brzozowo  od 3+000 (S3h)   do 42+800 (S3)
było 53.817378 14.758874</t>
  </si>
  <si>
    <t xml:space="preserve">Wydłużenie odcinka pomiarowego wykazanego w poz 47 Rozpoczęcie przed węzłem Kołobrzeg Zachód. Wydłużenie odcinka z uwagi na liczbę zdarzeń drogowych tj. 64 
poprzednie wsp 54.16183 15.63112   </t>
  </si>
  <si>
    <t>zjazd na MOP w km 71+700, duże natężenie ruchu, krótkie odcinki przeplatania, duże prędkości pojazdów</t>
  </si>
  <si>
    <t>zjazd na MOP w km 67+400, duże nateżenie ruchu, krótkie odcinki przeplatania, duże prędkości pojazdów</t>
  </si>
  <si>
    <t>52.960650  14.50236</t>
  </si>
  <si>
    <t>52.961051  14.51584</t>
  </si>
  <si>
    <t>52.960650</t>
  </si>
  <si>
    <t>14.50236</t>
  </si>
  <si>
    <t>53.309967  14.5805445</t>
  </si>
  <si>
    <t>53.331745  14.573617</t>
  </si>
  <si>
    <t>53.309967</t>
  </si>
  <si>
    <t>14.5805445</t>
  </si>
  <si>
    <t>węzeł Zielonka Marzewo</t>
  </si>
  <si>
    <t>węzeł Nidzica Północ Południe</t>
  </si>
  <si>
    <t>53.496097 19.668269</t>
  </si>
  <si>
    <t>53.503554 19.694636</t>
  </si>
  <si>
    <t>53.496097</t>
  </si>
  <si>
    <t>19.668269</t>
  </si>
  <si>
    <t>53.503554</t>
  </si>
  <si>
    <t>19.694636</t>
  </si>
  <si>
    <t>54.194977 20.825793</t>
  </si>
  <si>
    <t>54.188664 20.826997</t>
  </si>
  <si>
    <t>54.194977</t>
  </si>
  <si>
    <t>20.825793</t>
  </si>
  <si>
    <t>54.188664</t>
  </si>
  <si>
    <t>20.826997</t>
  </si>
  <si>
    <t>29,800/30,250</t>
  </si>
  <si>
    <t>35,400/35,500</t>
  </si>
  <si>
    <t>80,100/79,800</t>
  </si>
  <si>
    <t>86,900/86,800</t>
  </si>
  <si>
    <t>1,100/1,300</t>
  </si>
  <si>
    <t>8,900/8,690</t>
  </si>
  <si>
    <t>w. Wierzchowiska</t>
  </si>
  <si>
    <t xml:space="preserve"> w. Piaski Zachód</t>
  </si>
  <si>
    <t>52.218895 19.472771</t>
  </si>
  <si>
    <t>52.218895</t>
  </si>
  <si>
    <t>19.472771</t>
  </si>
  <si>
    <t>wskazana lokalizacja początku OPP nie obejmuje łącznicy wjazdowej w kierunku Łodzi, 52.22624 19.46354</t>
  </si>
  <si>
    <t>51.40608</t>
  </si>
  <si>
    <t>19.63325</t>
  </si>
  <si>
    <t>51.43340</t>
  </si>
  <si>
    <t>19.64198</t>
  </si>
  <si>
    <t>w. Mikuszowice</t>
  </si>
  <si>
    <t>węzeł Zbrachlin Pruszcz</t>
  </si>
  <si>
    <t>węzeł Włóki Trzeciewiec</t>
  </si>
  <si>
    <t xml:space="preserve">Lokalizacja zasadna - uwagi dot. szczegółowej lokalizacji - konieczna zmiana nazwy węzłów, po lewej stronie  S5 km 32+400  blisko planowanej bramownicy wjazd awaryjny WA32, po prawej stronie S5 za barierami ekran dźwiękochłonny 
S5 km 39+000       -  po lewej stronie S5 ekran dźwiękochłonny i zmieniający przebieg pod kładkę pas technologiczny, dodatkowo w tym miejscu znajduje się przepompownia gazu do której doprowadzone są m.in. rurociągi  pod S5 - po prawej stronie zmieniający przebieg pas technologiczny, </t>
  </si>
  <si>
    <t>51.14242 16.94031</t>
  </si>
  <si>
    <t>51.14404 16.94177</t>
  </si>
  <si>
    <t>51.14242</t>
  </si>
  <si>
    <t>16.94031</t>
  </si>
  <si>
    <t>51.14404</t>
  </si>
  <si>
    <t>16.94177</t>
  </si>
  <si>
    <t>węzeł STRZELCE OPOLSKIE</t>
  </si>
  <si>
    <t>51.034970 18.611142</t>
  </si>
  <si>
    <t>51.034970</t>
  </si>
  <si>
    <t>18.611142</t>
  </si>
  <si>
    <t>50.775326 17.362587</t>
  </si>
  <si>
    <t>50.664657 17.686648</t>
  </si>
  <si>
    <t>50.775326</t>
  </si>
  <si>
    <t>17.362587</t>
  </si>
  <si>
    <t>50.664657</t>
  </si>
  <si>
    <t>17.686648</t>
  </si>
  <si>
    <t>50.1976038 17.8624211</t>
  </si>
  <si>
    <t>50.199658 17.882777</t>
  </si>
  <si>
    <t>50.1976038</t>
  </si>
  <si>
    <t>17.8624211</t>
  </si>
  <si>
    <t>50.199658</t>
  </si>
  <si>
    <t>17.882777</t>
  </si>
  <si>
    <t>52.242614 18.108361</t>
  </si>
  <si>
    <t>52.242984 18.138584</t>
  </si>
  <si>
    <t>52.242614</t>
  </si>
  <si>
    <t>18.108361</t>
  </si>
  <si>
    <t>52.242984</t>
  </si>
  <si>
    <t>18.138584</t>
  </si>
  <si>
    <t>52.172022 17.379381</t>
  </si>
  <si>
    <t>52.189791 17.449293</t>
  </si>
  <si>
    <t>52.172022</t>
  </si>
  <si>
    <t>17.379381</t>
  </si>
  <si>
    <t>52.189791</t>
  </si>
  <si>
    <t>17.449293</t>
  </si>
  <si>
    <t>52.016655 16.542414</t>
  </si>
  <si>
    <t>51.954857 16.548424</t>
  </si>
  <si>
    <t>52.016655</t>
  </si>
  <si>
    <t>16.542414</t>
  </si>
  <si>
    <t>51.954857</t>
  </si>
  <si>
    <t>16.548424</t>
  </si>
  <si>
    <t>nowy wniosek, spoza listy od MI</t>
  </si>
  <si>
    <t>49.971007 19.905948</t>
  </si>
  <si>
    <t>49.901666 19.871543</t>
  </si>
  <si>
    <t>49.971007</t>
  </si>
  <si>
    <t>19.905948</t>
  </si>
  <si>
    <t>49.901666</t>
  </si>
  <si>
    <t>19.871543</t>
  </si>
  <si>
    <t xml:space="preserve">Połudnowo-Wschodnia </t>
  </si>
  <si>
    <t>Iwonicz Zdrój</t>
  </si>
  <si>
    <t>49.619243 21.796813</t>
  </si>
  <si>
    <t>49.605189 21.806702</t>
  </si>
  <si>
    <t>49.619243</t>
  </si>
  <si>
    <t>21.796813</t>
  </si>
  <si>
    <t>49.605189</t>
  </si>
  <si>
    <t>21.806702</t>
  </si>
  <si>
    <t>50.688540 17.749791</t>
  </si>
  <si>
    <t>50.688540</t>
  </si>
  <si>
    <t>17.749791</t>
  </si>
  <si>
    <t>funkcja Y</t>
  </si>
  <si>
    <t>funkcja X</t>
  </si>
  <si>
    <t>50.870498998690124, 16.158080033803316</t>
  </si>
  <si>
    <t>51.896483, 19.673295</t>
  </si>
  <si>
    <t>51.984820, 19.890111</t>
  </si>
  <si>
    <t>51.320358, 18.969327</t>
  </si>
  <si>
    <t>51.331974, 18.999158</t>
  </si>
  <si>
    <t>391+400</t>
  </si>
  <si>
    <t>413+900</t>
  </si>
  <si>
    <t>węzeł Glinojeck</t>
  </si>
  <si>
    <t>54+000</t>
  </si>
  <si>
    <t>84+000</t>
  </si>
  <si>
    <t>50.6605278
17.70061111111111</t>
  </si>
  <si>
    <t>50.5692778
17.860555555555557</t>
  </si>
  <si>
    <t>52.016743, 16.542272</t>
  </si>
  <si>
    <t>51.955010, 16.548371</t>
  </si>
  <si>
    <t>52.32394651561139, 21.14919456437077</t>
  </si>
  <si>
    <t>52.36890728173695, 21.189229270064505</t>
  </si>
  <si>
    <r>
      <rPr>
        <strike/>
        <sz val="11"/>
        <rFont val="Calibri"/>
        <family val="2"/>
        <charset val="238"/>
        <scheme val="minor"/>
      </rPr>
      <t xml:space="preserve">53.817378 14.758874 </t>
    </r>
    <r>
      <rPr>
        <sz val="11"/>
        <rFont val="Calibri"/>
        <family val="2"/>
        <charset val="238"/>
        <scheme val="minor"/>
      </rPr>
      <t xml:space="preserve"> 53.790775 14.777761</t>
    </r>
  </si>
  <si>
    <t>54.122088, 15.570103</t>
  </si>
  <si>
    <t>54.196392, 16.030444</t>
  </si>
  <si>
    <t>54.188923, 16.111902</t>
  </si>
  <si>
    <t>53.588119, 14.819905</t>
  </si>
  <si>
    <t>53.570868, 14.799495</t>
  </si>
  <si>
    <t>53.362583, 14.617165</t>
  </si>
  <si>
    <t>53.339586, 14.569590</t>
  </si>
  <si>
    <t>53.362493, 14.673325</t>
  </si>
  <si>
    <t>53.723378, 16.754972</t>
  </si>
  <si>
    <t>53.736890, 16.793596</t>
  </si>
  <si>
    <t>52.958975, 14.527788</t>
  </si>
  <si>
    <t>53.272017, 14.621374</t>
  </si>
  <si>
    <t>54.354019229457364, 18.519182385899917</t>
  </si>
  <si>
    <t>54.32739978025795, 18.5399727626643</t>
  </si>
  <si>
    <t>51.185965948921975, 22.71611844362066</t>
  </si>
  <si>
    <t>51.14419580534948, 22.82035956638214</t>
  </si>
  <si>
    <t>Oddział Rzeszów proponuje połączyć ten odcinek z odcinkiem z wiersza 117. 
Czyli od 501+700 do km 518+000</t>
  </si>
  <si>
    <t>Ograniczenie prędkości do 50km/h przed przejazdem kolejowym</t>
  </si>
  <si>
    <t>51.86624295625069, 20.850546013080173</t>
  </si>
  <si>
    <t>51.836726470180636, 20.876523437836266</t>
  </si>
  <si>
    <t>51.20858926646704, 19.48353886053028</t>
  </si>
  <si>
    <t>51.093392, 19.378201</t>
  </si>
  <si>
    <t>52.0677768, 19.5352751</t>
  </si>
  <si>
    <t>50.781221291446165, 19.00406983033862</t>
  </si>
  <si>
    <t>50.8447745421575, 19.03777473899591</t>
  </si>
  <si>
    <t>50.595229639704144, 19.036196215047042</t>
  </si>
  <si>
    <t>50.4594346, 19.0568033</t>
  </si>
  <si>
    <t>49.820000, 19.086667</t>
  </si>
  <si>
    <t>49.790833, 19.074500</t>
  </si>
  <si>
    <t>50.129561, 18.690576</t>
  </si>
  <si>
    <t>49.834859, 18.780542</t>
  </si>
  <si>
    <t>49.808686, 18.789817</t>
  </si>
  <si>
    <t>49.655971, 19.168903</t>
  </si>
  <si>
    <t>49.628439, 19.141899</t>
  </si>
  <si>
    <t xml:space="preserve"> 53.307401 18.256693</t>
  </si>
  <si>
    <t>51.927719 15557368</t>
  </si>
  <si>
    <t xml:space="preserve"> 51.167736, 17.005178</t>
  </si>
  <si>
    <t>51.167736, 17.005178</t>
  </si>
  <si>
    <t>51.035354</t>
  </si>
  <si>
    <t>51.027816, 18.634690</t>
  </si>
  <si>
    <t>50.46309, 18.15661</t>
  </si>
  <si>
    <t>50.48570, 18.00035</t>
  </si>
  <si>
    <t>50.754386, 17.435066</t>
  </si>
  <si>
    <t>50.679575, 17.648899</t>
  </si>
  <si>
    <t>50.198060, 17.859717</t>
  </si>
  <si>
    <t>50.200893, 17884998</t>
  </si>
  <si>
    <t>50.495546, 18.371564</t>
  </si>
  <si>
    <t>50.48686, 18.41989</t>
  </si>
  <si>
    <t>52.242650, 18.107407</t>
  </si>
  <si>
    <t>52.243005, 18.138260</t>
  </si>
  <si>
    <t>52.172033, 17.379423</t>
  </si>
  <si>
    <t>52.189766, 17.449220</t>
  </si>
  <si>
    <t>52.155125, 21.118536</t>
  </si>
  <si>
    <t xml:space="preserve">proszę o propozycje </t>
  </si>
  <si>
    <t>50.667772, 17.702169</t>
  </si>
  <si>
    <t>50.688569, 17.749853</t>
  </si>
  <si>
    <t>LP1</t>
  </si>
  <si>
    <t>53.539620415542245,</t>
  </si>
  <si>
    <t>20.783548428042252</t>
  </si>
  <si>
    <t>51.98647826553677</t>
  </si>
  <si>
    <t>15.314218838823496</t>
  </si>
  <si>
    <t>49.882408,</t>
  </si>
  <si>
    <t>19.877679</t>
  </si>
  <si>
    <t>Nie</t>
  </si>
  <si>
    <t>otrzymaliśmy</t>
  </si>
  <si>
    <t>54.037791,</t>
  </si>
  <si>
    <t>18.675974</t>
  </si>
  <si>
    <t>54.044435,</t>
  </si>
  <si>
    <t>18.703633</t>
  </si>
  <si>
    <t>53.298322,</t>
  </si>
  <si>
    <t>16.527847</t>
  </si>
  <si>
    <t>53.335928,</t>
  </si>
  <si>
    <t>14.437268</t>
  </si>
  <si>
    <t>52.48346745005997</t>
  </si>
  <si>
    <t>19.64114784837307</t>
  </si>
  <si>
    <t>50.6742096853575,</t>
  </si>
  <si>
    <t>18.64924471495493</t>
  </si>
  <si>
    <t>52.558170</t>
  </si>
  <si>
    <t>17.764830</t>
  </si>
  <si>
    <t>49.8651322</t>
  </si>
  <si>
    <t>19.583127</t>
  </si>
  <si>
    <t>50.3436944444444</t>
  </si>
  <si>
    <t>18.0926388888889</t>
  </si>
  <si>
    <t>50.848893,</t>
  </si>
  <si>
    <t>17.391003</t>
  </si>
  <si>
    <t>50.458207,</t>
  </si>
  <si>
    <t>18.346528</t>
  </si>
  <si>
    <t>50.216869</t>
  </si>
  <si>
    <t>22.472620</t>
  </si>
  <si>
    <t>51.657850</t>
  </si>
  <si>
    <t>17.663323</t>
  </si>
  <si>
    <t>50.820895</t>
  </si>
  <si>
    <t>16.044276</t>
  </si>
  <si>
    <t>51.232730,</t>
  </si>
  <si>
    <t>18.064708</t>
  </si>
  <si>
    <t>54.415148,</t>
  </si>
  <si>
    <t>16.854351</t>
  </si>
  <si>
    <t>53.441104,</t>
  </si>
  <si>
    <t>15.304249</t>
  </si>
  <si>
    <t>52.574092,</t>
  </si>
  <si>
    <t>14.643793</t>
  </si>
  <si>
    <t>49.863088</t>
  </si>
  <si>
    <t>19.392108</t>
  </si>
  <si>
    <t>52.368125</t>
  </si>
  <si>
    <t>17.412920</t>
  </si>
  <si>
    <t>54.092078</t>
  </si>
  <si>
    <t>18.777691</t>
  </si>
  <si>
    <t>50.434467</t>
  </si>
  <si>
    <t>16.237789</t>
  </si>
  <si>
    <t>50.06438103090864</t>
  </si>
  <si>
    <t>20.072609750874182</t>
  </si>
  <si>
    <t>49.83394337801519</t>
  </si>
  <si>
    <t>19.94981531353615</t>
  </si>
  <si>
    <t>50.46648980959153</t>
  </si>
  <si>
    <t>19.230147545565202</t>
  </si>
  <si>
    <t>52.310264</t>
  </si>
  <si>
    <t>17.817505</t>
  </si>
  <si>
    <t>52.11418326220053</t>
  </si>
  <si>
    <t>16.12655029695287</t>
  </si>
  <si>
    <t>52.222666474734325</t>
  </si>
  <si>
    <t>20.31245655441399</t>
  </si>
  <si>
    <t>52.211098990703576</t>
  </si>
  <si>
    <t>20.770070227438516</t>
  </si>
  <si>
    <t>50.88058</t>
  </si>
  <si>
    <t>20.65037</t>
  </si>
  <si>
    <t>50.90449</t>
  </si>
  <si>
    <t>20.58704</t>
  </si>
  <si>
    <t>50.905651</t>
  </si>
  <si>
    <t>20.583379</t>
  </si>
  <si>
    <t>50.881343</t>
  </si>
  <si>
    <t>20.648200</t>
  </si>
  <si>
    <t>49.54140767682231</t>
  </si>
  <si>
    <t>20.64745462702755</t>
  </si>
  <si>
    <t>49.843179</t>
  </si>
  <si>
    <t>19.929133</t>
  </si>
  <si>
    <t>49.97193425069273</t>
  </si>
  <si>
    <t>20.2988497009792</t>
  </si>
  <si>
    <t>50.32211967544097</t>
  </si>
  <si>
    <t>19.102483306474962</t>
  </si>
  <si>
    <t>53.625927</t>
  </si>
  <si>
    <t>17.225376</t>
  </si>
  <si>
    <t>51.154146</t>
  </si>
  <si>
    <t>16.812618</t>
  </si>
  <si>
    <t>54.036282437330755</t>
  </si>
  <si>
    <t>16.973676326673875</t>
  </si>
  <si>
    <t>51.157089</t>
  </si>
  <si>
    <t>15.028971</t>
  </si>
  <si>
    <t>49.537313981697565</t>
  </si>
  <si>
    <t>19.011972777096886</t>
  </si>
  <si>
    <t>54.2522222222222</t>
  </si>
  <si>
    <t>20.8072222222222</t>
  </si>
  <si>
    <t>50.843902</t>
  </si>
  <si>
    <t>16.469053</t>
  </si>
  <si>
    <t>54.119142</t>
  </si>
  <si>
    <t>18.7494490</t>
  </si>
  <si>
    <t>50.887918</t>
  </si>
  <si>
    <t>22.068287</t>
  </si>
  <si>
    <t>53.734199</t>
  </si>
  <si>
    <t>16.816248</t>
  </si>
  <si>
    <t>52.505144</t>
  </si>
  <si>
    <t>19.837681</t>
  </si>
  <si>
    <t>52.717851</t>
  </si>
  <si>
    <t>15.158343</t>
  </si>
  <si>
    <t>51.1556</t>
  </si>
  <si>
    <t>15.03428</t>
  </si>
  <si>
    <t>50.8455833333333</t>
  </si>
  <si>
    <t>17.4584166666667</t>
  </si>
  <si>
    <t>51.371104,</t>
  </si>
  <si>
    <t>17.941972</t>
  </si>
  <si>
    <t>52.892607</t>
  </si>
  <si>
    <t>16.969764</t>
  </si>
  <si>
    <t>51.21241</t>
  </si>
  <si>
    <t>16.46332</t>
  </si>
  <si>
    <t>52.641745</t>
  </si>
  <si>
    <t>15.251906</t>
  </si>
  <si>
    <t>52.174000</t>
  </si>
  <si>
    <t>18.418700</t>
  </si>
  <si>
    <t>52.572828,</t>
  </si>
  <si>
    <t>17.852023</t>
  </si>
  <si>
    <t>51.784052,</t>
  </si>
  <si>
    <t>18.010743</t>
  </si>
  <si>
    <t>51.732391,</t>
  </si>
  <si>
    <t>17.315056</t>
  </si>
  <si>
    <t>51.420759,</t>
  </si>
  <si>
    <t>17.679398</t>
  </si>
  <si>
    <t>52.480608,</t>
  </si>
  <si>
    <t>18.319896</t>
  </si>
  <si>
    <t>51.729236,</t>
  </si>
  <si>
    <t>17.272856</t>
  </si>
  <si>
    <t>52.265616,</t>
  </si>
  <si>
    <t>16.663828</t>
  </si>
  <si>
    <t>51.22446</t>
  </si>
  <si>
    <t>16.06923</t>
  </si>
  <si>
    <t>52.24889401499581</t>
  </si>
  <si>
    <t>14.732637007915164</t>
  </si>
  <si>
    <t>51.03419</t>
  </si>
  <si>
    <t>21.68059</t>
  </si>
  <si>
    <t>51.912037,</t>
  </si>
  <si>
    <t>19.351340</t>
  </si>
  <si>
    <t>49.8668888888889</t>
  </si>
  <si>
    <t>18.7483055555556</t>
  </si>
  <si>
    <t>51.913171</t>
  </si>
  <si>
    <t>17.481964</t>
  </si>
  <si>
    <t>53.59764</t>
  </si>
  <si>
    <t>19.55648</t>
  </si>
  <si>
    <t>53.309736</t>
  </si>
  <si>
    <t>22.912911</t>
  </si>
  <si>
    <t>52.402551,</t>
  </si>
  <si>
    <t>22.648118</t>
  </si>
  <si>
    <t>53.259319</t>
  </si>
  <si>
    <t>19.350751</t>
  </si>
  <si>
    <t>53.54006024133269,</t>
  </si>
  <si>
    <t>18.835378891120843</t>
  </si>
  <si>
    <t>52.86305</t>
  </si>
  <si>
    <t>19.66996</t>
  </si>
  <si>
    <t>52.605708</t>
  </si>
  <si>
    <t>19.796289</t>
  </si>
  <si>
    <t>52.19969</t>
  </si>
  <si>
    <t>20.58820</t>
  </si>
  <si>
    <t>52.113040,</t>
  </si>
  <si>
    <t>22.293650</t>
  </si>
  <si>
    <t>52.46026</t>
  </si>
  <si>
    <t>20.01924</t>
  </si>
  <si>
    <t>50.885308</t>
  </si>
  <si>
    <t>21.853893</t>
  </si>
  <si>
    <t>50.3725.742</t>
  </si>
  <si>
    <t>20.239.569</t>
  </si>
  <si>
    <t>50.3719.196</t>
  </si>
  <si>
    <t>20.2357.273</t>
  </si>
  <si>
    <t>51.04794</t>
  </si>
  <si>
    <t>21.05232</t>
  </si>
  <si>
    <t>50.68650</t>
  </si>
  <si>
    <t>21.75510</t>
  </si>
  <si>
    <t>52.31159</t>
  </si>
  <si>
    <t>19.40510</t>
  </si>
  <si>
    <t>51.526179</t>
  </si>
  <si>
    <t>20.220171</t>
  </si>
  <si>
    <t>52.259667</t>
  </si>
  <si>
    <t>19.386333</t>
  </si>
  <si>
    <t>52.255139</t>
  </si>
  <si>
    <t>19.197194</t>
  </si>
  <si>
    <t>50.2662222222222</t>
  </si>
  <si>
    <t>19.0524444444444</t>
  </si>
  <si>
    <t>54.299437,</t>
  </si>
  <si>
    <t>18.310315</t>
  </si>
  <si>
    <t>50.0209444444444</t>
  </si>
  <si>
    <t>18.7075833333333</t>
  </si>
  <si>
    <t>50.507101973861495,</t>
  </si>
  <si>
    <t>18.312438419922046</t>
  </si>
  <si>
    <t>52.077988</t>
  </si>
  <si>
    <t>15.048747</t>
  </si>
  <si>
    <t>52.08022786380331,</t>
  </si>
  <si>
    <t>15.045138518217847</t>
  </si>
  <si>
    <t>52.34858</t>
  </si>
  <si>
    <t>14.56367</t>
  </si>
  <si>
    <t>52.975000</t>
  </si>
  <si>
    <t>16.928861</t>
  </si>
  <si>
    <t>52.457361</t>
  </si>
  <si>
    <t>16.629722</t>
  </si>
  <si>
    <t>52.318270,</t>
  </si>
  <si>
    <t>17.759609</t>
  </si>
  <si>
    <t>51.675722</t>
  </si>
  <si>
    <t>17.411639</t>
  </si>
  <si>
    <t>53.93260</t>
  </si>
  <si>
    <t>18.38218</t>
  </si>
  <si>
    <t>50.95343</t>
  </si>
  <si>
    <t>16.78106</t>
  </si>
  <si>
    <t>50.91889</t>
  </si>
  <si>
    <t>16.67700</t>
  </si>
  <si>
    <t>50.91360</t>
  </si>
  <si>
    <t>16.66667</t>
  </si>
  <si>
    <t>49.72449</t>
  </si>
  <si>
    <t>21.68438</t>
  </si>
  <si>
    <t>53.636693</t>
  </si>
  <si>
    <t>17.286121</t>
  </si>
  <si>
    <t>50.27470</t>
  </si>
  <si>
    <t>19.58304</t>
  </si>
  <si>
    <t>49.73736</t>
  </si>
  <si>
    <t>20.63751</t>
  </si>
  <si>
    <t>50.5164</t>
  </si>
  <si>
    <t>21.4545</t>
  </si>
  <si>
    <t>52.332972</t>
  </si>
  <si>
    <t>17.522444</t>
  </si>
  <si>
    <t>50.424562707042796,</t>
  </si>
  <si>
    <t>18.867723999705003</t>
  </si>
  <si>
    <t>52,202627;</t>
  </si>
  <si>
    <t>49.607631,</t>
  </si>
  <si>
    <t>21.804699</t>
  </si>
  <si>
    <t>52.387595</t>
  </si>
  <si>
    <t>20.738299</t>
  </si>
  <si>
    <t>50.137286</t>
  </si>
  <si>
    <t>21.965113</t>
  </si>
  <si>
    <t>50.295105,</t>
  </si>
  <si>
    <t>21.744601</t>
  </si>
  <si>
    <t>52.174331</t>
  </si>
  <si>
    <t>18.420786</t>
  </si>
  <si>
    <t>50.100797,</t>
  </si>
  <si>
    <t>18.211664</t>
  </si>
  <si>
    <t>50.887391,</t>
  </si>
  <si>
    <t>17.364636</t>
  </si>
  <si>
    <t>50.882734,</t>
  </si>
  <si>
    <t>15.639158</t>
  </si>
  <si>
    <t>52.413979</t>
  </si>
  <si>
    <t>20.187442</t>
  </si>
  <si>
    <t>53.990816</t>
  </si>
  <si>
    <t>20.394653</t>
  </si>
  <si>
    <t>50.294831,</t>
  </si>
  <si>
    <t>18.956627</t>
  </si>
  <si>
    <t>50.412719,</t>
  </si>
  <si>
    <t>19.204364</t>
  </si>
  <si>
    <t>50.190596</t>
  </si>
  <si>
    <t>19.795782</t>
  </si>
  <si>
    <t>52.322529</t>
  </si>
  <si>
    <t>14.944607</t>
  </si>
  <si>
    <t>51.79533202221676</t>
  </si>
  <si>
    <t>51.80079369823629</t>
  </si>
  <si>
    <t>51.995906103987714</t>
  </si>
  <si>
    <t>51.558224281358285</t>
  </si>
  <si>
    <t>51.632974245291805</t>
  </si>
  <si>
    <t>51.6540236468774</t>
  </si>
  <si>
    <t>51.6381553239486</t>
  </si>
  <si>
    <t>52.38649614302915</t>
  </si>
  <si>
    <t>52.26125747243047</t>
  </si>
  <si>
    <t>51.74308397000551</t>
  </si>
  <si>
    <t>52.77145873454764</t>
  </si>
  <si>
    <t>51.636673998369695</t>
  </si>
  <si>
    <t>GPS</t>
  </si>
  <si>
    <t xml:space="preserve">Załącznik nr 1 do SWZ BDG.ZPB.230.11.2024 </t>
  </si>
  <si>
    <t>Lokalizacje podstawowe</t>
  </si>
  <si>
    <t>Lp.</t>
  </si>
  <si>
    <t>Miejscowość</t>
  </si>
  <si>
    <t>Nr drogi</t>
  </si>
  <si>
    <t>Opis</t>
  </si>
  <si>
    <t>52.368125
 17.412920</t>
  </si>
  <si>
    <t>54.092078 
18.777691</t>
  </si>
  <si>
    <t>51.784052
 18.010743</t>
  </si>
  <si>
    <t>Lokalizacje zastępcze</t>
  </si>
  <si>
    <t>49.863088
 19.392108</t>
  </si>
  <si>
    <t>50.434467 
16.237789</t>
  </si>
  <si>
    <t>52.310264
 17.817505</t>
  </si>
  <si>
    <t>Województwo</t>
  </si>
  <si>
    <t>km 216+200,
skrzyżowanie drogi krajowej nr 92 z ul. Dworcową i Powstańców Wielkopolskich</t>
  </si>
  <si>
    <t>skrzyżowanie Al.Solidarności, Jagiellońskiej i Wojska Polskiego</t>
  </si>
  <si>
    <t>Delegatura GITD</t>
  </si>
  <si>
    <t>54.035091
 19.028026</t>
  </si>
  <si>
    <t>skrzyżowanie Al. Rodła 
z 17 marca</t>
  </si>
  <si>
    <t>km 108+450,
skrzyżowanie drogi krajowej nr 32 z ul. Powstańców Wielkopolskich</t>
  </si>
  <si>
    <t>skrzyżowanie drogi krajowej nr 92 z ul. Ceramiczną i Umiastowską</t>
  </si>
  <si>
    <t>skrzyżowanie drogi krajowej nr 94 z drogą wojewódzką nr 963</t>
  </si>
  <si>
    <t>skrzyżowanie ul. Będzińskiej i Handlowej</t>
  </si>
  <si>
    <t>km 262+320,
skrzyżowanie drogi krajowej nr 12 z ul. Ostrowską i Kościelną</t>
  </si>
  <si>
    <t>50.412384
 19.204172</t>
  </si>
  <si>
    <t>km 1+700,
skrzyżowanie drogi krajowej nr 86 z ul. Zawodzie</t>
  </si>
  <si>
    <t>km 539+770,
skrzyżowanie drogi krajowej nr 11 z ul. Lisowicką</t>
  </si>
  <si>
    <t>skrzyżowanie drogi krajowej nr 8 z ul. Zdrojową</t>
  </si>
  <si>
    <t>km 18+810,
skrzyżowanie Al. Prymasa Wyszyńskiego z ul. Kościuszki i Powstańców Wielkopolskich</t>
  </si>
  <si>
    <t>skrzyżowanie drogi krajowej nr 87 z ul. Witosa i Cyganowice</t>
  </si>
  <si>
    <t>52.332621
 17.523365</t>
  </si>
  <si>
    <t>km 224+800,
skrzyżowanie drogi krajowej nr 92 z ul. Podmiejską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</si>
</sst>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3">
    <font>
      <sz val="11"/>
      <color theme="1"/>
      <name val="Calibri"/>
      <family val="2"/>
      <charset val="238"/>
      <scheme val="minor"/>
    </font>
    <font>
      <b/>
      <sz val="11"/>
      <color theme="0"/>
      <name val="Calibri"/>
      <family val="2"/>
      <charset val="238"/>
      <scheme val="minor"/>
    </font>
    <font>
      <sz val="11"/>
      <name val="Calibri"/>
      <family val="2"/>
      <charset val="238"/>
      <scheme val="minor"/>
    </font>
    <font>
      <sz val="11"/>
      <name val="Calibri"/>
      <family val="2"/>
      <scheme val="minor"/>
    </font>
    <font>
      <sz val="11"/>
      <color theme="0" tint="-0.499984740745262"/>
      <name val="Calibri"/>
      <family val="2"/>
      <charset val="238"/>
      <scheme val="minor"/>
    </font>
    <font>
      <strike/>
      <sz val="11"/>
      <name val="Calibri"/>
      <family val="2"/>
      <charset val="238"/>
      <scheme val="minor"/>
    </font>
    <font>
      <sz val="10"/>
      <name val="Verdana"/>
      <family val="2"/>
      <charset val="238"/>
    </font>
    <font>
      <b/>
      <sz val="11"/>
      <name val="Calibri"/>
      <family val="2"/>
      <charset val="238"/>
      <scheme val="minor"/>
    </font>
    <font>
      <sz val="11"/>
      <color theme="9"/>
      <name val="Calibri"/>
      <family val="2"/>
      <charset val="238"/>
      <scheme val="minor"/>
    </font>
    <font>
      <b/>
      <i/>
      <strike/>
      <sz val="11"/>
      <name val="Calibri"/>
      <family val="2"/>
      <charset val="238"/>
      <scheme val="minor"/>
    </font>
    <font>
      <sz val="9"/>
      <name val="Arial"/>
      <family val="2"/>
      <charset val="238"/>
    </font>
    <font>
      <sz val="10"/>
      <name val="Arial"/>
      <family val="2"/>
      <charset val="238"/>
    </font>
    <font>
      <sz val="11"/>
      <color rgb="FFFF0000"/>
      <name val="Calibri"/>
      <family val="2"/>
      <charset val="238"/>
      <scheme val="minor"/>
    </font>
    <font>
      <sz val="11"/>
      <color theme="1"/>
      <name val="Calibri"/>
      <family val="2"/>
      <charset val="238"/>
    </font>
    <font>
      <sz val="11"/>
      <color rgb="FF000000"/>
      <name val="Calibri"/>
      <family val="2"/>
      <charset val="238"/>
    </font>
    <font>
      <sz val="11"/>
      <color rgb="FFFF0000"/>
      <name val="Calibri"/>
      <family val="2"/>
      <charset val="238"/>
    </font>
    <font>
      <sz val="11"/>
      <color rgb="FFFF0000"/>
      <name val="Aptos Narrow"/>
      <charset val="1"/>
    </font>
    <font>
      <sz val="11"/>
      <color rgb="FF000000"/>
      <name val="Calibri"/>
      <family val="2"/>
      <charset val="238"/>
      <scheme val="minor"/>
    </font>
    <font>
      <sz val="11"/>
      <name val="Calibri"/>
      <family val="2"/>
      <charset val="238"/>
      <scheme val="minor"/>
    </font>
    <font>
      <sz val="11"/>
      <color rgb="FF000000"/>
      <name val="Calibri"/>
      <family val="2"/>
      <charset val="238"/>
      <scheme val="minor"/>
    </font>
    <font>
      <sz val="11"/>
      <color rgb="FFFF0000"/>
      <name val="Calibri"/>
      <family val="2"/>
      <charset val="238"/>
    </font>
    <font>
      <sz val="11"/>
      <color rgb="FF006100"/>
      <name val="Calibri"/>
      <family val="2"/>
      <charset val="238"/>
      <scheme val="minor"/>
    </font>
    <font>
      <b/>
      <sz val="11"/>
      <color theme="1"/>
      <name val="Calibri"/>
      <family val="2"/>
      <charset val="238"/>
      <scheme val="minor"/>
    </font>
    <font>
      <b/>
      <sz val="11"/>
      <name val="Calibri"/>
      <family val="2"/>
      <scheme val="minor"/>
    </font>
    <font>
      <sz val="11"/>
      <color rgb="FF00B050"/>
      <name val="Calibri"/>
      <family val="2"/>
      <charset val="238"/>
      <scheme val="minor"/>
    </font>
    <font>
      <sz val="10"/>
      <color theme="1"/>
      <name val="Verdana"/>
      <family val="2"/>
      <charset val="238"/>
    </font>
    <font>
      <strike/>
      <sz val="11"/>
      <color theme="1"/>
      <name val="Calibri"/>
      <family val="2"/>
      <charset val="238"/>
      <scheme val="minor"/>
    </font>
    <font>
      <b/>
      <i/>
      <strike/>
      <sz val="11"/>
      <color rgb="FFFFC000"/>
      <name val="Calibri"/>
      <family val="2"/>
      <charset val="238"/>
      <scheme val="minor"/>
    </font>
    <font>
      <sz val="11"/>
      <color rgb="FF00B0F0"/>
      <name val="Calibri"/>
      <family val="2"/>
      <charset val="238"/>
      <scheme val="minor"/>
    </font>
    <font>
      <sz val="9"/>
      <color rgb="FF00B050"/>
      <name val="Arial"/>
      <family val="2"/>
      <charset val="238"/>
    </font>
    <font>
      <sz val="11"/>
      <color theme="4"/>
      <name val="Calibri"/>
      <family val="2"/>
      <charset val="238"/>
      <scheme val="minor"/>
    </font>
    <font>
      <sz val="10"/>
      <color rgb="FF202124"/>
      <name val="Arial"/>
      <family val="2"/>
      <charset val="238"/>
    </font>
    <font>
      <b/>
      <sz val="11"/>
      <color rgb="FFFF0000"/>
      <name val="Calibri"/>
      <family val="2"/>
      <charset val="238"/>
      <scheme val="minor"/>
    </font>
  </fonts>
  <fills count="22">
    <fill>
      <patternFill patternType="none"/>
    </fill>
    <fill>
      <patternFill patternType="gray125"/>
    </fill>
    <fill>
      <patternFill patternType="solid">
        <fgColor rgb="FFFF0000"/>
        <bgColor indexed="64"/>
      </patternFill>
    </fill>
    <fill>
      <patternFill patternType="solid">
        <fgColor theme="1"/>
        <bgColor theme="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bgColor indexed="64"/>
      </patternFill>
    </fill>
    <fill>
      <patternFill patternType="solid">
        <fgColor rgb="FFC6EFCE"/>
      </patternFill>
    </fill>
    <fill>
      <patternFill patternType="solid">
        <fgColor theme="6" tint="-0.249977111117893"/>
        <bgColor theme="4"/>
      </patternFill>
    </fill>
    <fill>
      <patternFill patternType="solid">
        <fgColor rgb="FF00B0F0"/>
        <bgColor theme="4"/>
      </patternFill>
    </fill>
    <fill>
      <patternFill patternType="solid">
        <fgColor rgb="FFFFFF00"/>
        <bgColor theme="4"/>
      </patternFill>
    </fill>
    <fill>
      <patternFill patternType="solid">
        <fgColor rgb="FFFFC0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2">
    <xf numFmtId="0" fontId="0" fillId="0" borderId="0"/>
    <xf numFmtId="0" fontId="21" fillId="11" borderId="0" applyNumberFormat="0" applyBorder="0" applyAlignment="0" applyProtection="0"/>
  </cellStyleXfs>
  <cellXfs count="275">
    <xf numFmtId="0" fontId="0" fillId="0" borderId="0" xfId="0"/>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xf>
    <xf numFmtId="0" fontId="4" fillId="0" borderId="0" xfId="0" applyFont="1"/>
    <xf numFmtId="0" fontId="1" fillId="3"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wrapText="1"/>
    </xf>
    <xf numFmtId="0" fontId="7" fillId="4" borderId="1" xfId="0" applyFont="1" applyFill="1" applyBorder="1" applyAlignment="1">
      <alignment horizontal="center" vertical="center" wrapText="1"/>
    </xf>
    <xf numFmtId="0" fontId="8" fillId="0" borderId="0" xfId="0" applyFont="1"/>
    <xf numFmtId="0" fontId="2" fillId="0" borderId="0" xfId="0" applyFont="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6"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0" fillId="0" borderId="1" xfId="0" applyBorder="1" applyAlignment="1">
      <alignment horizontal="center" vertical="center" wrapText="1"/>
    </xf>
    <xf numFmtId="0" fontId="7" fillId="4" borderId="7" xfId="0" applyFont="1" applyFill="1" applyBorder="1" applyAlignment="1">
      <alignment horizontal="center" vertical="center" wrapText="1"/>
    </xf>
    <xf numFmtId="0" fontId="0" fillId="0" borderId="1" xfId="0" applyBorder="1"/>
    <xf numFmtId="0" fontId="4" fillId="0" borderId="1" xfId="0" applyFont="1" applyBorder="1"/>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xf>
    <xf numFmtId="0" fontId="2" fillId="0" borderId="1" xfId="0" applyFont="1" applyBorder="1"/>
    <xf numFmtId="0" fontId="0" fillId="0" borderId="1" xfId="0" applyBorder="1" applyAlignment="1">
      <alignment wrapText="1"/>
    </xf>
    <xf numFmtId="0" fontId="0" fillId="0" borderId="1" xfId="0" applyBorder="1" applyAlignment="1">
      <alignment vertical="center" wrapText="1"/>
    </xf>
    <xf numFmtId="0" fontId="0" fillId="0" borderId="0" xfId="0" applyAlignment="1">
      <alignment horizontal="center" vertical="center"/>
    </xf>
    <xf numFmtId="0" fontId="0" fillId="8" borderId="1" xfId="0" applyFill="1" applyBorder="1" applyAlignment="1">
      <alignment wrapText="1"/>
    </xf>
    <xf numFmtId="0" fontId="0" fillId="2" borderId="1" xfId="0" applyFill="1" applyBorder="1"/>
    <xf numFmtId="0" fontId="0" fillId="2" borderId="1" xfId="0" applyFill="1" applyBorder="1" applyAlignment="1">
      <alignment horizontal="center" vertical="center" wrapText="1"/>
    </xf>
    <xf numFmtId="0" fontId="4" fillId="0" borderId="0" xfId="0" applyFont="1" applyAlignment="1">
      <alignment horizontal="center" vertical="center"/>
    </xf>
    <xf numFmtId="0" fontId="8" fillId="0" borderId="1" xfId="0" applyFont="1" applyBorder="1"/>
    <xf numFmtId="2" fontId="2" fillId="0" borderId="1" xfId="0" applyNumberFormat="1" applyFont="1" applyBorder="1" applyAlignment="1">
      <alignment horizontal="center" vertical="center" wrapText="1"/>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2" fillId="0" borderId="1" xfId="0" applyFont="1" applyBorder="1" applyAlignment="1">
      <alignment wrapText="1"/>
    </xf>
    <xf numFmtId="0" fontId="2" fillId="0" borderId="0" xfId="0"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2" borderId="1" xfId="0" applyFont="1" applyFill="1" applyBorder="1"/>
    <xf numFmtId="0" fontId="2" fillId="0" borderId="0" xfId="0" applyFont="1"/>
    <xf numFmtId="0" fontId="4" fillId="2" borderId="1" xfId="0" applyFont="1" applyFill="1" applyBorder="1"/>
    <xf numFmtId="0" fontId="14" fillId="0" borderId="1" xfId="0" applyFont="1" applyBorder="1" applyAlignment="1">
      <alignment wrapText="1"/>
    </xf>
    <xf numFmtId="0" fontId="15" fillId="8" borderId="0" xfId="0" applyFont="1" applyFill="1" applyAlignment="1">
      <alignment wrapText="1"/>
    </xf>
    <xf numFmtId="0" fontId="16" fillId="8" borderId="0" xfId="0" applyFont="1" applyFill="1" applyAlignment="1">
      <alignment wrapText="1"/>
    </xf>
    <xf numFmtId="0" fontId="0" fillId="2" borderId="1" xfId="0" applyFill="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8" borderId="1"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 fillId="10" borderId="1" xfId="0" applyFont="1" applyFill="1" applyBorder="1" applyAlignment="1">
      <alignment horizontal="center" vertical="center" wrapText="1"/>
    </xf>
    <xf numFmtId="0" fontId="14" fillId="10" borderId="1" xfId="0" applyFont="1" applyFill="1" applyBorder="1" applyAlignment="1">
      <alignment horizontal="left" vertical="center" wrapText="1"/>
    </xf>
    <xf numFmtId="0" fontId="2" fillId="10" borderId="1" xfId="0" applyFont="1" applyFill="1" applyBorder="1" applyAlignment="1">
      <alignment horizontal="center" vertical="center"/>
    </xf>
    <xf numFmtId="0" fontId="15" fillId="8" borderId="0" xfId="0" applyFont="1" applyFill="1" applyAlignment="1">
      <alignment horizontal="center" vertical="center" wrapText="1"/>
    </xf>
    <xf numFmtId="0" fontId="15" fillId="8" borderId="0" xfId="0" applyFont="1" applyFill="1" applyAlignment="1">
      <alignment horizontal="center" vertical="center"/>
    </xf>
    <xf numFmtId="0" fontId="0" fillId="10" borderId="1" xfId="0" applyFill="1" applyBorder="1" applyAlignment="1">
      <alignment horizontal="center" vertical="center" wrapText="1"/>
    </xf>
    <xf numFmtId="0" fontId="20" fillId="8" borderId="1" xfId="0" applyFont="1" applyFill="1" applyBorder="1" applyAlignment="1">
      <alignment horizontal="center" vertical="center"/>
    </xf>
    <xf numFmtId="0" fontId="1" fillId="3" borderId="10"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23" fillId="13" borderId="3" xfId="0" applyFont="1" applyFill="1" applyBorder="1" applyAlignment="1">
      <alignment horizontal="center" vertical="center" wrapText="1"/>
    </xf>
    <xf numFmtId="164" fontId="23" fillId="13" borderId="11" xfId="0" applyNumberFormat="1" applyFont="1" applyFill="1" applyBorder="1" applyAlignment="1">
      <alignment horizontal="center" vertical="center" wrapText="1"/>
    </xf>
    <xf numFmtId="164" fontId="23" fillId="13" borderId="12" xfId="0" applyNumberFormat="1" applyFont="1" applyFill="1" applyBorder="1" applyAlignment="1">
      <alignment horizontal="center" vertical="center" wrapText="1"/>
    </xf>
    <xf numFmtId="0" fontId="23" fillId="13" borderId="13" xfId="0" applyFont="1" applyFill="1" applyBorder="1" applyAlignment="1">
      <alignment horizontal="center" vertical="center" wrapText="1"/>
    </xf>
    <xf numFmtId="164" fontId="23" fillId="12" borderId="8" xfId="0" applyNumberFormat="1" applyFont="1" applyFill="1" applyBorder="1" applyAlignment="1">
      <alignment horizontal="center" vertical="center" wrapText="1"/>
    </xf>
    <xf numFmtId="164" fontId="23" fillId="12" borderId="1" xfId="0" applyNumberFormat="1"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8" xfId="0" applyBorder="1" applyAlignment="1">
      <alignment horizontal="center" vertical="center"/>
    </xf>
    <xf numFmtId="0" fontId="0" fillId="0" borderId="3" xfId="0" applyBorder="1" applyAlignment="1">
      <alignment horizontal="center" vertical="center" wrapText="1"/>
    </xf>
    <xf numFmtId="164" fontId="3" fillId="8" borderId="14"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15" xfId="0" applyFont="1" applyFill="1" applyBorder="1" applyAlignment="1">
      <alignment horizontal="center" vertical="center" wrapText="1"/>
    </xf>
    <xf numFmtId="164" fontId="21" fillId="11" borderId="8" xfId="1" applyNumberFormat="1" applyBorder="1" applyAlignment="1">
      <alignment horizontal="center" vertical="center" wrapText="1"/>
    </xf>
    <xf numFmtId="164" fontId="21" fillId="11" borderId="1" xfId="1" applyNumberFormat="1" applyBorder="1" applyAlignment="1">
      <alignment horizontal="center" vertical="center" wrapText="1"/>
    </xf>
    <xf numFmtId="0" fontId="12" fillId="0" borderId="1" xfId="0" applyFont="1" applyBorder="1" applyAlignment="1">
      <alignment wrapText="1"/>
    </xf>
    <xf numFmtId="164" fontId="3" fillId="0" borderId="14"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5" xfId="0" applyFont="1" applyBorder="1" applyAlignment="1">
      <alignment horizontal="center" vertical="center" wrapText="1"/>
    </xf>
    <xf numFmtId="164" fontId="2" fillId="0" borderId="8"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2" borderId="8"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0" fillId="15" borderId="1" xfId="0" applyFill="1" applyBorder="1" applyAlignment="1">
      <alignment horizontal="center" vertical="center"/>
    </xf>
    <xf numFmtId="0" fontId="2" fillId="15" borderId="1" xfId="0" applyFont="1" applyFill="1" applyBorder="1" applyAlignment="1">
      <alignment horizontal="center" vertical="center" wrapText="1"/>
    </xf>
    <xf numFmtId="0" fontId="0" fillId="15" borderId="1" xfId="0" applyFill="1" applyBorder="1" applyAlignment="1">
      <alignment horizontal="center" vertical="center" wrapText="1"/>
    </xf>
    <xf numFmtId="164" fontId="2" fillId="15" borderId="8" xfId="0" applyNumberFormat="1" applyFont="1" applyFill="1" applyBorder="1" applyAlignment="1">
      <alignment horizontal="center" vertical="center" wrapText="1"/>
    </xf>
    <xf numFmtId="164" fontId="2" fillId="15" borderId="1"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164" fontId="3" fillId="8" borderId="3" xfId="0" applyNumberFormat="1" applyFont="1" applyFill="1" applyBorder="1" applyAlignment="1">
      <alignment horizontal="center" vertical="center" wrapText="1"/>
    </xf>
    <xf numFmtId="164" fontId="3" fillId="8" borderId="15" xfId="0" applyNumberFormat="1" applyFont="1" applyFill="1" applyBorder="1" applyAlignment="1">
      <alignment horizontal="center" vertical="center" wrapText="1"/>
    </xf>
    <xf numFmtId="0" fontId="12" fillId="0" borderId="1" xfId="0" applyFont="1" applyBorder="1" applyAlignment="1">
      <alignment vertical="center" wrapText="1"/>
    </xf>
    <xf numFmtId="0" fontId="3" fillId="0" borderId="17"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xf>
    <xf numFmtId="0" fontId="24" fillId="0" borderId="1" xfId="0" applyFont="1" applyBorder="1"/>
    <xf numFmtId="0" fontId="24" fillId="0" borderId="1" xfId="0" applyFont="1" applyBorder="1" applyAlignment="1">
      <alignment wrapText="1"/>
    </xf>
    <xf numFmtId="0" fontId="24" fillId="0" borderId="1" xfId="0" applyFont="1" applyBorder="1" applyAlignment="1">
      <alignment vertical="center" wrapText="1"/>
    </xf>
    <xf numFmtId="0" fontId="25" fillId="0" borderId="1" xfId="0" applyFont="1" applyBorder="1" applyAlignment="1">
      <alignment wrapText="1"/>
    </xf>
    <xf numFmtId="164" fontId="0" fillId="15" borderId="8" xfId="0" applyNumberFormat="1" applyFill="1" applyBorder="1" applyAlignment="1">
      <alignment horizontal="center" vertical="center" wrapText="1"/>
    </xf>
    <xf numFmtId="164" fontId="0" fillId="15" borderId="1" xfId="0" applyNumberFormat="1" applyFill="1" applyBorder="1" applyAlignment="1">
      <alignment horizontal="center" vertical="center" wrapText="1"/>
    </xf>
    <xf numFmtId="0" fontId="12" fillId="0" borderId="8"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4" fontId="12" fillId="0" borderId="8"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xf numFmtId="0" fontId="6" fillId="0" borderId="1" xfId="0" applyFont="1" applyBorder="1" applyAlignment="1">
      <alignment horizontal="justify" vertical="center" wrapText="1"/>
    </xf>
    <xf numFmtId="0" fontId="0" fillId="15" borderId="3" xfId="0" applyFill="1" applyBorder="1" applyAlignment="1">
      <alignment horizontal="center" vertical="center" wrapText="1"/>
    </xf>
    <xf numFmtId="164" fontId="3" fillId="8" borderId="1" xfId="0" applyNumberFormat="1" applyFont="1" applyFill="1" applyBorder="1" applyAlignment="1">
      <alignment horizontal="center" vertical="center"/>
    </xf>
    <xf numFmtId="0" fontId="3" fillId="0" borderId="15" xfId="0" applyFont="1" applyBorder="1" applyAlignment="1">
      <alignment horizontal="center" vertical="center"/>
    </xf>
    <xf numFmtId="164" fontId="0" fillId="0" borderId="1" xfId="0" applyNumberForma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24" fillId="8" borderId="1"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3" fillId="8" borderId="15" xfId="0" applyFont="1" applyFill="1" applyBorder="1" applyAlignment="1">
      <alignment horizontal="center" vertical="center"/>
    </xf>
    <xf numFmtId="164" fontId="24" fillId="8" borderId="8" xfId="0" applyNumberFormat="1" applyFont="1" applyFill="1" applyBorder="1" applyAlignment="1">
      <alignment horizontal="center" vertical="center" wrapText="1"/>
    </xf>
    <xf numFmtId="164" fontId="24" fillId="8" borderId="1" xfId="0" applyNumberFormat="1" applyFont="1" applyFill="1" applyBorder="1" applyAlignment="1">
      <alignment horizontal="center" vertical="center"/>
    </xf>
    <xf numFmtId="0" fontId="24" fillId="8" borderId="1" xfId="0" applyFont="1" applyFill="1" applyBorder="1" applyAlignment="1">
      <alignment horizontal="center" vertical="center"/>
    </xf>
    <xf numFmtId="0" fontId="24" fillId="0" borderId="1" xfId="0" applyFont="1" applyBorder="1" applyAlignment="1">
      <alignment horizont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2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 fillId="2" borderId="8"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26" fillId="0" borderId="1" xfId="0" applyFont="1" applyBorder="1" applyAlignment="1">
      <alignment horizontal="center"/>
    </xf>
    <xf numFmtId="0" fontId="26" fillId="0" borderId="1" xfId="0" applyFont="1" applyBorder="1"/>
    <xf numFmtId="0" fontId="26" fillId="0" borderId="1" xfId="0" applyFont="1" applyBorder="1" applyAlignment="1">
      <alignment wrapText="1"/>
    </xf>
    <xf numFmtId="0" fontId="12" fillId="10" borderId="1" xfId="0" applyFont="1" applyFill="1" applyBorder="1" applyAlignment="1">
      <alignment horizontal="center" vertical="center" wrapText="1"/>
    </xf>
    <xf numFmtId="0" fontId="0" fillId="2" borderId="3" xfId="0" applyFill="1" applyBorder="1" applyAlignment="1">
      <alignment horizontal="center" vertical="center" wrapText="1"/>
    </xf>
    <xf numFmtId="0" fontId="26" fillId="0" borderId="8" xfId="0" applyFont="1" applyBorder="1" applyAlignment="1">
      <alignment horizontal="center" vertical="center"/>
    </xf>
    <xf numFmtId="0" fontId="27" fillId="2" borderId="1"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xf>
    <xf numFmtId="164" fontId="3" fillId="8" borderId="14" xfId="0" applyNumberFormat="1" applyFont="1" applyFill="1" applyBorder="1" applyAlignment="1">
      <alignment horizontal="center" vertical="center"/>
    </xf>
    <xf numFmtId="164" fontId="24" fillId="0" borderId="8" xfId="0" applyNumberFormat="1" applyFont="1" applyBorder="1" applyAlignment="1">
      <alignment horizontal="center" vertical="center"/>
    </xf>
    <xf numFmtId="164" fontId="24" fillId="0" borderId="1" xfId="0" applyNumberFormat="1"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vertical="center"/>
    </xf>
    <xf numFmtId="164" fontId="3" fillId="0" borderId="14"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2" fillId="2" borderId="3" xfId="0" applyFont="1" applyFill="1" applyBorder="1" applyAlignment="1">
      <alignment horizontal="center" vertical="center" wrapText="1"/>
    </xf>
    <xf numFmtId="164" fontId="3" fillId="2" borderId="14" xfId="0" applyNumberFormat="1" applyFont="1" applyFill="1" applyBorder="1" applyAlignment="1">
      <alignment horizontal="center" vertical="center" wrapText="1"/>
    </xf>
    <xf numFmtId="0" fontId="24" fillId="0" borderId="3" xfId="0" applyFont="1" applyBorder="1"/>
    <xf numFmtId="0" fontId="24" fillId="8" borderId="3" xfId="0" applyFont="1" applyFill="1" applyBorder="1" applyAlignment="1">
      <alignment horizontal="center" vertical="center"/>
    </xf>
    <xf numFmtId="0" fontId="24" fillId="0" borderId="1" xfId="0" applyFont="1" applyBorder="1" applyAlignment="1">
      <alignment horizontal="center" wrapText="1"/>
    </xf>
    <xf numFmtId="164" fontId="24" fillId="8" borderId="8" xfId="0" applyNumberFormat="1" applyFont="1" applyFill="1" applyBorder="1" applyAlignment="1">
      <alignment horizontal="center" vertical="center"/>
    </xf>
    <xf numFmtId="0" fontId="2" fillId="0" borderId="1" xfId="0" applyFont="1" applyBorder="1" applyAlignment="1">
      <alignment horizontal="left" vertical="center" wrapText="1"/>
    </xf>
    <xf numFmtId="164" fontId="3" fillId="2"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0" fillId="0" borderId="3" xfId="0"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24" fillId="10" borderId="1"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3" xfId="0" applyFont="1" applyFill="1" applyBorder="1" applyAlignment="1">
      <alignment horizontal="center" vertical="center"/>
    </xf>
    <xf numFmtId="164" fontId="3" fillId="10" borderId="14" xfId="0" applyNumberFormat="1" applyFont="1" applyFill="1" applyBorder="1" applyAlignment="1">
      <alignment horizontal="center" vertical="center" wrapText="1"/>
    </xf>
    <xf numFmtId="164" fontId="3" fillId="10" borderId="1" xfId="0" applyNumberFormat="1" applyFont="1" applyFill="1" applyBorder="1" applyAlignment="1">
      <alignment horizontal="center" vertical="center"/>
    </xf>
    <xf numFmtId="0" fontId="3" fillId="10" borderId="15" xfId="0" applyFont="1" applyFill="1" applyBorder="1" applyAlignment="1">
      <alignment horizontal="center" vertical="center"/>
    </xf>
    <xf numFmtId="164" fontId="24" fillId="10" borderId="8" xfId="0" applyNumberFormat="1" applyFont="1" applyFill="1" applyBorder="1" applyAlignment="1">
      <alignment horizontal="center" vertical="center" wrapText="1"/>
    </xf>
    <xf numFmtId="164" fontId="24" fillId="10" borderId="1" xfId="0" applyNumberFormat="1" applyFont="1" applyFill="1" applyBorder="1" applyAlignment="1">
      <alignment horizontal="center" vertical="center"/>
    </xf>
    <xf numFmtId="164" fontId="3" fillId="10" borderId="14" xfId="0" applyNumberFormat="1" applyFont="1" applyFill="1" applyBorder="1" applyAlignment="1">
      <alignment horizontal="center" vertical="center"/>
    </xf>
    <xf numFmtId="164" fontId="24" fillId="10" borderId="8" xfId="0" applyNumberFormat="1" applyFont="1" applyFill="1" applyBorder="1" applyAlignment="1">
      <alignment horizontal="center" vertical="center"/>
    </xf>
    <xf numFmtId="164" fontId="3" fillId="8" borderId="8"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xf>
    <xf numFmtId="164" fontId="2" fillId="8" borderId="1" xfId="0" applyNumberFormat="1" applyFont="1" applyFill="1" applyBorder="1" applyAlignment="1">
      <alignment horizontal="center" vertical="center" wrapText="1"/>
    </xf>
    <xf numFmtId="164" fontId="32"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0" fontId="24" fillId="0" borderId="3" xfId="0" applyFont="1" applyBorder="1" applyAlignment="1">
      <alignment horizontal="center"/>
    </xf>
    <xf numFmtId="164" fontId="3" fillId="8" borderId="14" xfId="0" applyNumberFormat="1" applyFont="1" applyFill="1" applyBorder="1" applyAlignment="1">
      <alignment horizontal="center"/>
    </xf>
    <xf numFmtId="164" fontId="3" fillId="8" borderId="1" xfId="0" applyNumberFormat="1" applyFont="1" applyFill="1" applyBorder="1" applyAlignment="1">
      <alignment horizontal="center"/>
    </xf>
    <xf numFmtId="0" fontId="3" fillId="0" borderId="15" xfId="0" applyFont="1" applyBorder="1" applyAlignment="1">
      <alignment horizontal="center"/>
    </xf>
    <xf numFmtId="164" fontId="24" fillId="0" borderId="8" xfId="0" applyNumberFormat="1" applyFont="1" applyBorder="1" applyAlignment="1">
      <alignment horizontal="center"/>
    </xf>
    <xf numFmtId="164" fontId="24" fillId="0" borderId="1" xfId="0" applyNumberFormat="1" applyFont="1" applyBorder="1" applyAlignment="1">
      <alignment horizontal="center"/>
    </xf>
    <xf numFmtId="164" fontId="3" fillId="0" borderId="14" xfId="0" applyNumberFormat="1" applyFont="1" applyBorder="1" applyAlignment="1">
      <alignment horizontal="center"/>
    </xf>
    <xf numFmtId="164" fontId="3" fillId="0" borderId="1" xfId="0" applyNumberFormat="1" applyFont="1" applyBorder="1" applyAlignment="1">
      <alignment horizontal="center"/>
    </xf>
    <xf numFmtId="164" fontId="24" fillId="0" borderId="8" xfId="0" applyNumberFormat="1" applyFont="1" applyBorder="1"/>
    <xf numFmtId="0" fontId="24" fillId="16" borderId="3" xfId="0" applyFont="1" applyFill="1" applyBorder="1" applyAlignment="1">
      <alignment horizontal="center" vertical="center" wrapText="1"/>
    </xf>
    <xf numFmtId="0" fontId="24" fillId="16" borderId="1" xfId="0" applyFont="1" applyFill="1" applyBorder="1" applyAlignment="1">
      <alignment horizontal="center" vertical="center" wrapText="1"/>
    </xf>
    <xf numFmtId="164" fontId="3" fillId="16" borderId="14" xfId="0" applyNumberFormat="1" applyFont="1" applyFill="1" applyBorder="1" applyAlignment="1">
      <alignment horizontal="center" vertical="center" wrapText="1"/>
    </xf>
    <xf numFmtId="164" fontId="3" fillId="16" borderId="1" xfId="0" applyNumberFormat="1" applyFont="1" applyFill="1" applyBorder="1" applyAlignment="1">
      <alignment horizontal="center" vertical="center" wrapText="1"/>
    </xf>
    <xf numFmtId="0" fontId="3" fillId="16" borderId="15" xfId="0" applyFont="1" applyFill="1" applyBorder="1" applyAlignment="1">
      <alignment horizontal="center" vertical="center" wrapText="1"/>
    </xf>
    <xf numFmtId="164" fontId="24" fillId="16" borderId="8" xfId="0" applyNumberFormat="1" applyFont="1" applyFill="1" applyBorder="1" applyAlignment="1">
      <alignment horizontal="center" vertical="center" wrapText="1"/>
    </xf>
    <xf numFmtId="164" fontId="24" fillId="16" borderId="1" xfId="0" applyNumberFormat="1" applyFont="1" applyFill="1" applyBorder="1" applyAlignment="1">
      <alignment horizontal="center" vertical="center" wrapText="1"/>
    </xf>
    <xf numFmtId="0" fontId="24" fillId="16" borderId="1" xfId="0" applyFont="1" applyFill="1" applyBorder="1" applyAlignment="1">
      <alignment wrapText="1"/>
    </xf>
    <xf numFmtId="0" fontId="0" fillId="17" borderId="1" xfId="0" applyFill="1" applyBorder="1" applyAlignment="1">
      <alignment horizontal="center" vertical="center"/>
    </xf>
    <xf numFmtId="0" fontId="2" fillId="17" borderId="1" xfId="0" applyFont="1" applyFill="1" applyBorder="1" applyAlignment="1">
      <alignment horizontal="center" vertical="center" wrapText="1"/>
    </xf>
    <xf numFmtId="0" fontId="0" fillId="17" borderId="1" xfId="0" applyFill="1" applyBorder="1" applyAlignment="1">
      <alignment vertical="center"/>
    </xf>
    <xf numFmtId="0" fontId="0" fillId="17" borderId="1" xfId="0" applyFill="1" applyBorder="1" applyAlignment="1">
      <alignment vertical="center" wrapText="1"/>
    </xf>
    <xf numFmtId="0" fontId="0" fillId="17" borderId="3" xfId="0" applyFill="1" applyBorder="1" applyAlignment="1">
      <alignment vertical="center" wrapText="1"/>
    </xf>
    <xf numFmtId="164" fontId="3" fillId="17" borderId="1" xfId="0" applyNumberFormat="1" applyFont="1" applyFill="1" applyBorder="1" applyAlignment="1">
      <alignment horizontal="center" vertical="center"/>
    </xf>
    <xf numFmtId="0" fontId="3" fillId="17" borderId="15" xfId="0" applyFont="1" applyFill="1" applyBorder="1" applyAlignment="1">
      <alignment horizontal="center" vertical="center"/>
    </xf>
    <xf numFmtId="164" fontId="2" fillId="17" borderId="8" xfId="0" applyNumberFormat="1" applyFont="1" applyFill="1" applyBorder="1" applyAlignment="1">
      <alignment horizontal="center" vertical="center" wrapText="1"/>
    </xf>
    <xf numFmtId="164" fontId="0" fillId="17" borderId="1" xfId="0" applyNumberFormat="1" applyFill="1" applyBorder="1" applyAlignment="1">
      <alignment vertical="center"/>
    </xf>
    <xf numFmtId="0" fontId="2" fillId="17" borderId="1" xfId="0" applyFont="1" applyFill="1" applyBorder="1" applyAlignment="1">
      <alignment horizontal="center" vertical="center"/>
    </xf>
    <xf numFmtId="0" fontId="2" fillId="8" borderId="3" xfId="0" applyFont="1" applyFill="1" applyBorder="1" applyAlignment="1">
      <alignment horizontal="center" vertical="center" wrapText="1"/>
    </xf>
    <xf numFmtId="164" fontId="2" fillId="8" borderId="8" xfId="0" applyNumberFormat="1" applyFont="1" applyFill="1" applyBorder="1" applyAlignment="1">
      <alignment horizontal="center" vertical="center" wrapText="1"/>
    </xf>
    <xf numFmtId="0" fontId="2" fillId="17" borderId="3" xfId="0" applyFont="1" applyFill="1" applyBorder="1" applyAlignment="1">
      <alignment horizontal="center" vertical="center" wrapText="1"/>
    </xf>
    <xf numFmtId="164" fontId="3" fillId="17" borderId="18" xfId="0" applyNumberFormat="1" applyFont="1" applyFill="1" applyBorder="1" applyAlignment="1">
      <alignment horizontal="center" vertical="center" wrapText="1"/>
    </xf>
    <xf numFmtId="164" fontId="3" fillId="8" borderId="19" xfId="0" applyNumberFormat="1" applyFont="1" applyFill="1" applyBorder="1" applyAlignment="1">
      <alignment horizontal="center" vertical="center" wrapText="1"/>
    </xf>
    <xf numFmtId="0" fontId="3" fillId="17" borderId="20" xfId="0" applyFont="1" applyFill="1" applyBorder="1" applyAlignment="1">
      <alignment horizontal="center" vertical="center" wrapText="1"/>
    </xf>
    <xf numFmtId="164" fontId="2" fillId="17" borderId="1" xfId="0" applyNumberFormat="1" applyFont="1" applyFill="1" applyBorder="1" applyAlignment="1">
      <alignment horizontal="center" vertical="center" wrapText="1"/>
    </xf>
    <xf numFmtId="164" fontId="0" fillId="0" borderId="0" xfId="0" applyNumberFormat="1"/>
    <xf numFmtId="0" fontId="7" fillId="18" borderId="7" xfId="0" applyFont="1" applyFill="1" applyBorder="1" applyAlignment="1">
      <alignment horizontal="center" vertical="center" wrapText="1"/>
    </xf>
    <xf numFmtId="0" fontId="0" fillId="0" borderId="21" xfId="0" applyBorder="1" applyAlignment="1">
      <alignment horizontal="center" vertical="center"/>
    </xf>
    <xf numFmtId="0" fontId="0" fillId="0" borderId="3" xfId="0" applyBorder="1"/>
    <xf numFmtId="0" fontId="2" fillId="0" borderId="22" xfId="0" applyFont="1" applyBorder="1" applyAlignment="1">
      <alignment horizontal="center" vertical="center" wrapText="1"/>
    </xf>
    <xf numFmtId="0" fontId="0" fillId="0" borderId="21" xfId="0" applyBorder="1"/>
    <xf numFmtId="0" fontId="23" fillId="13" borderId="23" xfId="0" applyFont="1" applyFill="1" applyBorder="1" applyAlignment="1">
      <alignment horizontal="center" vertical="center" wrapText="1"/>
    </xf>
    <xf numFmtId="0" fontId="23" fillId="13" borderId="5" xfId="0" applyFont="1" applyFill="1" applyBorder="1" applyAlignment="1">
      <alignment horizontal="center" vertical="center" wrapText="1"/>
    </xf>
    <xf numFmtId="164" fontId="23" fillId="13" borderId="24" xfId="0" applyNumberFormat="1" applyFont="1" applyFill="1" applyBorder="1" applyAlignment="1">
      <alignment horizontal="center" vertical="center" wrapText="1"/>
    </xf>
    <xf numFmtId="164" fontId="23" fillId="13" borderId="25" xfId="0" applyNumberFormat="1" applyFont="1" applyFill="1" applyBorder="1" applyAlignment="1">
      <alignment horizontal="center" vertical="center" wrapText="1"/>
    </xf>
    <xf numFmtId="0" fontId="23" fillId="13" borderId="26"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wrapText="1"/>
    </xf>
    <xf numFmtId="0" fontId="0" fillId="19" borderId="1" xfId="0" applyFill="1" applyBorder="1" applyAlignment="1">
      <alignment horizontal="center" vertical="center" wrapText="1"/>
    </xf>
    <xf numFmtId="0" fontId="0" fillId="19" borderId="1" xfId="0" applyFill="1" applyBorder="1" applyAlignment="1">
      <alignment horizontal="center" vertical="center"/>
    </xf>
    <xf numFmtId="0" fontId="32" fillId="8" borderId="1" xfId="0" applyFont="1" applyFill="1" applyBorder="1" applyAlignment="1">
      <alignment horizontal="center" vertical="center"/>
    </xf>
    <xf numFmtId="0" fontId="0" fillId="10" borderId="0" xfId="0" applyFill="1"/>
    <xf numFmtId="0" fontId="0" fillId="10" borderId="1" xfId="0" applyFill="1" applyBorder="1" applyAlignment="1">
      <alignment horizontal="center" vertical="center"/>
    </xf>
    <xf numFmtId="0" fontId="14" fillId="10"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0" borderId="1" xfId="0" applyFont="1" applyFill="1" applyBorder="1" applyAlignment="1">
      <alignment horizontal="center" vertical="center" wrapText="1"/>
    </xf>
    <xf numFmtId="0" fontId="15" fillId="0" borderId="0" xfId="0" applyFont="1" applyAlignment="1">
      <alignment horizontal="center" vertical="center" wrapText="1"/>
    </xf>
    <xf numFmtId="0" fontId="2" fillId="20" borderId="1" xfId="0" applyFont="1" applyFill="1" applyBorder="1" applyAlignment="1">
      <alignment horizontal="center" vertical="center"/>
    </xf>
    <xf numFmtId="0" fontId="16" fillId="8" borderId="0" xfId="0" applyFont="1" applyFill="1" applyAlignment="1">
      <alignment horizontal="center" vertical="center" wrapText="1"/>
    </xf>
    <xf numFmtId="2" fontId="0" fillId="19" borderId="1" xfId="0" applyNumberFormat="1" applyFill="1" applyBorder="1" applyAlignment="1">
      <alignment horizontal="center" vertical="center" wrapText="1"/>
    </xf>
    <xf numFmtId="2" fontId="0" fillId="0" borderId="0" xfId="0" applyNumberFormat="1" applyAlignment="1">
      <alignment wrapText="1"/>
    </xf>
    <xf numFmtId="2" fontId="23" fillId="13" borderId="23" xfId="0" applyNumberFormat="1" applyFont="1" applyFill="1" applyBorder="1" applyAlignment="1">
      <alignment horizontal="center" vertical="center" wrapText="1"/>
    </xf>
    <xf numFmtId="2" fontId="23" fillId="13" borderId="5" xfId="0" applyNumberFormat="1" applyFont="1" applyFill="1" applyBorder="1" applyAlignment="1">
      <alignment horizontal="center" vertical="center" wrapText="1"/>
    </xf>
    <xf numFmtId="0" fontId="23" fillId="13" borderId="27" xfId="0" applyFont="1" applyFill="1" applyBorder="1" applyAlignment="1">
      <alignment horizontal="center" vertical="center" wrapText="1"/>
    </xf>
    <xf numFmtId="0" fontId="0" fillId="18" borderId="1" xfId="0" applyFill="1" applyBorder="1" applyAlignment="1">
      <alignment horizontal="center" vertical="center"/>
    </xf>
    <xf numFmtId="0" fontId="2" fillId="0" borderId="1" xfId="0" applyFont="1" applyFill="1" applyBorder="1" applyAlignment="1">
      <alignment horizontal="center" vertical="center"/>
    </xf>
    <xf numFmtId="0" fontId="22" fillId="21" borderId="1" xfId="0" applyFont="1" applyFill="1" applyBorder="1" applyAlignment="1">
      <alignment horizontal="center" vertical="center"/>
    </xf>
    <xf numFmtId="0" fontId="22" fillId="21"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Alignment="1"/>
    <xf numFmtId="0" fontId="22" fillId="0" borderId="0" xfId="0" applyFont="1" applyAlignment="1">
      <alignment vertical="center"/>
    </xf>
    <xf numFmtId="0" fontId="22" fillId="0" borderId="0" xfId="0" applyFont="1" applyAlignment="1"/>
    <xf numFmtId="0" fontId="22" fillId="0" borderId="0" xfId="0" applyFont="1" applyAlignment="1">
      <alignment horizontal="center"/>
    </xf>
    <xf numFmtId="0" fontId="22" fillId="0" borderId="0" xfId="0" applyFont="1" applyAlignment="1">
      <alignment horizontal="center" vertical="center"/>
    </xf>
  </cellXfs>
  <cellStyles count="2">
    <cellStyle name="Dobry" xfId="1" builtinId="26"/>
    <cellStyle name="Normalny" xfId="0" builtinId="0"/>
  </cellStyles>
  <dxfs count="19">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6"/>
  <sheetViews>
    <sheetView tabSelected="1" zoomScale="70" zoomScaleNormal="70" workbookViewId="0">
      <pane ySplit="1" topLeftCell="A2" activePane="bottomLeft" state="frozen"/>
      <selection pane="bottomLeft" sqref="A1:C1"/>
    </sheetView>
  </sheetViews>
  <sheetFormatPr defaultRowHeight="14.5"/>
  <cols>
    <col min="1" max="1" width="4" style="4" customWidth="1"/>
    <col min="2" max="2" width="31.7265625" style="4" customWidth="1"/>
    <col min="3" max="3" width="20.54296875" style="4" customWidth="1"/>
    <col min="4" max="4" width="26.81640625" style="247" customWidth="1"/>
    <col min="5" max="5" width="13" customWidth="1"/>
    <col min="6" max="6" width="24.7265625" style="10" customWidth="1"/>
    <col min="7" max="7" width="26" customWidth="1"/>
    <col min="8" max="8" width="12.7265625" customWidth="1"/>
    <col min="11" max="11" width="21.81640625" bestFit="1" customWidth="1"/>
    <col min="14" max="14" width="21.81640625" bestFit="1" customWidth="1"/>
  </cols>
  <sheetData>
    <row r="1" spans="1:11">
      <c r="A1" s="273" t="s">
        <v>2970</v>
      </c>
      <c r="B1" s="273"/>
      <c r="C1" s="273"/>
      <c r="D1" s="272"/>
      <c r="E1" s="272"/>
      <c r="F1" s="272"/>
      <c r="G1" s="272"/>
      <c r="H1" s="272"/>
      <c r="I1" s="272"/>
      <c r="J1" s="272"/>
      <c r="K1" s="272"/>
    </row>
    <row r="3" spans="1:11">
      <c r="A3" s="273" t="s">
        <v>2971</v>
      </c>
      <c r="B3" s="273"/>
      <c r="C3" s="273"/>
      <c r="D3" s="273"/>
      <c r="E3" s="273"/>
      <c r="F3" s="273"/>
      <c r="G3" s="273"/>
      <c r="H3" s="270"/>
      <c r="I3" s="270"/>
      <c r="J3" s="270"/>
      <c r="K3" s="270"/>
    </row>
    <row r="5" spans="1:11" ht="60" customHeight="1">
      <c r="A5" s="267" t="s">
        <v>2972</v>
      </c>
      <c r="B5" s="267" t="s">
        <v>2986</v>
      </c>
      <c r="C5" s="267" t="s">
        <v>2983</v>
      </c>
      <c r="D5" s="268" t="s">
        <v>2973</v>
      </c>
      <c r="E5" s="267" t="s">
        <v>2974</v>
      </c>
      <c r="F5" s="268" t="s">
        <v>2975</v>
      </c>
      <c r="G5" s="267" t="s">
        <v>2969</v>
      </c>
      <c r="K5" s="42"/>
    </row>
    <row r="6" spans="1:11" ht="60" customHeight="1">
      <c r="A6" s="266">
        <v>1</v>
      </c>
      <c r="B6" s="266" t="s">
        <v>131</v>
      </c>
      <c r="C6" s="266" t="s">
        <v>132</v>
      </c>
      <c r="D6" s="269" t="s">
        <v>1702</v>
      </c>
      <c r="E6" s="269">
        <v>92</v>
      </c>
      <c r="F6" s="269" t="s">
        <v>2984</v>
      </c>
      <c r="G6" s="269" t="s">
        <v>2976</v>
      </c>
      <c r="H6" s="42"/>
      <c r="I6" s="42"/>
      <c r="J6" s="42"/>
      <c r="K6" s="42"/>
    </row>
    <row r="7" spans="1:11" ht="60" customHeight="1">
      <c r="A7" s="266">
        <v>2</v>
      </c>
      <c r="B7" s="266" t="s">
        <v>463</v>
      </c>
      <c r="C7" s="266" t="s">
        <v>464</v>
      </c>
      <c r="D7" s="269" t="s">
        <v>1706</v>
      </c>
      <c r="E7" s="266">
        <v>91</v>
      </c>
      <c r="F7" s="269" t="s">
        <v>2985</v>
      </c>
      <c r="G7" s="269" t="s">
        <v>2977</v>
      </c>
      <c r="H7" s="42"/>
      <c r="I7" s="42"/>
      <c r="J7" s="42"/>
      <c r="K7" s="42"/>
    </row>
    <row r="8" spans="1:11" ht="60" customHeight="1">
      <c r="A8" s="266">
        <v>3</v>
      </c>
      <c r="B8" s="266" t="s">
        <v>463</v>
      </c>
      <c r="C8" s="266" t="s">
        <v>464</v>
      </c>
      <c r="D8" s="269" t="s">
        <v>1735</v>
      </c>
      <c r="E8" s="266">
        <v>22</v>
      </c>
      <c r="F8" s="269" t="s">
        <v>2988</v>
      </c>
      <c r="G8" s="269" t="s">
        <v>2987</v>
      </c>
      <c r="H8" s="42"/>
      <c r="I8" s="42"/>
      <c r="J8" s="42"/>
      <c r="K8" s="42"/>
    </row>
    <row r="9" spans="1:11" ht="60" customHeight="1">
      <c r="A9" s="266">
        <v>4</v>
      </c>
      <c r="B9" s="266" t="s">
        <v>131</v>
      </c>
      <c r="C9" s="266" t="s">
        <v>132</v>
      </c>
      <c r="D9" s="269" t="s">
        <v>1743</v>
      </c>
      <c r="E9" s="269">
        <v>32</v>
      </c>
      <c r="F9" s="269" t="s">
        <v>2989</v>
      </c>
      <c r="G9" s="269" t="s">
        <v>1744</v>
      </c>
      <c r="H9" s="42"/>
      <c r="I9" s="42"/>
      <c r="J9" s="42"/>
      <c r="K9" s="42"/>
    </row>
    <row r="10" spans="1:11" ht="60" customHeight="1">
      <c r="A10" s="266">
        <v>5</v>
      </c>
      <c r="B10" s="266" t="s">
        <v>269</v>
      </c>
      <c r="C10" s="266" t="s">
        <v>63</v>
      </c>
      <c r="D10" s="269" t="s">
        <v>1747</v>
      </c>
      <c r="E10" s="269">
        <v>92</v>
      </c>
      <c r="F10" s="269"/>
      <c r="G10" s="269" t="s">
        <v>1748</v>
      </c>
      <c r="H10" s="42"/>
      <c r="I10" s="42"/>
      <c r="J10" s="42"/>
      <c r="K10" s="42"/>
    </row>
    <row r="11" spans="1:11" ht="60" customHeight="1">
      <c r="A11" s="266">
        <v>6</v>
      </c>
      <c r="B11" s="266" t="s">
        <v>269</v>
      </c>
      <c r="C11" s="266" t="s">
        <v>63</v>
      </c>
      <c r="D11" s="269" t="s">
        <v>1751</v>
      </c>
      <c r="E11" s="269">
        <v>92</v>
      </c>
      <c r="F11" s="269" t="s">
        <v>2990</v>
      </c>
      <c r="G11" s="269" t="s">
        <v>1752</v>
      </c>
      <c r="H11" s="42"/>
      <c r="I11" s="42"/>
      <c r="J11" s="42"/>
      <c r="K11" s="42"/>
    </row>
    <row r="12" spans="1:11" ht="60" customHeight="1">
      <c r="A12" s="266">
        <v>7</v>
      </c>
      <c r="B12" s="266" t="s">
        <v>160</v>
      </c>
      <c r="C12" s="266" t="s">
        <v>161</v>
      </c>
      <c r="D12" s="269" t="s">
        <v>1787</v>
      </c>
      <c r="E12" s="269">
        <v>94</v>
      </c>
      <c r="F12" s="269" t="s">
        <v>2991</v>
      </c>
      <c r="G12" s="269" t="s">
        <v>1788</v>
      </c>
      <c r="H12" s="42"/>
      <c r="I12" s="42"/>
      <c r="J12" s="42"/>
      <c r="K12" s="42"/>
    </row>
    <row r="13" spans="1:11" ht="60" customHeight="1">
      <c r="A13" s="266">
        <v>8</v>
      </c>
      <c r="B13" s="266" t="s">
        <v>167</v>
      </c>
      <c r="C13" s="266" t="s">
        <v>168</v>
      </c>
      <c r="D13" s="269" t="s">
        <v>1790</v>
      </c>
      <c r="E13" s="269">
        <v>94</v>
      </c>
      <c r="F13" s="269" t="s">
        <v>2992</v>
      </c>
      <c r="G13" s="269" t="s">
        <v>1791</v>
      </c>
      <c r="H13" s="42"/>
      <c r="I13" s="42"/>
      <c r="J13" s="42"/>
      <c r="K13" s="42"/>
    </row>
    <row r="14" spans="1:11" ht="60" customHeight="1">
      <c r="A14" s="266">
        <v>9</v>
      </c>
      <c r="B14" s="266" t="s">
        <v>131</v>
      </c>
      <c r="C14" s="266" t="s">
        <v>132</v>
      </c>
      <c r="D14" s="266" t="s">
        <v>1906</v>
      </c>
      <c r="E14" s="266">
        <v>12</v>
      </c>
      <c r="F14" s="269" t="s">
        <v>2993</v>
      </c>
      <c r="G14" s="269" t="s">
        <v>2978</v>
      </c>
      <c r="H14" s="42"/>
      <c r="I14" s="42"/>
      <c r="J14" s="42"/>
      <c r="K14" s="42"/>
    </row>
    <row r="15" spans="1:11" ht="60" customHeight="1">
      <c r="A15" s="266">
        <v>10</v>
      </c>
      <c r="B15" s="266" t="s">
        <v>167</v>
      </c>
      <c r="C15" s="266" t="s">
        <v>168</v>
      </c>
      <c r="D15" s="269" t="s">
        <v>2328</v>
      </c>
      <c r="E15" s="269">
        <v>86</v>
      </c>
      <c r="F15" s="269" t="s">
        <v>2995</v>
      </c>
      <c r="G15" s="269" t="s">
        <v>2994</v>
      </c>
      <c r="H15" s="42"/>
      <c r="I15" s="42"/>
      <c r="J15" s="42"/>
      <c r="K15" s="42"/>
    </row>
    <row r="16" spans="1:11">
      <c r="A16" s="42"/>
      <c r="B16" s="42"/>
      <c r="C16" s="42"/>
      <c r="D16" s="248"/>
      <c r="E16" s="42"/>
      <c r="F16" s="248"/>
      <c r="G16" s="42"/>
      <c r="H16" s="42"/>
      <c r="I16" s="42"/>
      <c r="J16" s="42"/>
      <c r="K16" s="42"/>
    </row>
    <row r="17" spans="1:11">
      <c r="A17" s="42"/>
      <c r="B17" s="42"/>
      <c r="C17" s="42"/>
      <c r="D17" s="248"/>
      <c r="E17" s="42"/>
      <c r="F17" s="248"/>
      <c r="G17" s="42"/>
      <c r="H17" s="42"/>
      <c r="I17" s="42"/>
      <c r="J17" s="42"/>
      <c r="K17" s="42"/>
    </row>
    <row r="18" spans="1:11">
      <c r="A18" s="274" t="s">
        <v>2979</v>
      </c>
      <c r="B18" s="274"/>
      <c r="C18" s="274"/>
      <c r="D18" s="274"/>
      <c r="E18" s="274"/>
      <c r="F18" s="274"/>
      <c r="G18" s="274"/>
      <c r="H18" s="271"/>
      <c r="I18" s="271"/>
      <c r="J18" s="271"/>
      <c r="K18" s="271"/>
    </row>
    <row r="19" spans="1:11">
      <c r="A19" s="42"/>
      <c r="B19" s="42"/>
      <c r="C19" s="42"/>
      <c r="D19" s="248"/>
      <c r="E19" s="42"/>
      <c r="F19" s="248"/>
      <c r="G19" s="42"/>
      <c r="H19" s="42"/>
      <c r="I19" s="42"/>
      <c r="J19" s="42"/>
      <c r="K19" s="42"/>
    </row>
    <row r="20" spans="1:11" ht="60" customHeight="1">
      <c r="A20" s="267" t="s">
        <v>2972</v>
      </c>
      <c r="B20" s="267" t="s">
        <v>2986</v>
      </c>
      <c r="C20" s="267" t="s">
        <v>2983</v>
      </c>
      <c r="D20" s="268" t="s">
        <v>2973</v>
      </c>
      <c r="E20" s="267" t="s">
        <v>2974</v>
      </c>
      <c r="F20" s="268" t="s">
        <v>2975</v>
      </c>
      <c r="G20" s="267" t="s">
        <v>2969</v>
      </c>
      <c r="H20" s="42"/>
      <c r="I20" s="42"/>
      <c r="J20" s="42"/>
      <c r="K20" s="42"/>
    </row>
    <row r="21" spans="1:11" ht="60" customHeight="1">
      <c r="A21" s="266">
        <v>1</v>
      </c>
      <c r="B21" s="266" t="s">
        <v>167</v>
      </c>
      <c r="C21" s="266" t="s">
        <v>168</v>
      </c>
      <c r="D21" s="269" t="s">
        <v>1336</v>
      </c>
      <c r="E21" s="266">
        <v>11</v>
      </c>
      <c r="F21" s="269" t="s">
        <v>2996</v>
      </c>
      <c r="G21" s="269" t="s">
        <v>1337</v>
      </c>
      <c r="H21" s="42"/>
      <c r="I21" s="42"/>
      <c r="J21" s="42"/>
      <c r="K21" s="42"/>
    </row>
    <row r="22" spans="1:11" ht="60" customHeight="1">
      <c r="A22" s="266">
        <v>2</v>
      </c>
      <c r="B22" s="266" t="s">
        <v>160</v>
      </c>
      <c r="C22" s="266" t="s">
        <v>161</v>
      </c>
      <c r="D22" s="269" t="s">
        <v>1698</v>
      </c>
      <c r="E22" s="269">
        <v>52</v>
      </c>
      <c r="F22" s="269" t="s">
        <v>1700</v>
      </c>
      <c r="G22" s="269" t="s">
        <v>2980</v>
      </c>
      <c r="H22" s="42"/>
      <c r="I22" s="42"/>
      <c r="J22" s="42"/>
      <c r="K22" s="42"/>
    </row>
    <row r="23" spans="1:11" ht="60" customHeight="1">
      <c r="A23" s="266">
        <v>3</v>
      </c>
      <c r="B23" s="266" t="s">
        <v>199</v>
      </c>
      <c r="C23" s="266" t="s">
        <v>200</v>
      </c>
      <c r="D23" s="269" t="s">
        <v>1710</v>
      </c>
      <c r="E23" s="269">
        <v>8</v>
      </c>
      <c r="F23" s="269" t="s">
        <v>2997</v>
      </c>
      <c r="G23" s="269" t="s">
        <v>2981</v>
      </c>
      <c r="H23" s="42"/>
      <c r="I23" s="42"/>
      <c r="J23" s="42"/>
      <c r="K23" s="42"/>
    </row>
    <row r="24" spans="1:11" ht="60" customHeight="1">
      <c r="A24" s="266">
        <v>4</v>
      </c>
      <c r="B24" s="266" t="s">
        <v>131</v>
      </c>
      <c r="C24" s="266" t="s">
        <v>132</v>
      </c>
      <c r="D24" s="269" t="s">
        <v>1739</v>
      </c>
      <c r="E24" s="269">
        <v>92</v>
      </c>
      <c r="F24" s="269" t="s">
        <v>2998</v>
      </c>
      <c r="G24" s="269" t="s">
        <v>2982</v>
      </c>
      <c r="H24" s="42"/>
      <c r="I24" s="42"/>
      <c r="J24" s="42"/>
      <c r="K24" s="42"/>
    </row>
    <row r="25" spans="1:11" ht="60" customHeight="1">
      <c r="A25" s="266">
        <v>5</v>
      </c>
      <c r="B25" s="266" t="s">
        <v>160</v>
      </c>
      <c r="C25" s="266" t="s">
        <v>161</v>
      </c>
      <c r="D25" s="269" t="s">
        <v>1779</v>
      </c>
      <c r="E25" s="269">
        <v>87</v>
      </c>
      <c r="F25" s="269" t="s">
        <v>2999</v>
      </c>
      <c r="G25" s="269" t="s">
        <v>1780</v>
      </c>
      <c r="H25" s="42"/>
      <c r="I25" s="42"/>
      <c r="J25" s="42"/>
      <c r="K25" s="42"/>
    </row>
    <row r="26" spans="1:11" ht="60" customHeight="1">
      <c r="A26" s="266">
        <v>6</v>
      </c>
      <c r="B26" s="266" t="s">
        <v>131</v>
      </c>
      <c r="C26" s="266" t="s">
        <v>132</v>
      </c>
      <c r="D26" s="269" t="s">
        <v>2212</v>
      </c>
      <c r="E26" s="269">
        <v>92</v>
      </c>
      <c r="F26" s="269" t="s">
        <v>3001</v>
      </c>
      <c r="G26" s="269" t="s">
        <v>3000</v>
      </c>
      <c r="H26" s="42"/>
      <c r="I26" s="42"/>
      <c r="J26" s="42"/>
      <c r="K26" s="42"/>
    </row>
  </sheetData>
  <mergeCells count="3">
    <mergeCell ref="A3:G3"/>
    <mergeCell ref="A18:G18"/>
    <mergeCell ref="A1:C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55BF-EB45-42F1-91F0-B4C2DE54B19C}">
  <dimension ref="A1:I121"/>
  <sheetViews>
    <sheetView topLeftCell="A92" workbookViewId="0">
      <selection activeCell="H126" sqref="H126"/>
    </sheetView>
  </sheetViews>
  <sheetFormatPr defaultRowHeight="14.5"/>
  <cols>
    <col min="7" max="7" width="12.453125" customWidth="1"/>
    <col min="8" max="8" width="12.54296875" customWidth="1"/>
    <col min="9" max="9" width="15.453125" customWidth="1"/>
  </cols>
  <sheetData>
    <row r="1" spans="1:9" s="42" customFormat="1">
      <c r="A1" s="42" t="s">
        <v>2440</v>
      </c>
      <c r="B1" s="42" t="s">
        <v>2441</v>
      </c>
      <c r="C1" s="42" t="s">
        <v>2442</v>
      </c>
      <c r="D1" s="42" t="s">
        <v>2443</v>
      </c>
      <c r="E1" s="42" t="s">
        <v>2444</v>
      </c>
      <c r="F1" s="42" t="s">
        <v>2445</v>
      </c>
      <c r="G1" s="42" t="s">
        <v>2446</v>
      </c>
      <c r="H1" s="42" t="s">
        <v>2447</v>
      </c>
      <c r="I1" s="42" t="s">
        <v>2448</v>
      </c>
    </row>
    <row r="2" spans="1:9">
      <c r="A2">
        <v>1</v>
      </c>
      <c r="B2">
        <v>1</v>
      </c>
      <c r="C2" t="s">
        <v>62</v>
      </c>
      <c r="D2" t="s">
        <v>71</v>
      </c>
      <c r="E2">
        <v>508.35</v>
      </c>
      <c r="F2">
        <v>516.54999999999995</v>
      </c>
      <c r="G2">
        <v>3</v>
      </c>
      <c r="H2">
        <v>0</v>
      </c>
      <c r="I2">
        <v>4</v>
      </c>
    </row>
    <row r="3" spans="1:9">
      <c r="A3">
        <v>2</v>
      </c>
      <c r="B3">
        <v>2</v>
      </c>
      <c r="C3" t="s">
        <v>85</v>
      </c>
      <c r="D3">
        <v>58</v>
      </c>
      <c r="E3">
        <v>106.1</v>
      </c>
      <c r="F3">
        <v>112</v>
      </c>
      <c r="G3">
        <v>3</v>
      </c>
      <c r="H3">
        <v>0</v>
      </c>
      <c r="I3">
        <v>3</v>
      </c>
    </row>
    <row r="4" spans="1:9">
      <c r="A4">
        <v>4</v>
      </c>
      <c r="B4">
        <v>4</v>
      </c>
      <c r="C4" t="s">
        <v>106</v>
      </c>
      <c r="D4">
        <v>32</v>
      </c>
      <c r="E4">
        <v>48.6</v>
      </c>
      <c r="F4">
        <v>54.8</v>
      </c>
      <c r="G4">
        <v>0</v>
      </c>
      <c r="H4">
        <v>0</v>
      </c>
      <c r="I4">
        <v>0</v>
      </c>
    </row>
    <row r="5" spans="1:9">
      <c r="A5">
        <v>6</v>
      </c>
      <c r="B5">
        <v>6</v>
      </c>
      <c r="C5" t="s">
        <v>131</v>
      </c>
      <c r="D5" t="s">
        <v>148</v>
      </c>
      <c r="E5">
        <v>14.3</v>
      </c>
      <c r="F5">
        <v>18.100000000000001</v>
      </c>
      <c r="G5">
        <v>3</v>
      </c>
      <c r="H5">
        <v>0</v>
      </c>
      <c r="I5">
        <v>3</v>
      </c>
    </row>
    <row r="6" spans="1:9">
      <c r="A6">
        <v>7</v>
      </c>
      <c r="B6">
        <v>7</v>
      </c>
      <c r="C6" t="s">
        <v>131</v>
      </c>
      <c r="D6" t="s">
        <v>71</v>
      </c>
      <c r="E6">
        <v>263.10000000000002</v>
      </c>
      <c r="F6">
        <v>274.3</v>
      </c>
      <c r="G6">
        <v>4</v>
      </c>
      <c r="H6">
        <v>1</v>
      </c>
      <c r="I6">
        <v>4</v>
      </c>
    </row>
    <row r="7" spans="1:9">
      <c r="A7">
        <v>9</v>
      </c>
      <c r="B7">
        <v>9</v>
      </c>
      <c r="C7" t="s">
        <v>167</v>
      </c>
      <c r="D7" t="s">
        <v>187</v>
      </c>
      <c r="E7">
        <v>34.25</v>
      </c>
      <c r="F7">
        <v>45.6</v>
      </c>
      <c r="G7">
        <v>9</v>
      </c>
      <c r="H7">
        <v>2</v>
      </c>
      <c r="I7">
        <v>13</v>
      </c>
    </row>
    <row r="8" spans="1:9">
      <c r="A8">
        <v>10</v>
      </c>
      <c r="B8">
        <v>10</v>
      </c>
      <c r="C8" t="s">
        <v>106</v>
      </c>
      <c r="D8">
        <v>22</v>
      </c>
      <c r="E8">
        <v>2.65</v>
      </c>
      <c r="F8">
        <v>10.3</v>
      </c>
      <c r="G8">
        <v>4</v>
      </c>
      <c r="H8">
        <v>6</v>
      </c>
      <c r="I8">
        <v>5</v>
      </c>
    </row>
    <row r="9" spans="1:9">
      <c r="A9">
        <v>11</v>
      </c>
      <c r="B9">
        <v>11</v>
      </c>
      <c r="C9" t="s">
        <v>199</v>
      </c>
      <c r="D9">
        <v>0</v>
      </c>
      <c r="E9">
        <v>0</v>
      </c>
      <c r="F9">
        <v>2E-3</v>
      </c>
      <c r="G9">
        <v>0</v>
      </c>
      <c r="H9">
        <v>0</v>
      </c>
      <c r="I9">
        <v>0</v>
      </c>
    </row>
    <row r="10" spans="1:9">
      <c r="A10">
        <v>12</v>
      </c>
      <c r="B10">
        <v>12</v>
      </c>
      <c r="C10" t="s">
        <v>160</v>
      </c>
      <c r="D10">
        <v>0</v>
      </c>
      <c r="E10">
        <v>0</v>
      </c>
      <c r="F10">
        <v>2E-3</v>
      </c>
      <c r="G10">
        <v>0</v>
      </c>
      <c r="H10">
        <v>0</v>
      </c>
      <c r="I10">
        <v>0</v>
      </c>
    </row>
    <row r="11" spans="1:9">
      <c r="A11">
        <v>13</v>
      </c>
      <c r="B11">
        <v>13</v>
      </c>
      <c r="C11" t="s">
        <v>160</v>
      </c>
      <c r="D11">
        <v>28</v>
      </c>
      <c r="E11">
        <v>69.05</v>
      </c>
      <c r="F11">
        <v>71.7</v>
      </c>
      <c r="G11">
        <v>2</v>
      </c>
      <c r="H11">
        <v>0</v>
      </c>
      <c r="I11">
        <v>2</v>
      </c>
    </row>
    <row r="12" spans="1:9">
      <c r="A12">
        <v>14</v>
      </c>
      <c r="B12">
        <v>14</v>
      </c>
      <c r="C12" t="s">
        <v>228</v>
      </c>
      <c r="D12" t="s">
        <v>235</v>
      </c>
      <c r="E12">
        <v>456.25</v>
      </c>
      <c r="F12">
        <v>460.9</v>
      </c>
      <c r="G12">
        <v>3</v>
      </c>
      <c r="H12">
        <v>0</v>
      </c>
      <c r="I12">
        <v>3</v>
      </c>
    </row>
    <row r="13" spans="1:9">
      <c r="A13">
        <v>15</v>
      </c>
      <c r="B13">
        <v>15</v>
      </c>
      <c r="C13" t="s">
        <v>228</v>
      </c>
      <c r="D13" t="s">
        <v>235</v>
      </c>
      <c r="E13">
        <v>463.75</v>
      </c>
      <c r="F13">
        <v>467.6</v>
      </c>
      <c r="G13">
        <v>3</v>
      </c>
      <c r="H13">
        <v>0</v>
      </c>
      <c r="I13">
        <v>3</v>
      </c>
    </row>
    <row r="14" spans="1:9">
      <c r="A14">
        <v>16</v>
      </c>
      <c r="B14">
        <v>16</v>
      </c>
      <c r="C14" t="s">
        <v>228</v>
      </c>
      <c r="D14" t="s">
        <v>71</v>
      </c>
      <c r="E14">
        <v>438.75</v>
      </c>
      <c r="F14">
        <v>450.9</v>
      </c>
      <c r="G14">
        <v>7</v>
      </c>
      <c r="H14">
        <v>3</v>
      </c>
      <c r="I14">
        <v>4</v>
      </c>
    </row>
    <row r="15" spans="1:9">
      <c r="A15">
        <v>17</v>
      </c>
      <c r="B15">
        <v>17</v>
      </c>
      <c r="C15" t="s">
        <v>269</v>
      </c>
      <c r="D15" t="s">
        <v>71</v>
      </c>
      <c r="E15">
        <v>366.2</v>
      </c>
      <c r="F15">
        <v>384.64</v>
      </c>
      <c r="G15">
        <v>15</v>
      </c>
      <c r="H15">
        <v>6</v>
      </c>
      <c r="I15">
        <v>20</v>
      </c>
    </row>
    <row r="16" spans="1:9">
      <c r="A16">
        <v>18</v>
      </c>
      <c r="B16">
        <v>18</v>
      </c>
      <c r="C16" t="s">
        <v>269</v>
      </c>
      <c r="D16" t="s">
        <v>71</v>
      </c>
      <c r="E16">
        <v>386</v>
      </c>
      <c r="F16">
        <v>398</v>
      </c>
      <c r="G16">
        <v>14</v>
      </c>
      <c r="H16">
        <v>3</v>
      </c>
      <c r="I16">
        <v>17</v>
      </c>
    </row>
    <row r="17" spans="1:9">
      <c r="A17">
        <v>19</v>
      </c>
      <c r="B17">
        <v>19</v>
      </c>
      <c r="C17" t="s">
        <v>269</v>
      </c>
      <c r="D17" t="s">
        <v>304</v>
      </c>
      <c r="E17">
        <v>47.9</v>
      </c>
      <c r="F17">
        <v>50.454000000000001</v>
      </c>
      <c r="G17">
        <v>1</v>
      </c>
      <c r="H17">
        <v>0</v>
      </c>
      <c r="I17">
        <v>1</v>
      </c>
    </row>
    <row r="18" spans="1:9">
      <c r="A18">
        <v>20</v>
      </c>
      <c r="B18">
        <v>20</v>
      </c>
      <c r="C18" t="s">
        <v>160</v>
      </c>
      <c r="D18" t="s">
        <v>323</v>
      </c>
      <c r="E18">
        <v>419.5</v>
      </c>
      <c r="F18">
        <v>424.7</v>
      </c>
      <c r="G18">
        <v>1</v>
      </c>
      <c r="H18">
        <v>0</v>
      </c>
      <c r="I18">
        <v>1</v>
      </c>
    </row>
    <row r="19" spans="1:9">
      <c r="A19">
        <v>21</v>
      </c>
      <c r="B19">
        <v>21</v>
      </c>
      <c r="C19" t="s">
        <v>167</v>
      </c>
      <c r="D19" t="s">
        <v>323</v>
      </c>
      <c r="E19">
        <v>336.9</v>
      </c>
      <c r="F19">
        <v>339.2</v>
      </c>
      <c r="G19">
        <v>4</v>
      </c>
      <c r="H19">
        <v>1</v>
      </c>
      <c r="I19">
        <v>4</v>
      </c>
    </row>
    <row r="20" spans="1:9">
      <c r="A20">
        <v>22</v>
      </c>
      <c r="B20">
        <v>22</v>
      </c>
      <c r="C20" t="s">
        <v>167</v>
      </c>
      <c r="D20" t="s">
        <v>351</v>
      </c>
      <c r="E20">
        <v>442.3</v>
      </c>
      <c r="F20">
        <v>458.1</v>
      </c>
      <c r="G20">
        <v>8</v>
      </c>
      <c r="H20">
        <v>1</v>
      </c>
      <c r="I20">
        <v>10</v>
      </c>
    </row>
    <row r="21" spans="1:9">
      <c r="A21">
        <v>23</v>
      </c>
      <c r="B21">
        <v>23</v>
      </c>
      <c r="C21" t="s">
        <v>269</v>
      </c>
      <c r="D21" t="s">
        <v>351</v>
      </c>
      <c r="E21">
        <v>350.5</v>
      </c>
      <c r="F21">
        <v>375.3</v>
      </c>
      <c r="G21">
        <v>13</v>
      </c>
      <c r="H21">
        <v>3</v>
      </c>
      <c r="I21">
        <v>18</v>
      </c>
    </row>
    <row r="22" spans="1:9">
      <c r="A22">
        <v>24</v>
      </c>
      <c r="B22">
        <v>24</v>
      </c>
      <c r="C22" t="s">
        <v>167</v>
      </c>
      <c r="D22" t="s">
        <v>351</v>
      </c>
      <c r="E22">
        <v>351.1</v>
      </c>
      <c r="F22">
        <v>370.7</v>
      </c>
      <c r="G22">
        <v>11</v>
      </c>
      <c r="H22">
        <v>3</v>
      </c>
      <c r="I22">
        <v>16</v>
      </c>
    </row>
    <row r="23" spans="1:9">
      <c r="A23">
        <v>25</v>
      </c>
      <c r="B23">
        <v>25</v>
      </c>
      <c r="C23" t="s">
        <v>269</v>
      </c>
      <c r="D23" t="s">
        <v>351</v>
      </c>
      <c r="E23">
        <v>399.7</v>
      </c>
      <c r="F23">
        <v>414.1</v>
      </c>
      <c r="G23">
        <v>8</v>
      </c>
      <c r="H23">
        <v>3</v>
      </c>
      <c r="I23">
        <v>7</v>
      </c>
    </row>
    <row r="24" spans="1:9">
      <c r="A24">
        <v>26</v>
      </c>
      <c r="B24">
        <v>26</v>
      </c>
      <c r="C24" t="s">
        <v>228</v>
      </c>
      <c r="D24" t="s">
        <v>406</v>
      </c>
      <c r="E24" t="s">
        <v>2449</v>
      </c>
      <c r="F24" t="s">
        <v>2450</v>
      </c>
      <c r="G24">
        <v>12</v>
      </c>
      <c r="H24">
        <v>1</v>
      </c>
      <c r="I24">
        <v>17</v>
      </c>
    </row>
    <row r="25" spans="1:9">
      <c r="A25">
        <v>27</v>
      </c>
      <c r="B25">
        <v>27</v>
      </c>
      <c r="C25" t="s">
        <v>228</v>
      </c>
      <c r="D25" t="s">
        <v>411</v>
      </c>
      <c r="E25">
        <v>65.2</v>
      </c>
      <c r="F25">
        <v>82.4</v>
      </c>
      <c r="G25">
        <v>1</v>
      </c>
      <c r="H25">
        <v>0</v>
      </c>
      <c r="I25">
        <v>2</v>
      </c>
    </row>
    <row r="26" spans="1:9">
      <c r="A26">
        <v>28</v>
      </c>
      <c r="B26">
        <v>28</v>
      </c>
      <c r="C26" t="s">
        <v>62</v>
      </c>
      <c r="D26" t="s">
        <v>426</v>
      </c>
      <c r="E26">
        <v>41.9</v>
      </c>
      <c r="F26">
        <v>42.25</v>
      </c>
      <c r="G26">
        <v>0</v>
      </c>
      <c r="H26">
        <v>0</v>
      </c>
      <c r="I26">
        <v>0</v>
      </c>
    </row>
    <row r="27" spans="1:9">
      <c r="A27">
        <v>29</v>
      </c>
      <c r="B27">
        <v>29</v>
      </c>
      <c r="C27" t="s">
        <v>62</v>
      </c>
      <c r="D27" t="s">
        <v>449</v>
      </c>
      <c r="E27">
        <v>46.6</v>
      </c>
      <c r="F27">
        <v>52.4</v>
      </c>
      <c r="G27">
        <v>3</v>
      </c>
      <c r="H27">
        <v>0</v>
      </c>
      <c r="I27">
        <v>5</v>
      </c>
    </row>
    <row r="28" spans="1:9">
      <c r="A28">
        <v>30</v>
      </c>
      <c r="B28">
        <v>30</v>
      </c>
      <c r="C28" t="s">
        <v>85</v>
      </c>
      <c r="D28" t="s">
        <v>462</v>
      </c>
      <c r="E28">
        <v>2.5</v>
      </c>
      <c r="F28">
        <v>5.0999999999999996</v>
      </c>
      <c r="G28">
        <v>4</v>
      </c>
      <c r="H28">
        <v>1</v>
      </c>
      <c r="I28">
        <v>6</v>
      </c>
    </row>
    <row r="29" spans="1:9">
      <c r="A29">
        <v>31</v>
      </c>
      <c r="B29">
        <v>31</v>
      </c>
      <c r="C29" t="s">
        <v>463</v>
      </c>
      <c r="D29" t="s">
        <v>474</v>
      </c>
      <c r="E29">
        <v>4.9000000000000004</v>
      </c>
      <c r="F29">
        <v>7.5</v>
      </c>
      <c r="G29">
        <v>3</v>
      </c>
      <c r="H29">
        <v>0</v>
      </c>
      <c r="I29">
        <v>3</v>
      </c>
    </row>
    <row r="30" spans="1:9">
      <c r="A30">
        <v>32</v>
      </c>
      <c r="B30">
        <v>32</v>
      </c>
      <c r="C30" t="s">
        <v>463</v>
      </c>
      <c r="D30" t="s">
        <v>481</v>
      </c>
      <c r="E30">
        <v>327.39999999999998</v>
      </c>
      <c r="F30">
        <v>330.9</v>
      </c>
      <c r="G30">
        <v>4</v>
      </c>
      <c r="H30">
        <v>0</v>
      </c>
      <c r="I30">
        <v>4</v>
      </c>
    </row>
    <row r="31" spans="1:9">
      <c r="A31">
        <v>35</v>
      </c>
      <c r="B31">
        <v>35</v>
      </c>
      <c r="C31" t="s">
        <v>106</v>
      </c>
      <c r="D31" t="s">
        <v>516</v>
      </c>
      <c r="E31" t="s">
        <v>2451</v>
      </c>
      <c r="F31" t="s">
        <v>2452</v>
      </c>
      <c r="G31">
        <v>4</v>
      </c>
      <c r="H31">
        <v>0</v>
      </c>
      <c r="I31">
        <v>4</v>
      </c>
    </row>
    <row r="32" spans="1:9">
      <c r="A32">
        <v>36</v>
      </c>
      <c r="B32">
        <v>36</v>
      </c>
      <c r="C32" t="s">
        <v>106</v>
      </c>
      <c r="D32" t="s">
        <v>529</v>
      </c>
      <c r="E32">
        <v>177</v>
      </c>
      <c r="F32">
        <v>190.5</v>
      </c>
      <c r="G32">
        <v>2</v>
      </c>
      <c r="H32">
        <v>1</v>
      </c>
      <c r="I32">
        <v>2</v>
      </c>
    </row>
    <row r="33" spans="1:9">
      <c r="A33">
        <v>37</v>
      </c>
      <c r="B33">
        <v>37</v>
      </c>
      <c r="C33" t="s">
        <v>167</v>
      </c>
      <c r="D33" t="s">
        <v>548</v>
      </c>
      <c r="E33">
        <v>27.1</v>
      </c>
      <c r="F33">
        <v>29.35</v>
      </c>
      <c r="G33">
        <v>1</v>
      </c>
      <c r="H33">
        <v>1</v>
      </c>
      <c r="I33">
        <v>1</v>
      </c>
    </row>
    <row r="34" spans="1:9">
      <c r="A34">
        <v>38</v>
      </c>
      <c r="B34">
        <v>38</v>
      </c>
      <c r="C34" t="s">
        <v>228</v>
      </c>
      <c r="D34" t="s">
        <v>563</v>
      </c>
      <c r="E34">
        <v>3.8</v>
      </c>
      <c r="F34">
        <v>11.5</v>
      </c>
      <c r="G34">
        <v>4</v>
      </c>
      <c r="H34">
        <v>0</v>
      </c>
      <c r="I34">
        <v>7</v>
      </c>
    </row>
    <row r="35" spans="1:9">
      <c r="A35">
        <v>39</v>
      </c>
      <c r="B35">
        <v>39</v>
      </c>
      <c r="C35" t="s">
        <v>228</v>
      </c>
      <c r="D35" t="s">
        <v>392</v>
      </c>
      <c r="E35">
        <v>326.2</v>
      </c>
      <c r="F35">
        <v>331.45</v>
      </c>
      <c r="G35">
        <v>0</v>
      </c>
      <c r="H35">
        <v>0</v>
      </c>
      <c r="I35">
        <v>0</v>
      </c>
    </row>
    <row r="36" spans="1:9">
      <c r="A36">
        <v>40</v>
      </c>
      <c r="B36">
        <v>40</v>
      </c>
      <c r="C36" t="s">
        <v>463</v>
      </c>
      <c r="D36" t="s">
        <v>585</v>
      </c>
      <c r="E36">
        <v>79.900000000000006</v>
      </c>
      <c r="F36">
        <v>86.1</v>
      </c>
      <c r="G36">
        <v>3</v>
      </c>
      <c r="H36">
        <v>0</v>
      </c>
      <c r="I36">
        <v>3</v>
      </c>
    </row>
    <row r="37" spans="1:9">
      <c r="A37">
        <v>41</v>
      </c>
      <c r="B37">
        <v>41</v>
      </c>
      <c r="C37" t="s">
        <v>167</v>
      </c>
      <c r="D37" t="s">
        <v>323</v>
      </c>
      <c r="E37">
        <v>222.9</v>
      </c>
      <c r="F37">
        <v>238.3</v>
      </c>
      <c r="G37">
        <v>15</v>
      </c>
      <c r="H37">
        <v>7</v>
      </c>
      <c r="I37">
        <v>27</v>
      </c>
    </row>
    <row r="38" spans="1:9">
      <c r="A38">
        <v>42</v>
      </c>
      <c r="B38">
        <v>42</v>
      </c>
      <c r="C38" t="s">
        <v>463</v>
      </c>
      <c r="D38" t="s">
        <v>615</v>
      </c>
      <c r="E38">
        <v>71.2</v>
      </c>
      <c r="F38">
        <v>73.8</v>
      </c>
      <c r="G38">
        <v>0</v>
      </c>
      <c r="H38">
        <v>0</v>
      </c>
      <c r="I38">
        <v>0</v>
      </c>
    </row>
    <row r="39" spans="1:9">
      <c r="A39">
        <v>43</v>
      </c>
      <c r="B39">
        <v>43</v>
      </c>
      <c r="C39" t="s">
        <v>131</v>
      </c>
      <c r="D39" t="s">
        <v>71</v>
      </c>
      <c r="E39">
        <v>285.3</v>
      </c>
      <c r="F39">
        <v>301.95</v>
      </c>
      <c r="G39">
        <v>5</v>
      </c>
      <c r="H39">
        <v>3</v>
      </c>
      <c r="I39">
        <v>5</v>
      </c>
    </row>
    <row r="40" spans="1:9">
      <c r="A40">
        <v>44</v>
      </c>
      <c r="B40">
        <v>44</v>
      </c>
      <c r="C40" t="s">
        <v>131</v>
      </c>
      <c r="D40" t="s">
        <v>639</v>
      </c>
      <c r="E40">
        <v>26</v>
      </c>
      <c r="F40">
        <v>33</v>
      </c>
      <c r="G40">
        <v>7</v>
      </c>
      <c r="H40">
        <v>0</v>
      </c>
      <c r="I40">
        <v>10</v>
      </c>
    </row>
    <row r="41" spans="1:9">
      <c r="A41">
        <v>45</v>
      </c>
      <c r="B41">
        <v>45</v>
      </c>
      <c r="C41" t="s">
        <v>160</v>
      </c>
      <c r="D41" t="s">
        <v>671</v>
      </c>
      <c r="E41" t="s">
        <v>2453</v>
      </c>
      <c r="F41" t="s">
        <v>2454</v>
      </c>
      <c r="G41">
        <v>3</v>
      </c>
      <c r="H41">
        <v>1</v>
      </c>
      <c r="I41">
        <v>4</v>
      </c>
    </row>
    <row r="42" spans="1:9">
      <c r="A42">
        <v>46</v>
      </c>
      <c r="B42">
        <v>46</v>
      </c>
      <c r="C42" t="s">
        <v>160</v>
      </c>
      <c r="D42" t="s">
        <v>687</v>
      </c>
      <c r="E42">
        <v>3.5</v>
      </c>
      <c r="F42">
        <v>6.7</v>
      </c>
      <c r="G42">
        <v>3</v>
      </c>
      <c r="H42">
        <v>0</v>
      </c>
      <c r="I42">
        <v>7</v>
      </c>
    </row>
    <row r="43" spans="1:9">
      <c r="A43">
        <v>47</v>
      </c>
      <c r="B43">
        <v>47</v>
      </c>
      <c r="C43" t="s">
        <v>160</v>
      </c>
      <c r="D43" t="s">
        <v>704</v>
      </c>
      <c r="E43" t="s">
        <v>2455</v>
      </c>
      <c r="F43" t="s">
        <v>2456</v>
      </c>
      <c r="G43">
        <v>2</v>
      </c>
      <c r="H43">
        <v>0</v>
      </c>
      <c r="I43">
        <v>3</v>
      </c>
    </row>
    <row r="44" spans="1:9">
      <c r="A44">
        <v>48</v>
      </c>
      <c r="B44">
        <v>48</v>
      </c>
      <c r="C44" t="s">
        <v>160</v>
      </c>
      <c r="D44" t="s">
        <v>709</v>
      </c>
      <c r="E44">
        <v>53.2</v>
      </c>
      <c r="F44">
        <v>55.2</v>
      </c>
      <c r="G44">
        <v>1</v>
      </c>
      <c r="H44">
        <v>0</v>
      </c>
      <c r="I44">
        <v>1</v>
      </c>
    </row>
    <row r="45" spans="1:9">
      <c r="A45">
        <v>49</v>
      </c>
      <c r="B45">
        <v>49</v>
      </c>
      <c r="C45" t="s">
        <v>160</v>
      </c>
      <c r="D45" t="s">
        <v>725</v>
      </c>
      <c r="E45">
        <v>7</v>
      </c>
      <c r="F45">
        <v>15</v>
      </c>
      <c r="G45">
        <v>4</v>
      </c>
      <c r="H45">
        <v>1</v>
      </c>
      <c r="I45">
        <v>6</v>
      </c>
    </row>
    <row r="46" spans="1:9">
      <c r="A46">
        <v>50</v>
      </c>
      <c r="B46">
        <v>50</v>
      </c>
      <c r="C46" t="s">
        <v>269</v>
      </c>
      <c r="D46" t="s">
        <v>709</v>
      </c>
      <c r="E46">
        <v>0.7</v>
      </c>
      <c r="F46">
        <v>17.100000000000001</v>
      </c>
      <c r="G46">
        <v>7</v>
      </c>
      <c r="H46">
        <v>0</v>
      </c>
      <c r="I46">
        <v>12</v>
      </c>
    </row>
    <row r="47" spans="1:9">
      <c r="A47">
        <v>51</v>
      </c>
      <c r="B47">
        <v>51</v>
      </c>
      <c r="C47" t="s">
        <v>160</v>
      </c>
      <c r="D47" t="s">
        <v>323</v>
      </c>
      <c r="E47">
        <v>488.8</v>
      </c>
      <c r="F47">
        <v>501.7</v>
      </c>
      <c r="G47">
        <v>4</v>
      </c>
      <c r="H47">
        <v>1</v>
      </c>
      <c r="I47">
        <v>8</v>
      </c>
    </row>
    <row r="48" spans="1:9">
      <c r="A48">
        <v>52</v>
      </c>
      <c r="B48">
        <v>52</v>
      </c>
      <c r="C48" t="s">
        <v>167</v>
      </c>
      <c r="D48" t="s">
        <v>536</v>
      </c>
      <c r="E48">
        <v>538.6</v>
      </c>
      <c r="F48">
        <v>546.4</v>
      </c>
      <c r="G48">
        <v>3</v>
      </c>
      <c r="H48">
        <v>0</v>
      </c>
      <c r="I48">
        <v>4</v>
      </c>
    </row>
    <row r="49" spans="1:9">
      <c r="A49">
        <v>53</v>
      </c>
      <c r="B49">
        <v>53</v>
      </c>
      <c r="C49" t="s">
        <v>167</v>
      </c>
      <c r="D49" t="s">
        <v>785</v>
      </c>
      <c r="E49">
        <v>18.600000000000001</v>
      </c>
      <c r="F49">
        <v>21.9</v>
      </c>
      <c r="G49">
        <v>2</v>
      </c>
      <c r="H49">
        <v>1</v>
      </c>
      <c r="I49">
        <v>1</v>
      </c>
    </row>
    <row r="50" spans="1:9">
      <c r="A50">
        <v>54</v>
      </c>
      <c r="B50">
        <v>54</v>
      </c>
      <c r="C50" t="s">
        <v>167</v>
      </c>
      <c r="D50">
        <v>0</v>
      </c>
      <c r="E50">
        <v>0</v>
      </c>
      <c r="F50">
        <v>2E-3</v>
      </c>
      <c r="G50">
        <v>0</v>
      </c>
      <c r="H50">
        <v>0</v>
      </c>
      <c r="I50">
        <v>0</v>
      </c>
    </row>
    <row r="51" spans="1:9">
      <c r="A51">
        <v>55</v>
      </c>
      <c r="B51">
        <v>55</v>
      </c>
      <c r="C51" t="s">
        <v>228</v>
      </c>
      <c r="D51" t="s">
        <v>808</v>
      </c>
      <c r="E51">
        <v>4.4000000000000004</v>
      </c>
      <c r="F51">
        <v>10.74</v>
      </c>
      <c r="G51">
        <v>4</v>
      </c>
      <c r="H51">
        <v>3</v>
      </c>
      <c r="I51">
        <v>10</v>
      </c>
    </row>
    <row r="52" spans="1:9">
      <c r="A52">
        <v>56</v>
      </c>
      <c r="B52">
        <v>56</v>
      </c>
      <c r="C52" t="s">
        <v>106</v>
      </c>
      <c r="D52" t="s">
        <v>521</v>
      </c>
      <c r="E52">
        <v>73.3</v>
      </c>
      <c r="F52">
        <v>81.400000000000006</v>
      </c>
      <c r="G52">
        <v>5</v>
      </c>
      <c r="H52">
        <v>1</v>
      </c>
      <c r="I52">
        <v>6</v>
      </c>
    </row>
    <row r="53" spans="1:9">
      <c r="A53">
        <v>57</v>
      </c>
      <c r="B53">
        <v>57</v>
      </c>
      <c r="C53" t="s">
        <v>106</v>
      </c>
      <c r="D53" t="s">
        <v>833</v>
      </c>
      <c r="E53" t="s">
        <v>2457</v>
      </c>
      <c r="F53" t="s">
        <v>2458</v>
      </c>
      <c r="G53">
        <v>0</v>
      </c>
      <c r="H53">
        <v>0</v>
      </c>
      <c r="I53">
        <v>0</v>
      </c>
    </row>
    <row r="54" spans="1:9">
      <c r="A54">
        <v>58</v>
      </c>
      <c r="B54">
        <v>58</v>
      </c>
      <c r="C54" t="s">
        <v>106</v>
      </c>
      <c r="D54" t="s">
        <v>481</v>
      </c>
      <c r="E54">
        <v>85.8</v>
      </c>
      <c r="F54">
        <v>89.08</v>
      </c>
      <c r="G54">
        <v>1</v>
      </c>
      <c r="H54">
        <v>0</v>
      </c>
      <c r="I54">
        <v>2</v>
      </c>
    </row>
    <row r="55" spans="1:9">
      <c r="A55">
        <v>60</v>
      </c>
      <c r="B55">
        <v>60</v>
      </c>
      <c r="C55" t="s">
        <v>106</v>
      </c>
      <c r="D55" t="s">
        <v>481</v>
      </c>
      <c r="E55">
        <v>120</v>
      </c>
      <c r="F55">
        <v>125.3</v>
      </c>
      <c r="G55">
        <v>1</v>
      </c>
      <c r="H55">
        <v>0</v>
      </c>
      <c r="I55">
        <v>1</v>
      </c>
    </row>
    <row r="56" spans="1:9">
      <c r="A56">
        <v>62</v>
      </c>
      <c r="B56">
        <v>62</v>
      </c>
      <c r="C56" t="s">
        <v>106</v>
      </c>
      <c r="D56" t="s">
        <v>521</v>
      </c>
      <c r="E56">
        <v>66.400000000000006</v>
      </c>
      <c r="F56">
        <v>68.8</v>
      </c>
      <c r="G56">
        <v>2</v>
      </c>
      <c r="H56">
        <v>0</v>
      </c>
      <c r="I56">
        <v>2</v>
      </c>
    </row>
    <row r="57" spans="1:9">
      <c r="A57">
        <v>63</v>
      </c>
      <c r="B57">
        <v>63</v>
      </c>
      <c r="C57" t="s">
        <v>106</v>
      </c>
      <c r="D57" t="s">
        <v>508</v>
      </c>
      <c r="E57">
        <v>11.1</v>
      </c>
      <c r="F57">
        <v>15.33</v>
      </c>
      <c r="G57">
        <v>1</v>
      </c>
      <c r="H57">
        <v>0</v>
      </c>
      <c r="I57">
        <v>1</v>
      </c>
    </row>
    <row r="58" spans="1:9">
      <c r="A58">
        <v>64</v>
      </c>
      <c r="B58">
        <v>64</v>
      </c>
      <c r="C58" t="s">
        <v>106</v>
      </c>
      <c r="D58" t="s">
        <v>508</v>
      </c>
      <c r="E58">
        <v>15.3</v>
      </c>
      <c r="F58">
        <v>19.170000000000002</v>
      </c>
      <c r="G58">
        <v>1</v>
      </c>
      <c r="H58">
        <v>0</v>
      </c>
      <c r="I58">
        <v>1</v>
      </c>
    </row>
    <row r="59" spans="1:9">
      <c r="A59">
        <v>65</v>
      </c>
      <c r="B59">
        <v>65</v>
      </c>
      <c r="C59" t="s">
        <v>106</v>
      </c>
      <c r="D59">
        <v>20</v>
      </c>
      <c r="E59">
        <v>141</v>
      </c>
      <c r="F59">
        <v>144.1</v>
      </c>
      <c r="G59">
        <v>0</v>
      </c>
      <c r="H59">
        <v>0</v>
      </c>
      <c r="I59">
        <v>0</v>
      </c>
    </row>
    <row r="60" spans="1:9">
      <c r="A60">
        <v>66</v>
      </c>
      <c r="B60">
        <v>66</v>
      </c>
      <c r="C60" t="s">
        <v>106</v>
      </c>
      <c r="D60">
        <v>26</v>
      </c>
      <c r="E60">
        <v>18.899999999999999</v>
      </c>
      <c r="F60">
        <v>19.8</v>
      </c>
      <c r="G60">
        <v>0</v>
      </c>
      <c r="H60">
        <v>0</v>
      </c>
      <c r="I60">
        <v>0</v>
      </c>
    </row>
    <row r="61" spans="1:9">
      <c r="A61">
        <v>67</v>
      </c>
      <c r="B61">
        <v>67</v>
      </c>
      <c r="C61" t="s">
        <v>106</v>
      </c>
      <c r="D61">
        <v>23</v>
      </c>
      <c r="E61">
        <v>29.2</v>
      </c>
      <c r="F61">
        <v>32.6</v>
      </c>
      <c r="G61">
        <v>1</v>
      </c>
      <c r="H61">
        <v>0</v>
      </c>
      <c r="I61">
        <v>1</v>
      </c>
    </row>
    <row r="62" spans="1:9">
      <c r="A62">
        <v>68</v>
      </c>
      <c r="B62">
        <v>68</v>
      </c>
      <c r="C62" t="s">
        <v>106</v>
      </c>
      <c r="D62" t="s">
        <v>529</v>
      </c>
      <c r="E62">
        <v>0.9</v>
      </c>
      <c r="F62">
        <v>8.44</v>
      </c>
      <c r="G62">
        <v>10</v>
      </c>
      <c r="H62">
        <v>1</v>
      </c>
      <c r="I62">
        <v>20</v>
      </c>
    </row>
    <row r="63" spans="1:9">
      <c r="A63">
        <v>69</v>
      </c>
      <c r="B63">
        <v>69</v>
      </c>
      <c r="C63" t="s">
        <v>463</v>
      </c>
      <c r="D63" t="s">
        <v>481</v>
      </c>
      <c r="E63">
        <v>334.4</v>
      </c>
      <c r="F63">
        <v>337.7</v>
      </c>
      <c r="G63">
        <v>7</v>
      </c>
      <c r="H63">
        <v>1</v>
      </c>
      <c r="I63">
        <v>6</v>
      </c>
    </row>
    <row r="64" spans="1:9">
      <c r="A64">
        <v>70</v>
      </c>
      <c r="B64">
        <v>70</v>
      </c>
      <c r="C64" t="s">
        <v>463</v>
      </c>
      <c r="D64" t="s">
        <v>987</v>
      </c>
      <c r="E64">
        <v>27.6</v>
      </c>
      <c r="F64">
        <v>33.299999999999997</v>
      </c>
      <c r="G64">
        <v>2</v>
      </c>
      <c r="H64">
        <v>0</v>
      </c>
      <c r="I64">
        <v>3</v>
      </c>
    </row>
    <row r="65" spans="1:9">
      <c r="A65">
        <v>71</v>
      </c>
      <c r="B65">
        <v>71</v>
      </c>
      <c r="C65" t="s">
        <v>463</v>
      </c>
      <c r="D65" t="s">
        <v>351</v>
      </c>
      <c r="E65">
        <v>42.6</v>
      </c>
      <c r="F65">
        <v>58.8</v>
      </c>
      <c r="G65">
        <v>11</v>
      </c>
      <c r="H65">
        <v>1</v>
      </c>
      <c r="I65">
        <v>20</v>
      </c>
    </row>
    <row r="66" spans="1:9">
      <c r="A66">
        <v>72</v>
      </c>
      <c r="B66">
        <v>72</v>
      </c>
      <c r="C66" t="s">
        <v>463</v>
      </c>
      <c r="D66" t="s">
        <v>585</v>
      </c>
      <c r="E66">
        <v>13.4</v>
      </c>
      <c r="F66">
        <v>27.3</v>
      </c>
      <c r="G66">
        <v>6</v>
      </c>
      <c r="H66">
        <v>1</v>
      </c>
      <c r="I66">
        <v>7</v>
      </c>
    </row>
    <row r="67" spans="1:9">
      <c r="A67">
        <v>73</v>
      </c>
      <c r="B67">
        <v>73</v>
      </c>
      <c r="C67" t="s">
        <v>463</v>
      </c>
      <c r="D67" t="s">
        <v>411</v>
      </c>
      <c r="E67">
        <v>22.8</v>
      </c>
      <c r="F67">
        <v>34.15</v>
      </c>
      <c r="G67">
        <v>4</v>
      </c>
      <c r="H67">
        <v>2</v>
      </c>
      <c r="I67">
        <v>6</v>
      </c>
    </row>
    <row r="68" spans="1:9">
      <c r="A68">
        <v>74</v>
      </c>
      <c r="B68">
        <v>74</v>
      </c>
      <c r="C68" t="s">
        <v>85</v>
      </c>
      <c r="D68" t="s">
        <v>1039</v>
      </c>
      <c r="E68">
        <v>0.4</v>
      </c>
      <c r="F68">
        <v>5.9</v>
      </c>
      <c r="G68">
        <v>1</v>
      </c>
      <c r="H68">
        <v>1</v>
      </c>
      <c r="I68">
        <v>0</v>
      </c>
    </row>
    <row r="69" spans="1:9">
      <c r="A69">
        <v>77</v>
      </c>
      <c r="B69">
        <v>77</v>
      </c>
      <c r="C69" t="s">
        <v>463</v>
      </c>
      <c r="D69">
        <v>15</v>
      </c>
      <c r="E69">
        <v>334.4</v>
      </c>
      <c r="F69">
        <v>336.46</v>
      </c>
      <c r="G69">
        <v>1</v>
      </c>
      <c r="H69">
        <v>0</v>
      </c>
      <c r="I69">
        <v>1</v>
      </c>
    </row>
    <row r="70" spans="1:9">
      <c r="A70">
        <v>79</v>
      </c>
      <c r="B70">
        <v>79</v>
      </c>
      <c r="C70" t="s">
        <v>85</v>
      </c>
      <c r="D70" t="s">
        <v>1085</v>
      </c>
      <c r="E70">
        <v>2.9</v>
      </c>
      <c r="F70">
        <v>11</v>
      </c>
      <c r="G70">
        <v>3</v>
      </c>
      <c r="H70">
        <v>1</v>
      </c>
      <c r="I70">
        <v>4</v>
      </c>
    </row>
    <row r="71" spans="1:9">
      <c r="A71">
        <v>80</v>
      </c>
      <c r="B71">
        <v>80</v>
      </c>
      <c r="C71" t="s">
        <v>62</v>
      </c>
      <c r="D71" t="s">
        <v>449</v>
      </c>
      <c r="E71">
        <v>29.8</v>
      </c>
      <c r="F71">
        <v>35.450000000000003</v>
      </c>
      <c r="G71">
        <v>4</v>
      </c>
      <c r="H71">
        <v>0</v>
      </c>
      <c r="I71">
        <v>5</v>
      </c>
    </row>
    <row r="72" spans="1:9">
      <c r="A72">
        <v>81</v>
      </c>
      <c r="B72">
        <v>81</v>
      </c>
      <c r="C72" t="s">
        <v>62</v>
      </c>
      <c r="D72" t="s">
        <v>426</v>
      </c>
      <c r="E72">
        <v>80.099999999999994</v>
      </c>
      <c r="F72">
        <v>86.9</v>
      </c>
      <c r="G72">
        <v>1</v>
      </c>
      <c r="H72">
        <v>0</v>
      </c>
      <c r="I72">
        <v>2</v>
      </c>
    </row>
    <row r="73" spans="1:9">
      <c r="A73">
        <v>82</v>
      </c>
      <c r="B73">
        <v>82</v>
      </c>
      <c r="C73" t="s">
        <v>62</v>
      </c>
      <c r="D73" t="s">
        <v>1130</v>
      </c>
      <c r="E73">
        <v>1.1000000000000001</v>
      </c>
      <c r="F73">
        <v>9</v>
      </c>
      <c r="G73">
        <v>3</v>
      </c>
      <c r="H73">
        <v>0</v>
      </c>
      <c r="I73">
        <v>3</v>
      </c>
    </row>
    <row r="74" spans="1:9">
      <c r="A74">
        <v>83</v>
      </c>
      <c r="B74">
        <v>83</v>
      </c>
      <c r="C74" t="s">
        <v>62</v>
      </c>
      <c r="D74" t="s">
        <v>449</v>
      </c>
      <c r="E74">
        <v>82</v>
      </c>
      <c r="F74">
        <v>90.7</v>
      </c>
      <c r="G74">
        <v>2</v>
      </c>
      <c r="H74">
        <v>0</v>
      </c>
      <c r="I74">
        <v>2</v>
      </c>
    </row>
    <row r="75" spans="1:9">
      <c r="A75">
        <v>84</v>
      </c>
      <c r="B75">
        <v>84</v>
      </c>
      <c r="C75" t="s">
        <v>1146</v>
      </c>
      <c r="D75" t="s">
        <v>323</v>
      </c>
      <c r="E75">
        <v>530.6</v>
      </c>
      <c r="F75">
        <v>537</v>
      </c>
      <c r="G75">
        <v>5</v>
      </c>
      <c r="H75">
        <v>1</v>
      </c>
      <c r="I75">
        <v>5</v>
      </c>
    </row>
    <row r="76" spans="1:9">
      <c r="A76">
        <v>85</v>
      </c>
      <c r="B76">
        <v>85</v>
      </c>
      <c r="C76" t="s">
        <v>1146</v>
      </c>
      <c r="D76" t="s">
        <v>323</v>
      </c>
      <c r="E76">
        <v>503</v>
      </c>
      <c r="F76">
        <v>517.91999999999996</v>
      </c>
      <c r="G76">
        <v>13</v>
      </c>
      <c r="H76">
        <v>3</v>
      </c>
      <c r="I76">
        <v>21</v>
      </c>
    </row>
    <row r="77" spans="1:9">
      <c r="A77">
        <v>86</v>
      </c>
      <c r="B77">
        <v>86</v>
      </c>
      <c r="C77" t="s">
        <v>1146</v>
      </c>
      <c r="D77" t="s">
        <v>323</v>
      </c>
      <c r="E77">
        <v>570.5</v>
      </c>
      <c r="F77">
        <v>580.70000000000005</v>
      </c>
      <c r="G77">
        <v>9</v>
      </c>
      <c r="H77">
        <v>2</v>
      </c>
      <c r="I77">
        <v>28</v>
      </c>
    </row>
    <row r="78" spans="1:9">
      <c r="A78">
        <v>87</v>
      </c>
      <c r="B78">
        <v>87</v>
      </c>
      <c r="C78" t="s">
        <v>1146</v>
      </c>
      <c r="D78" t="s">
        <v>323</v>
      </c>
      <c r="E78">
        <v>546.9</v>
      </c>
      <c r="F78">
        <v>552</v>
      </c>
      <c r="G78">
        <v>2</v>
      </c>
      <c r="H78">
        <v>0</v>
      </c>
      <c r="I78">
        <v>2</v>
      </c>
    </row>
    <row r="79" spans="1:9">
      <c r="A79">
        <v>89</v>
      </c>
      <c r="B79">
        <v>89</v>
      </c>
      <c r="C79" t="s">
        <v>228</v>
      </c>
      <c r="D79" t="s">
        <v>71</v>
      </c>
      <c r="E79">
        <v>420.6</v>
      </c>
      <c r="F79">
        <v>438</v>
      </c>
      <c r="G79">
        <v>9</v>
      </c>
      <c r="H79">
        <v>1</v>
      </c>
      <c r="I79">
        <v>10</v>
      </c>
    </row>
    <row r="80" spans="1:9">
      <c r="A80">
        <v>90</v>
      </c>
      <c r="B80">
        <v>90</v>
      </c>
      <c r="C80" t="s">
        <v>228</v>
      </c>
      <c r="D80" t="s">
        <v>798</v>
      </c>
      <c r="E80">
        <v>438.05</v>
      </c>
      <c r="F80">
        <v>440.6</v>
      </c>
      <c r="G80">
        <v>1</v>
      </c>
      <c r="H80">
        <v>0</v>
      </c>
      <c r="I80">
        <v>1</v>
      </c>
    </row>
    <row r="81" spans="1:9">
      <c r="A81">
        <v>91</v>
      </c>
      <c r="B81">
        <v>91</v>
      </c>
      <c r="C81" t="s">
        <v>228</v>
      </c>
      <c r="D81" t="s">
        <v>1241</v>
      </c>
      <c r="E81">
        <v>5.6</v>
      </c>
      <c r="F81">
        <v>8.35</v>
      </c>
      <c r="G81">
        <v>2</v>
      </c>
      <c r="H81">
        <v>1</v>
      </c>
      <c r="I81">
        <v>2</v>
      </c>
    </row>
    <row r="82" spans="1:9">
      <c r="A82">
        <v>92</v>
      </c>
      <c r="B82">
        <v>92</v>
      </c>
      <c r="C82" t="s">
        <v>228</v>
      </c>
      <c r="D82" t="s">
        <v>392</v>
      </c>
      <c r="E82">
        <v>415.4</v>
      </c>
      <c r="F82">
        <v>419.2</v>
      </c>
      <c r="G82">
        <v>3</v>
      </c>
      <c r="H82">
        <v>0</v>
      </c>
      <c r="I82">
        <v>3</v>
      </c>
    </row>
    <row r="83" spans="1:9">
      <c r="A83">
        <v>93</v>
      </c>
      <c r="B83">
        <v>93</v>
      </c>
      <c r="C83" t="s">
        <v>269</v>
      </c>
      <c r="D83" t="s">
        <v>351</v>
      </c>
      <c r="E83">
        <v>375.7</v>
      </c>
      <c r="F83">
        <v>390.66</v>
      </c>
      <c r="G83">
        <v>12</v>
      </c>
      <c r="H83">
        <v>3</v>
      </c>
      <c r="I83">
        <v>15</v>
      </c>
    </row>
    <row r="84" spans="1:9">
      <c r="A84">
        <v>94</v>
      </c>
      <c r="B84">
        <v>94</v>
      </c>
      <c r="C84" t="s">
        <v>269</v>
      </c>
      <c r="D84" t="s">
        <v>351</v>
      </c>
      <c r="E84">
        <v>253.4</v>
      </c>
      <c r="F84">
        <v>272.38</v>
      </c>
      <c r="G84">
        <v>10</v>
      </c>
      <c r="H84">
        <v>0</v>
      </c>
      <c r="I84">
        <v>16</v>
      </c>
    </row>
    <row r="85" spans="1:9">
      <c r="A85">
        <v>95</v>
      </c>
      <c r="B85">
        <v>95</v>
      </c>
      <c r="C85" t="s">
        <v>269</v>
      </c>
      <c r="D85" t="s">
        <v>2459</v>
      </c>
      <c r="E85">
        <v>0</v>
      </c>
      <c r="F85">
        <v>2E-3</v>
      </c>
      <c r="G85">
        <v>0</v>
      </c>
      <c r="H85">
        <v>0</v>
      </c>
      <c r="I85">
        <v>0</v>
      </c>
    </row>
    <row r="86" spans="1:9">
      <c r="A86">
        <v>96</v>
      </c>
      <c r="B86">
        <v>96</v>
      </c>
      <c r="C86" t="s">
        <v>167</v>
      </c>
      <c r="D86" t="s">
        <v>351</v>
      </c>
      <c r="E86">
        <v>429.1</v>
      </c>
      <c r="F86">
        <v>436.7</v>
      </c>
      <c r="G86">
        <v>3</v>
      </c>
      <c r="H86">
        <v>3</v>
      </c>
      <c r="I86">
        <v>5</v>
      </c>
    </row>
    <row r="87" spans="1:9">
      <c r="A87">
        <v>97</v>
      </c>
      <c r="B87">
        <v>97</v>
      </c>
      <c r="C87" t="s">
        <v>167</v>
      </c>
      <c r="D87" t="s">
        <v>351</v>
      </c>
      <c r="E87">
        <v>458.9</v>
      </c>
      <c r="F87">
        <v>474.7</v>
      </c>
      <c r="G87">
        <v>0</v>
      </c>
      <c r="H87">
        <v>0</v>
      </c>
      <c r="I87">
        <v>0</v>
      </c>
    </row>
    <row r="88" spans="1:9">
      <c r="A88">
        <v>98</v>
      </c>
      <c r="B88">
        <v>98</v>
      </c>
      <c r="C88" t="s">
        <v>167</v>
      </c>
      <c r="D88" t="s">
        <v>785</v>
      </c>
      <c r="E88">
        <v>13.2</v>
      </c>
      <c r="F88">
        <v>17.7</v>
      </c>
      <c r="G88">
        <v>1</v>
      </c>
      <c r="H88">
        <v>1</v>
      </c>
      <c r="I88">
        <v>0</v>
      </c>
    </row>
    <row r="89" spans="1:9">
      <c r="A89">
        <v>99</v>
      </c>
      <c r="B89">
        <v>99</v>
      </c>
      <c r="C89" t="s">
        <v>167</v>
      </c>
      <c r="D89" t="s">
        <v>548</v>
      </c>
      <c r="E89">
        <v>7.2</v>
      </c>
      <c r="F89">
        <v>10.7</v>
      </c>
      <c r="G89">
        <v>1</v>
      </c>
      <c r="H89">
        <v>0</v>
      </c>
      <c r="I89">
        <v>2</v>
      </c>
    </row>
    <row r="90" spans="1:9">
      <c r="A90">
        <v>100</v>
      </c>
      <c r="B90">
        <v>100</v>
      </c>
      <c r="C90" t="s">
        <v>167</v>
      </c>
      <c r="D90" t="s">
        <v>1334</v>
      </c>
      <c r="E90">
        <v>15.9</v>
      </c>
      <c r="F90">
        <v>19.5</v>
      </c>
      <c r="G90">
        <v>1</v>
      </c>
      <c r="H90">
        <v>0</v>
      </c>
      <c r="I90">
        <v>1</v>
      </c>
    </row>
    <row r="91" spans="1:9">
      <c r="A91">
        <v>102</v>
      </c>
      <c r="B91">
        <v>102</v>
      </c>
      <c r="C91" t="s">
        <v>167</v>
      </c>
      <c r="D91">
        <v>81</v>
      </c>
      <c r="E91">
        <v>57.9</v>
      </c>
      <c r="F91">
        <v>61.24</v>
      </c>
      <c r="G91">
        <v>1</v>
      </c>
      <c r="H91">
        <v>0</v>
      </c>
      <c r="I91">
        <v>1</v>
      </c>
    </row>
    <row r="92" spans="1:9">
      <c r="A92">
        <v>103</v>
      </c>
      <c r="B92">
        <v>103</v>
      </c>
      <c r="C92" t="s">
        <v>167</v>
      </c>
      <c r="D92" t="s">
        <v>548</v>
      </c>
      <c r="E92">
        <v>29.4</v>
      </c>
      <c r="F92">
        <v>33.700000000000003</v>
      </c>
      <c r="G92">
        <v>2</v>
      </c>
      <c r="H92">
        <v>0</v>
      </c>
      <c r="I92">
        <v>2</v>
      </c>
    </row>
    <row r="93" spans="1:9">
      <c r="A93">
        <v>104</v>
      </c>
      <c r="B93">
        <v>104</v>
      </c>
      <c r="C93" t="s">
        <v>160</v>
      </c>
      <c r="D93" t="s">
        <v>1377</v>
      </c>
      <c r="E93">
        <v>2.839</v>
      </c>
      <c r="F93">
        <v>10.315</v>
      </c>
      <c r="G93">
        <v>2</v>
      </c>
      <c r="H93">
        <v>0</v>
      </c>
      <c r="I93">
        <v>2</v>
      </c>
    </row>
    <row r="94" spans="1:9">
      <c r="A94">
        <v>105</v>
      </c>
      <c r="B94">
        <v>105</v>
      </c>
      <c r="C94" t="s">
        <v>463</v>
      </c>
      <c r="D94" t="s">
        <v>351</v>
      </c>
      <c r="E94">
        <v>220.7</v>
      </c>
      <c r="F94">
        <v>224.4</v>
      </c>
      <c r="G94">
        <v>3</v>
      </c>
      <c r="H94">
        <v>2</v>
      </c>
      <c r="I94">
        <v>4</v>
      </c>
    </row>
    <row r="95" spans="1:9">
      <c r="A95">
        <v>106</v>
      </c>
      <c r="B95">
        <v>106</v>
      </c>
      <c r="C95" t="s">
        <v>463</v>
      </c>
      <c r="D95" t="s">
        <v>615</v>
      </c>
      <c r="E95">
        <v>32.4</v>
      </c>
      <c r="F95">
        <v>39.6</v>
      </c>
      <c r="G95">
        <v>3</v>
      </c>
      <c r="H95">
        <v>5</v>
      </c>
      <c r="I95">
        <v>2</v>
      </c>
    </row>
    <row r="96" spans="1:9">
      <c r="A96">
        <v>108</v>
      </c>
      <c r="B96">
        <v>108</v>
      </c>
      <c r="C96" t="s">
        <v>131</v>
      </c>
      <c r="D96" t="s">
        <v>1436</v>
      </c>
      <c r="E96">
        <v>0.1</v>
      </c>
      <c r="F96">
        <v>6.8</v>
      </c>
      <c r="G96">
        <v>16</v>
      </c>
      <c r="H96">
        <v>1</v>
      </c>
      <c r="I96">
        <v>19</v>
      </c>
    </row>
    <row r="97" spans="1:9">
      <c r="A97">
        <v>109</v>
      </c>
      <c r="B97">
        <v>109</v>
      </c>
      <c r="C97" t="s">
        <v>106</v>
      </c>
      <c r="D97" t="s">
        <v>529</v>
      </c>
      <c r="E97">
        <v>192.2</v>
      </c>
      <c r="F97">
        <v>194.5</v>
      </c>
      <c r="G97">
        <v>1</v>
      </c>
      <c r="H97">
        <v>0</v>
      </c>
      <c r="I97">
        <v>1</v>
      </c>
    </row>
    <row r="98" spans="1:9">
      <c r="A98">
        <v>110</v>
      </c>
      <c r="B98">
        <v>110</v>
      </c>
      <c r="C98" t="s">
        <v>106</v>
      </c>
      <c r="D98" t="s">
        <v>529</v>
      </c>
      <c r="E98">
        <v>86.15</v>
      </c>
      <c r="F98">
        <v>90.4</v>
      </c>
      <c r="G98">
        <v>0</v>
      </c>
      <c r="H98">
        <v>0</v>
      </c>
      <c r="I98">
        <v>0</v>
      </c>
    </row>
    <row r="99" spans="1:9">
      <c r="A99">
        <v>111</v>
      </c>
      <c r="B99">
        <v>111</v>
      </c>
      <c r="C99" t="s">
        <v>199</v>
      </c>
      <c r="D99" t="s">
        <v>323</v>
      </c>
      <c r="E99">
        <v>137.6</v>
      </c>
      <c r="F99">
        <v>143.4</v>
      </c>
      <c r="G99">
        <v>24</v>
      </c>
      <c r="H99">
        <v>1</v>
      </c>
      <c r="I99">
        <v>29</v>
      </c>
    </row>
    <row r="100" spans="1:9">
      <c r="A100">
        <v>112</v>
      </c>
      <c r="B100">
        <v>112</v>
      </c>
      <c r="C100" t="s">
        <v>199</v>
      </c>
      <c r="D100" t="s">
        <v>1483</v>
      </c>
      <c r="E100">
        <v>17</v>
      </c>
      <c r="F100">
        <v>23.5</v>
      </c>
      <c r="G100">
        <v>19</v>
      </c>
      <c r="H100">
        <v>2</v>
      </c>
      <c r="I100">
        <v>25</v>
      </c>
    </row>
    <row r="101" spans="1:9">
      <c r="A101">
        <v>113</v>
      </c>
      <c r="B101">
        <v>113</v>
      </c>
      <c r="C101" t="s">
        <v>199</v>
      </c>
      <c r="D101" t="s">
        <v>323</v>
      </c>
      <c r="E101">
        <v>49.8</v>
      </c>
      <c r="F101">
        <v>56.3</v>
      </c>
      <c r="G101">
        <v>4</v>
      </c>
      <c r="H101">
        <v>1</v>
      </c>
      <c r="I101">
        <v>4</v>
      </c>
    </row>
    <row r="102" spans="1:9">
      <c r="A102">
        <v>114</v>
      </c>
      <c r="B102">
        <v>114</v>
      </c>
      <c r="C102" t="s">
        <v>199</v>
      </c>
      <c r="D102" t="s">
        <v>323</v>
      </c>
      <c r="E102">
        <v>115</v>
      </c>
      <c r="F102">
        <v>120.3</v>
      </c>
      <c r="G102">
        <v>6</v>
      </c>
      <c r="H102">
        <v>2</v>
      </c>
      <c r="I102">
        <v>8</v>
      </c>
    </row>
    <row r="103" spans="1:9">
      <c r="A103">
        <v>115</v>
      </c>
      <c r="B103">
        <v>115</v>
      </c>
      <c r="C103" t="s">
        <v>199</v>
      </c>
      <c r="D103" t="s">
        <v>323</v>
      </c>
      <c r="E103">
        <v>147.69999999999999</v>
      </c>
      <c r="F103">
        <v>154.1</v>
      </c>
      <c r="G103">
        <v>23</v>
      </c>
      <c r="H103">
        <v>2</v>
      </c>
      <c r="I103">
        <v>30</v>
      </c>
    </row>
    <row r="104" spans="1:9">
      <c r="A104">
        <v>116</v>
      </c>
      <c r="B104">
        <v>116</v>
      </c>
      <c r="C104" t="s">
        <v>167</v>
      </c>
      <c r="D104" t="s">
        <v>323</v>
      </c>
      <c r="E104">
        <v>277.3</v>
      </c>
      <c r="F104">
        <v>288.2</v>
      </c>
      <c r="G104">
        <v>4</v>
      </c>
      <c r="H104">
        <v>3</v>
      </c>
      <c r="I104">
        <v>6</v>
      </c>
    </row>
    <row r="105" spans="1:9">
      <c r="A105">
        <v>117</v>
      </c>
      <c r="B105">
        <v>117</v>
      </c>
      <c r="C105" t="s">
        <v>160</v>
      </c>
      <c r="D105" t="s">
        <v>323</v>
      </c>
      <c r="E105">
        <v>501.7</v>
      </c>
      <c r="F105">
        <v>506.1</v>
      </c>
      <c r="G105">
        <v>6</v>
      </c>
      <c r="H105">
        <v>1</v>
      </c>
      <c r="I105">
        <v>10</v>
      </c>
    </row>
    <row r="106" spans="1:9">
      <c r="A106">
        <v>118</v>
      </c>
      <c r="B106">
        <v>118</v>
      </c>
      <c r="C106" t="s">
        <v>160</v>
      </c>
      <c r="D106" t="s">
        <v>323</v>
      </c>
      <c r="E106">
        <v>472.5</v>
      </c>
      <c r="F106">
        <v>488.8</v>
      </c>
      <c r="G106">
        <v>10</v>
      </c>
      <c r="H106">
        <v>6</v>
      </c>
      <c r="I106">
        <v>18</v>
      </c>
    </row>
    <row r="107" spans="1:9">
      <c r="A107">
        <v>122</v>
      </c>
      <c r="B107">
        <v>122</v>
      </c>
      <c r="C107" t="s">
        <v>167</v>
      </c>
      <c r="D107">
        <v>42</v>
      </c>
      <c r="E107">
        <v>67.349999999999994</v>
      </c>
      <c r="F107">
        <v>69.180000000000007</v>
      </c>
      <c r="G107">
        <v>2</v>
      </c>
      <c r="H107">
        <v>0</v>
      </c>
      <c r="I107">
        <v>4</v>
      </c>
    </row>
    <row r="108" spans="1:9">
      <c r="A108">
        <v>123</v>
      </c>
      <c r="B108">
        <v>122</v>
      </c>
      <c r="C108" t="s">
        <v>167</v>
      </c>
      <c r="D108">
        <v>0</v>
      </c>
      <c r="E108">
        <v>0</v>
      </c>
      <c r="F108">
        <v>2E-3</v>
      </c>
      <c r="G108">
        <v>0</v>
      </c>
      <c r="H108">
        <v>0</v>
      </c>
      <c r="I108">
        <v>0</v>
      </c>
    </row>
    <row r="109" spans="1:9">
      <c r="A109">
        <v>125</v>
      </c>
      <c r="B109">
        <v>125</v>
      </c>
      <c r="C109" t="s">
        <v>167</v>
      </c>
      <c r="D109" t="s">
        <v>323</v>
      </c>
      <c r="E109">
        <v>252.3</v>
      </c>
      <c r="F109">
        <v>264.52999999999997</v>
      </c>
      <c r="G109">
        <v>4</v>
      </c>
      <c r="H109">
        <v>1</v>
      </c>
      <c r="I109">
        <v>5</v>
      </c>
    </row>
    <row r="110" spans="1:9">
      <c r="A110">
        <v>126</v>
      </c>
      <c r="B110">
        <v>126</v>
      </c>
      <c r="C110" t="s">
        <v>167</v>
      </c>
      <c r="D110" t="s">
        <v>323</v>
      </c>
      <c r="E110">
        <v>201</v>
      </c>
      <c r="F110">
        <v>218.73</v>
      </c>
      <c r="G110">
        <v>8</v>
      </c>
      <c r="H110">
        <v>0</v>
      </c>
      <c r="I110">
        <v>19</v>
      </c>
    </row>
    <row r="111" spans="1:9">
      <c r="A111">
        <v>127</v>
      </c>
      <c r="B111">
        <v>127</v>
      </c>
      <c r="C111" t="s">
        <v>167</v>
      </c>
      <c r="D111">
        <v>38</v>
      </c>
      <c r="E111">
        <v>17.100000000000001</v>
      </c>
      <c r="F111">
        <v>19.21</v>
      </c>
      <c r="G111">
        <v>0</v>
      </c>
      <c r="H111">
        <v>0</v>
      </c>
      <c r="I111">
        <v>0</v>
      </c>
    </row>
    <row r="112" spans="1:9">
      <c r="A112">
        <v>130</v>
      </c>
      <c r="B112">
        <v>130</v>
      </c>
      <c r="C112" t="s">
        <v>167</v>
      </c>
      <c r="D112">
        <v>94</v>
      </c>
      <c r="E112">
        <v>221.7</v>
      </c>
      <c r="F112">
        <v>225.34</v>
      </c>
      <c r="G112">
        <v>0</v>
      </c>
      <c r="H112">
        <v>0</v>
      </c>
      <c r="I112">
        <v>0</v>
      </c>
    </row>
    <row r="113" spans="1:9">
      <c r="A113">
        <v>152</v>
      </c>
      <c r="B113">
        <v>152</v>
      </c>
      <c r="C113" t="s">
        <v>160</v>
      </c>
      <c r="D113">
        <v>0</v>
      </c>
      <c r="E113">
        <v>0</v>
      </c>
      <c r="F113">
        <v>2E-3</v>
      </c>
      <c r="G113">
        <v>0</v>
      </c>
      <c r="H113">
        <v>0</v>
      </c>
      <c r="I113">
        <v>0</v>
      </c>
    </row>
    <row r="114" spans="1:9">
      <c r="A114">
        <v>162</v>
      </c>
      <c r="B114">
        <v>162</v>
      </c>
      <c r="C114" t="s">
        <v>167</v>
      </c>
      <c r="D114" t="s">
        <v>1819</v>
      </c>
      <c r="E114">
        <v>5.6</v>
      </c>
      <c r="F114">
        <v>6.3</v>
      </c>
      <c r="G114">
        <v>0</v>
      </c>
      <c r="H114">
        <v>0</v>
      </c>
      <c r="I114">
        <v>0</v>
      </c>
    </row>
    <row r="115" spans="1:9">
      <c r="A115">
        <v>178</v>
      </c>
      <c r="B115">
        <v>178</v>
      </c>
      <c r="C115" t="s">
        <v>131</v>
      </c>
      <c r="D115">
        <v>92</v>
      </c>
      <c r="E115">
        <v>41</v>
      </c>
      <c r="F115">
        <v>43.1</v>
      </c>
      <c r="G115">
        <v>2</v>
      </c>
      <c r="H115">
        <v>0</v>
      </c>
      <c r="I115">
        <v>2</v>
      </c>
    </row>
    <row r="116" spans="1:9">
      <c r="A116">
        <v>182</v>
      </c>
      <c r="B116">
        <v>182</v>
      </c>
      <c r="C116" t="s">
        <v>131</v>
      </c>
      <c r="D116">
        <v>15</v>
      </c>
      <c r="E116">
        <v>88.6</v>
      </c>
      <c r="F116">
        <v>93.8</v>
      </c>
      <c r="G116">
        <v>5</v>
      </c>
      <c r="H116">
        <v>3</v>
      </c>
      <c r="I116">
        <v>3</v>
      </c>
    </row>
    <row r="117" spans="1:9">
      <c r="A117">
        <v>203</v>
      </c>
      <c r="B117">
        <v>203</v>
      </c>
      <c r="C117" t="s">
        <v>228</v>
      </c>
      <c r="D117" t="s">
        <v>235</v>
      </c>
      <c r="E117">
        <v>477.6</v>
      </c>
      <c r="F117">
        <v>488</v>
      </c>
      <c r="G117">
        <v>6</v>
      </c>
      <c r="H117">
        <v>1</v>
      </c>
      <c r="I117">
        <v>9</v>
      </c>
    </row>
    <row r="118" spans="1:9">
      <c r="A118">
        <v>232</v>
      </c>
      <c r="B118">
        <v>232</v>
      </c>
      <c r="C118" t="s">
        <v>106</v>
      </c>
      <c r="D118">
        <v>24</v>
      </c>
      <c r="E118">
        <v>45.3</v>
      </c>
      <c r="F118">
        <v>48.2</v>
      </c>
      <c r="G118">
        <v>1</v>
      </c>
      <c r="H118">
        <v>1</v>
      </c>
      <c r="I118">
        <v>2</v>
      </c>
    </row>
    <row r="119" spans="1:9">
      <c r="A119">
        <v>237</v>
      </c>
      <c r="B119">
        <v>237</v>
      </c>
      <c r="C119" t="s">
        <v>160</v>
      </c>
      <c r="D119">
        <v>7</v>
      </c>
      <c r="E119">
        <v>675.68299999999999</v>
      </c>
      <c r="F119">
        <v>684.69799999999998</v>
      </c>
      <c r="G119">
        <v>9</v>
      </c>
      <c r="H119">
        <v>3</v>
      </c>
      <c r="I119">
        <v>7</v>
      </c>
    </row>
    <row r="120" spans="1:9">
      <c r="A120">
        <v>240</v>
      </c>
      <c r="B120">
        <v>240</v>
      </c>
      <c r="C120" t="s">
        <v>1146</v>
      </c>
      <c r="D120">
        <v>28</v>
      </c>
      <c r="E120">
        <v>241.1</v>
      </c>
      <c r="F120">
        <v>242.93</v>
      </c>
      <c r="G120">
        <v>0</v>
      </c>
      <c r="H120">
        <v>0</v>
      </c>
      <c r="I120">
        <v>0</v>
      </c>
    </row>
    <row r="121" spans="1:9">
      <c r="A121">
        <v>257</v>
      </c>
      <c r="B121">
        <v>257</v>
      </c>
      <c r="C121" t="s">
        <v>167</v>
      </c>
      <c r="D121">
        <v>46</v>
      </c>
      <c r="E121">
        <v>90.3</v>
      </c>
      <c r="F121">
        <v>94.63</v>
      </c>
      <c r="G121">
        <v>7</v>
      </c>
      <c r="H121">
        <v>1</v>
      </c>
      <c r="I121">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E954-0CA3-4C63-A0D6-03C171E16229}">
  <sheetPr>
    <tabColor rgb="FFFFFF00"/>
  </sheetPr>
  <dimension ref="A1:X114"/>
  <sheetViews>
    <sheetView topLeftCell="F99" zoomScaleNormal="100" workbookViewId="0">
      <selection activeCell="J1" sqref="J1:P1"/>
    </sheetView>
  </sheetViews>
  <sheetFormatPr defaultRowHeight="14.5"/>
  <cols>
    <col min="2" max="2" width="8.81640625" style="42"/>
    <col min="3" max="3" width="27" customWidth="1"/>
    <col min="4" max="4" width="31.54296875" customWidth="1"/>
    <col min="5" max="5" width="16.54296875" customWidth="1"/>
    <col min="6" max="6" width="21.54296875" bestFit="1" customWidth="1"/>
    <col min="7" max="7" width="24.453125" bestFit="1" customWidth="1"/>
    <col min="8" max="8" width="52.1796875" style="4" customWidth="1"/>
    <col min="9" max="9" width="41.81640625" customWidth="1"/>
    <col min="10" max="10" width="18.54296875" customWidth="1"/>
    <col min="11" max="11" width="19.453125" customWidth="1"/>
    <col min="12" max="12" width="14.54296875" customWidth="1"/>
    <col min="13" max="13" width="13.54296875" customWidth="1"/>
    <col min="14" max="14" width="16.54296875" style="236" customWidth="1"/>
    <col min="15" max="15" width="13.54296875" style="236" customWidth="1"/>
    <col min="16" max="16" width="12.453125" customWidth="1"/>
    <col min="17" max="17" width="18.453125" style="236" customWidth="1"/>
    <col min="18" max="18" width="17.453125" style="236" customWidth="1"/>
    <col min="20" max="20" width="47.453125" customWidth="1"/>
    <col min="21" max="21" width="18.54296875" style="4" customWidth="1"/>
    <col min="22" max="22" width="12.54296875" customWidth="1"/>
    <col min="23" max="23" width="51.81640625" customWidth="1"/>
    <col min="24" max="24" width="24.453125" customWidth="1"/>
  </cols>
  <sheetData>
    <row r="1" spans="1:24">
      <c r="A1" s="34" t="s">
        <v>2460</v>
      </c>
      <c r="B1" s="76" t="s">
        <v>2461</v>
      </c>
      <c r="C1" s="6" t="s">
        <v>2462</v>
      </c>
      <c r="D1" s="9" t="s">
        <v>3</v>
      </c>
      <c r="E1" s="9" t="s">
        <v>2463</v>
      </c>
      <c r="F1" s="77" t="s">
        <v>5</v>
      </c>
      <c r="G1" s="77" t="s">
        <v>6</v>
      </c>
      <c r="H1" s="77" t="s">
        <v>7</v>
      </c>
      <c r="I1" s="77" t="s">
        <v>2464</v>
      </c>
      <c r="J1" s="78" t="s">
        <v>28</v>
      </c>
      <c r="K1" s="78" t="s">
        <v>29</v>
      </c>
      <c r="L1" s="78" t="s">
        <v>30</v>
      </c>
      <c r="M1" s="79" t="s">
        <v>30</v>
      </c>
      <c r="N1" s="80" t="s">
        <v>31</v>
      </c>
      <c r="O1" s="81" t="s">
        <v>32</v>
      </c>
      <c r="P1" s="82" t="s">
        <v>33</v>
      </c>
      <c r="Q1" s="83" t="s">
        <v>2465</v>
      </c>
      <c r="R1" s="84" t="s">
        <v>2466</v>
      </c>
      <c r="S1" s="77" t="s">
        <v>11</v>
      </c>
      <c r="T1" s="85" t="s">
        <v>2467</v>
      </c>
      <c r="U1" s="77" t="s">
        <v>2468</v>
      </c>
      <c r="V1" s="77" t="s">
        <v>2469</v>
      </c>
      <c r="W1" s="85" t="s">
        <v>2470</v>
      </c>
      <c r="X1" s="86" t="s">
        <v>2471</v>
      </c>
    </row>
    <row r="2" spans="1:24" ht="43.5">
      <c r="A2" s="36">
        <v>1</v>
      </c>
      <c r="B2" s="87">
        <v>1</v>
      </c>
      <c r="C2" s="88" t="s">
        <v>62</v>
      </c>
      <c r="D2" s="32" t="s">
        <v>63</v>
      </c>
      <c r="E2" s="36" t="s">
        <v>64</v>
      </c>
      <c r="F2" s="1" t="s">
        <v>65</v>
      </c>
      <c r="G2" s="1" t="s">
        <v>66</v>
      </c>
      <c r="H2" s="1" t="s">
        <v>67</v>
      </c>
      <c r="I2" s="1" t="s">
        <v>68</v>
      </c>
      <c r="J2" s="1" t="s">
        <v>81</v>
      </c>
      <c r="K2" s="1" t="s">
        <v>82</v>
      </c>
      <c r="L2" s="1" t="s">
        <v>83</v>
      </c>
      <c r="M2" s="7" t="s">
        <v>84</v>
      </c>
      <c r="N2" s="89">
        <v>508.35</v>
      </c>
      <c r="O2" s="90">
        <v>516.54999999999995</v>
      </c>
      <c r="P2" s="91" t="s">
        <v>71</v>
      </c>
      <c r="Q2" s="92">
        <v>508.35</v>
      </c>
      <c r="R2" s="93">
        <v>515.54999999999995</v>
      </c>
      <c r="S2" s="1" t="s">
        <v>71</v>
      </c>
      <c r="T2" s="1"/>
      <c r="U2" s="38" t="s">
        <v>72</v>
      </c>
      <c r="V2" s="34"/>
      <c r="W2" s="94" t="s">
        <v>74</v>
      </c>
      <c r="X2" s="40"/>
    </row>
    <row r="3" spans="1:24" ht="29">
      <c r="A3" s="36">
        <v>2</v>
      </c>
      <c r="B3" s="87">
        <v>2</v>
      </c>
      <c r="C3" s="88" t="s">
        <v>85</v>
      </c>
      <c r="D3" s="32" t="s">
        <v>86</v>
      </c>
      <c r="E3" s="36" t="s">
        <v>64</v>
      </c>
      <c r="F3" s="1" t="s">
        <v>87</v>
      </c>
      <c r="G3" s="1" t="s">
        <v>88</v>
      </c>
      <c r="H3" s="1" t="s">
        <v>89</v>
      </c>
      <c r="I3" s="1" t="s">
        <v>90</v>
      </c>
      <c r="J3" s="1" t="s">
        <v>98</v>
      </c>
      <c r="K3" s="1" t="s">
        <v>99</v>
      </c>
      <c r="L3" s="1" t="s">
        <v>100</v>
      </c>
      <c r="M3" s="7" t="s">
        <v>101</v>
      </c>
      <c r="N3" s="95">
        <v>106.1</v>
      </c>
      <c r="O3" s="96">
        <v>112</v>
      </c>
      <c r="P3" s="97">
        <v>58</v>
      </c>
      <c r="Q3" s="92">
        <v>106.1</v>
      </c>
      <c r="R3" s="93">
        <v>112</v>
      </c>
      <c r="S3" s="1">
        <v>58</v>
      </c>
      <c r="T3" s="1"/>
      <c r="U3" s="38" t="s">
        <v>93</v>
      </c>
      <c r="V3" s="34"/>
      <c r="W3" s="34" t="s">
        <v>94</v>
      </c>
      <c r="X3" s="40"/>
    </row>
    <row r="4" spans="1:24">
      <c r="A4" s="36">
        <v>3</v>
      </c>
      <c r="B4" s="87">
        <v>4</v>
      </c>
      <c r="C4" s="88" t="s">
        <v>106</v>
      </c>
      <c r="D4" s="32" t="s">
        <v>107</v>
      </c>
      <c r="E4" s="36" t="s">
        <v>64</v>
      </c>
      <c r="F4" s="1" t="s">
        <v>108</v>
      </c>
      <c r="G4" s="1" t="s">
        <v>109</v>
      </c>
      <c r="H4" s="1" t="s">
        <v>110</v>
      </c>
      <c r="I4" s="1" t="s">
        <v>111</v>
      </c>
      <c r="J4" s="1" t="s">
        <v>115</v>
      </c>
      <c r="K4" s="1" t="s">
        <v>116</v>
      </c>
      <c r="L4" s="1" t="s">
        <v>117</v>
      </c>
      <c r="M4" s="7" t="s">
        <v>118</v>
      </c>
      <c r="N4" s="89">
        <v>48.6</v>
      </c>
      <c r="O4" s="90">
        <v>54.8</v>
      </c>
      <c r="P4" s="91">
        <v>32</v>
      </c>
      <c r="Q4" s="98"/>
      <c r="R4" s="99"/>
      <c r="S4" s="1">
        <v>32</v>
      </c>
      <c r="T4" s="1"/>
      <c r="U4" s="38" t="s">
        <v>112</v>
      </c>
      <c r="V4" s="34"/>
      <c r="W4" s="34" t="s">
        <v>94</v>
      </c>
      <c r="X4" s="40"/>
    </row>
    <row r="5" spans="1:24" ht="43.5">
      <c r="A5" s="36">
        <v>4</v>
      </c>
      <c r="B5" s="87">
        <v>5</v>
      </c>
      <c r="C5" s="88" t="s">
        <v>131</v>
      </c>
      <c r="D5" s="32" t="s">
        <v>132</v>
      </c>
      <c r="E5" s="61" t="s">
        <v>64</v>
      </c>
      <c r="F5" s="2" t="s">
        <v>133</v>
      </c>
      <c r="G5" s="2" t="s">
        <v>134</v>
      </c>
      <c r="H5" s="2" t="s">
        <v>135</v>
      </c>
      <c r="I5" s="2" t="s">
        <v>136</v>
      </c>
      <c r="J5" s="1" t="s">
        <v>144</v>
      </c>
      <c r="K5" s="1" t="s">
        <v>145</v>
      </c>
      <c r="L5" s="1" t="s">
        <v>146</v>
      </c>
      <c r="M5" s="7" t="s">
        <v>147</v>
      </c>
      <c r="N5" s="89">
        <v>14.3</v>
      </c>
      <c r="O5" s="90">
        <v>18.100000000000001</v>
      </c>
      <c r="P5" s="91" t="s">
        <v>148</v>
      </c>
      <c r="Q5" s="100">
        <v>14.43</v>
      </c>
      <c r="R5" s="101">
        <v>17.75</v>
      </c>
      <c r="S5" s="2"/>
      <c r="T5" s="2" t="s">
        <v>140</v>
      </c>
      <c r="U5" s="38" t="s">
        <v>139</v>
      </c>
      <c r="V5" s="34"/>
      <c r="W5" s="51" t="s">
        <v>141</v>
      </c>
      <c r="X5" s="40"/>
    </row>
    <row r="6" spans="1:24" ht="43.5">
      <c r="A6" s="36">
        <v>5</v>
      </c>
      <c r="B6" s="87">
        <v>6</v>
      </c>
      <c r="C6" s="88" t="s">
        <v>131</v>
      </c>
      <c r="D6" s="32" t="s">
        <v>132</v>
      </c>
      <c r="E6" s="61" t="s">
        <v>64</v>
      </c>
      <c r="F6" s="2" t="s">
        <v>149</v>
      </c>
      <c r="G6" s="2" t="s">
        <v>150</v>
      </c>
      <c r="H6" s="2" t="s">
        <v>151</v>
      </c>
      <c r="I6" s="2" t="s">
        <v>152</v>
      </c>
      <c r="J6" s="1" t="s">
        <v>156</v>
      </c>
      <c r="K6" s="1" t="s">
        <v>157</v>
      </c>
      <c r="L6" s="1" t="s">
        <v>158</v>
      </c>
      <c r="M6" s="7" t="s">
        <v>159</v>
      </c>
      <c r="N6" s="95">
        <v>263.10000000000002</v>
      </c>
      <c r="O6" s="96">
        <v>274.3</v>
      </c>
      <c r="P6" s="91" t="s">
        <v>71</v>
      </c>
      <c r="Q6" s="100">
        <v>263.10000000000002</v>
      </c>
      <c r="R6" s="101">
        <v>274.3</v>
      </c>
      <c r="S6" s="2"/>
      <c r="T6" s="2" t="s">
        <v>140</v>
      </c>
      <c r="U6" s="38" t="s">
        <v>155</v>
      </c>
      <c r="V6" s="34"/>
      <c r="W6" s="51" t="s">
        <v>141</v>
      </c>
      <c r="X6" s="40"/>
    </row>
    <row r="7" spans="1:24" ht="174">
      <c r="A7" s="36">
        <v>6</v>
      </c>
      <c r="B7" s="87">
        <v>8</v>
      </c>
      <c r="C7" s="88" t="s">
        <v>167</v>
      </c>
      <c r="D7" s="32" t="s">
        <v>168</v>
      </c>
      <c r="E7" s="102" t="s">
        <v>64</v>
      </c>
      <c r="F7" s="103" t="s">
        <v>2472</v>
      </c>
      <c r="G7" s="103" t="s">
        <v>170</v>
      </c>
      <c r="H7" s="104" t="s">
        <v>171</v>
      </c>
      <c r="I7" s="104" t="s">
        <v>172</v>
      </c>
      <c r="J7" s="32" t="s">
        <v>183</v>
      </c>
      <c r="K7" s="32" t="s">
        <v>184</v>
      </c>
      <c r="L7" s="32" t="s">
        <v>185</v>
      </c>
      <c r="M7" s="88" t="s">
        <v>186</v>
      </c>
      <c r="N7" s="89">
        <v>34.25</v>
      </c>
      <c r="O7" s="90">
        <v>45.6</v>
      </c>
      <c r="P7" s="91" t="s">
        <v>187</v>
      </c>
      <c r="Q7" s="105"/>
      <c r="R7" s="106"/>
      <c r="S7" s="103"/>
      <c r="T7" s="103" t="s">
        <v>175</v>
      </c>
      <c r="U7" s="38" t="s">
        <v>173</v>
      </c>
      <c r="V7" s="34"/>
      <c r="W7" s="51" t="s">
        <v>176</v>
      </c>
      <c r="X7" s="40"/>
    </row>
    <row r="8" spans="1:24">
      <c r="A8" s="36">
        <v>7</v>
      </c>
      <c r="B8" s="87">
        <v>9</v>
      </c>
      <c r="C8" s="88" t="s">
        <v>106</v>
      </c>
      <c r="D8" s="32" t="s">
        <v>107</v>
      </c>
      <c r="E8" s="36" t="s">
        <v>64</v>
      </c>
      <c r="F8" s="1" t="s">
        <v>188</v>
      </c>
      <c r="G8" s="1" t="s">
        <v>189</v>
      </c>
      <c r="H8" s="1" t="s">
        <v>190</v>
      </c>
      <c r="I8" s="1" t="s">
        <v>191</v>
      </c>
      <c r="J8" s="1" t="s">
        <v>195</v>
      </c>
      <c r="K8" s="1" t="s">
        <v>196</v>
      </c>
      <c r="L8" s="1" t="s">
        <v>197</v>
      </c>
      <c r="M8" s="7" t="s">
        <v>198</v>
      </c>
      <c r="N8" s="89">
        <v>2.65</v>
      </c>
      <c r="O8" s="90">
        <v>10.3</v>
      </c>
      <c r="P8" s="107">
        <v>22</v>
      </c>
      <c r="Q8" s="98"/>
      <c r="R8" s="99"/>
      <c r="S8" s="1">
        <v>22</v>
      </c>
      <c r="T8" s="1"/>
      <c r="U8" s="38" t="s">
        <v>192</v>
      </c>
      <c r="V8" s="34"/>
      <c r="W8" s="34" t="s">
        <v>94</v>
      </c>
      <c r="X8" s="40"/>
    </row>
    <row r="9" spans="1:24" ht="29">
      <c r="A9" s="36">
        <v>8</v>
      </c>
      <c r="B9" s="87">
        <v>10</v>
      </c>
      <c r="C9" s="88" t="s">
        <v>199</v>
      </c>
      <c r="D9" s="32" t="s">
        <v>200</v>
      </c>
      <c r="E9" s="36" t="s">
        <v>64</v>
      </c>
      <c r="F9" s="1" t="s">
        <v>201</v>
      </c>
      <c r="G9" s="1"/>
      <c r="H9" s="1" t="s">
        <v>202</v>
      </c>
      <c r="I9" s="1" t="s">
        <v>203</v>
      </c>
      <c r="J9" s="1" t="s">
        <v>2473</v>
      </c>
      <c r="K9" s="1" t="s">
        <v>2474</v>
      </c>
      <c r="L9" s="1" t="s">
        <v>2475</v>
      </c>
      <c r="M9" s="7" t="s">
        <v>2476</v>
      </c>
      <c r="N9" s="89" t="s">
        <v>2477</v>
      </c>
      <c r="O9" s="108" t="s">
        <v>2477</v>
      </c>
      <c r="P9" s="109" t="s">
        <v>2477</v>
      </c>
      <c r="Q9" s="98"/>
      <c r="R9" s="99"/>
      <c r="S9" s="1"/>
      <c r="T9" s="1"/>
      <c r="U9" s="38" t="e">
        <v>#N/A</v>
      </c>
      <c r="V9" s="34"/>
      <c r="W9" s="110" t="s">
        <v>205</v>
      </c>
      <c r="X9" s="40"/>
    </row>
    <row r="10" spans="1:24" ht="58">
      <c r="A10" s="36">
        <v>9</v>
      </c>
      <c r="B10" s="87">
        <v>11</v>
      </c>
      <c r="C10" s="88" t="s">
        <v>160</v>
      </c>
      <c r="D10" s="32" t="s">
        <v>161</v>
      </c>
      <c r="E10" s="102" t="s">
        <v>64</v>
      </c>
      <c r="F10" s="103" t="s">
        <v>208</v>
      </c>
      <c r="G10" s="103"/>
      <c r="H10" s="103" t="s">
        <v>209</v>
      </c>
      <c r="I10" s="103" t="s">
        <v>209</v>
      </c>
      <c r="J10" s="1">
        <v>0</v>
      </c>
      <c r="K10" s="1">
        <v>0</v>
      </c>
      <c r="L10" s="1">
        <v>0</v>
      </c>
      <c r="M10" s="7">
        <v>0</v>
      </c>
      <c r="N10" s="89" t="s">
        <v>2477</v>
      </c>
      <c r="O10" s="90" t="s">
        <v>2477</v>
      </c>
      <c r="P10" s="111">
        <v>28</v>
      </c>
      <c r="Q10" s="105"/>
      <c r="R10" s="106"/>
      <c r="S10" s="103"/>
      <c r="T10" s="103" t="s">
        <v>211</v>
      </c>
      <c r="U10" s="38" t="s">
        <v>210</v>
      </c>
      <c r="V10" s="34"/>
      <c r="W10" s="94" t="s">
        <v>212</v>
      </c>
      <c r="X10" s="40"/>
    </row>
    <row r="11" spans="1:24">
      <c r="A11" s="36">
        <v>10</v>
      </c>
      <c r="B11" s="87">
        <v>12</v>
      </c>
      <c r="C11" s="88" t="s">
        <v>160</v>
      </c>
      <c r="D11" s="32" t="s">
        <v>161</v>
      </c>
      <c r="E11" s="36" t="s">
        <v>64</v>
      </c>
      <c r="F11" s="1" t="s">
        <v>218</v>
      </c>
      <c r="G11" s="1" t="s">
        <v>218</v>
      </c>
      <c r="H11" s="1" t="s">
        <v>219</v>
      </c>
      <c r="I11" s="1" t="s">
        <v>220</v>
      </c>
      <c r="J11" s="1" t="s">
        <v>224</v>
      </c>
      <c r="K11" s="1" t="s">
        <v>225</v>
      </c>
      <c r="L11" s="1" t="s">
        <v>226</v>
      </c>
      <c r="M11" s="7" t="s">
        <v>227</v>
      </c>
      <c r="N11" s="95">
        <v>69.05</v>
      </c>
      <c r="O11" s="96">
        <v>71.7</v>
      </c>
      <c r="P11" s="97">
        <v>28</v>
      </c>
      <c r="Q11" s="98">
        <v>69.05</v>
      </c>
      <c r="R11" s="99">
        <v>71.7</v>
      </c>
      <c r="S11" s="1">
        <v>28</v>
      </c>
      <c r="T11" s="1"/>
      <c r="U11" s="38" t="s">
        <v>223</v>
      </c>
      <c r="V11" s="34"/>
      <c r="W11" s="34" t="s">
        <v>94</v>
      </c>
      <c r="X11" s="40"/>
    </row>
    <row r="12" spans="1:24" ht="29">
      <c r="A12" s="36">
        <v>11</v>
      </c>
      <c r="B12" s="87">
        <v>13</v>
      </c>
      <c r="C12" s="88" t="s">
        <v>228</v>
      </c>
      <c r="D12" s="32" t="s">
        <v>63</v>
      </c>
      <c r="E12" s="36" t="s">
        <v>64</v>
      </c>
      <c r="F12" s="1" t="s">
        <v>229</v>
      </c>
      <c r="G12" s="1" t="s">
        <v>230</v>
      </c>
      <c r="H12" s="1" t="s">
        <v>231</v>
      </c>
      <c r="I12" s="1" t="s">
        <v>232</v>
      </c>
      <c r="J12" s="1" t="s">
        <v>238</v>
      </c>
      <c r="K12" s="1" t="s">
        <v>239</v>
      </c>
      <c r="L12" s="1" t="s">
        <v>240</v>
      </c>
      <c r="M12" s="7" t="s">
        <v>241</v>
      </c>
      <c r="N12" s="89">
        <v>456.25</v>
      </c>
      <c r="O12" s="90">
        <v>460.9</v>
      </c>
      <c r="P12" s="97" t="s">
        <v>235</v>
      </c>
      <c r="Q12" s="98">
        <v>456</v>
      </c>
      <c r="R12" s="99">
        <v>460.4</v>
      </c>
      <c r="S12" s="1" t="s">
        <v>235</v>
      </c>
      <c r="T12" s="1"/>
      <c r="U12" s="38" t="s">
        <v>236</v>
      </c>
      <c r="V12" s="34"/>
      <c r="W12" s="34" t="s">
        <v>94</v>
      </c>
      <c r="X12" s="40"/>
    </row>
    <row r="13" spans="1:24" ht="72.5">
      <c r="A13" s="36">
        <v>12</v>
      </c>
      <c r="B13" s="87">
        <v>14</v>
      </c>
      <c r="C13" s="88" t="s">
        <v>228</v>
      </c>
      <c r="D13" s="32" t="s">
        <v>63</v>
      </c>
      <c r="E13" s="36" t="s">
        <v>64</v>
      </c>
      <c r="F13" s="1" t="s">
        <v>230</v>
      </c>
      <c r="G13" s="1" t="s">
        <v>242</v>
      </c>
      <c r="H13" s="1" t="s">
        <v>243</v>
      </c>
      <c r="I13" s="1" t="s">
        <v>244</v>
      </c>
      <c r="J13" s="1" t="s">
        <v>252</v>
      </c>
      <c r="K13" s="1" t="s">
        <v>253</v>
      </c>
      <c r="L13" s="1" t="s">
        <v>254</v>
      </c>
      <c r="M13" s="7" t="s">
        <v>255</v>
      </c>
      <c r="N13" s="89">
        <v>463.75</v>
      </c>
      <c r="O13" s="90">
        <v>467.6</v>
      </c>
      <c r="P13" s="97" t="s">
        <v>235</v>
      </c>
      <c r="Q13" s="98">
        <v>464.4</v>
      </c>
      <c r="R13" s="99">
        <v>467.5</v>
      </c>
      <c r="S13" s="1" t="s">
        <v>235</v>
      </c>
      <c r="T13" s="1"/>
      <c r="U13" s="38" t="s">
        <v>247</v>
      </c>
      <c r="V13" s="34"/>
      <c r="W13" s="94" t="s">
        <v>248</v>
      </c>
      <c r="X13" s="40"/>
    </row>
    <row r="14" spans="1:24" ht="43.5">
      <c r="A14" s="36">
        <v>13</v>
      </c>
      <c r="B14" s="87">
        <v>15</v>
      </c>
      <c r="C14" s="88" t="s">
        <v>228</v>
      </c>
      <c r="D14" s="32" t="s">
        <v>63</v>
      </c>
      <c r="E14" s="61" t="s">
        <v>64</v>
      </c>
      <c r="F14" s="2" t="s">
        <v>256</v>
      </c>
      <c r="G14" s="2" t="s">
        <v>257</v>
      </c>
      <c r="H14" s="2" t="s">
        <v>258</v>
      </c>
      <c r="I14" s="2" t="s">
        <v>259</v>
      </c>
      <c r="J14" s="1" t="s">
        <v>265</v>
      </c>
      <c r="K14" s="1" t="s">
        <v>266</v>
      </c>
      <c r="L14" s="1" t="s">
        <v>267</v>
      </c>
      <c r="M14" s="7" t="s">
        <v>268</v>
      </c>
      <c r="N14" s="89">
        <v>438.75</v>
      </c>
      <c r="O14" s="90">
        <v>450.9</v>
      </c>
      <c r="P14" s="97" t="s">
        <v>71</v>
      </c>
      <c r="Q14" s="100">
        <v>438.9</v>
      </c>
      <c r="R14" s="101">
        <v>450.5</v>
      </c>
      <c r="S14" s="2"/>
      <c r="T14" s="2" t="s">
        <v>263</v>
      </c>
      <c r="U14" s="38" t="s">
        <v>262</v>
      </c>
      <c r="V14" s="34"/>
      <c r="W14" s="69" t="s">
        <v>2478</v>
      </c>
      <c r="X14" s="40"/>
    </row>
    <row r="15" spans="1:24" ht="87">
      <c r="A15" s="36">
        <v>14</v>
      </c>
      <c r="B15" s="87"/>
      <c r="C15" s="112" t="s">
        <v>269</v>
      </c>
      <c r="D15" s="113" t="s">
        <v>270</v>
      </c>
      <c r="E15" s="114" t="s">
        <v>64</v>
      </c>
      <c r="F15" s="2" t="s">
        <v>271</v>
      </c>
      <c r="G15" s="2" t="s">
        <v>272</v>
      </c>
      <c r="H15" s="2" t="s">
        <v>273</v>
      </c>
      <c r="I15" s="2" t="s">
        <v>274</v>
      </c>
      <c r="J15" s="1" t="s">
        <v>283</v>
      </c>
      <c r="K15" s="1" t="s">
        <v>284</v>
      </c>
      <c r="L15" s="1" t="s">
        <v>285</v>
      </c>
      <c r="M15" s="7" t="s">
        <v>286</v>
      </c>
      <c r="N15" s="95">
        <v>366.3</v>
      </c>
      <c r="O15" s="96">
        <v>384.6</v>
      </c>
      <c r="P15" s="97" t="s">
        <v>71</v>
      </c>
      <c r="Q15" s="100">
        <v>366.3</v>
      </c>
      <c r="R15" s="101">
        <v>384.6</v>
      </c>
      <c r="S15" s="2"/>
      <c r="T15" s="2" t="s">
        <v>263</v>
      </c>
      <c r="U15" s="115" t="e">
        <v>#N/A</v>
      </c>
      <c r="V15" s="116"/>
      <c r="W15" s="117" t="s">
        <v>278</v>
      </c>
      <c r="X15" s="118" t="s">
        <v>279</v>
      </c>
    </row>
    <row r="16" spans="1:24" ht="29">
      <c r="A16" s="36">
        <v>15</v>
      </c>
      <c r="B16" s="87">
        <v>16</v>
      </c>
      <c r="C16" s="88" t="s">
        <v>269</v>
      </c>
      <c r="D16" s="32" t="s">
        <v>270</v>
      </c>
      <c r="E16" s="61" t="s">
        <v>64</v>
      </c>
      <c r="F16" s="2" t="s">
        <v>272</v>
      </c>
      <c r="G16" s="2" t="s">
        <v>287</v>
      </c>
      <c r="H16" s="45" t="s">
        <v>288</v>
      </c>
      <c r="I16" s="45" t="s">
        <v>289</v>
      </c>
      <c r="J16" s="32" t="s">
        <v>294</v>
      </c>
      <c r="K16" s="32" t="s">
        <v>295</v>
      </c>
      <c r="L16" s="32" t="s">
        <v>296</v>
      </c>
      <c r="M16" s="88" t="s">
        <v>297</v>
      </c>
      <c r="N16" s="95">
        <v>386</v>
      </c>
      <c r="O16" s="96">
        <v>398</v>
      </c>
      <c r="P16" s="97" t="s">
        <v>71</v>
      </c>
      <c r="Q16" s="100">
        <v>386</v>
      </c>
      <c r="R16" s="101">
        <v>398</v>
      </c>
      <c r="S16" s="2"/>
      <c r="T16" s="2" t="s">
        <v>263</v>
      </c>
      <c r="U16" s="38" t="s">
        <v>292</v>
      </c>
      <c r="V16" s="34"/>
      <c r="W16" s="2" t="s">
        <v>293</v>
      </c>
      <c r="X16" s="40"/>
    </row>
    <row r="17" spans="1:24" ht="29">
      <c r="A17" s="36">
        <v>16</v>
      </c>
      <c r="B17" s="87">
        <v>17</v>
      </c>
      <c r="C17" s="88" t="s">
        <v>160</v>
      </c>
      <c r="D17" s="32" t="s">
        <v>161</v>
      </c>
      <c r="E17" s="36" t="s">
        <v>64</v>
      </c>
      <c r="F17" s="1" t="s">
        <v>317</v>
      </c>
      <c r="G17" s="1" t="s">
        <v>318</v>
      </c>
      <c r="H17" s="1" t="s">
        <v>319</v>
      </c>
      <c r="I17" s="1" t="s">
        <v>320</v>
      </c>
      <c r="J17" s="1" t="s">
        <v>326</v>
      </c>
      <c r="K17" s="1" t="s">
        <v>327</v>
      </c>
      <c r="L17" s="1" t="s">
        <v>328</v>
      </c>
      <c r="M17" s="7" t="s">
        <v>329</v>
      </c>
      <c r="N17" s="89">
        <v>419.5</v>
      </c>
      <c r="O17" s="96">
        <v>424.7</v>
      </c>
      <c r="P17" s="97" t="s">
        <v>323</v>
      </c>
      <c r="Q17" s="98">
        <v>419.6</v>
      </c>
      <c r="R17" s="99">
        <v>424.7</v>
      </c>
      <c r="S17" s="1" t="s">
        <v>323</v>
      </c>
      <c r="T17" s="1"/>
      <c r="U17" s="38" t="s">
        <v>324</v>
      </c>
      <c r="V17" s="34"/>
      <c r="W17" s="34" t="s">
        <v>94</v>
      </c>
      <c r="X17" s="40"/>
    </row>
    <row r="18" spans="1:24" ht="68">
      <c r="A18" s="36">
        <v>17</v>
      </c>
      <c r="B18" s="87">
        <v>18</v>
      </c>
      <c r="C18" s="88" t="s">
        <v>167</v>
      </c>
      <c r="D18" s="32" t="s">
        <v>168</v>
      </c>
      <c r="E18" s="36" t="s">
        <v>64</v>
      </c>
      <c r="F18" s="32" t="s">
        <v>330</v>
      </c>
      <c r="G18" s="32" t="s">
        <v>331</v>
      </c>
      <c r="H18" s="32" t="s">
        <v>332</v>
      </c>
      <c r="I18" s="32" t="s">
        <v>333</v>
      </c>
      <c r="J18" s="32" t="s">
        <v>341</v>
      </c>
      <c r="K18" s="32" t="s">
        <v>342</v>
      </c>
      <c r="L18" s="32" t="s">
        <v>343</v>
      </c>
      <c r="M18" s="88" t="s">
        <v>344</v>
      </c>
      <c r="N18" s="89">
        <v>336.9</v>
      </c>
      <c r="O18" s="96">
        <v>339.2</v>
      </c>
      <c r="P18" s="97" t="s">
        <v>323</v>
      </c>
      <c r="Q18" s="98">
        <v>337.1</v>
      </c>
      <c r="R18" s="99">
        <v>339.2</v>
      </c>
      <c r="S18" s="1" t="s">
        <v>323</v>
      </c>
      <c r="T18" s="1"/>
      <c r="U18" s="38" t="s">
        <v>336</v>
      </c>
      <c r="V18" s="34"/>
      <c r="W18" s="119" t="s">
        <v>337</v>
      </c>
      <c r="X18" s="40"/>
    </row>
    <row r="19" spans="1:24" ht="29">
      <c r="A19" s="36">
        <v>18</v>
      </c>
      <c r="B19" s="87">
        <v>19</v>
      </c>
      <c r="C19" s="88" t="s">
        <v>167</v>
      </c>
      <c r="D19" s="32" t="s">
        <v>168</v>
      </c>
      <c r="E19" s="36" t="s">
        <v>64</v>
      </c>
      <c r="F19" s="1" t="s">
        <v>345</v>
      </c>
      <c r="G19" s="1" t="s">
        <v>346</v>
      </c>
      <c r="H19" s="1" t="s">
        <v>347</v>
      </c>
      <c r="I19" s="1" t="s">
        <v>348</v>
      </c>
      <c r="J19" s="1" t="s">
        <v>2479</v>
      </c>
      <c r="K19" s="1" t="s">
        <v>354</v>
      </c>
      <c r="L19" s="1" t="s">
        <v>355</v>
      </c>
      <c r="M19" s="7" t="s">
        <v>356</v>
      </c>
      <c r="N19" s="95">
        <v>442.3</v>
      </c>
      <c r="O19" s="96">
        <v>458.1</v>
      </c>
      <c r="P19" s="97" t="s">
        <v>351</v>
      </c>
      <c r="Q19" s="98">
        <v>442.3</v>
      </c>
      <c r="R19" s="99">
        <v>458.1</v>
      </c>
      <c r="S19" s="1" t="s">
        <v>351</v>
      </c>
      <c r="T19" s="1"/>
      <c r="U19" s="38" t="s">
        <v>352</v>
      </c>
      <c r="V19" s="34"/>
      <c r="W19" s="119" t="s">
        <v>94</v>
      </c>
      <c r="X19" s="40"/>
    </row>
    <row r="20" spans="1:24" ht="72.5">
      <c r="A20" s="36">
        <v>19</v>
      </c>
      <c r="B20" s="87">
        <v>20</v>
      </c>
      <c r="C20" s="88" t="s">
        <v>269</v>
      </c>
      <c r="D20" s="32" t="s">
        <v>270</v>
      </c>
      <c r="E20" s="102" t="s">
        <v>64</v>
      </c>
      <c r="F20" s="103" t="s">
        <v>357</v>
      </c>
      <c r="G20" s="103" t="s">
        <v>358</v>
      </c>
      <c r="H20" s="104" t="s">
        <v>2480</v>
      </c>
      <c r="I20" s="104" t="s">
        <v>2481</v>
      </c>
      <c r="J20" s="32" t="s">
        <v>2482</v>
      </c>
      <c r="K20" s="32" t="s">
        <v>2483</v>
      </c>
      <c r="L20" s="32" t="s">
        <v>2484</v>
      </c>
      <c r="M20" s="88" t="s">
        <v>2485</v>
      </c>
      <c r="N20" s="89">
        <v>350.5</v>
      </c>
      <c r="O20" s="90">
        <v>375.3</v>
      </c>
      <c r="P20" s="91" t="s">
        <v>351</v>
      </c>
      <c r="Q20" s="105">
        <v>350.8</v>
      </c>
      <c r="R20" s="106">
        <v>371.6</v>
      </c>
      <c r="S20" s="103"/>
      <c r="T20" s="103" t="s">
        <v>362</v>
      </c>
      <c r="U20" s="38" t="s">
        <v>361</v>
      </c>
      <c r="V20" s="34"/>
      <c r="W20" s="110" t="s">
        <v>363</v>
      </c>
      <c r="X20" s="40"/>
    </row>
    <row r="21" spans="1:24" ht="43.5">
      <c r="A21" s="36">
        <v>20</v>
      </c>
      <c r="B21" s="87">
        <v>21</v>
      </c>
      <c r="C21" s="88" t="s">
        <v>167</v>
      </c>
      <c r="D21" s="32" t="s">
        <v>168</v>
      </c>
      <c r="E21" s="102" t="s">
        <v>64</v>
      </c>
      <c r="F21" s="103" t="s">
        <v>368</v>
      </c>
      <c r="G21" s="103" t="s">
        <v>369</v>
      </c>
      <c r="H21" s="104" t="s">
        <v>2486</v>
      </c>
      <c r="I21" s="104" t="s">
        <v>2487</v>
      </c>
      <c r="J21" s="32" t="s">
        <v>2488</v>
      </c>
      <c r="K21" s="32" t="s">
        <v>2489</v>
      </c>
      <c r="L21" s="32" t="s">
        <v>2490</v>
      </c>
      <c r="M21" s="88" t="s">
        <v>2491</v>
      </c>
      <c r="N21" s="95">
        <v>391.4</v>
      </c>
      <c r="O21" s="96">
        <v>413.9</v>
      </c>
      <c r="P21" s="97" t="s">
        <v>351</v>
      </c>
      <c r="Q21" s="120">
        <v>391.4</v>
      </c>
      <c r="R21" s="121">
        <v>413.9</v>
      </c>
      <c r="S21" s="104"/>
      <c r="T21" s="103" t="s">
        <v>362</v>
      </c>
      <c r="U21" s="38" t="s">
        <v>370</v>
      </c>
      <c r="V21" s="34"/>
      <c r="W21" s="51" t="s">
        <v>371</v>
      </c>
      <c r="X21" s="40"/>
    </row>
    <row r="22" spans="1:24" ht="29">
      <c r="A22" s="36">
        <v>21</v>
      </c>
      <c r="B22" s="87">
        <v>22</v>
      </c>
      <c r="C22" s="88" t="s">
        <v>269</v>
      </c>
      <c r="D22" s="32" t="s">
        <v>270</v>
      </c>
      <c r="E22" s="36" t="s">
        <v>64</v>
      </c>
      <c r="F22" s="1" t="s">
        <v>376</v>
      </c>
      <c r="G22" s="1" t="s">
        <v>377</v>
      </c>
      <c r="H22" s="1" t="s">
        <v>378</v>
      </c>
      <c r="I22" s="1" t="s">
        <v>379</v>
      </c>
      <c r="J22" s="1" t="s">
        <v>384</v>
      </c>
      <c r="K22" s="1" t="s">
        <v>385</v>
      </c>
      <c r="L22" s="1" t="s">
        <v>386</v>
      </c>
      <c r="M22" s="7" t="s">
        <v>387</v>
      </c>
      <c r="N22" s="89">
        <v>311.64999999999998</v>
      </c>
      <c r="O22" s="90">
        <v>319.35000000000002</v>
      </c>
      <c r="P22" s="97" t="s">
        <v>351</v>
      </c>
      <c r="Q22" s="98">
        <v>311.2</v>
      </c>
      <c r="R22" s="99">
        <v>319</v>
      </c>
      <c r="S22" s="1" t="s">
        <v>351</v>
      </c>
      <c r="T22" s="1"/>
      <c r="U22" s="38" t="s">
        <v>382</v>
      </c>
      <c r="V22" s="34"/>
      <c r="W22" s="34" t="s">
        <v>1255</v>
      </c>
      <c r="X22" s="40"/>
    </row>
    <row r="23" spans="1:24" ht="58">
      <c r="A23" s="36">
        <v>22</v>
      </c>
      <c r="B23" s="122">
        <v>23</v>
      </c>
      <c r="C23" s="123" t="s">
        <v>228</v>
      </c>
      <c r="D23" s="124" t="s">
        <v>63</v>
      </c>
      <c r="E23" s="125" t="s">
        <v>64</v>
      </c>
      <c r="F23" s="124" t="s">
        <v>388</v>
      </c>
      <c r="G23" s="124" t="s">
        <v>389</v>
      </c>
      <c r="H23" s="124" t="s">
        <v>390</v>
      </c>
      <c r="I23" s="124" t="s">
        <v>391</v>
      </c>
      <c r="J23" s="124" t="s">
        <v>400</v>
      </c>
      <c r="K23" s="124" t="s">
        <v>401</v>
      </c>
      <c r="L23" s="124" t="s">
        <v>402</v>
      </c>
      <c r="M23" s="123" t="s">
        <v>403</v>
      </c>
      <c r="N23" s="89" t="s">
        <v>404</v>
      </c>
      <c r="O23" s="90" t="s">
        <v>405</v>
      </c>
      <c r="P23" s="91" t="s">
        <v>406</v>
      </c>
      <c r="Q23" s="126"/>
      <c r="R23" s="127"/>
      <c r="S23" s="124" t="s">
        <v>392</v>
      </c>
      <c r="T23" s="124"/>
      <c r="U23" s="128" t="s">
        <v>393</v>
      </c>
      <c r="V23" s="129"/>
      <c r="W23" s="94" t="s">
        <v>2492</v>
      </c>
      <c r="X23" s="94" t="s">
        <v>395</v>
      </c>
    </row>
    <row r="24" spans="1:24">
      <c r="A24" s="36">
        <v>23</v>
      </c>
      <c r="B24" s="87">
        <v>24</v>
      </c>
      <c r="C24" s="88" t="s">
        <v>62</v>
      </c>
      <c r="D24" s="32" t="s">
        <v>63</v>
      </c>
      <c r="E24" s="36" t="s">
        <v>64</v>
      </c>
      <c r="F24" s="1" t="s">
        <v>420</v>
      </c>
      <c r="G24" s="1" t="s">
        <v>421</v>
      </c>
      <c r="H24" s="1" t="s">
        <v>422</v>
      </c>
      <c r="I24" s="1" t="s">
        <v>423</v>
      </c>
      <c r="J24" s="1" t="s">
        <v>428</v>
      </c>
      <c r="K24" s="1" t="s">
        <v>429</v>
      </c>
      <c r="L24" s="1" t="s">
        <v>430</v>
      </c>
      <c r="M24" s="7" t="s">
        <v>431</v>
      </c>
      <c r="N24" s="89">
        <v>41.9</v>
      </c>
      <c r="O24" s="90">
        <v>42.25</v>
      </c>
      <c r="P24" s="97" t="s">
        <v>426</v>
      </c>
      <c r="Q24" s="98" t="s">
        <v>2493</v>
      </c>
      <c r="R24" s="99" t="s">
        <v>2494</v>
      </c>
      <c r="S24" s="1" t="s">
        <v>426</v>
      </c>
      <c r="T24" s="1"/>
      <c r="U24" s="38" t="s">
        <v>427</v>
      </c>
      <c r="V24" s="34"/>
      <c r="W24" s="34" t="s">
        <v>94</v>
      </c>
      <c r="X24" s="40"/>
    </row>
    <row r="25" spans="1:24" ht="202.5">
      <c r="A25" s="36">
        <v>24</v>
      </c>
      <c r="B25" s="87">
        <v>25</v>
      </c>
      <c r="C25" s="88" t="s">
        <v>62</v>
      </c>
      <c r="D25" s="32" t="s">
        <v>432</v>
      </c>
      <c r="E25" s="36" t="s">
        <v>64</v>
      </c>
      <c r="F25" s="1" t="s">
        <v>433</v>
      </c>
      <c r="G25" s="1" t="s">
        <v>434</v>
      </c>
      <c r="H25" s="1" t="s">
        <v>435</v>
      </c>
      <c r="I25" s="1" t="s">
        <v>436</v>
      </c>
      <c r="J25" s="1" t="s">
        <v>445</v>
      </c>
      <c r="K25" s="1" t="s">
        <v>446</v>
      </c>
      <c r="L25" s="1" t="s">
        <v>447</v>
      </c>
      <c r="M25" s="7" t="s">
        <v>448</v>
      </c>
      <c r="N25" s="95">
        <v>46.6</v>
      </c>
      <c r="O25" s="90">
        <v>52.4</v>
      </c>
      <c r="P25" s="91" t="s">
        <v>449</v>
      </c>
      <c r="Q25" s="98">
        <v>46.6</v>
      </c>
      <c r="R25" s="99" t="s">
        <v>2495</v>
      </c>
      <c r="S25" s="1" t="s">
        <v>426</v>
      </c>
      <c r="T25" s="1"/>
      <c r="U25" s="38" t="s">
        <v>439</v>
      </c>
      <c r="V25" s="34"/>
      <c r="W25" s="130" t="s">
        <v>440</v>
      </c>
      <c r="X25" s="40"/>
    </row>
    <row r="26" spans="1:24" ht="43.5">
      <c r="A26" s="36">
        <v>25</v>
      </c>
      <c r="B26" s="87">
        <v>26</v>
      </c>
      <c r="C26" s="88" t="s">
        <v>85</v>
      </c>
      <c r="D26" s="32" t="s">
        <v>63</v>
      </c>
      <c r="E26" s="102" t="s">
        <v>64</v>
      </c>
      <c r="F26" s="103" t="s">
        <v>450</v>
      </c>
      <c r="G26" s="103" t="s">
        <v>450</v>
      </c>
      <c r="H26" s="104" t="s">
        <v>451</v>
      </c>
      <c r="I26" s="104" t="s">
        <v>452</v>
      </c>
      <c r="J26" s="104" t="s">
        <v>458</v>
      </c>
      <c r="K26" s="104" t="s">
        <v>459</v>
      </c>
      <c r="L26" s="104" t="s">
        <v>460</v>
      </c>
      <c r="M26" s="131" t="s">
        <v>461</v>
      </c>
      <c r="N26" s="89">
        <v>2.5</v>
      </c>
      <c r="O26" s="90">
        <v>5.0999999999999996</v>
      </c>
      <c r="P26" s="91" t="s">
        <v>462</v>
      </c>
      <c r="Q26" s="105"/>
      <c r="R26" s="106"/>
      <c r="S26" s="103"/>
      <c r="T26" s="103" t="s">
        <v>454</v>
      </c>
      <c r="U26" s="38" t="s">
        <v>453</v>
      </c>
      <c r="V26" s="34"/>
      <c r="W26" s="94" t="s">
        <v>455</v>
      </c>
      <c r="X26" s="40"/>
    </row>
    <row r="27" spans="1:24" ht="29">
      <c r="A27" s="36">
        <v>26</v>
      </c>
      <c r="B27" s="87">
        <v>27</v>
      </c>
      <c r="C27" s="88" t="s">
        <v>463</v>
      </c>
      <c r="D27" s="32" t="s">
        <v>464</v>
      </c>
      <c r="E27" s="36" t="s">
        <v>64</v>
      </c>
      <c r="F27" s="32" t="s">
        <v>465</v>
      </c>
      <c r="G27" s="1" t="s">
        <v>466</v>
      </c>
      <c r="H27" s="1" t="s">
        <v>467</v>
      </c>
      <c r="I27" s="1" t="s">
        <v>468</v>
      </c>
      <c r="J27" s="1" t="s">
        <v>470</v>
      </c>
      <c r="K27" s="1" t="s">
        <v>471</v>
      </c>
      <c r="L27" s="1" t="s">
        <v>472</v>
      </c>
      <c r="M27" s="7" t="s">
        <v>473</v>
      </c>
      <c r="N27" s="89">
        <v>4.9000000000000004</v>
      </c>
      <c r="O27" s="90">
        <v>7.5</v>
      </c>
      <c r="P27" s="91" t="s">
        <v>474</v>
      </c>
      <c r="Q27" s="98"/>
      <c r="R27" s="99"/>
      <c r="S27" s="1" t="s">
        <v>392</v>
      </c>
      <c r="T27" s="1"/>
      <c r="U27" s="38" t="s">
        <v>469</v>
      </c>
      <c r="V27" s="34"/>
      <c r="W27" s="34" t="s">
        <v>2496</v>
      </c>
      <c r="X27" s="40"/>
    </row>
    <row r="28" spans="1:24" ht="29">
      <c r="A28" s="36">
        <v>27</v>
      </c>
      <c r="B28" s="87">
        <v>28</v>
      </c>
      <c r="C28" s="88" t="s">
        <v>463</v>
      </c>
      <c r="D28" s="32" t="s">
        <v>464</v>
      </c>
      <c r="E28" s="36" t="s">
        <v>64</v>
      </c>
      <c r="F28" s="1" t="s">
        <v>475</v>
      </c>
      <c r="G28" s="1" t="s">
        <v>476</v>
      </c>
      <c r="H28" s="1" t="s">
        <v>2497</v>
      </c>
      <c r="I28" s="1" t="s">
        <v>478</v>
      </c>
      <c r="J28" s="1" t="s">
        <v>2498</v>
      </c>
      <c r="K28" s="1" t="s">
        <v>2499</v>
      </c>
      <c r="L28" s="1" t="s">
        <v>486</v>
      </c>
      <c r="M28" s="7" t="s">
        <v>487</v>
      </c>
      <c r="N28" s="89">
        <v>325.7</v>
      </c>
      <c r="O28" s="132">
        <v>330.9</v>
      </c>
      <c r="P28" s="133" t="s">
        <v>481</v>
      </c>
      <c r="Q28" s="98">
        <v>327.7</v>
      </c>
      <c r="R28" s="134">
        <v>331.8</v>
      </c>
      <c r="S28" s="36" t="s">
        <v>481</v>
      </c>
      <c r="T28" s="36"/>
      <c r="U28" s="38" t="s">
        <v>482</v>
      </c>
      <c r="V28" s="34"/>
      <c r="W28" s="34" t="s">
        <v>2496</v>
      </c>
      <c r="X28" s="40"/>
    </row>
    <row r="29" spans="1:24" ht="43.5">
      <c r="A29" s="36">
        <v>28</v>
      </c>
      <c r="B29" s="135"/>
      <c r="C29" s="112"/>
      <c r="D29" s="113" t="s">
        <v>464</v>
      </c>
      <c r="E29" s="136" t="s">
        <v>64</v>
      </c>
      <c r="F29" s="113" t="s">
        <v>498</v>
      </c>
      <c r="G29" s="113"/>
      <c r="H29" s="137" t="s">
        <v>2500</v>
      </c>
      <c r="I29" s="137" t="s">
        <v>2501</v>
      </c>
      <c r="J29" s="137" t="s">
        <v>2502</v>
      </c>
      <c r="K29" s="137" t="s">
        <v>2503</v>
      </c>
      <c r="L29" s="137" t="s">
        <v>2504</v>
      </c>
      <c r="M29" s="138" t="s">
        <v>2505</v>
      </c>
      <c r="N29" s="89">
        <v>335.9</v>
      </c>
      <c r="O29" s="132">
        <v>336.4</v>
      </c>
      <c r="P29" s="139">
        <v>22</v>
      </c>
      <c r="Q29" s="140">
        <v>335.9</v>
      </c>
      <c r="R29" s="141">
        <v>336.4</v>
      </c>
      <c r="S29" s="142">
        <v>22</v>
      </c>
      <c r="T29" s="136"/>
      <c r="U29" s="143"/>
      <c r="V29" s="116"/>
      <c r="W29" s="117" t="s">
        <v>492</v>
      </c>
      <c r="X29" s="117" t="s">
        <v>492</v>
      </c>
    </row>
    <row r="30" spans="1:24" ht="29">
      <c r="A30" s="36">
        <v>29</v>
      </c>
      <c r="B30" s="87">
        <v>29</v>
      </c>
      <c r="C30" s="88" t="s">
        <v>106</v>
      </c>
      <c r="D30" s="32" t="s">
        <v>503</v>
      </c>
      <c r="E30" s="36" t="s">
        <v>64</v>
      </c>
      <c r="F30" s="1" t="s">
        <v>504</v>
      </c>
      <c r="G30" s="1" t="s">
        <v>505</v>
      </c>
      <c r="H30" s="1" t="s">
        <v>506</v>
      </c>
      <c r="I30" s="1" t="s">
        <v>507</v>
      </c>
      <c r="J30" s="1" t="s">
        <v>510</v>
      </c>
      <c r="K30" s="1" t="s">
        <v>511</v>
      </c>
      <c r="L30" s="1" t="s">
        <v>512</v>
      </c>
      <c r="M30" s="7" t="s">
        <v>513</v>
      </c>
      <c r="N30" s="89" t="s">
        <v>514</v>
      </c>
      <c r="O30" s="90" t="s">
        <v>515</v>
      </c>
      <c r="P30" s="91" t="s">
        <v>516</v>
      </c>
      <c r="Q30" s="98"/>
      <c r="R30" s="99"/>
      <c r="S30" s="1" t="s">
        <v>508</v>
      </c>
      <c r="T30" s="1"/>
      <c r="U30" s="38" t="s">
        <v>509</v>
      </c>
      <c r="V30" s="34"/>
      <c r="W30" s="34" t="s">
        <v>94</v>
      </c>
      <c r="X30" s="40"/>
    </row>
    <row r="31" spans="1:24">
      <c r="A31" s="36">
        <v>30</v>
      </c>
      <c r="B31" s="87">
        <v>30</v>
      </c>
      <c r="C31" s="88" t="s">
        <v>106</v>
      </c>
      <c r="D31" s="32" t="s">
        <v>119</v>
      </c>
      <c r="E31" s="36" t="s">
        <v>64</v>
      </c>
      <c r="F31" s="1" t="s">
        <v>517</v>
      </c>
      <c r="G31" s="1" t="s">
        <v>518</v>
      </c>
      <c r="H31" s="1" t="s">
        <v>519</v>
      </c>
      <c r="I31" s="1" t="s">
        <v>520</v>
      </c>
      <c r="J31" s="1" t="s">
        <v>525</v>
      </c>
      <c r="K31" s="1" t="s">
        <v>526</v>
      </c>
      <c r="L31" s="1" t="s">
        <v>527</v>
      </c>
      <c r="M31" s="7" t="s">
        <v>528</v>
      </c>
      <c r="N31" s="89">
        <v>177</v>
      </c>
      <c r="O31" s="90">
        <v>190.5</v>
      </c>
      <c r="P31" s="91" t="s">
        <v>529</v>
      </c>
      <c r="Q31" s="98"/>
      <c r="R31" s="99"/>
      <c r="S31" s="1" t="s">
        <v>521</v>
      </c>
      <c r="T31" s="1"/>
      <c r="U31" s="38" t="s">
        <v>522</v>
      </c>
      <c r="V31" s="34"/>
      <c r="W31" s="34" t="s">
        <v>94</v>
      </c>
      <c r="X31" s="40"/>
    </row>
    <row r="32" spans="1:24" ht="29">
      <c r="A32" s="36">
        <v>31</v>
      </c>
      <c r="B32" s="122">
        <v>31</v>
      </c>
      <c r="C32" s="123" t="s">
        <v>167</v>
      </c>
      <c r="D32" s="124" t="s">
        <v>168</v>
      </c>
      <c r="E32" s="125" t="s">
        <v>64</v>
      </c>
      <c r="F32" s="124" t="s">
        <v>530</v>
      </c>
      <c r="G32" s="124" t="s">
        <v>531</v>
      </c>
      <c r="H32" s="124" t="s">
        <v>532</v>
      </c>
      <c r="I32" s="124" t="s">
        <v>533</v>
      </c>
      <c r="J32" s="124" t="s">
        <v>544</v>
      </c>
      <c r="K32" s="124" t="s">
        <v>545</v>
      </c>
      <c r="L32" s="124" t="s">
        <v>546</v>
      </c>
      <c r="M32" s="123" t="s">
        <v>547</v>
      </c>
      <c r="N32" s="95">
        <v>27.1</v>
      </c>
      <c r="O32" s="96">
        <v>29.35</v>
      </c>
      <c r="P32" s="91" t="s">
        <v>548</v>
      </c>
      <c r="Q32" s="126">
        <v>27.1</v>
      </c>
      <c r="R32" s="127">
        <v>29.35</v>
      </c>
      <c r="S32" s="124" t="s">
        <v>536</v>
      </c>
      <c r="T32" s="124"/>
      <c r="U32" s="128" t="s">
        <v>537</v>
      </c>
      <c r="V32" s="129"/>
      <c r="W32" s="124" t="s">
        <v>538</v>
      </c>
      <c r="X32" s="94" t="s">
        <v>539</v>
      </c>
    </row>
    <row r="33" spans="1:24">
      <c r="A33" s="36">
        <v>32</v>
      </c>
      <c r="B33" s="87">
        <v>32</v>
      </c>
      <c r="C33" s="144" t="s">
        <v>228</v>
      </c>
      <c r="D33" s="145" t="s">
        <v>63</v>
      </c>
      <c r="E33" s="146" t="s">
        <v>64</v>
      </c>
      <c r="F33" s="147" t="s">
        <v>549</v>
      </c>
      <c r="G33" s="147" t="s">
        <v>550</v>
      </c>
      <c r="H33" s="147" t="s">
        <v>551</v>
      </c>
      <c r="I33" s="147" t="s">
        <v>552</v>
      </c>
      <c r="J33" s="147" t="s">
        <v>559</v>
      </c>
      <c r="K33" s="147" t="s">
        <v>560</v>
      </c>
      <c r="L33" s="147" t="s">
        <v>561</v>
      </c>
      <c r="M33" s="148" t="s">
        <v>562</v>
      </c>
      <c r="N33" s="89">
        <v>3.8</v>
      </c>
      <c r="O33" s="90">
        <v>11.5</v>
      </c>
      <c r="P33" s="91" t="s">
        <v>563</v>
      </c>
      <c r="Q33" s="149">
        <v>4.2</v>
      </c>
      <c r="R33" s="150">
        <v>10.3</v>
      </c>
      <c r="S33" s="147"/>
      <c r="T33" s="147" t="s">
        <v>140</v>
      </c>
      <c r="U33" s="151" t="s">
        <v>555</v>
      </c>
      <c r="V33" s="152"/>
      <c r="W33" s="153" t="s">
        <v>556</v>
      </c>
      <c r="X33" s="153" t="s">
        <v>557</v>
      </c>
    </row>
    <row r="34" spans="1:24" ht="29">
      <c r="A34" s="36">
        <v>33</v>
      </c>
      <c r="B34" s="87">
        <v>33</v>
      </c>
      <c r="C34" s="88" t="s">
        <v>228</v>
      </c>
      <c r="D34" s="32" t="s">
        <v>63</v>
      </c>
      <c r="E34" s="36" t="s">
        <v>64</v>
      </c>
      <c r="F34" s="1" t="s">
        <v>564</v>
      </c>
      <c r="G34" s="1" t="s">
        <v>564</v>
      </c>
      <c r="H34" s="32" t="s">
        <v>565</v>
      </c>
      <c r="I34" s="32" t="s">
        <v>566</v>
      </c>
      <c r="J34" s="32" t="s">
        <v>570</v>
      </c>
      <c r="K34" s="32" t="s">
        <v>571</v>
      </c>
      <c r="L34" s="32" t="s">
        <v>572</v>
      </c>
      <c r="M34" s="88" t="s">
        <v>573</v>
      </c>
      <c r="N34" s="89">
        <v>326.2</v>
      </c>
      <c r="O34" s="90">
        <v>331.45</v>
      </c>
      <c r="P34" s="97" t="s">
        <v>392</v>
      </c>
      <c r="Q34" s="98"/>
      <c r="R34" s="99"/>
      <c r="S34" s="1" t="s">
        <v>392</v>
      </c>
      <c r="T34" s="1"/>
      <c r="U34" s="38" t="s">
        <v>567</v>
      </c>
      <c r="V34" s="34"/>
      <c r="W34" s="154" t="s">
        <v>568</v>
      </c>
      <c r="X34" s="40"/>
    </row>
    <row r="35" spans="1:24">
      <c r="A35" s="36">
        <v>34</v>
      </c>
      <c r="B35" s="87">
        <v>34</v>
      </c>
      <c r="C35" s="88" t="s">
        <v>463</v>
      </c>
      <c r="D35" s="32" t="s">
        <v>86</v>
      </c>
      <c r="E35" s="36" t="s">
        <v>64</v>
      </c>
      <c r="F35" s="1" t="s">
        <v>574</v>
      </c>
      <c r="G35" s="1" t="s">
        <v>575</v>
      </c>
      <c r="H35" s="36" t="s">
        <v>576</v>
      </c>
      <c r="I35" s="1" t="s">
        <v>577</v>
      </c>
      <c r="J35" s="1" t="s">
        <v>581</v>
      </c>
      <c r="K35" s="1" t="s">
        <v>582</v>
      </c>
      <c r="L35" s="1" t="s">
        <v>583</v>
      </c>
      <c r="M35" s="7" t="s">
        <v>584</v>
      </c>
      <c r="N35" s="95">
        <v>79.900000000000006</v>
      </c>
      <c r="O35" s="96">
        <v>86.1</v>
      </c>
      <c r="P35" s="97" t="s">
        <v>585</v>
      </c>
      <c r="Q35" s="98">
        <v>79.900000000000006</v>
      </c>
      <c r="R35" s="99">
        <v>86.1</v>
      </c>
      <c r="S35" s="1" t="s">
        <v>392</v>
      </c>
      <c r="T35" s="1"/>
      <c r="U35" s="38" t="s">
        <v>580</v>
      </c>
      <c r="V35" s="34"/>
      <c r="W35" s="34" t="s">
        <v>94</v>
      </c>
      <c r="X35" s="40"/>
    </row>
    <row r="36" spans="1:24" ht="29">
      <c r="A36" s="36">
        <v>35</v>
      </c>
      <c r="B36" s="87">
        <v>35</v>
      </c>
      <c r="C36" s="88" t="s">
        <v>167</v>
      </c>
      <c r="D36" s="32" t="s">
        <v>586</v>
      </c>
      <c r="E36" s="36" t="s">
        <v>64</v>
      </c>
      <c r="F36" s="1" t="s">
        <v>587</v>
      </c>
      <c r="G36" s="1" t="s">
        <v>588</v>
      </c>
      <c r="H36" s="1" t="s">
        <v>589</v>
      </c>
      <c r="I36" s="1" t="s">
        <v>590</v>
      </c>
      <c r="J36" s="1" t="s">
        <v>594</v>
      </c>
      <c r="K36" s="1" t="s">
        <v>595</v>
      </c>
      <c r="L36" s="1" t="s">
        <v>596</v>
      </c>
      <c r="M36" s="7" t="s">
        <v>597</v>
      </c>
      <c r="N36" s="95">
        <v>223</v>
      </c>
      <c r="O36" s="90">
        <v>238.3</v>
      </c>
      <c r="P36" s="97" t="s">
        <v>323</v>
      </c>
      <c r="Q36" s="98">
        <v>223</v>
      </c>
      <c r="R36" s="99">
        <v>238.5</v>
      </c>
      <c r="S36" s="1" t="s">
        <v>323</v>
      </c>
      <c r="T36" s="1"/>
      <c r="U36" s="38" t="s">
        <v>593</v>
      </c>
      <c r="V36" s="34"/>
      <c r="W36" s="34" t="s">
        <v>94</v>
      </c>
      <c r="X36" s="40"/>
    </row>
    <row r="37" spans="1:24" ht="43.5">
      <c r="A37" s="36">
        <v>36</v>
      </c>
      <c r="B37" s="122">
        <v>36</v>
      </c>
      <c r="C37" s="123" t="s">
        <v>463</v>
      </c>
      <c r="D37" s="124" t="s">
        <v>598</v>
      </c>
      <c r="E37" s="125" t="s">
        <v>64</v>
      </c>
      <c r="F37" s="124" t="s">
        <v>2506</v>
      </c>
      <c r="G37" s="124" t="s">
        <v>2507</v>
      </c>
      <c r="H37" s="124" t="s">
        <v>601</v>
      </c>
      <c r="I37" s="124" t="s">
        <v>602</v>
      </c>
      <c r="J37" s="124" t="s">
        <v>611</v>
      </c>
      <c r="K37" s="124" t="s">
        <v>612</v>
      </c>
      <c r="L37" s="124" t="s">
        <v>613</v>
      </c>
      <c r="M37" s="123" t="s">
        <v>614</v>
      </c>
      <c r="N37" s="89">
        <v>71.2</v>
      </c>
      <c r="O37" s="90">
        <v>73.8</v>
      </c>
      <c r="P37" s="91" t="s">
        <v>615</v>
      </c>
      <c r="Q37" s="126"/>
      <c r="R37" s="127"/>
      <c r="S37" s="124" t="s">
        <v>603</v>
      </c>
      <c r="T37" s="124"/>
      <c r="U37" s="128" t="s">
        <v>604</v>
      </c>
      <c r="V37" s="129"/>
      <c r="W37" s="94" t="s">
        <v>605</v>
      </c>
      <c r="X37" s="94" t="s">
        <v>606</v>
      </c>
    </row>
    <row r="38" spans="1:24" ht="87">
      <c r="A38" s="36">
        <v>37</v>
      </c>
      <c r="B38" s="87">
        <v>37</v>
      </c>
      <c r="C38" s="88" t="s">
        <v>131</v>
      </c>
      <c r="D38" s="32" t="s">
        <v>132</v>
      </c>
      <c r="E38" s="61" t="s">
        <v>64</v>
      </c>
      <c r="F38" s="2" t="s">
        <v>616</v>
      </c>
      <c r="G38" s="2" t="s">
        <v>617</v>
      </c>
      <c r="H38" s="45" t="s">
        <v>618</v>
      </c>
      <c r="I38" s="45" t="s">
        <v>619</v>
      </c>
      <c r="J38" s="45" t="s">
        <v>629</v>
      </c>
      <c r="K38" s="45" t="s">
        <v>630</v>
      </c>
      <c r="L38" s="45" t="s">
        <v>631</v>
      </c>
      <c r="M38" s="155" t="s">
        <v>632</v>
      </c>
      <c r="N38" s="89">
        <v>285.3</v>
      </c>
      <c r="O38" s="90">
        <v>301.95</v>
      </c>
      <c r="P38" s="91" t="s">
        <v>71</v>
      </c>
      <c r="Q38" s="100"/>
      <c r="R38" s="101"/>
      <c r="S38" s="2"/>
      <c r="T38" s="2" t="s">
        <v>263</v>
      </c>
      <c r="U38" s="38" t="s">
        <v>622</v>
      </c>
      <c r="V38" s="34"/>
      <c r="W38" s="110" t="s">
        <v>623</v>
      </c>
      <c r="X38" s="94" t="s">
        <v>624</v>
      </c>
    </row>
    <row r="39" spans="1:24" ht="58">
      <c r="A39" s="36">
        <v>38</v>
      </c>
      <c r="B39" s="87">
        <v>38</v>
      </c>
      <c r="C39" s="88" t="s">
        <v>160</v>
      </c>
      <c r="D39" s="32" t="s">
        <v>649</v>
      </c>
      <c r="E39" s="36" t="s">
        <v>64</v>
      </c>
      <c r="F39" s="1" t="s">
        <v>650</v>
      </c>
      <c r="G39" s="1" t="s">
        <v>651</v>
      </c>
      <c r="H39" s="1" t="s">
        <v>652</v>
      </c>
      <c r="I39" s="1" t="s">
        <v>653</v>
      </c>
      <c r="J39" s="1" t="s">
        <v>665</v>
      </c>
      <c r="K39" s="1" t="s">
        <v>666</v>
      </c>
      <c r="L39" s="1" t="s">
        <v>667</v>
      </c>
      <c r="M39" s="7" t="s">
        <v>668</v>
      </c>
      <c r="N39" s="89" t="s">
        <v>669</v>
      </c>
      <c r="O39" s="90" t="s">
        <v>670</v>
      </c>
      <c r="P39" s="91" t="s">
        <v>671</v>
      </c>
      <c r="Q39" s="98" t="s">
        <v>2508</v>
      </c>
      <c r="R39" s="99" t="s">
        <v>2509</v>
      </c>
      <c r="S39" s="1" t="s">
        <v>392</v>
      </c>
      <c r="T39" s="1"/>
      <c r="U39" s="38" t="s">
        <v>656</v>
      </c>
      <c r="V39" s="34"/>
      <c r="W39" s="94" t="s">
        <v>657</v>
      </c>
      <c r="X39" s="94" t="s">
        <v>658</v>
      </c>
    </row>
    <row r="40" spans="1:24" ht="29">
      <c r="A40" s="36">
        <v>39</v>
      </c>
      <c r="B40" s="122">
        <v>39</v>
      </c>
      <c r="C40" s="123" t="s">
        <v>269</v>
      </c>
      <c r="D40" s="124" t="s">
        <v>63</v>
      </c>
      <c r="E40" s="125" t="s">
        <v>64</v>
      </c>
      <c r="F40" s="124" t="s">
        <v>734</v>
      </c>
      <c r="G40" s="124" t="s">
        <v>735</v>
      </c>
      <c r="H40" s="124" t="s">
        <v>736</v>
      </c>
      <c r="I40" s="124" t="s">
        <v>737</v>
      </c>
      <c r="J40" s="124" t="s">
        <v>745</v>
      </c>
      <c r="K40" s="124" t="s">
        <v>746</v>
      </c>
      <c r="L40" s="124" t="s">
        <v>747</v>
      </c>
      <c r="M40" s="123" t="s">
        <v>748</v>
      </c>
      <c r="N40" s="89">
        <v>0.7</v>
      </c>
      <c r="O40" s="90">
        <v>17.100000000000001</v>
      </c>
      <c r="P40" s="91" t="s">
        <v>709</v>
      </c>
      <c r="Q40" s="126">
        <v>0.5</v>
      </c>
      <c r="R40" s="127">
        <v>17.5</v>
      </c>
      <c r="S40" s="124" t="s">
        <v>392</v>
      </c>
      <c r="T40" s="124"/>
      <c r="U40" s="128" t="s">
        <v>740</v>
      </c>
      <c r="V40" s="129"/>
      <c r="W40" s="94" t="s">
        <v>741</v>
      </c>
      <c r="X40" s="94" t="s">
        <v>742</v>
      </c>
    </row>
    <row r="41" spans="1:24" ht="29">
      <c r="A41" s="36">
        <v>40</v>
      </c>
      <c r="B41" s="87">
        <v>40</v>
      </c>
      <c r="C41" s="88" t="s">
        <v>160</v>
      </c>
      <c r="D41" s="32" t="s">
        <v>161</v>
      </c>
      <c r="E41" s="36" t="s">
        <v>64</v>
      </c>
      <c r="F41" s="1" t="s">
        <v>749</v>
      </c>
      <c r="G41" s="1" t="s">
        <v>750</v>
      </c>
      <c r="H41" s="1" t="s">
        <v>751</v>
      </c>
      <c r="I41" s="1" t="s">
        <v>752</v>
      </c>
      <c r="J41" s="1" t="s">
        <v>756</v>
      </c>
      <c r="K41" s="1" t="s">
        <v>757</v>
      </c>
      <c r="L41" s="1" t="s">
        <v>758</v>
      </c>
      <c r="M41" s="7" t="s">
        <v>759</v>
      </c>
      <c r="N41" s="95">
        <v>488.8</v>
      </c>
      <c r="O41" s="96">
        <v>501.7</v>
      </c>
      <c r="P41" s="97" t="s">
        <v>323</v>
      </c>
      <c r="Q41" s="98">
        <v>488.8</v>
      </c>
      <c r="R41" s="99">
        <v>501.7</v>
      </c>
      <c r="S41" s="1" t="s">
        <v>323</v>
      </c>
      <c r="T41" s="1"/>
      <c r="U41" s="38" t="s">
        <v>755</v>
      </c>
      <c r="V41" s="34"/>
      <c r="W41" s="34" t="s">
        <v>94</v>
      </c>
      <c r="X41" s="40"/>
    </row>
    <row r="42" spans="1:24" ht="58">
      <c r="A42" s="36">
        <v>41</v>
      </c>
      <c r="B42" s="156">
        <v>41</v>
      </c>
      <c r="C42" s="144" t="s">
        <v>167</v>
      </c>
      <c r="D42" s="145" t="s">
        <v>168</v>
      </c>
      <c r="E42" s="146" t="s">
        <v>64</v>
      </c>
      <c r="F42" s="147" t="s">
        <v>760</v>
      </c>
      <c r="G42" s="147" t="s">
        <v>761</v>
      </c>
      <c r="H42" s="147" t="s">
        <v>762</v>
      </c>
      <c r="I42" s="147" t="s">
        <v>763</v>
      </c>
      <c r="J42" s="147" t="s">
        <v>768</v>
      </c>
      <c r="K42" s="147" t="s">
        <v>769</v>
      </c>
      <c r="L42" s="147" t="s">
        <v>770</v>
      </c>
      <c r="M42" s="148" t="s">
        <v>771</v>
      </c>
      <c r="N42" s="89">
        <v>538.6</v>
      </c>
      <c r="O42" s="90">
        <v>546.4</v>
      </c>
      <c r="P42" s="91" t="s">
        <v>536</v>
      </c>
      <c r="Q42" s="149"/>
      <c r="R42" s="150"/>
      <c r="S42" s="147"/>
      <c r="T42" s="147" t="s">
        <v>765</v>
      </c>
      <c r="U42" s="151" t="s">
        <v>764</v>
      </c>
      <c r="V42" s="152"/>
      <c r="W42" s="157" t="s">
        <v>766</v>
      </c>
      <c r="X42" s="153" t="s">
        <v>767</v>
      </c>
    </row>
    <row r="43" spans="1:24" ht="29">
      <c r="A43" s="36">
        <v>42</v>
      </c>
      <c r="B43" s="87">
        <v>42</v>
      </c>
      <c r="C43" s="88" t="s">
        <v>167</v>
      </c>
      <c r="D43" s="32" t="s">
        <v>168</v>
      </c>
      <c r="E43" s="36" t="s">
        <v>64</v>
      </c>
      <c r="F43" s="1" t="s">
        <v>2510</v>
      </c>
      <c r="G43" s="1" t="s">
        <v>2511</v>
      </c>
      <c r="H43" s="1" t="s">
        <v>774</v>
      </c>
      <c r="I43" s="1" t="s">
        <v>775</v>
      </c>
      <c r="J43" s="1" t="s">
        <v>781</v>
      </c>
      <c r="K43" s="1" t="s">
        <v>782</v>
      </c>
      <c r="L43" s="1" t="s">
        <v>783</v>
      </c>
      <c r="M43" s="7" t="s">
        <v>784</v>
      </c>
      <c r="N43" s="95">
        <v>18.600000000000001</v>
      </c>
      <c r="O43" s="96">
        <v>21.9</v>
      </c>
      <c r="P43" s="91" t="s">
        <v>785</v>
      </c>
      <c r="Q43" s="98">
        <v>18.600000000000001</v>
      </c>
      <c r="R43" s="99">
        <v>21.9</v>
      </c>
      <c r="S43" s="1" t="s">
        <v>351</v>
      </c>
      <c r="T43" s="1"/>
      <c r="U43" s="38" t="s">
        <v>778</v>
      </c>
      <c r="V43" s="34"/>
      <c r="W43" s="34" t="s">
        <v>94</v>
      </c>
      <c r="X43" s="40"/>
    </row>
    <row r="44" spans="1:24" ht="58">
      <c r="A44" s="36">
        <v>43</v>
      </c>
      <c r="B44" s="87">
        <v>43</v>
      </c>
      <c r="C44" s="88" t="s">
        <v>167</v>
      </c>
      <c r="D44" s="32" t="s">
        <v>168</v>
      </c>
      <c r="E44" s="102" t="s">
        <v>64</v>
      </c>
      <c r="F44" s="103" t="s">
        <v>786</v>
      </c>
      <c r="G44" s="103" t="s">
        <v>787</v>
      </c>
      <c r="H44" s="103" t="s">
        <v>788</v>
      </c>
      <c r="I44" s="103" t="s">
        <v>789</v>
      </c>
      <c r="J44" s="103" t="s">
        <v>2512</v>
      </c>
      <c r="K44" s="103" t="s">
        <v>2513</v>
      </c>
      <c r="L44" s="103" t="s">
        <v>2514</v>
      </c>
      <c r="M44" s="158" t="s">
        <v>2515</v>
      </c>
      <c r="N44" s="89" t="s">
        <v>2477</v>
      </c>
      <c r="O44" s="90" t="s">
        <v>2477</v>
      </c>
      <c r="P44" s="91" t="s">
        <v>2477</v>
      </c>
      <c r="Q44" s="105"/>
      <c r="R44" s="106"/>
      <c r="S44" s="103"/>
      <c r="T44" s="103" t="s">
        <v>211</v>
      </c>
      <c r="U44" s="38" t="s">
        <v>790</v>
      </c>
      <c r="V44" s="34"/>
      <c r="W44" s="94" t="s">
        <v>791</v>
      </c>
      <c r="X44" s="40" t="s">
        <v>792</v>
      </c>
    </row>
    <row r="45" spans="1:24" ht="43.5">
      <c r="A45" s="36">
        <v>44</v>
      </c>
      <c r="B45" s="122">
        <v>44</v>
      </c>
      <c r="C45" s="123" t="s">
        <v>228</v>
      </c>
      <c r="D45" s="124" t="s">
        <v>63</v>
      </c>
      <c r="E45" s="125" t="s">
        <v>64</v>
      </c>
      <c r="F45" s="124" t="s">
        <v>794</v>
      </c>
      <c r="G45" s="124" t="s">
        <v>2516</v>
      </c>
      <c r="H45" s="124" t="s">
        <v>796</v>
      </c>
      <c r="I45" s="124" t="s">
        <v>797</v>
      </c>
      <c r="J45" s="124" t="s">
        <v>804</v>
      </c>
      <c r="K45" s="124" t="s">
        <v>805</v>
      </c>
      <c r="L45" s="124" t="s">
        <v>806</v>
      </c>
      <c r="M45" s="123" t="s">
        <v>807</v>
      </c>
      <c r="N45" s="89">
        <v>4.45</v>
      </c>
      <c r="O45" s="90">
        <v>10.75</v>
      </c>
      <c r="P45" s="91" t="s">
        <v>808</v>
      </c>
      <c r="Q45" s="126"/>
      <c r="R45" s="127"/>
      <c r="S45" s="124" t="s">
        <v>798</v>
      </c>
      <c r="T45" s="124"/>
      <c r="U45" s="128" t="e">
        <v>#N/A</v>
      </c>
      <c r="V45" s="129"/>
      <c r="W45" s="94" t="s">
        <v>800</v>
      </c>
      <c r="X45" s="94" t="s">
        <v>801</v>
      </c>
    </row>
    <row r="46" spans="1:24">
      <c r="A46" s="36">
        <v>45</v>
      </c>
      <c r="B46" s="87">
        <v>45</v>
      </c>
      <c r="C46" s="88" t="s">
        <v>106</v>
      </c>
      <c r="D46" s="32" t="s">
        <v>809</v>
      </c>
      <c r="E46" s="36" t="s">
        <v>64</v>
      </c>
      <c r="F46" s="1" t="s">
        <v>810</v>
      </c>
      <c r="G46" s="1" t="s">
        <v>811</v>
      </c>
      <c r="H46" s="1" t="s">
        <v>812</v>
      </c>
      <c r="I46" s="1" t="s">
        <v>813</v>
      </c>
      <c r="J46" s="1" t="s">
        <v>815</v>
      </c>
      <c r="K46" s="1" t="s">
        <v>816</v>
      </c>
      <c r="L46" s="1" t="s">
        <v>817</v>
      </c>
      <c r="M46" s="7" t="s">
        <v>818</v>
      </c>
      <c r="N46" s="89">
        <v>73.3</v>
      </c>
      <c r="O46" s="90">
        <v>81.400000000000006</v>
      </c>
      <c r="P46" s="97" t="s">
        <v>521</v>
      </c>
      <c r="Q46" s="98"/>
      <c r="R46" s="99"/>
      <c r="S46" s="1" t="s">
        <v>521</v>
      </c>
      <c r="T46" s="1"/>
      <c r="U46" s="38" t="s">
        <v>814</v>
      </c>
      <c r="V46" s="34"/>
      <c r="W46" s="34" t="s">
        <v>94</v>
      </c>
      <c r="X46" s="40"/>
    </row>
    <row r="47" spans="1:24" ht="43.5">
      <c r="A47" s="36">
        <v>46</v>
      </c>
      <c r="B47" s="122">
        <v>46</v>
      </c>
      <c r="C47" s="123" t="s">
        <v>106</v>
      </c>
      <c r="D47" s="124" t="s">
        <v>809</v>
      </c>
      <c r="E47" s="125" t="s">
        <v>64</v>
      </c>
      <c r="F47" s="124" t="s">
        <v>819</v>
      </c>
      <c r="G47" s="124" t="s">
        <v>2517</v>
      </c>
      <c r="H47" s="159" t="s">
        <v>821</v>
      </c>
      <c r="I47" s="159" t="s">
        <v>822</v>
      </c>
      <c r="J47" s="124" t="s">
        <v>829</v>
      </c>
      <c r="K47" s="124" t="s">
        <v>830</v>
      </c>
      <c r="L47" s="124" t="s">
        <v>831</v>
      </c>
      <c r="M47" s="123" t="s">
        <v>832</v>
      </c>
      <c r="N47" s="89" t="s">
        <v>2518</v>
      </c>
      <c r="O47" s="90" t="s">
        <v>2519</v>
      </c>
      <c r="P47" s="91" t="s">
        <v>833</v>
      </c>
      <c r="Q47" s="126"/>
      <c r="R47" s="127"/>
      <c r="S47" s="124" t="s">
        <v>521</v>
      </c>
      <c r="T47" s="124"/>
      <c r="U47" s="128" t="s">
        <v>823</v>
      </c>
      <c r="V47" s="129"/>
      <c r="W47" s="160" t="s">
        <v>2520</v>
      </c>
      <c r="X47" s="94" t="s">
        <v>825</v>
      </c>
    </row>
    <row r="48" spans="1:24" ht="58">
      <c r="A48" s="36">
        <v>47</v>
      </c>
      <c r="B48" s="122">
        <v>47</v>
      </c>
      <c r="C48" s="123" t="s">
        <v>106</v>
      </c>
      <c r="D48" s="124" t="s">
        <v>809</v>
      </c>
      <c r="E48" s="125" t="s">
        <v>64</v>
      </c>
      <c r="F48" s="124" t="s">
        <v>834</v>
      </c>
      <c r="G48" s="124" t="s">
        <v>834</v>
      </c>
      <c r="H48" s="161" t="s">
        <v>835</v>
      </c>
      <c r="I48" s="161" t="s">
        <v>836</v>
      </c>
      <c r="J48" s="124" t="s">
        <v>843</v>
      </c>
      <c r="K48" s="124" t="s">
        <v>844</v>
      </c>
      <c r="L48" s="124" t="s">
        <v>845</v>
      </c>
      <c r="M48" s="123" t="s">
        <v>846</v>
      </c>
      <c r="N48" s="89">
        <v>85.85</v>
      </c>
      <c r="O48" s="90">
        <v>89.1</v>
      </c>
      <c r="P48" s="97" t="s">
        <v>481</v>
      </c>
      <c r="Q48" s="126"/>
      <c r="R48" s="127"/>
      <c r="S48" s="124" t="s">
        <v>481</v>
      </c>
      <c r="T48" s="124"/>
      <c r="U48" s="128" t="e">
        <v>#N/A</v>
      </c>
      <c r="V48" s="129"/>
      <c r="W48" s="110" t="s">
        <v>2521</v>
      </c>
      <c r="X48" s="94" t="s">
        <v>825</v>
      </c>
    </row>
    <row r="49" spans="1:24" ht="43.5">
      <c r="A49" s="36">
        <v>48</v>
      </c>
      <c r="B49" s="135"/>
      <c r="C49" s="112"/>
      <c r="D49" s="113" t="s">
        <v>503</v>
      </c>
      <c r="E49" s="136" t="s">
        <v>64</v>
      </c>
      <c r="F49" s="113" t="s">
        <v>853</v>
      </c>
      <c r="G49" s="113" t="s">
        <v>854</v>
      </c>
      <c r="H49" s="162" t="s">
        <v>855</v>
      </c>
      <c r="I49" s="162" t="s">
        <v>856</v>
      </c>
      <c r="J49" s="162" t="s">
        <v>860</v>
      </c>
      <c r="K49" s="162" t="s">
        <v>861</v>
      </c>
      <c r="L49" s="162" t="s">
        <v>862</v>
      </c>
      <c r="M49" s="163" t="s">
        <v>863</v>
      </c>
      <c r="N49" s="164">
        <v>120</v>
      </c>
      <c r="O49" s="132">
        <v>125.3</v>
      </c>
      <c r="P49" s="133" t="s">
        <v>481</v>
      </c>
      <c r="Q49" s="165"/>
      <c r="R49" s="166"/>
      <c r="S49" s="136" t="s">
        <v>481</v>
      </c>
      <c r="T49" s="143"/>
      <c r="U49" s="143"/>
      <c r="V49" s="116"/>
      <c r="W49" s="118" t="s">
        <v>858</v>
      </c>
      <c r="X49" s="117" t="s">
        <v>125</v>
      </c>
    </row>
    <row r="50" spans="1:24" ht="29">
      <c r="A50" s="36">
        <v>49</v>
      </c>
      <c r="B50" s="135"/>
      <c r="C50" s="112"/>
      <c r="D50" s="113" t="s">
        <v>809</v>
      </c>
      <c r="E50" s="136" t="s">
        <v>64</v>
      </c>
      <c r="F50" s="136" t="s">
        <v>872</v>
      </c>
      <c r="G50" s="136" t="s">
        <v>873</v>
      </c>
      <c r="H50" s="136" t="s">
        <v>874</v>
      </c>
      <c r="I50" s="136" t="s">
        <v>875</v>
      </c>
      <c r="J50" s="136" t="s">
        <v>879</v>
      </c>
      <c r="K50" s="136" t="s">
        <v>880</v>
      </c>
      <c r="L50" s="136" t="s">
        <v>881</v>
      </c>
      <c r="M50" s="167" t="s">
        <v>882</v>
      </c>
      <c r="N50" s="164">
        <v>66.45</v>
      </c>
      <c r="O50" s="132">
        <v>68.8</v>
      </c>
      <c r="P50" s="133" t="s">
        <v>521</v>
      </c>
      <c r="Q50" s="165"/>
      <c r="R50" s="166"/>
      <c r="S50" s="136" t="s">
        <v>521</v>
      </c>
      <c r="T50" s="168"/>
      <c r="U50" s="143"/>
      <c r="V50" s="116"/>
      <c r="W50" s="117" t="s">
        <v>2522</v>
      </c>
      <c r="X50" s="117" t="s">
        <v>125</v>
      </c>
    </row>
    <row r="51" spans="1:24" ht="29">
      <c r="A51" s="36">
        <v>50</v>
      </c>
      <c r="B51" s="135"/>
      <c r="C51" s="112"/>
      <c r="D51" s="113" t="s">
        <v>809</v>
      </c>
      <c r="E51" s="136" t="s">
        <v>64</v>
      </c>
      <c r="F51" s="136" t="s">
        <v>873</v>
      </c>
      <c r="G51" s="136" t="s">
        <v>872</v>
      </c>
      <c r="H51" s="136" t="s">
        <v>875</v>
      </c>
      <c r="I51" s="136" t="s">
        <v>874</v>
      </c>
      <c r="J51" s="136" t="s">
        <v>881</v>
      </c>
      <c r="K51" s="136" t="s">
        <v>882</v>
      </c>
      <c r="L51" s="136" t="s">
        <v>879</v>
      </c>
      <c r="M51" s="167" t="s">
        <v>880</v>
      </c>
      <c r="N51" s="164">
        <v>66.45</v>
      </c>
      <c r="O51" s="132">
        <v>68.8</v>
      </c>
      <c r="P51" s="133" t="s">
        <v>521</v>
      </c>
      <c r="Q51" s="165"/>
      <c r="R51" s="166"/>
      <c r="S51" s="136" t="s">
        <v>521</v>
      </c>
      <c r="T51" s="168"/>
      <c r="U51" s="143"/>
      <c r="V51" s="116"/>
      <c r="W51" s="117" t="s">
        <v>2523</v>
      </c>
      <c r="X51" s="117" t="s">
        <v>125</v>
      </c>
    </row>
    <row r="52" spans="1:24" ht="43.5">
      <c r="A52" s="36">
        <v>51</v>
      </c>
      <c r="B52" s="135"/>
      <c r="C52" s="112"/>
      <c r="D52" s="113" t="s">
        <v>809</v>
      </c>
      <c r="E52" s="136" t="s">
        <v>64</v>
      </c>
      <c r="F52" s="136" t="s">
        <v>883</v>
      </c>
      <c r="G52" s="136" t="s">
        <v>884</v>
      </c>
      <c r="H52" s="136" t="s">
        <v>885</v>
      </c>
      <c r="I52" s="136" t="s">
        <v>886</v>
      </c>
      <c r="J52" s="136" t="s">
        <v>891</v>
      </c>
      <c r="K52" s="136" t="s">
        <v>892</v>
      </c>
      <c r="L52" s="136" t="s">
        <v>893</v>
      </c>
      <c r="M52" s="167" t="s">
        <v>894</v>
      </c>
      <c r="N52" s="164">
        <v>11.1</v>
      </c>
      <c r="O52" s="132">
        <v>15.3</v>
      </c>
      <c r="P52" s="133" t="s">
        <v>508</v>
      </c>
      <c r="Q52" s="165"/>
      <c r="R52" s="166"/>
      <c r="S52" s="136" t="s">
        <v>508</v>
      </c>
      <c r="T52" s="168"/>
      <c r="U52" s="143"/>
      <c r="V52" s="116"/>
      <c r="W52" s="117" t="s">
        <v>888</v>
      </c>
      <c r="X52" s="117" t="s">
        <v>125</v>
      </c>
    </row>
    <row r="53" spans="1:24" ht="43.5">
      <c r="A53" s="36">
        <v>52</v>
      </c>
      <c r="B53" s="135"/>
      <c r="C53" s="112"/>
      <c r="D53" s="113" t="s">
        <v>809</v>
      </c>
      <c r="E53" s="136" t="s">
        <v>64</v>
      </c>
      <c r="F53" s="136" t="s">
        <v>883</v>
      </c>
      <c r="G53" s="136" t="s">
        <v>895</v>
      </c>
      <c r="H53" s="136" t="s">
        <v>885</v>
      </c>
      <c r="I53" s="136" t="s">
        <v>896</v>
      </c>
      <c r="J53" s="136" t="s">
        <v>891</v>
      </c>
      <c r="K53" s="136" t="s">
        <v>892</v>
      </c>
      <c r="L53" s="136" t="s">
        <v>900</v>
      </c>
      <c r="M53" s="167" t="s">
        <v>901</v>
      </c>
      <c r="N53" s="164">
        <v>15.3</v>
      </c>
      <c r="O53" s="132">
        <v>19.2</v>
      </c>
      <c r="P53" s="133" t="s">
        <v>508</v>
      </c>
      <c r="Q53" s="165"/>
      <c r="R53" s="166"/>
      <c r="S53" s="136" t="s">
        <v>508</v>
      </c>
      <c r="T53" s="168"/>
      <c r="U53" s="143"/>
      <c r="V53" s="116"/>
      <c r="W53" s="117" t="s">
        <v>888</v>
      </c>
      <c r="X53" s="117" t="s">
        <v>125</v>
      </c>
    </row>
    <row r="54" spans="1:24" ht="58">
      <c r="A54" s="36">
        <v>53</v>
      </c>
      <c r="B54" s="135"/>
      <c r="C54" s="112"/>
      <c r="D54" s="113" t="s">
        <v>809</v>
      </c>
      <c r="E54" s="136" t="s">
        <v>64</v>
      </c>
      <c r="F54" s="136" t="s">
        <v>902</v>
      </c>
      <c r="G54" s="136" t="s">
        <v>903</v>
      </c>
      <c r="H54" s="136" t="s">
        <v>904</v>
      </c>
      <c r="I54" s="136" t="s">
        <v>905</v>
      </c>
      <c r="J54" s="136" t="s">
        <v>913</v>
      </c>
      <c r="K54" s="136" t="s">
        <v>914</v>
      </c>
      <c r="L54" s="136" t="s">
        <v>915</v>
      </c>
      <c r="M54" s="167" t="s">
        <v>916</v>
      </c>
      <c r="N54" s="169">
        <v>141.08000000000001</v>
      </c>
      <c r="O54" s="170">
        <v>144.15</v>
      </c>
      <c r="P54" s="133">
        <v>20</v>
      </c>
      <c r="Q54" s="165">
        <v>141.08000000000001</v>
      </c>
      <c r="R54" s="166">
        <v>144.15</v>
      </c>
      <c r="S54" s="136">
        <v>20</v>
      </c>
      <c r="T54" s="168"/>
      <c r="U54" s="136"/>
      <c r="V54" s="168"/>
      <c r="W54" s="118" t="s">
        <v>909</v>
      </c>
      <c r="X54" s="117" t="s">
        <v>125</v>
      </c>
    </row>
    <row r="55" spans="1:24" ht="43.5">
      <c r="A55" s="36">
        <v>54</v>
      </c>
      <c r="B55" s="135"/>
      <c r="C55" s="112"/>
      <c r="D55" s="113" t="s">
        <v>503</v>
      </c>
      <c r="E55" s="136" t="s">
        <v>64</v>
      </c>
      <c r="F55" s="113" t="s">
        <v>917</v>
      </c>
      <c r="G55" s="113" t="s">
        <v>918</v>
      </c>
      <c r="H55" s="136" t="s">
        <v>2524</v>
      </c>
      <c r="I55" s="136" t="s">
        <v>2525</v>
      </c>
      <c r="J55" s="136" t="s">
        <v>2526</v>
      </c>
      <c r="K55" s="136" t="s">
        <v>2527</v>
      </c>
      <c r="L55" s="136" t="s">
        <v>932</v>
      </c>
      <c r="M55" s="167" t="s">
        <v>933</v>
      </c>
      <c r="N55" s="169">
        <v>17.95</v>
      </c>
      <c r="O55" s="170">
        <v>18.95</v>
      </c>
      <c r="P55" s="133">
        <v>26</v>
      </c>
      <c r="Q55" s="165">
        <v>17.95</v>
      </c>
      <c r="R55" s="166">
        <v>18.95</v>
      </c>
      <c r="S55" s="136">
        <v>26</v>
      </c>
      <c r="T55" s="116"/>
      <c r="U55" s="143"/>
      <c r="V55" s="116"/>
      <c r="W55" s="117" t="s">
        <v>924</v>
      </c>
      <c r="X55" s="117" t="s">
        <v>125</v>
      </c>
    </row>
    <row r="56" spans="1:24" ht="58">
      <c r="A56" s="36">
        <v>55</v>
      </c>
      <c r="B56" s="135"/>
      <c r="C56" s="112"/>
      <c r="D56" s="113" t="s">
        <v>503</v>
      </c>
      <c r="E56" s="136" t="s">
        <v>64</v>
      </c>
      <c r="F56" s="113" t="s">
        <v>934</v>
      </c>
      <c r="G56" s="113" t="s">
        <v>935</v>
      </c>
      <c r="H56" s="136" t="s">
        <v>936</v>
      </c>
      <c r="I56" s="136" t="s">
        <v>937</v>
      </c>
      <c r="J56" s="136" t="s">
        <v>947</v>
      </c>
      <c r="K56" s="136" t="s">
        <v>948</v>
      </c>
      <c r="L56" s="136" t="s">
        <v>949</v>
      </c>
      <c r="M56" s="167" t="s">
        <v>950</v>
      </c>
      <c r="N56" s="164">
        <v>29.2</v>
      </c>
      <c r="O56" s="132">
        <v>32.6</v>
      </c>
      <c r="P56" s="133">
        <v>23</v>
      </c>
      <c r="Q56" s="165">
        <v>32.6</v>
      </c>
      <c r="R56" s="166">
        <v>29.2</v>
      </c>
      <c r="S56" s="136">
        <v>23</v>
      </c>
      <c r="T56" s="116"/>
      <c r="U56" s="143"/>
      <c r="V56" s="116"/>
      <c r="W56" s="117" t="s">
        <v>941</v>
      </c>
      <c r="X56" s="117" t="s">
        <v>125</v>
      </c>
    </row>
    <row r="57" spans="1:24" ht="29">
      <c r="A57" s="36">
        <v>56</v>
      </c>
      <c r="B57" s="135"/>
      <c r="C57" s="112"/>
      <c r="D57" s="113" t="s">
        <v>503</v>
      </c>
      <c r="E57" s="136" t="s">
        <v>64</v>
      </c>
      <c r="F57" s="136" t="s">
        <v>951</v>
      </c>
      <c r="G57" s="136" t="s">
        <v>884</v>
      </c>
      <c r="H57" s="136" t="s">
        <v>2528</v>
      </c>
      <c r="I57" s="136" t="s">
        <v>2529</v>
      </c>
      <c r="J57" s="136" t="s">
        <v>2530</v>
      </c>
      <c r="K57" s="136" t="s">
        <v>2531</v>
      </c>
      <c r="L57" s="136" t="s">
        <v>964</v>
      </c>
      <c r="M57" s="167" t="s">
        <v>965</v>
      </c>
      <c r="N57" s="164">
        <v>0.9</v>
      </c>
      <c r="O57" s="132">
        <v>3.4</v>
      </c>
      <c r="P57" s="133" t="s">
        <v>529</v>
      </c>
      <c r="Q57" s="165">
        <v>3.4</v>
      </c>
      <c r="R57" s="166">
        <v>0.9</v>
      </c>
      <c r="S57" s="136" t="s">
        <v>529</v>
      </c>
      <c r="T57" s="116"/>
      <c r="U57" s="143"/>
      <c r="V57" s="116"/>
      <c r="W57" s="117" t="s">
        <v>957</v>
      </c>
      <c r="X57" s="117" t="s">
        <v>125</v>
      </c>
    </row>
    <row r="58" spans="1:24" ht="29">
      <c r="A58" s="36">
        <v>57</v>
      </c>
      <c r="B58" s="87">
        <v>48</v>
      </c>
      <c r="C58" s="88" t="s">
        <v>463</v>
      </c>
      <c r="D58" s="32" t="s">
        <v>966</v>
      </c>
      <c r="E58" s="36" t="s">
        <v>64</v>
      </c>
      <c r="F58" s="1" t="s">
        <v>967</v>
      </c>
      <c r="G58" s="1" t="s">
        <v>968</v>
      </c>
      <c r="H58" s="1" t="s">
        <v>969</v>
      </c>
      <c r="I58" s="1" t="s">
        <v>970</v>
      </c>
      <c r="J58" s="1" t="s">
        <v>972</v>
      </c>
      <c r="K58" s="1" t="s">
        <v>973</v>
      </c>
      <c r="L58" s="1" t="s">
        <v>974</v>
      </c>
      <c r="M58" s="7" t="s">
        <v>975</v>
      </c>
      <c r="N58" s="89">
        <v>334.4</v>
      </c>
      <c r="O58" s="90">
        <v>337.7</v>
      </c>
      <c r="P58" s="97" t="s">
        <v>481</v>
      </c>
      <c r="Q58" s="98"/>
      <c r="R58" s="99"/>
      <c r="S58" s="1" t="s">
        <v>481</v>
      </c>
      <c r="T58" s="1"/>
      <c r="U58" s="38" t="e">
        <v>#N/A</v>
      </c>
      <c r="V58" s="34"/>
      <c r="W58" s="34" t="s">
        <v>94</v>
      </c>
      <c r="X58" s="40"/>
    </row>
    <row r="59" spans="1:24">
      <c r="A59" s="36">
        <v>58</v>
      </c>
      <c r="B59" s="87">
        <v>49</v>
      </c>
      <c r="C59" s="88" t="s">
        <v>463</v>
      </c>
      <c r="D59" s="32" t="s">
        <v>966</v>
      </c>
      <c r="E59" s="36" t="s">
        <v>64</v>
      </c>
      <c r="F59" s="1" t="s">
        <v>976</v>
      </c>
      <c r="G59" s="1" t="s">
        <v>977</v>
      </c>
      <c r="H59" s="1" t="s">
        <v>978</v>
      </c>
      <c r="I59" s="1" t="s">
        <v>979</v>
      </c>
      <c r="J59" s="1" t="s">
        <v>983</v>
      </c>
      <c r="K59" s="1" t="s">
        <v>984</v>
      </c>
      <c r="L59" s="1" t="s">
        <v>985</v>
      </c>
      <c r="M59" s="7" t="s">
        <v>986</v>
      </c>
      <c r="N59" s="95">
        <v>27.6</v>
      </c>
      <c r="O59" s="90">
        <v>33.299999999999997</v>
      </c>
      <c r="P59" s="91" t="s">
        <v>987</v>
      </c>
      <c r="Q59" s="98">
        <v>27.6</v>
      </c>
      <c r="R59" s="99">
        <v>37</v>
      </c>
      <c r="S59" s="1" t="s">
        <v>392</v>
      </c>
      <c r="T59" s="1"/>
      <c r="U59" s="38" t="s">
        <v>982</v>
      </c>
      <c r="V59" s="34"/>
      <c r="W59" s="34" t="s">
        <v>94</v>
      </c>
      <c r="X59" s="40"/>
    </row>
    <row r="60" spans="1:24" ht="29">
      <c r="A60" s="36">
        <v>59</v>
      </c>
      <c r="B60" s="87">
        <v>50</v>
      </c>
      <c r="C60" s="88" t="s">
        <v>463</v>
      </c>
      <c r="D60" s="32" t="s">
        <v>966</v>
      </c>
      <c r="E60" s="61" t="s">
        <v>64</v>
      </c>
      <c r="F60" s="2" t="s">
        <v>988</v>
      </c>
      <c r="G60" s="2" t="s">
        <v>989</v>
      </c>
      <c r="H60" s="2" t="s">
        <v>990</v>
      </c>
      <c r="I60" s="2" t="s">
        <v>991</v>
      </c>
      <c r="J60" s="2" t="s">
        <v>1001</v>
      </c>
      <c r="K60" s="2" t="s">
        <v>1002</v>
      </c>
      <c r="L60" s="2" t="s">
        <v>1003</v>
      </c>
      <c r="M60" s="171" t="s">
        <v>1004</v>
      </c>
      <c r="N60" s="172">
        <v>42.6</v>
      </c>
      <c r="O60" s="90">
        <v>58.8</v>
      </c>
      <c r="P60" s="91" t="s">
        <v>351</v>
      </c>
      <c r="Q60" s="100">
        <v>42.6</v>
      </c>
      <c r="R60" s="101">
        <v>58.5</v>
      </c>
      <c r="S60" s="2"/>
      <c r="T60" s="2" t="s">
        <v>995</v>
      </c>
      <c r="U60" s="38" t="s">
        <v>994</v>
      </c>
      <c r="V60" s="34"/>
      <c r="W60" s="34" t="s">
        <v>94</v>
      </c>
      <c r="X60" s="40" t="s">
        <v>996</v>
      </c>
    </row>
    <row r="61" spans="1:24">
      <c r="A61" s="36">
        <v>60</v>
      </c>
      <c r="B61" s="87">
        <v>51</v>
      </c>
      <c r="C61" s="88" t="s">
        <v>463</v>
      </c>
      <c r="D61" s="32" t="s">
        <v>86</v>
      </c>
      <c r="E61" s="36" t="s">
        <v>64</v>
      </c>
      <c r="F61" s="1" t="s">
        <v>1005</v>
      </c>
      <c r="G61" s="1" t="s">
        <v>2532</v>
      </c>
      <c r="H61" s="1" t="s">
        <v>1007</v>
      </c>
      <c r="I61" s="1" t="s">
        <v>1008</v>
      </c>
      <c r="J61" s="1" t="s">
        <v>1012</v>
      </c>
      <c r="K61" s="1" t="s">
        <v>1013</v>
      </c>
      <c r="L61" s="1" t="s">
        <v>1014</v>
      </c>
      <c r="M61" s="7" t="s">
        <v>1015</v>
      </c>
      <c r="N61" s="95">
        <v>13.4</v>
      </c>
      <c r="O61" s="96">
        <v>27.3</v>
      </c>
      <c r="P61" s="91" t="s">
        <v>585</v>
      </c>
      <c r="Q61" s="98">
        <v>13.4</v>
      </c>
      <c r="R61" s="99">
        <v>27.3</v>
      </c>
      <c r="S61" s="1" t="s">
        <v>392</v>
      </c>
      <c r="T61" s="1"/>
      <c r="U61" s="38" t="s">
        <v>1011</v>
      </c>
      <c r="V61" s="34"/>
      <c r="W61" s="34" t="s">
        <v>94</v>
      </c>
      <c r="X61" s="40"/>
    </row>
    <row r="62" spans="1:24" ht="29">
      <c r="A62" s="36">
        <v>61</v>
      </c>
      <c r="B62" s="87">
        <v>52</v>
      </c>
      <c r="C62" s="88" t="s">
        <v>463</v>
      </c>
      <c r="D62" s="32" t="s">
        <v>86</v>
      </c>
      <c r="E62" s="36" t="s">
        <v>64</v>
      </c>
      <c r="F62" s="1" t="s">
        <v>1016</v>
      </c>
      <c r="G62" s="1" t="s">
        <v>2533</v>
      </c>
      <c r="H62" s="1" t="s">
        <v>1018</v>
      </c>
      <c r="I62" s="1" t="s">
        <v>1019</v>
      </c>
      <c r="J62" s="1" t="s">
        <v>1023</v>
      </c>
      <c r="K62" s="1" t="s">
        <v>1024</v>
      </c>
      <c r="L62" s="1" t="s">
        <v>1025</v>
      </c>
      <c r="M62" s="7" t="s">
        <v>1026</v>
      </c>
      <c r="N62" s="95">
        <v>22.8</v>
      </c>
      <c r="O62" s="96">
        <v>34.15</v>
      </c>
      <c r="P62" s="97" t="s">
        <v>411</v>
      </c>
      <c r="Q62" s="98">
        <v>22.8</v>
      </c>
      <c r="R62" s="99">
        <v>34.15</v>
      </c>
      <c r="S62" s="1" t="s">
        <v>392</v>
      </c>
      <c r="T62" s="1"/>
      <c r="U62" s="38" t="s">
        <v>1022</v>
      </c>
      <c r="V62" s="34"/>
      <c r="W62" s="34" t="s">
        <v>94</v>
      </c>
      <c r="X62" s="40"/>
    </row>
    <row r="63" spans="1:24">
      <c r="A63" s="36">
        <v>62</v>
      </c>
      <c r="B63" s="87">
        <v>53</v>
      </c>
      <c r="C63" s="88" t="s">
        <v>85</v>
      </c>
      <c r="D63" s="32" t="s">
        <v>86</v>
      </c>
      <c r="E63" s="36" t="s">
        <v>64</v>
      </c>
      <c r="F63" s="1" t="s">
        <v>1027</v>
      </c>
      <c r="G63" s="1" t="s">
        <v>1028</v>
      </c>
      <c r="H63" s="1" t="s">
        <v>1029</v>
      </c>
      <c r="I63" s="1" t="s">
        <v>1030</v>
      </c>
      <c r="J63" s="1" t="s">
        <v>1035</v>
      </c>
      <c r="K63" s="1" t="s">
        <v>1036</v>
      </c>
      <c r="L63" s="1" t="s">
        <v>1037</v>
      </c>
      <c r="M63" s="7" t="s">
        <v>1038</v>
      </c>
      <c r="N63" s="89">
        <v>0.4</v>
      </c>
      <c r="O63" s="96">
        <v>5.9</v>
      </c>
      <c r="P63" s="91" t="s">
        <v>1039</v>
      </c>
      <c r="Q63" s="98">
        <v>1.3</v>
      </c>
      <c r="R63" s="99">
        <v>5.9</v>
      </c>
      <c r="S63" s="1" t="s">
        <v>1033</v>
      </c>
      <c r="T63" s="1"/>
      <c r="U63" s="38" t="s">
        <v>1034</v>
      </c>
      <c r="V63" s="34"/>
      <c r="W63" s="34" t="s">
        <v>94</v>
      </c>
      <c r="X63" s="40"/>
    </row>
    <row r="64" spans="1:24" ht="101.5">
      <c r="A64" s="36">
        <v>63</v>
      </c>
      <c r="B64" s="135"/>
      <c r="C64" s="173"/>
      <c r="D64" s="113" t="s">
        <v>86</v>
      </c>
      <c r="E64" s="136" t="s">
        <v>64</v>
      </c>
      <c r="F64" s="113" t="s">
        <v>1051</v>
      </c>
      <c r="G64" s="136" t="s">
        <v>1051</v>
      </c>
      <c r="H64" s="142" t="s">
        <v>2534</v>
      </c>
      <c r="I64" s="142" t="s">
        <v>2535</v>
      </c>
      <c r="J64" s="142" t="s">
        <v>2536</v>
      </c>
      <c r="K64" s="142" t="s">
        <v>2537</v>
      </c>
      <c r="L64" s="142" t="s">
        <v>2538</v>
      </c>
      <c r="M64" s="174" t="s">
        <v>2539</v>
      </c>
      <c r="N64" s="89">
        <v>334.45</v>
      </c>
      <c r="O64" s="132">
        <v>336.5</v>
      </c>
      <c r="P64" s="91">
        <v>15</v>
      </c>
      <c r="Q64" s="140">
        <v>334.45</v>
      </c>
      <c r="R64" s="141">
        <v>336.5</v>
      </c>
      <c r="S64" s="137">
        <v>15</v>
      </c>
      <c r="T64" s="116"/>
      <c r="U64" s="143"/>
      <c r="V64" s="116"/>
      <c r="W64" s="175" t="s">
        <v>1057</v>
      </c>
      <c r="X64" s="117" t="s">
        <v>125</v>
      </c>
    </row>
    <row r="65" spans="1:24" ht="58">
      <c r="A65" s="36">
        <v>64</v>
      </c>
      <c r="B65" s="135"/>
      <c r="C65" s="173"/>
      <c r="D65" s="113" t="s">
        <v>86</v>
      </c>
      <c r="E65" s="136" t="s">
        <v>64</v>
      </c>
      <c r="F65" s="113" t="s">
        <v>1065</v>
      </c>
      <c r="G65" s="113" t="s">
        <v>1065</v>
      </c>
      <c r="H65" s="142" t="s">
        <v>2540</v>
      </c>
      <c r="I65" s="142" t="s">
        <v>2541</v>
      </c>
      <c r="J65" s="142" t="s">
        <v>2542</v>
      </c>
      <c r="K65" s="142" t="s">
        <v>2543</v>
      </c>
      <c r="L65" s="142" t="s">
        <v>2544</v>
      </c>
      <c r="M65" s="174" t="s">
        <v>2545</v>
      </c>
      <c r="N65" s="164">
        <v>2.5</v>
      </c>
      <c r="O65" s="132">
        <v>3.3</v>
      </c>
      <c r="P65" s="91">
        <v>57</v>
      </c>
      <c r="Q65" s="176">
        <v>2.5</v>
      </c>
      <c r="R65" s="141">
        <v>3.3</v>
      </c>
      <c r="S65" s="137">
        <v>57</v>
      </c>
      <c r="T65" s="116"/>
      <c r="U65" s="143"/>
      <c r="V65" s="116"/>
      <c r="W65" s="175" t="s">
        <v>1068</v>
      </c>
      <c r="X65" s="117" t="s">
        <v>125</v>
      </c>
    </row>
    <row r="66" spans="1:24">
      <c r="A66" s="36">
        <v>65</v>
      </c>
      <c r="B66" s="87">
        <v>54</v>
      </c>
      <c r="C66" s="88" t="s">
        <v>85</v>
      </c>
      <c r="D66" s="32" t="s">
        <v>1073</v>
      </c>
      <c r="E66" s="36" t="s">
        <v>64</v>
      </c>
      <c r="F66" s="1" t="s">
        <v>1074</v>
      </c>
      <c r="G66" s="1" t="s">
        <v>1075</v>
      </c>
      <c r="H66" s="1" t="s">
        <v>1076</v>
      </c>
      <c r="I66" s="1" t="s">
        <v>1077</v>
      </c>
      <c r="J66" s="1" t="s">
        <v>1081</v>
      </c>
      <c r="K66" s="1" t="s">
        <v>1082</v>
      </c>
      <c r="L66" s="1" t="s">
        <v>1083</v>
      </c>
      <c r="M66" s="7" t="s">
        <v>1084</v>
      </c>
      <c r="N66" s="95">
        <v>2.9</v>
      </c>
      <c r="O66" s="90">
        <v>11</v>
      </c>
      <c r="P66" s="91" t="s">
        <v>1085</v>
      </c>
      <c r="Q66" s="98">
        <v>2.9</v>
      </c>
      <c r="R66" s="99">
        <v>10.9</v>
      </c>
      <c r="S66" s="1" t="s">
        <v>798</v>
      </c>
      <c r="T66" s="1"/>
      <c r="U66" s="38" t="s">
        <v>1080</v>
      </c>
      <c r="V66" s="34"/>
      <c r="W66" s="34" t="s">
        <v>94</v>
      </c>
      <c r="X66" s="40"/>
    </row>
    <row r="67" spans="1:24" ht="232">
      <c r="A67" s="36">
        <v>66</v>
      </c>
      <c r="B67" s="87">
        <v>55</v>
      </c>
      <c r="C67" s="88" t="s">
        <v>62</v>
      </c>
      <c r="D67" s="32" t="s">
        <v>1086</v>
      </c>
      <c r="E67" s="36" t="s">
        <v>64</v>
      </c>
      <c r="F67" s="1" t="s">
        <v>1087</v>
      </c>
      <c r="G67" s="1" t="s">
        <v>1088</v>
      </c>
      <c r="H67" s="1" t="s">
        <v>1089</v>
      </c>
      <c r="I67" s="1" t="s">
        <v>1090</v>
      </c>
      <c r="J67" s="1" t="s">
        <v>1099</v>
      </c>
      <c r="K67" s="1" t="s">
        <v>1100</v>
      </c>
      <c r="L67" s="1" t="s">
        <v>1101</v>
      </c>
      <c r="M67" s="7" t="s">
        <v>1102</v>
      </c>
      <c r="N67" s="89">
        <v>29.8</v>
      </c>
      <c r="O67" s="90">
        <v>35.450000000000003</v>
      </c>
      <c r="P67" s="91" t="s">
        <v>449</v>
      </c>
      <c r="Q67" s="98" t="s">
        <v>2546</v>
      </c>
      <c r="R67" s="99" t="s">
        <v>2547</v>
      </c>
      <c r="S67" s="1" t="s">
        <v>426</v>
      </c>
      <c r="T67" s="1"/>
      <c r="U67" s="38" t="s">
        <v>1093</v>
      </c>
      <c r="V67" s="34"/>
      <c r="W67" s="177" t="s">
        <v>1094</v>
      </c>
      <c r="X67" s="40" t="s">
        <v>1095</v>
      </c>
    </row>
    <row r="68" spans="1:24" ht="174">
      <c r="A68" s="36">
        <v>67</v>
      </c>
      <c r="B68" s="87">
        <v>56</v>
      </c>
      <c r="C68" s="88" t="s">
        <v>62</v>
      </c>
      <c r="D68" s="32" t="s">
        <v>1086</v>
      </c>
      <c r="E68" s="36" t="s">
        <v>64</v>
      </c>
      <c r="F68" s="1" t="s">
        <v>1103</v>
      </c>
      <c r="G68" s="1" t="s">
        <v>1104</v>
      </c>
      <c r="H68" s="1" t="s">
        <v>1105</v>
      </c>
      <c r="I68" s="1" t="s">
        <v>1106</v>
      </c>
      <c r="J68" s="1" t="s">
        <v>1112</v>
      </c>
      <c r="K68" s="1" t="s">
        <v>1113</v>
      </c>
      <c r="L68" s="1" t="s">
        <v>1114</v>
      </c>
      <c r="M68" s="7">
        <v>21969311</v>
      </c>
      <c r="N68" s="89">
        <v>80.099999999999994</v>
      </c>
      <c r="O68" s="90">
        <v>86.9</v>
      </c>
      <c r="P68" s="97" t="s">
        <v>426</v>
      </c>
      <c r="Q68" s="98" t="s">
        <v>2548</v>
      </c>
      <c r="R68" s="99" t="s">
        <v>2549</v>
      </c>
      <c r="S68" s="1" t="s">
        <v>426</v>
      </c>
      <c r="T68" s="1"/>
      <c r="U68" s="38" t="s">
        <v>1109</v>
      </c>
      <c r="V68" s="34"/>
      <c r="W68" s="177" t="s">
        <v>1110</v>
      </c>
      <c r="X68" s="94" t="s">
        <v>557</v>
      </c>
    </row>
    <row r="69" spans="1:24" ht="203">
      <c r="A69" s="36">
        <v>68</v>
      </c>
      <c r="B69" s="87">
        <v>57</v>
      </c>
      <c r="C69" s="88" t="s">
        <v>62</v>
      </c>
      <c r="D69" s="32" t="s">
        <v>1086</v>
      </c>
      <c r="E69" s="36" t="s">
        <v>64</v>
      </c>
      <c r="F69" s="1" t="s">
        <v>1115</v>
      </c>
      <c r="G69" s="1" t="s">
        <v>1116</v>
      </c>
      <c r="H69" s="1" t="s">
        <v>1117</v>
      </c>
      <c r="I69" s="1" t="s">
        <v>1118</v>
      </c>
      <c r="J69" s="1" t="s">
        <v>1126</v>
      </c>
      <c r="K69" s="1" t="s">
        <v>1127</v>
      </c>
      <c r="L69" s="1" t="s">
        <v>1128</v>
      </c>
      <c r="M69" s="7" t="s">
        <v>1129</v>
      </c>
      <c r="N69" s="89">
        <v>1.1000000000000001</v>
      </c>
      <c r="O69" s="90">
        <v>9</v>
      </c>
      <c r="P69" s="91" t="s">
        <v>1130</v>
      </c>
      <c r="Q69" s="98" t="s">
        <v>2550</v>
      </c>
      <c r="R69" s="99" t="s">
        <v>2551</v>
      </c>
      <c r="S69" s="1" t="s">
        <v>1121</v>
      </c>
      <c r="T69" s="1"/>
      <c r="U69" s="38" t="s">
        <v>1122</v>
      </c>
      <c r="V69" s="34"/>
      <c r="W69" s="177" t="s">
        <v>1123</v>
      </c>
      <c r="X69" s="94" t="s">
        <v>557</v>
      </c>
    </row>
    <row r="70" spans="1:24" ht="304.5">
      <c r="A70" s="36">
        <v>69</v>
      </c>
      <c r="B70" s="122">
        <v>58</v>
      </c>
      <c r="C70" s="123" t="s">
        <v>62</v>
      </c>
      <c r="D70" s="124" t="s">
        <v>1086</v>
      </c>
      <c r="E70" s="125" t="s">
        <v>64</v>
      </c>
      <c r="F70" s="124" t="s">
        <v>2552</v>
      </c>
      <c r="G70" s="124" t="s">
        <v>2553</v>
      </c>
      <c r="H70" s="124" t="s">
        <v>1133</v>
      </c>
      <c r="I70" s="124" t="s">
        <v>1134</v>
      </c>
      <c r="J70" s="124" t="s">
        <v>1142</v>
      </c>
      <c r="K70" s="124" t="s">
        <v>1143</v>
      </c>
      <c r="L70" s="124" t="s">
        <v>1144</v>
      </c>
      <c r="M70" s="123" t="s">
        <v>1145</v>
      </c>
      <c r="N70" s="89">
        <v>82</v>
      </c>
      <c r="O70" s="90">
        <v>90.7</v>
      </c>
      <c r="P70" s="91" t="s">
        <v>449</v>
      </c>
      <c r="Q70" s="126"/>
      <c r="R70" s="127"/>
      <c r="S70" s="124" t="s">
        <v>1135</v>
      </c>
      <c r="T70" s="124"/>
      <c r="U70" s="128" t="e">
        <v>#N/A</v>
      </c>
      <c r="V70" s="129"/>
      <c r="W70" s="160" t="s">
        <v>1137</v>
      </c>
      <c r="X70" s="94" t="s">
        <v>1138</v>
      </c>
    </row>
    <row r="71" spans="1:24">
      <c r="A71" s="36">
        <v>70</v>
      </c>
      <c r="B71" s="122">
        <v>59</v>
      </c>
      <c r="C71" s="123" t="s">
        <v>1146</v>
      </c>
      <c r="D71" s="124" t="s">
        <v>1147</v>
      </c>
      <c r="E71" s="124" t="s">
        <v>64</v>
      </c>
      <c r="F71" s="124" t="s">
        <v>1148</v>
      </c>
      <c r="G71" s="124" t="s">
        <v>1149</v>
      </c>
      <c r="H71" s="124" t="s">
        <v>1150</v>
      </c>
      <c r="I71" s="124" t="s">
        <v>1151</v>
      </c>
      <c r="J71" s="124" t="s">
        <v>1160</v>
      </c>
      <c r="K71" s="124" t="s">
        <v>1161</v>
      </c>
      <c r="L71" s="124" t="s">
        <v>1162</v>
      </c>
      <c r="M71" s="123" t="s">
        <v>1163</v>
      </c>
      <c r="N71" s="95">
        <v>530.6</v>
      </c>
      <c r="O71" s="90">
        <v>537</v>
      </c>
      <c r="P71" s="97" t="s">
        <v>323</v>
      </c>
      <c r="Q71" s="126">
        <v>530.6</v>
      </c>
      <c r="R71" s="127">
        <v>537.25</v>
      </c>
      <c r="S71" s="124" t="s">
        <v>323</v>
      </c>
      <c r="T71" s="124"/>
      <c r="U71" s="128" t="s">
        <v>1154</v>
      </c>
      <c r="V71" s="129"/>
      <c r="W71" s="94" t="s">
        <v>1155</v>
      </c>
      <c r="X71" s="94" t="s">
        <v>658</v>
      </c>
    </row>
    <row r="72" spans="1:24">
      <c r="A72" s="36">
        <v>71</v>
      </c>
      <c r="B72" s="122">
        <v>60</v>
      </c>
      <c r="C72" s="123" t="s">
        <v>1146</v>
      </c>
      <c r="D72" s="124" t="s">
        <v>1147</v>
      </c>
      <c r="E72" s="125" t="s">
        <v>64</v>
      </c>
      <c r="F72" s="124" t="s">
        <v>1176</v>
      </c>
      <c r="G72" s="124" t="s">
        <v>1177</v>
      </c>
      <c r="H72" s="124" t="s">
        <v>1178</v>
      </c>
      <c r="I72" s="124" t="s">
        <v>1179</v>
      </c>
      <c r="J72" s="124" t="s">
        <v>1185</v>
      </c>
      <c r="K72" s="124" t="s">
        <v>1186</v>
      </c>
      <c r="L72" s="124" t="s">
        <v>1187</v>
      </c>
      <c r="M72" s="123" t="s">
        <v>1188</v>
      </c>
      <c r="N72" s="95">
        <v>570.5</v>
      </c>
      <c r="O72" s="96">
        <v>580.70000000000005</v>
      </c>
      <c r="P72" s="97" t="s">
        <v>323</v>
      </c>
      <c r="Q72" s="126">
        <v>570.5</v>
      </c>
      <c r="R72" s="127">
        <v>580.70000000000005</v>
      </c>
      <c r="S72" s="124" t="s">
        <v>323</v>
      </c>
      <c r="T72" s="124"/>
      <c r="U72" s="128" t="s">
        <v>1182</v>
      </c>
      <c r="V72" s="129"/>
      <c r="W72" s="94" t="s">
        <v>1155</v>
      </c>
      <c r="X72" s="94" t="s">
        <v>658</v>
      </c>
    </row>
    <row r="73" spans="1:24" ht="29">
      <c r="A73" s="36">
        <v>72</v>
      </c>
      <c r="B73" s="87">
        <v>62</v>
      </c>
      <c r="C73" s="88" t="s">
        <v>228</v>
      </c>
      <c r="D73" s="32" t="s">
        <v>63</v>
      </c>
      <c r="E73" s="61" t="s">
        <v>64</v>
      </c>
      <c r="F73" s="2" t="s">
        <v>1206</v>
      </c>
      <c r="G73" s="2" t="s">
        <v>1207</v>
      </c>
      <c r="H73" s="2" t="s">
        <v>1208</v>
      </c>
      <c r="I73" s="2" t="s">
        <v>1209</v>
      </c>
      <c r="J73" s="2" t="s">
        <v>1213</v>
      </c>
      <c r="K73" s="2" t="s">
        <v>1214</v>
      </c>
      <c r="L73" s="2" t="s">
        <v>1215</v>
      </c>
      <c r="M73" s="171" t="s">
        <v>1216</v>
      </c>
      <c r="N73" s="89">
        <v>420.6</v>
      </c>
      <c r="O73" s="178">
        <v>438</v>
      </c>
      <c r="P73" s="91" t="s">
        <v>71</v>
      </c>
      <c r="Q73" s="100">
        <v>420</v>
      </c>
      <c r="R73" s="101">
        <v>438</v>
      </c>
      <c r="S73" s="2"/>
      <c r="T73" s="2" t="s">
        <v>263</v>
      </c>
      <c r="U73" s="38" t="s">
        <v>1212</v>
      </c>
      <c r="V73" s="34"/>
      <c r="W73" s="154" t="s">
        <v>568</v>
      </c>
      <c r="X73" s="94" t="s">
        <v>792</v>
      </c>
    </row>
    <row r="74" spans="1:24" ht="29">
      <c r="A74" s="36">
        <v>73</v>
      </c>
      <c r="B74" s="87">
        <v>63</v>
      </c>
      <c r="C74" s="88" t="s">
        <v>228</v>
      </c>
      <c r="D74" s="32" t="s">
        <v>63</v>
      </c>
      <c r="E74" s="36" t="s">
        <v>64</v>
      </c>
      <c r="F74" s="1" t="s">
        <v>1217</v>
      </c>
      <c r="G74" s="1"/>
      <c r="H74" s="1" t="s">
        <v>1218</v>
      </c>
      <c r="I74" s="1" t="s">
        <v>1219</v>
      </c>
      <c r="J74" s="1" t="s">
        <v>1223</v>
      </c>
      <c r="K74" s="1" t="s">
        <v>1224</v>
      </c>
      <c r="L74" s="1" t="s">
        <v>1225</v>
      </c>
      <c r="M74" s="7" t="s">
        <v>1226</v>
      </c>
      <c r="N74" s="95">
        <v>438.05</v>
      </c>
      <c r="O74" s="90">
        <v>440.6</v>
      </c>
      <c r="P74" s="97" t="s">
        <v>798</v>
      </c>
      <c r="Q74" s="98">
        <v>438.05</v>
      </c>
      <c r="R74" s="99">
        <v>441.7</v>
      </c>
      <c r="S74" s="1" t="s">
        <v>798</v>
      </c>
      <c r="T74" s="1"/>
      <c r="U74" s="38" t="s">
        <v>1222</v>
      </c>
      <c r="V74" s="34"/>
      <c r="W74" s="34" t="s">
        <v>94</v>
      </c>
      <c r="X74" s="40"/>
    </row>
    <row r="75" spans="1:24" ht="43.5">
      <c r="A75" s="36">
        <v>74</v>
      </c>
      <c r="B75" s="87">
        <v>64</v>
      </c>
      <c r="C75" s="123" t="s">
        <v>228</v>
      </c>
      <c r="D75" s="124" t="s">
        <v>63</v>
      </c>
      <c r="E75" s="125" t="s">
        <v>64</v>
      </c>
      <c r="F75" s="124" t="s">
        <v>230</v>
      </c>
      <c r="G75" s="124" t="s">
        <v>1227</v>
      </c>
      <c r="H75" s="124" t="s">
        <v>1228</v>
      </c>
      <c r="I75" s="124" t="s">
        <v>1229</v>
      </c>
      <c r="J75" s="124" t="s">
        <v>1237</v>
      </c>
      <c r="K75" s="124" t="s">
        <v>1238</v>
      </c>
      <c r="L75" s="124" t="s">
        <v>1239</v>
      </c>
      <c r="M75" s="123" t="s">
        <v>1240</v>
      </c>
      <c r="N75" s="89">
        <v>5.6</v>
      </c>
      <c r="O75" s="90">
        <v>8.35</v>
      </c>
      <c r="P75" s="91" t="s">
        <v>1241</v>
      </c>
      <c r="Q75" s="126">
        <v>6.1</v>
      </c>
      <c r="R75" s="127">
        <v>8.9</v>
      </c>
      <c r="S75" s="124" t="s">
        <v>798</v>
      </c>
      <c r="T75" s="124"/>
      <c r="U75" s="128" t="s">
        <v>1232</v>
      </c>
      <c r="V75" s="129"/>
      <c r="W75" s="94" t="s">
        <v>1233</v>
      </c>
      <c r="X75" s="94" t="s">
        <v>825</v>
      </c>
    </row>
    <row r="76" spans="1:24" ht="29">
      <c r="A76" s="36">
        <v>75</v>
      </c>
      <c r="B76" s="87">
        <v>65</v>
      </c>
      <c r="C76" s="88" t="s">
        <v>228</v>
      </c>
      <c r="D76" s="32" t="s">
        <v>63</v>
      </c>
      <c r="E76" s="36" t="s">
        <v>64</v>
      </c>
      <c r="F76" s="1" t="s">
        <v>1242</v>
      </c>
      <c r="G76" s="1" t="s">
        <v>1243</v>
      </c>
      <c r="H76" s="1" t="s">
        <v>1244</v>
      </c>
      <c r="I76" s="1" t="s">
        <v>1245</v>
      </c>
      <c r="J76" s="1" t="s">
        <v>1248</v>
      </c>
      <c r="K76" s="1" t="s">
        <v>1249</v>
      </c>
      <c r="L76" s="1" t="s">
        <v>1250</v>
      </c>
      <c r="M76" s="7" t="s">
        <v>1251</v>
      </c>
      <c r="N76" s="89">
        <v>415.35</v>
      </c>
      <c r="O76" s="90">
        <v>419.2</v>
      </c>
      <c r="P76" s="97" t="s">
        <v>392</v>
      </c>
      <c r="Q76" s="98"/>
      <c r="R76" s="99"/>
      <c r="S76" s="1" t="s">
        <v>392</v>
      </c>
      <c r="T76" s="1"/>
      <c r="U76" s="38" t="e">
        <v>#N/A</v>
      </c>
      <c r="V76" s="34"/>
      <c r="W76" s="34" t="s">
        <v>94</v>
      </c>
      <c r="X76" s="40"/>
    </row>
    <row r="77" spans="1:24">
      <c r="A77" s="36">
        <v>76</v>
      </c>
      <c r="B77" s="87">
        <v>66</v>
      </c>
      <c r="C77" s="88" t="s">
        <v>269</v>
      </c>
      <c r="D77" s="32" t="s">
        <v>270</v>
      </c>
      <c r="E77" s="36" t="s">
        <v>64</v>
      </c>
      <c r="F77" s="1" t="s">
        <v>358</v>
      </c>
      <c r="G77" s="1" t="s">
        <v>368</v>
      </c>
      <c r="H77" s="1" t="s">
        <v>1252</v>
      </c>
      <c r="I77" s="1" t="s">
        <v>1253</v>
      </c>
      <c r="J77" s="1" t="s">
        <v>1256</v>
      </c>
      <c r="K77" s="1" t="s">
        <v>1257</v>
      </c>
      <c r="L77" s="1" t="s">
        <v>1258</v>
      </c>
      <c r="M77" s="7" t="s">
        <v>1259</v>
      </c>
      <c r="N77" s="89">
        <v>375.7</v>
      </c>
      <c r="O77" s="90">
        <v>390.65</v>
      </c>
      <c r="P77" s="97" t="s">
        <v>351</v>
      </c>
      <c r="Q77" s="98"/>
      <c r="R77" s="99"/>
      <c r="S77" s="1" t="s">
        <v>351</v>
      </c>
      <c r="T77" s="1"/>
      <c r="U77" s="38" t="s">
        <v>1254</v>
      </c>
      <c r="V77" s="34"/>
      <c r="W77" s="34" t="s">
        <v>1255</v>
      </c>
      <c r="X77" s="40"/>
    </row>
    <row r="78" spans="1:24" ht="29">
      <c r="A78" s="36">
        <v>77</v>
      </c>
      <c r="B78" s="122">
        <v>67</v>
      </c>
      <c r="C78" s="123" t="s">
        <v>269</v>
      </c>
      <c r="D78" s="124" t="s">
        <v>270</v>
      </c>
      <c r="E78" s="125" t="s">
        <v>64</v>
      </c>
      <c r="F78" s="124" t="s">
        <v>1260</v>
      </c>
      <c r="G78" s="124" t="s">
        <v>1261</v>
      </c>
      <c r="H78" s="179" t="s">
        <v>2554</v>
      </c>
      <c r="I78" s="124" t="s">
        <v>1263</v>
      </c>
      <c r="J78" s="124" t="s">
        <v>2555</v>
      </c>
      <c r="K78" s="124" t="s">
        <v>2556</v>
      </c>
      <c r="L78" s="124" t="s">
        <v>1272</v>
      </c>
      <c r="M78" s="123" t="s">
        <v>1273</v>
      </c>
      <c r="N78" s="95">
        <v>254.5</v>
      </c>
      <c r="O78" s="90">
        <v>272.39999999999998</v>
      </c>
      <c r="P78" s="97" t="s">
        <v>351</v>
      </c>
      <c r="Q78" s="126">
        <v>254.5</v>
      </c>
      <c r="R78" s="127">
        <v>272.2</v>
      </c>
      <c r="S78" s="124" t="s">
        <v>351</v>
      </c>
      <c r="T78" s="124"/>
      <c r="U78" s="128" t="e">
        <v>#N/A</v>
      </c>
      <c r="V78" s="129"/>
      <c r="W78" s="94" t="s">
        <v>2557</v>
      </c>
      <c r="X78" s="94" t="s">
        <v>539</v>
      </c>
    </row>
    <row r="79" spans="1:24" ht="43.5">
      <c r="A79" s="36">
        <v>78</v>
      </c>
      <c r="B79" s="87">
        <v>68</v>
      </c>
      <c r="C79" s="88" t="s">
        <v>269</v>
      </c>
      <c r="D79" s="32" t="s">
        <v>270</v>
      </c>
      <c r="E79" s="61" t="s">
        <v>64</v>
      </c>
      <c r="F79" s="2" t="s">
        <v>272</v>
      </c>
      <c r="G79" s="2" t="s">
        <v>287</v>
      </c>
      <c r="H79" s="2" t="s">
        <v>1274</v>
      </c>
      <c r="I79" s="2" t="s">
        <v>1275</v>
      </c>
      <c r="J79" s="2" t="s">
        <v>2558</v>
      </c>
      <c r="K79" s="2" t="s">
        <v>2559</v>
      </c>
      <c r="L79" s="2" t="s">
        <v>2560</v>
      </c>
      <c r="M79" s="171" t="s">
        <v>2561</v>
      </c>
      <c r="N79" s="172" t="s">
        <v>1280</v>
      </c>
      <c r="O79" s="178" t="s">
        <v>1280</v>
      </c>
      <c r="P79" s="180" t="s">
        <v>1280</v>
      </c>
      <c r="Q79" s="100">
        <v>386</v>
      </c>
      <c r="R79" s="101">
        <v>398</v>
      </c>
      <c r="S79" s="2"/>
      <c r="T79" s="2" t="s">
        <v>263</v>
      </c>
      <c r="U79" s="38" t="s">
        <v>1276</v>
      </c>
      <c r="V79" s="34"/>
      <c r="W79" s="94" t="s">
        <v>1277</v>
      </c>
      <c r="X79" s="94" t="s">
        <v>1278</v>
      </c>
    </row>
    <row r="80" spans="1:24" ht="29">
      <c r="A80" s="36">
        <v>79</v>
      </c>
      <c r="B80" s="87">
        <v>69</v>
      </c>
      <c r="C80" s="88" t="s">
        <v>167</v>
      </c>
      <c r="D80" s="32" t="s">
        <v>1281</v>
      </c>
      <c r="E80" s="36" t="s">
        <v>64</v>
      </c>
      <c r="F80" s="1" t="s">
        <v>1282</v>
      </c>
      <c r="G80" s="1" t="s">
        <v>1283</v>
      </c>
      <c r="H80" s="1" t="s">
        <v>1284</v>
      </c>
      <c r="I80" s="1" t="s">
        <v>1285</v>
      </c>
      <c r="J80" s="1" t="s">
        <v>1287</v>
      </c>
      <c r="K80" s="1" t="s">
        <v>1288</v>
      </c>
      <c r="L80" s="1" t="s">
        <v>1289</v>
      </c>
      <c r="M80" s="7" t="s">
        <v>1290</v>
      </c>
      <c r="N80" s="89">
        <v>429.1</v>
      </c>
      <c r="O80" s="90">
        <v>436.7</v>
      </c>
      <c r="P80" s="97" t="s">
        <v>351</v>
      </c>
      <c r="Q80" s="98"/>
      <c r="R80" s="99"/>
      <c r="S80" s="1" t="s">
        <v>351</v>
      </c>
      <c r="T80" s="1"/>
      <c r="U80" s="38" t="e">
        <v>#N/A</v>
      </c>
      <c r="V80" s="34"/>
      <c r="W80" s="34" t="s">
        <v>94</v>
      </c>
      <c r="X80" s="40"/>
    </row>
    <row r="81" spans="1:24">
      <c r="A81" s="36">
        <v>80</v>
      </c>
      <c r="B81" s="87">
        <v>70</v>
      </c>
      <c r="C81" s="88" t="s">
        <v>167</v>
      </c>
      <c r="D81" s="32" t="s">
        <v>168</v>
      </c>
      <c r="E81" s="36" t="s">
        <v>64</v>
      </c>
      <c r="F81" s="36" t="s">
        <v>346</v>
      </c>
      <c r="G81" s="1" t="s">
        <v>1291</v>
      </c>
      <c r="H81" s="1" t="s">
        <v>1292</v>
      </c>
      <c r="I81" s="36" t="s">
        <v>1293</v>
      </c>
      <c r="J81" s="36" t="s">
        <v>1295</v>
      </c>
      <c r="K81" s="36" t="s">
        <v>1296</v>
      </c>
      <c r="L81" s="36" t="s">
        <v>1297</v>
      </c>
      <c r="M81" s="181" t="s">
        <v>1298</v>
      </c>
      <c r="N81" s="89">
        <v>458.95</v>
      </c>
      <c r="O81" s="132">
        <v>474.7</v>
      </c>
      <c r="P81" s="133" t="s">
        <v>351</v>
      </c>
      <c r="Q81" s="98"/>
      <c r="R81" s="134"/>
      <c r="S81" s="36" t="s">
        <v>351</v>
      </c>
      <c r="T81" s="36"/>
      <c r="U81" s="38" t="e">
        <v>#N/A</v>
      </c>
      <c r="V81" s="34"/>
      <c r="W81" s="34" t="s">
        <v>94</v>
      </c>
      <c r="X81" s="40"/>
    </row>
    <row r="82" spans="1:24" ht="29">
      <c r="A82" s="36">
        <v>81</v>
      </c>
      <c r="B82" s="87">
        <v>71</v>
      </c>
      <c r="C82" s="88" t="s">
        <v>167</v>
      </c>
      <c r="D82" s="32" t="s">
        <v>168</v>
      </c>
      <c r="E82" s="36" t="s">
        <v>64</v>
      </c>
      <c r="F82" s="1" t="s">
        <v>1299</v>
      </c>
      <c r="G82" s="1" t="s">
        <v>773</v>
      </c>
      <c r="H82" s="1" t="s">
        <v>1300</v>
      </c>
      <c r="I82" s="1" t="s">
        <v>1301</v>
      </c>
      <c r="J82" s="1" t="s">
        <v>1306</v>
      </c>
      <c r="K82" s="1" t="s">
        <v>1307</v>
      </c>
      <c r="L82" s="1" t="s">
        <v>1308</v>
      </c>
      <c r="M82" s="7" t="s">
        <v>1309</v>
      </c>
      <c r="N82" s="95">
        <v>13.2</v>
      </c>
      <c r="O82" s="96">
        <v>17.7</v>
      </c>
      <c r="P82" s="91" t="s">
        <v>785</v>
      </c>
      <c r="Q82" s="98">
        <v>13.2</v>
      </c>
      <c r="R82" s="99">
        <v>17.7</v>
      </c>
      <c r="S82" s="1" t="s">
        <v>351</v>
      </c>
      <c r="T82" s="1"/>
      <c r="U82" s="38" t="s">
        <v>1304</v>
      </c>
      <c r="V82" s="34"/>
      <c r="W82" s="34" t="s">
        <v>94</v>
      </c>
      <c r="X82" s="40"/>
    </row>
    <row r="83" spans="1:24" ht="29">
      <c r="A83" s="36">
        <v>82</v>
      </c>
      <c r="B83" s="87">
        <v>72</v>
      </c>
      <c r="C83" s="88" t="s">
        <v>167</v>
      </c>
      <c r="D83" s="32" t="s">
        <v>168</v>
      </c>
      <c r="E83" s="36" t="s">
        <v>64</v>
      </c>
      <c r="F83" s="1" t="s">
        <v>1310</v>
      </c>
      <c r="G83" s="1" t="s">
        <v>2562</v>
      </c>
      <c r="H83" s="1" t="s">
        <v>1312</v>
      </c>
      <c r="I83" s="182" t="s">
        <v>1313</v>
      </c>
      <c r="J83" s="183" t="s">
        <v>1317</v>
      </c>
      <c r="K83" s="183" t="s">
        <v>1318</v>
      </c>
      <c r="L83" s="183" t="s">
        <v>1319</v>
      </c>
      <c r="M83" s="184" t="s">
        <v>1320</v>
      </c>
      <c r="N83" s="89">
        <v>7.2</v>
      </c>
      <c r="O83" s="90">
        <v>10.7</v>
      </c>
      <c r="P83" s="91" t="s">
        <v>548</v>
      </c>
      <c r="Q83" s="98"/>
      <c r="R83" s="99"/>
      <c r="S83" s="1" t="s">
        <v>536</v>
      </c>
      <c r="T83" s="1"/>
      <c r="U83" s="38" t="e">
        <v>#N/A</v>
      </c>
      <c r="V83" s="34"/>
      <c r="W83" s="34" t="s">
        <v>94</v>
      </c>
      <c r="X83" s="40"/>
    </row>
    <row r="84" spans="1:24">
      <c r="A84" s="36">
        <v>83</v>
      </c>
      <c r="B84" s="87">
        <v>73</v>
      </c>
      <c r="C84" s="88" t="s">
        <v>167</v>
      </c>
      <c r="D84" s="32" t="s">
        <v>168</v>
      </c>
      <c r="E84" s="36" t="s">
        <v>64</v>
      </c>
      <c r="F84" s="1" t="s">
        <v>1321</v>
      </c>
      <c r="G84" s="1" t="s">
        <v>1321</v>
      </c>
      <c r="H84" s="1" t="s">
        <v>1322</v>
      </c>
      <c r="I84" s="1" t="s">
        <v>1323</v>
      </c>
      <c r="J84" s="1" t="s">
        <v>1330</v>
      </c>
      <c r="K84" s="1" t="s">
        <v>1331</v>
      </c>
      <c r="L84" s="1" t="s">
        <v>1332</v>
      </c>
      <c r="M84" s="7" t="s">
        <v>1333</v>
      </c>
      <c r="N84" s="89">
        <v>16</v>
      </c>
      <c r="O84" s="90">
        <v>19.5</v>
      </c>
      <c r="P84" s="91" t="s">
        <v>1334</v>
      </c>
      <c r="Q84" s="98">
        <v>19.5</v>
      </c>
      <c r="R84" s="99">
        <v>21.6</v>
      </c>
      <c r="S84" s="1" t="s">
        <v>351</v>
      </c>
      <c r="T84" s="1"/>
      <c r="U84" s="38" t="s">
        <v>1326</v>
      </c>
      <c r="V84" s="34"/>
      <c r="W84" s="34" t="s">
        <v>94</v>
      </c>
      <c r="X84" s="40"/>
    </row>
    <row r="85" spans="1:24" ht="29">
      <c r="A85" s="36">
        <v>84</v>
      </c>
      <c r="B85" s="135"/>
      <c r="C85" s="112" t="s">
        <v>168</v>
      </c>
      <c r="D85" s="113" t="s">
        <v>168</v>
      </c>
      <c r="E85" s="185" t="s">
        <v>64</v>
      </c>
      <c r="F85" s="186" t="s">
        <v>1344</v>
      </c>
      <c r="G85" s="185" t="s">
        <v>1345</v>
      </c>
      <c r="H85" s="185" t="s">
        <v>1346</v>
      </c>
      <c r="I85" s="185" t="s">
        <v>1347</v>
      </c>
      <c r="J85" s="185" t="s">
        <v>1354</v>
      </c>
      <c r="K85" s="185" t="s">
        <v>1355</v>
      </c>
      <c r="L85" s="185" t="s">
        <v>1356</v>
      </c>
      <c r="M85" s="187" t="s">
        <v>1357</v>
      </c>
      <c r="N85" s="188">
        <v>57.9</v>
      </c>
      <c r="O85" s="189">
        <v>61.2</v>
      </c>
      <c r="P85" s="190">
        <v>81</v>
      </c>
      <c r="Q85" s="191">
        <v>57.9</v>
      </c>
      <c r="R85" s="192">
        <v>61.2</v>
      </c>
      <c r="S85" s="185">
        <v>81</v>
      </c>
      <c r="T85" s="116"/>
      <c r="U85" s="143"/>
      <c r="V85" s="116"/>
      <c r="W85" s="113" t="s">
        <v>1351</v>
      </c>
      <c r="X85" s="117" t="s">
        <v>1341</v>
      </c>
    </row>
    <row r="86" spans="1:24" ht="29">
      <c r="A86" s="36">
        <v>85</v>
      </c>
      <c r="B86" s="135"/>
      <c r="C86" s="167" t="s">
        <v>168</v>
      </c>
      <c r="D86" s="136" t="s">
        <v>168</v>
      </c>
      <c r="E86" s="185" t="s">
        <v>64</v>
      </c>
      <c r="F86" s="185" t="s">
        <v>1358</v>
      </c>
      <c r="G86" s="185" t="s">
        <v>1358</v>
      </c>
      <c r="H86" s="185" t="s">
        <v>1359</v>
      </c>
      <c r="I86" s="185" t="s">
        <v>1360</v>
      </c>
      <c r="J86" s="185" t="s">
        <v>1368</v>
      </c>
      <c r="K86" s="185" t="s">
        <v>1369</v>
      </c>
      <c r="L86" s="185" t="s">
        <v>1370</v>
      </c>
      <c r="M86" s="187" t="s">
        <v>1371</v>
      </c>
      <c r="N86" s="193">
        <v>29.5</v>
      </c>
      <c r="O86" s="189">
        <v>33.700000000000003</v>
      </c>
      <c r="P86" s="190" t="s">
        <v>548</v>
      </c>
      <c r="Q86" s="194">
        <v>29.5</v>
      </c>
      <c r="R86" s="192">
        <v>33.700000000000003</v>
      </c>
      <c r="S86" s="185" t="s">
        <v>548</v>
      </c>
      <c r="T86" s="116"/>
      <c r="U86" s="143"/>
      <c r="V86" s="116"/>
      <c r="W86" s="113" t="s">
        <v>1364</v>
      </c>
      <c r="X86" s="117" t="s">
        <v>1341</v>
      </c>
    </row>
    <row r="87" spans="1:24" ht="58">
      <c r="A87" s="36">
        <v>86</v>
      </c>
      <c r="B87" s="122">
        <v>74</v>
      </c>
      <c r="C87" s="123" t="s">
        <v>160</v>
      </c>
      <c r="D87" s="124" t="s">
        <v>672</v>
      </c>
      <c r="E87" s="125" t="s">
        <v>64</v>
      </c>
      <c r="F87" s="124" t="s">
        <v>673</v>
      </c>
      <c r="G87" s="124" t="s">
        <v>650</v>
      </c>
      <c r="H87" s="124" t="s">
        <v>674</v>
      </c>
      <c r="I87" s="124" t="s">
        <v>652</v>
      </c>
      <c r="J87" s="124" t="s">
        <v>685</v>
      </c>
      <c r="K87" s="124" t="s">
        <v>686</v>
      </c>
      <c r="L87" s="124" t="s">
        <v>665</v>
      </c>
      <c r="M87" s="123" t="s">
        <v>666</v>
      </c>
      <c r="N87" s="95">
        <v>3.5</v>
      </c>
      <c r="O87" s="90">
        <v>6.7</v>
      </c>
      <c r="P87" s="97" t="s">
        <v>687</v>
      </c>
      <c r="Q87" s="126">
        <v>3.5</v>
      </c>
      <c r="R87" s="127">
        <v>6.9</v>
      </c>
      <c r="S87" s="124" t="s">
        <v>392</v>
      </c>
      <c r="T87" s="124"/>
      <c r="U87" s="128" t="s">
        <v>677</v>
      </c>
      <c r="V87" s="129"/>
      <c r="W87" s="94" t="s">
        <v>678</v>
      </c>
      <c r="X87" s="94" t="s">
        <v>679</v>
      </c>
    </row>
    <row r="88" spans="1:24" ht="43.5">
      <c r="A88" s="36">
        <v>87</v>
      </c>
      <c r="B88" s="122">
        <v>75</v>
      </c>
      <c r="C88" s="123" t="s">
        <v>160</v>
      </c>
      <c r="D88" s="124" t="s">
        <v>672</v>
      </c>
      <c r="E88" s="125" t="s">
        <v>64</v>
      </c>
      <c r="F88" s="124" t="s">
        <v>688</v>
      </c>
      <c r="G88" s="124" t="s">
        <v>689</v>
      </c>
      <c r="H88" s="124" t="s">
        <v>690</v>
      </c>
      <c r="I88" s="124" t="s">
        <v>691</v>
      </c>
      <c r="J88" s="124" t="s">
        <v>698</v>
      </c>
      <c r="K88" s="124" t="s">
        <v>699</v>
      </c>
      <c r="L88" s="124" t="s">
        <v>700</v>
      </c>
      <c r="M88" s="123" t="s">
        <v>701</v>
      </c>
      <c r="N88" s="89" t="s">
        <v>702</v>
      </c>
      <c r="O88" s="90" t="s">
        <v>703</v>
      </c>
      <c r="P88" s="91" t="s">
        <v>704</v>
      </c>
      <c r="Q88" s="126">
        <v>1</v>
      </c>
      <c r="R88" s="127">
        <v>3.5</v>
      </c>
      <c r="S88" s="124" t="s">
        <v>392</v>
      </c>
      <c r="T88" s="124"/>
      <c r="U88" s="128" t="s">
        <v>693</v>
      </c>
      <c r="V88" s="129"/>
      <c r="W88" s="94" t="s">
        <v>694</v>
      </c>
      <c r="X88" s="94" t="s">
        <v>695</v>
      </c>
    </row>
    <row r="89" spans="1:24">
      <c r="A89" s="36">
        <v>88</v>
      </c>
      <c r="B89" s="87">
        <v>76</v>
      </c>
      <c r="C89" s="88" t="s">
        <v>463</v>
      </c>
      <c r="D89" s="32" t="s">
        <v>598</v>
      </c>
      <c r="E89" s="61" t="s">
        <v>64</v>
      </c>
      <c r="F89" s="2" t="s">
        <v>1384</v>
      </c>
      <c r="G89" s="2" t="s">
        <v>1385</v>
      </c>
      <c r="H89" s="2" t="s">
        <v>1386</v>
      </c>
      <c r="I89" s="2" t="s">
        <v>1387</v>
      </c>
      <c r="J89" s="2" t="s">
        <v>1396</v>
      </c>
      <c r="K89" s="2" t="s">
        <v>1397</v>
      </c>
      <c r="L89" s="2" t="s">
        <v>1398</v>
      </c>
      <c r="M89" s="171" t="s">
        <v>1399</v>
      </c>
      <c r="N89" s="195">
        <v>220.7</v>
      </c>
      <c r="O89" s="90">
        <v>224.4</v>
      </c>
      <c r="P89" s="196" t="s">
        <v>351</v>
      </c>
      <c r="Q89" s="100">
        <v>220.7</v>
      </c>
      <c r="R89" s="101">
        <v>224.4</v>
      </c>
      <c r="S89" s="2" t="s">
        <v>351</v>
      </c>
      <c r="T89" s="2" t="s">
        <v>140</v>
      </c>
      <c r="U89" s="38" t="s">
        <v>1390</v>
      </c>
      <c r="V89" s="34"/>
      <c r="W89" s="94" t="s">
        <v>1391</v>
      </c>
      <c r="X89" s="40"/>
    </row>
    <row r="90" spans="1:24" ht="159.5">
      <c r="A90" s="36">
        <v>89</v>
      </c>
      <c r="B90" s="122">
        <v>77</v>
      </c>
      <c r="C90" s="123" t="s">
        <v>463</v>
      </c>
      <c r="D90" s="124" t="s">
        <v>598</v>
      </c>
      <c r="E90" s="125" t="s">
        <v>64</v>
      </c>
      <c r="F90" s="124" t="s">
        <v>2563</v>
      </c>
      <c r="G90" s="124" t="s">
        <v>2564</v>
      </c>
      <c r="H90" s="124" t="s">
        <v>1402</v>
      </c>
      <c r="I90" s="124" t="s">
        <v>1403</v>
      </c>
      <c r="J90" s="124" t="s">
        <v>1413</v>
      </c>
      <c r="K90" s="124" t="s">
        <v>1414</v>
      </c>
      <c r="L90" s="124" t="s">
        <v>1415</v>
      </c>
      <c r="M90" s="123" t="s">
        <v>1416</v>
      </c>
      <c r="N90" s="95">
        <v>32.4</v>
      </c>
      <c r="O90" s="90">
        <v>39.6</v>
      </c>
      <c r="P90" s="97" t="s">
        <v>615</v>
      </c>
      <c r="Q90" s="126">
        <v>32.4</v>
      </c>
      <c r="R90" s="127">
        <v>39</v>
      </c>
      <c r="S90" s="124" t="s">
        <v>615</v>
      </c>
      <c r="T90" s="124"/>
      <c r="U90" s="128" t="s">
        <v>1406</v>
      </c>
      <c r="V90" s="129"/>
      <c r="W90" s="94" t="s">
        <v>2565</v>
      </c>
      <c r="X90" s="94" t="s">
        <v>1408</v>
      </c>
    </row>
    <row r="91" spans="1:24">
      <c r="A91" s="36">
        <v>90</v>
      </c>
      <c r="B91" s="87">
        <v>78</v>
      </c>
      <c r="C91" s="197" t="s">
        <v>131</v>
      </c>
      <c r="D91" s="32" t="s">
        <v>1425</v>
      </c>
      <c r="E91" s="36" t="s">
        <v>64</v>
      </c>
      <c r="F91" s="1" t="s">
        <v>1426</v>
      </c>
      <c r="G91" s="1" t="s">
        <v>1427</v>
      </c>
      <c r="H91" s="1" t="s">
        <v>1428</v>
      </c>
      <c r="I91" s="1" t="s">
        <v>1429</v>
      </c>
      <c r="J91" s="1" t="s">
        <v>1432</v>
      </c>
      <c r="K91" s="1" t="s">
        <v>1433</v>
      </c>
      <c r="L91" s="1" t="s">
        <v>1434</v>
      </c>
      <c r="M91" s="7" t="s">
        <v>1435</v>
      </c>
      <c r="N91" s="89">
        <v>0.1</v>
      </c>
      <c r="O91" s="90">
        <v>6.8</v>
      </c>
      <c r="P91" s="91" t="s">
        <v>1436</v>
      </c>
      <c r="Q91" s="98">
        <v>1.3</v>
      </c>
      <c r="R91" s="99">
        <v>6.7</v>
      </c>
      <c r="S91" s="1" t="s">
        <v>615</v>
      </c>
      <c r="T91" s="1"/>
      <c r="U91" s="38" t="s">
        <v>1431</v>
      </c>
      <c r="V91" s="34"/>
      <c r="W91" s="34" t="s">
        <v>94</v>
      </c>
      <c r="X91" s="40"/>
    </row>
    <row r="92" spans="1:24" ht="43.5">
      <c r="A92" s="36">
        <v>91</v>
      </c>
      <c r="B92" s="122">
        <v>79</v>
      </c>
      <c r="C92" s="123" t="s">
        <v>106</v>
      </c>
      <c r="D92" s="124" t="s">
        <v>119</v>
      </c>
      <c r="E92" s="125" t="s">
        <v>64</v>
      </c>
      <c r="F92" s="124" t="s">
        <v>518</v>
      </c>
      <c r="G92" s="124" t="s">
        <v>1437</v>
      </c>
      <c r="H92" s="124" t="s">
        <v>1438</v>
      </c>
      <c r="I92" s="124" t="s">
        <v>1439</v>
      </c>
      <c r="J92" s="124" t="s">
        <v>1444</v>
      </c>
      <c r="K92" s="124" t="s">
        <v>1445</v>
      </c>
      <c r="L92" s="124" t="s">
        <v>1446</v>
      </c>
      <c r="M92" s="123" t="s">
        <v>1447</v>
      </c>
      <c r="N92" s="89">
        <v>192.2</v>
      </c>
      <c r="O92" s="90">
        <v>194.5</v>
      </c>
      <c r="P92" s="91" t="s">
        <v>529</v>
      </c>
      <c r="Q92" s="126"/>
      <c r="R92" s="127"/>
      <c r="S92" s="124" t="s">
        <v>521</v>
      </c>
      <c r="T92" s="124"/>
      <c r="U92" s="128" t="s">
        <v>1440</v>
      </c>
      <c r="V92" s="129"/>
      <c r="W92" s="160" t="s">
        <v>1441</v>
      </c>
      <c r="X92" s="94" t="s">
        <v>557</v>
      </c>
    </row>
    <row r="93" spans="1:24">
      <c r="A93" s="36">
        <v>92</v>
      </c>
      <c r="B93" s="87">
        <v>80</v>
      </c>
      <c r="C93" s="88" t="s">
        <v>106</v>
      </c>
      <c r="D93" s="32" t="s">
        <v>119</v>
      </c>
      <c r="E93" s="36" t="s">
        <v>64</v>
      </c>
      <c r="F93" s="1" t="s">
        <v>1448</v>
      </c>
      <c r="G93" s="1" t="s">
        <v>1449</v>
      </c>
      <c r="H93" s="1" t="s">
        <v>1450</v>
      </c>
      <c r="I93" s="1" t="s">
        <v>1451</v>
      </c>
      <c r="J93" s="1" t="s">
        <v>1453</v>
      </c>
      <c r="K93" s="1" t="s">
        <v>1454</v>
      </c>
      <c r="L93" s="1" t="s">
        <v>1455</v>
      </c>
      <c r="M93" s="7" t="s">
        <v>1456</v>
      </c>
      <c r="N93" s="89">
        <v>86.15</v>
      </c>
      <c r="O93" s="90">
        <v>90.4</v>
      </c>
      <c r="P93" s="91" t="s">
        <v>529</v>
      </c>
      <c r="Q93" s="98"/>
      <c r="R93" s="99"/>
      <c r="S93" s="1" t="s">
        <v>521</v>
      </c>
      <c r="T93" s="1"/>
      <c r="U93" s="38" t="s">
        <v>1452</v>
      </c>
      <c r="V93" s="34"/>
      <c r="W93" s="198" t="s">
        <v>94</v>
      </c>
      <c r="X93" s="40"/>
    </row>
    <row r="94" spans="1:24" ht="29">
      <c r="A94" s="36">
        <v>93</v>
      </c>
      <c r="B94" s="122">
        <v>81</v>
      </c>
      <c r="C94" s="123" t="s">
        <v>199</v>
      </c>
      <c r="D94" s="124" t="s">
        <v>1457</v>
      </c>
      <c r="E94" s="125" t="s">
        <v>64</v>
      </c>
      <c r="F94" s="124" t="s">
        <v>1458</v>
      </c>
      <c r="G94" s="124" t="s">
        <v>1459</v>
      </c>
      <c r="H94" s="124" t="s">
        <v>1460</v>
      </c>
      <c r="I94" s="124" t="s">
        <v>1461</v>
      </c>
      <c r="J94" s="124" t="s">
        <v>1471</v>
      </c>
      <c r="K94" s="124" t="s">
        <v>1472</v>
      </c>
      <c r="L94" s="124" t="s">
        <v>1473</v>
      </c>
      <c r="M94" s="123" t="s">
        <v>1474</v>
      </c>
      <c r="N94" s="95">
        <v>137.6</v>
      </c>
      <c r="O94" s="199">
        <v>143.4</v>
      </c>
      <c r="P94" s="91" t="s">
        <v>323</v>
      </c>
      <c r="Q94" s="126">
        <v>137.6</v>
      </c>
      <c r="R94" s="200">
        <v>147.6</v>
      </c>
      <c r="S94" s="124"/>
      <c r="T94" s="124"/>
      <c r="U94" s="128" t="s">
        <v>1464</v>
      </c>
      <c r="V94" s="129"/>
      <c r="W94" s="110" t="s">
        <v>1465</v>
      </c>
      <c r="X94" s="94" t="s">
        <v>1466</v>
      </c>
    </row>
    <row r="95" spans="1:24">
      <c r="A95" s="36">
        <v>94</v>
      </c>
      <c r="B95" s="87">
        <v>82</v>
      </c>
      <c r="C95" s="88" t="s">
        <v>199</v>
      </c>
      <c r="D95" s="32" t="s">
        <v>1457</v>
      </c>
      <c r="E95" s="36" t="s">
        <v>64</v>
      </c>
      <c r="F95" s="1" t="s">
        <v>1475</v>
      </c>
      <c r="G95" s="1" t="s">
        <v>1476</v>
      </c>
      <c r="H95" s="1" t="s">
        <v>2566</v>
      </c>
      <c r="I95" s="1" t="s">
        <v>2567</v>
      </c>
      <c r="J95" s="1" t="s">
        <v>2568</v>
      </c>
      <c r="K95" s="1" t="s">
        <v>2569</v>
      </c>
      <c r="L95" s="1" t="s">
        <v>2570</v>
      </c>
      <c r="M95" s="7" t="s">
        <v>2571</v>
      </c>
      <c r="N95" s="89">
        <v>17.5</v>
      </c>
      <c r="O95" s="90">
        <v>17.7</v>
      </c>
      <c r="P95" s="91" t="s">
        <v>1483</v>
      </c>
      <c r="Q95" s="98"/>
      <c r="R95" s="99"/>
      <c r="S95" s="1"/>
      <c r="T95" s="32"/>
      <c r="U95" s="38" t="s">
        <v>1479</v>
      </c>
      <c r="V95" s="34"/>
      <c r="W95" s="34" t="s">
        <v>94</v>
      </c>
      <c r="X95" s="40"/>
    </row>
    <row r="96" spans="1:24" ht="29">
      <c r="A96" s="36">
        <v>95</v>
      </c>
      <c r="B96" s="87">
        <v>83</v>
      </c>
      <c r="C96" s="197" t="s">
        <v>199</v>
      </c>
      <c r="D96" s="32" t="s">
        <v>1457</v>
      </c>
      <c r="E96" s="36" t="s">
        <v>64</v>
      </c>
      <c r="F96" s="1" t="s">
        <v>1484</v>
      </c>
      <c r="G96" s="1" t="s">
        <v>1485</v>
      </c>
      <c r="H96" s="1" t="s">
        <v>1486</v>
      </c>
      <c r="I96" s="1" t="s">
        <v>1487</v>
      </c>
      <c r="J96" s="1" t="s">
        <v>1491</v>
      </c>
      <c r="K96" s="1" t="s">
        <v>1492</v>
      </c>
      <c r="L96" s="1" t="s">
        <v>1493</v>
      </c>
      <c r="M96" s="7" t="s">
        <v>1494</v>
      </c>
      <c r="N96" s="95">
        <v>49.8</v>
      </c>
      <c r="O96" s="96">
        <v>56.3</v>
      </c>
      <c r="P96" s="97" t="s">
        <v>323</v>
      </c>
      <c r="Q96" s="98">
        <v>49.8</v>
      </c>
      <c r="R96" s="99">
        <v>56.3</v>
      </c>
      <c r="S96" s="1" t="s">
        <v>323</v>
      </c>
      <c r="T96" s="1"/>
      <c r="U96" s="38" t="s">
        <v>1490</v>
      </c>
      <c r="V96" s="34"/>
      <c r="W96" s="34" t="s">
        <v>94</v>
      </c>
      <c r="X96" s="40"/>
    </row>
    <row r="97" spans="1:24">
      <c r="A97" s="36">
        <v>96</v>
      </c>
      <c r="B97" s="87">
        <v>84</v>
      </c>
      <c r="C97" s="88" t="s">
        <v>199</v>
      </c>
      <c r="D97" s="32" t="s">
        <v>1457</v>
      </c>
      <c r="E97" s="36" t="s">
        <v>64</v>
      </c>
      <c r="F97" s="1" t="s">
        <v>1495</v>
      </c>
      <c r="G97" s="1" t="s">
        <v>1496</v>
      </c>
      <c r="H97" s="1" t="s">
        <v>1497</v>
      </c>
      <c r="I97" s="1" t="s">
        <v>1498</v>
      </c>
      <c r="J97" s="1" t="s">
        <v>1503</v>
      </c>
      <c r="K97" s="1" t="s">
        <v>1504</v>
      </c>
      <c r="L97" s="1" t="s">
        <v>1505</v>
      </c>
      <c r="M97" s="7" t="s">
        <v>1506</v>
      </c>
      <c r="N97" s="95">
        <v>115</v>
      </c>
      <c r="O97" s="90">
        <v>120.3</v>
      </c>
      <c r="P97" s="97" t="s">
        <v>323</v>
      </c>
      <c r="Q97" s="98">
        <v>115</v>
      </c>
      <c r="R97" s="99">
        <v>118.65</v>
      </c>
      <c r="S97" s="1" t="s">
        <v>323</v>
      </c>
      <c r="T97" s="1"/>
      <c r="U97" s="38" t="s">
        <v>1501</v>
      </c>
      <c r="V97" s="34"/>
      <c r="W97" s="34" t="s">
        <v>94</v>
      </c>
      <c r="X97" s="40"/>
    </row>
    <row r="98" spans="1:24" ht="145">
      <c r="A98" s="36">
        <v>97</v>
      </c>
      <c r="B98" s="87">
        <v>85</v>
      </c>
      <c r="C98" s="88" t="s">
        <v>199</v>
      </c>
      <c r="D98" s="32" t="s">
        <v>1457</v>
      </c>
      <c r="E98" s="61" t="s">
        <v>64</v>
      </c>
      <c r="F98" s="2" t="s">
        <v>1507</v>
      </c>
      <c r="G98" s="2" t="s">
        <v>1508</v>
      </c>
      <c r="H98" s="45" t="s">
        <v>1509</v>
      </c>
      <c r="I98" s="45" t="s">
        <v>1510</v>
      </c>
      <c r="J98" s="45" t="s">
        <v>1518</v>
      </c>
      <c r="K98" s="45" t="s">
        <v>1519</v>
      </c>
      <c r="L98" s="45" t="s">
        <v>1520</v>
      </c>
      <c r="M98" s="155" t="s">
        <v>1521</v>
      </c>
      <c r="N98" s="89">
        <v>147.69999999999999</v>
      </c>
      <c r="O98" s="90">
        <v>154.1</v>
      </c>
      <c r="P98" s="91" t="s">
        <v>323</v>
      </c>
      <c r="Q98" s="100"/>
      <c r="R98" s="101"/>
      <c r="S98" s="2"/>
      <c r="T98" s="45" t="s">
        <v>1512</v>
      </c>
      <c r="U98" s="38" t="s">
        <v>1511</v>
      </c>
      <c r="V98" s="34"/>
      <c r="W98" s="110" t="s">
        <v>1513</v>
      </c>
      <c r="X98" s="94" t="s">
        <v>557</v>
      </c>
    </row>
    <row r="99" spans="1:24" ht="29">
      <c r="A99" s="36">
        <v>98</v>
      </c>
      <c r="B99" s="87">
        <v>86</v>
      </c>
      <c r="C99" s="88" t="s">
        <v>167</v>
      </c>
      <c r="D99" s="32" t="s">
        <v>1522</v>
      </c>
      <c r="E99" s="36" t="s">
        <v>64</v>
      </c>
      <c r="F99" s="1" t="s">
        <v>2572</v>
      </c>
      <c r="G99" s="1" t="s">
        <v>1524</v>
      </c>
      <c r="H99" s="1" t="s">
        <v>1525</v>
      </c>
      <c r="I99" s="1" t="s">
        <v>1526</v>
      </c>
      <c r="J99" s="1" t="s">
        <v>1531</v>
      </c>
      <c r="K99" s="1" t="s">
        <v>1532</v>
      </c>
      <c r="L99" s="1" t="s">
        <v>1533</v>
      </c>
      <c r="M99" s="7" t="s">
        <v>1534</v>
      </c>
      <c r="N99" s="95">
        <v>277.3</v>
      </c>
      <c r="O99" s="96">
        <v>288.2</v>
      </c>
      <c r="P99" s="97" t="s">
        <v>323</v>
      </c>
      <c r="Q99" s="98">
        <v>277.3</v>
      </c>
      <c r="R99" s="99">
        <v>288.2</v>
      </c>
      <c r="S99" s="1" t="s">
        <v>323</v>
      </c>
      <c r="T99" s="1"/>
      <c r="U99" s="38" t="s">
        <v>1529</v>
      </c>
      <c r="V99" s="34"/>
      <c r="W99" s="34" t="s">
        <v>94</v>
      </c>
      <c r="X99" s="40"/>
    </row>
    <row r="100" spans="1:24" ht="29">
      <c r="A100" s="36">
        <v>99</v>
      </c>
      <c r="B100" s="87">
        <v>87</v>
      </c>
      <c r="C100" s="88" t="s">
        <v>160</v>
      </c>
      <c r="D100" s="32" t="s">
        <v>1535</v>
      </c>
      <c r="E100" s="36" t="s">
        <v>64</v>
      </c>
      <c r="F100" s="1" t="s">
        <v>750</v>
      </c>
      <c r="G100" s="1" t="s">
        <v>1536</v>
      </c>
      <c r="H100" s="1" t="s">
        <v>1537</v>
      </c>
      <c r="I100" s="1" t="s">
        <v>1538</v>
      </c>
      <c r="J100" s="1" t="s">
        <v>1542</v>
      </c>
      <c r="K100" s="1" t="s">
        <v>1543</v>
      </c>
      <c r="L100" s="1" t="s">
        <v>1544</v>
      </c>
      <c r="M100" s="7" t="s">
        <v>1545</v>
      </c>
      <c r="N100" s="188">
        <v>501.7</v>
      </c>
      <c r="O100" s="96">
        <v>506.1</v>
      </c>
      <c r="P100" s="97" t="s">
        <v>323</v>
      </c>
      <c r="Q100" s="98">
        <v>501.7</v>
      </c>
      <c r="R100" s="99">
        <v>506.1</v>
      </c>
      <c r="S100" s="1" t="s">
        <v>323</v>
      </c>
      <c r="T100" s="1"/>
      <c r="U100" s="38" t="s">
        <v>1540</v>
      </c>
      <c r="V100" s="34"/>
      <c r="W100" s="34" t="s">
        <v>94</v>
      </c>
      <c r="X100" s="40"/>
    </row>
    <row r="101" spans="1:24">
      <c r="A101" s="36">
        <v>100</v>
      </c>
      <c r="B101" s="87">
        <v>88</v>
      </c>
      <c r="C101" s="88" t="s">
        <v>160</v>
      </c>
      <c r="D101" s="32" t="s">
        <v>1535</v>
      </c>
      <c r="E101" s="36" t="s">
        <v>64</v>
      </c>
      <c r="F101" s="1" t="s">
        <v>1546</v>
      </c>
      <c r="G101" s="1" t="s">
        <v>749</v>
      </c>
      <c r="H101" s="1" t="s">
        <v>1547</v>
      </c>
      <c r="I101" s="1" t="s">
        <v>1548</v>
      </c>
      <c r="J101" s="1" t="s">
        <v>1551</v>
      </c>
      <c r="K101" s="1" t="s">
        <v>1552</v>
      </c>
      <c r="L101" s="1" t="s">
        <v>1553</v>
      </c>
      <c r="M101" s="7" t="s">
        <v>1554</v>
      </c>
      <c r="N101" s="95">
        <v>472.5</v>
      </c>
      <c r="O101" s="96">
        <v>488.8</v>
      </c>
      <c r="P101" s="97" t="s">
        <v>323</v>
      </c>
      <c r="Q101" s="98">
        <v>472.5</v>
      </c>
      <c r="R101" s="99">
        <v>488.8</v>
      </c>
      <c r="S101" s="1" t="s">
        <v>323</v>
      </c>
      <c r="T101" s="1"/>
      <c r="U101" s="38" t="s">
        <v>1550</v>
      </c>
      <c r="V101" s="34"/>
      <c r="W101" s="34" t="s">
        <v>94</v>
      </c>
      <c r="X101" s="40"/>
    </row>
    <row r="102" spans="1:24" ht="29">
      <c r="A102" s="36">
        <v>101</v>
      </c>
      <c r="B102" s="135"/>
      <c r="C102" s="112" t="s">
        <v>167</v>
      </c>
      <c r="D102" s="113" t="s">
        <v>586</v>
      </c>
      <c r="E102" s="136" t="s">
        <v>64</v>
      </c>
      <c r="F102" s="113" t="s">
        <v>1569</v>
      </c>
      <c r="G102" s="113" t="s">
        <v>1570</v>
      </c>
      <c r="H102" s="137" t="s">
        <v>2573</v>
      </c>
      <c r="I102" s="113" t="s">
        <v>1572</v>
      </c>
      <c r="J102" s="113" t="s">
        <v>2574</v>
      </c>
      <c r="K102" s="113" t="s">
        <v>2575</v>
      </c>
      <c r="L102" s="113" t="s">
        <v>1585</v>
      </c>
      <c r="M102" s="112" t="s">
        <v>1586</v>
      </c>
      <c r="N102" s="89">
        <v>67.349999999999994</v>
      </c>
      <c r="O102" s="90">
        <v>69.2</v>
      </c>
      <c r="P102" s="97">
        <v>42</v>
      </c>
      <c r="Q102" s="140">
        <v>67.349999999999994</v>
      </c>
      <c r="R102" s="201">
        <v>69.180000000000007</v>
      </c>
      <c r="S102" s="113">
        <v>42</v>
      </c>
      <c r="T102" s="113"/>
      <c r="U102" s="143"/>
      <c r="V102" s="116"/>
      <c r="W102" s="113" t="s">
        <v>1576</v>
      </c>
      <c r="X102" s="117" t="s">
        <v>1577</v>
      </c>
    </row>
    <row r="103" spans="1:24" ht="29">
      <c r="A103" s="36">
        <v>102</v>
      </c>
      <c r="B103" s="135"/>
      <c r="C103" s="112" t="s">
        <v>167</v>
      </c>
      <c r="D103" s="113" t="s">
        <v>586</v>
      </c>
      <c r="E103" s="143" t="s">
        <v>64</v>
      </c>
      <c r="F103" s="143" t="s">
        <v>1600</v>
      </c>
      <c r="G103" s="143" t="s">
        <v>1601</v>
      </c>
      <c r="H103" s="143" t="s">
        <v>1602</v>
      </c>
      <c r="I103" s="143" t="s">
        <v>1603</v>
      </c>
      <c r="J103" s="143" t="s">
        <v>1609</v>
      </c>
      <c r="K103" s="143" t="s">
        <v>1610</v>
      </c>
      <c r="L103" s="143" t="s">
        <v>1611</v>
      </c>
      <c r="M103" s="202" t="s">
        <v>1612</v>
      </c>
      <c r="N103" s="203">
        <v>252.35</v>
      </c>
      <c r="O103" s="204">
        <v>264.5</v>
      </c>
      <c r="P103" s="205" t="s">
        <v>323</v>
      </c>
      <c r="Q103" s="206">
        <v>265</v>
      </c>
      <c r="R103" s="207">
        <v>252.79</v>
      </c>
      <c r="S103" s="143" t="s">
        <v>323</v>
      </c>
      <c r="T103" s="113"/>
      <c r="U103" s="143"/>
      <c r="V103" s="116"/>
      <c r="W103" s="143" t="s">
        <v>1607</v>
      </c>
      <c r="X103" s="117" t="s">
        <v>1577</v>
      </c>
    </row>
    <row r="104" spans="1:24" ht="29">
      <c r="A104" s="36">
        <v>103</v>
      </c>
      <c r="B104" s="135"/>
      <c r="C104" s="112" t="s">
        <v>167</v>
      </c>
      <c r="D104" s="113" t="s">
        <v>586</v>
      </c>
      <c r="E104" s="143" t="s">
        <v>64</v>
      </c>
      <c r="F104" s="143" t="s">
        <v>1613</v>
      </c>
      <c r="G104" s="175" t="s">
        <v>1614</v>
      </c>
      <c r="H104" s="143" t="s">
        <v>2576</v>
      </c>
      <c r="I104" s="143" t="s">
        <v>2577</v>
      </c>
      <c r="J104" s="143" t="s">
        <v>2578</v>
      </c>
      <c r="K104" s="143" t="s">
        <v>2579</v>
      </c>
      <c r="L104" s="143" t="s">
        <v>2580</v>
      </c>
      <c r="M104" s="202" t="s">
        <v>2581</v>
      </c>
      <c r="N104" s="203">
        <v>195.25</v>
      </c>
      <c r="O104" s="204">
        <v>221.9</v>
      </c>
      <c r="P104" s="205" t="s">
        <v>323</v>
      </c>
      <c r="Q104" s="206">
        <v>192.92500000000001</v>
      </c>
      <c r="R104" s="207">
        <v>221.77</v>
      </c>
      <c r="S104" s="143" t="s">
        <v>323</v>
      </c>
      <c r="T104" s="113"/>
      <c r="U104" s="143"/>
      <c r="V104" s="116"/>
      <c r="W104" s="143" t="s">
        <v>1607</v>
      </c>
      <c r="X104" s="117" t="s">
        <v>1577</v>
      </c>
    </row>
    <row r="105" spans="1:24" ht="29">
      <c r="A105" s="36">
        <v>104</v>
      </c>
      <c r="B105" s="135"/>
      <c r="C105" s="112" t="s">
        <v>167</v>
      </c>
      <c r="D105" s="113" t="s">
        <v>586</v>
      </c>
      <c r="E105" s="143" t="s">
        <v>64</v>
      </c>
      <c r="F105" s="143" t="s">
        <v>1629</v>
      </c>
      <c r="G105" s="143"/>
      <c r="H105" s="143" t="s">
        <v>2582</v>
      </c>
      <c r="I105" s="143" t="s">
        <v>2583</v>
      </c>
      <c r="J105" s="143" t="s">
        <v>2584</v>
      </c>
      <c r="K105" s="143" t="s">
        <v>2585</v>
      </c>
      <c r="L105" s="143" t="s">
        <v>2586</v>
      </c>
      <c r="M105" s="202" t="s">
        <v>2587</v>
      </c>
      <c r="N105" s="208">
        <v>17.399999999999999</v>
      </c>
      <c r="O105" s="209">
        <v>19</v>
      </c>
      <c r="P105" s="205">
        <v>38</v>
      </c>
      <c r="Q105" s="206">
        <v>17.399999999999999</v>
      </c>
      <c r="R105" s="207">
        <v>19</v>
      </c>
      <c r="S105" s="143">
        <v>38</v>
      </c>
      <c r="T105" s="113"/>
      <c r="U105" s="143"/>
      <c r="V105" s="116"/>
      <c r="W105" s="143" t="s">
        <v>1607</v>
      </c>
      <c r="X105" s="117" t="s">
        <v>1577</v>
      </c>
    </row>
    <row r="106" spans="1:24" ht="29">
      <c r="A106" s="36">
        <v>105</v>
      </c>
      <c r="B106" s="135"/>
      <c r="C106" s="112" t="s">
        <v>167</v>
      </c>
      <c r="D106" s="113" t="s">
        <v>586</v>
      </c>
      <c r="E106" s="143" t="s">
        <v>64</v>
      </c>
      <c r="F106" s="143" t="s">
        <v>1650</v>
      </c>
      <c r="G106" s="116" t="s">
        <v>1651</v>
      </c>
      <c r="H106" s="143" t="s">
        <v>1652</v>
      </c>
      <c r="I106" s="143" t="s">
        <v>1653</v>
      </c>
      <c r="J106" s="116" t="s">
        <v>1662</v>
      </c>
      <c r="K106" s="116" t="s">
        <v>1663</v>
      </c>
      <c r="L106" s="116" t="s">
        <v>1664</v>
      </c>
      <c r="M106" s="173" t="s">
        <v>1665</v>
      </c>
      <c r="N106" s="208">
        <v>221.7</v>
      </c>
      <c r="O106" s="204">
        <v>225.3</v>
      </c>
      <c r="P106" s="205">
        <v>94</v>
      </c>
      <c r="Q106" s="210">
        <v>221.7</v>
      </c>
      <c r="R106" s="207">
        <v>225.2</v>
      </c>
      <c r="S106" s="143">
        <v>94</v>
      </c>
      <c r="T106" s="113"/>
      <c r="U106" s="143"/>
      <c r="V106" s="116"/>
      <c r="W106" s="143" t="s">
        <v>1657</v>
      </c>
      <c r="X106" s="117" t="s">
        <v>1577</v>
      </c>
    </row>
    <row r="107" spans="1:24">
      <c r="A107" s="36">
        <v>106</v>
      </c>
      <c r="B107" s="135"/>
      <c r="C107" s="112" t="s">
        <v>131</v>
      </c>
      <c r="D107" s="113" t="s">
        <v>132</v>
      </c>
      <c r="E107" s="136" t="s">
        <v>64</v>
      </c>
      <c r="F107" s="113" t="s">
        <v>1894</v>
      </c>
      <c r="G107" s="136" t="s">
        <v>1895</v>
      </c>
      <c r="H107" s="142" t="s">
        <v>2588</v>
      </c>
      <c r="I107" s="142" t="s">
        <v>2589</v>
      </c>
      <c r="J107" s="142" t="s">
        <v>2590</v>
      </c>
      <c r="K107" s="142" t="s">
        <v>2591</v>
      </c>
      <c r="L107" s="142" t="s">
        <v>2592</v>
      </c>
      <c r="M107" s="138" t="s">
        <v>2593</v>
      </c>
      <c r="N107" s="89">
        <v>41.1</v>
      </c>
      <c r="O107" s="132">
        <v>43.1</v>
      </c>
      <c r="P107" s="91">
        <v>92</v>
      </c>
      <c r="Q107" s="140">
        <v>41.1</v>
      </c>
      <c r="R107" s="141">
        <v>43.1</v>
      </c>
      <c r="S107" s="137">
        <v>92</v>
      </c>
      <c r="T107" s="168"/>
      <c r="U107" s="113"/>
      <c r="V107" s="118"/>
      <c r="W107" s="118" t="s">
        <v>641</v>
      </c>
      <c r="X107" s="118" t="s">
        <v>641</v>
      </c>
    </row>
    <row r="108" spans="1:24">
      <c r="A108" s="36">
        <v>107</v>
      </c>
      <c r="B108" s="135"/>
      <c r="C108" s="112" t="s">
        <v>131</v>
      </c>
      <c r="D108" s="113" t="s">
        <v>132</v>
      </c>
      <c r="E108" s="136" t="s">
        <v>64</v>
      </c>
      <c r="F108" s="113" t="s">
        <v>1919</v>
      </c>
      <c r="G108" s="136" t="s">
        <v>1920</v>
      </c>
      <c r="H108" s="142" t="s">
        <v>2594</v>
      </c>
      <c r="I108" s="142" t="s">
        <v>2595</v>
      </c>
      <c r="J108" s="142" t="s">
        <v>2596</v>
      </c>
      <c r="K108" s="142" t="s">
        <v>2597</v>
      </c>
      <c r="L108" s="142" t="s">
        <v>2598</v>
      </c>
      <c r="M108" s="138" t="s">
        <v>2599</v>
      </c>
      <c r="N108" s="89">
        <v>88.6</v>
      </c>
      <c r="O108" s="132">
        <v>93.8</v>
      </c>
      <c r="P108" s="91">
        <v>15</v>
      </c>
      <c r="Q108" s="140">
        <v>88.6</v>
      </c>
      <c r="R108" s="141">
        <v>93.8</v>
      </c>
      <c r="S108" s="137">
        <v>15</v>
      </c>
      <c r="T108" s="168"/>
      <c r="U108" s="113"/>
      <c r="V108" s="118"/>
      <c r="W108" s="118" t="s">
        <v>641</v>
      </c>
      <c r="X108" s="118" t="s">
        <v>641</v>
      </c>
    </row>
    <row r="109" spans="1:24">
      <c r="A109" s="36">
        <v>108</v>
      </c>
      <c r="B109" s="135"/>
      <c r="C109" s="112" t="s">
        <v>131</v>
      </c>
      <c r="D109" s="113" t="s">
        <v>132</v>
      </c>
      <c r="E109" s="136" t="s">
        <v>64</v>
      </c>
      <c r="F109" s="113" t="s">
        <v>633</v>
      </c>
      <c r="G109" s="136" t="s">
        <v>634</v>
      </c>
      <c r="H109" s="142" t="s">
        <v>2600</v>
      </c>
      <c r="I109" s="142" t="s">
        <v>2601</v>
      </c>
      <c r="J109" s="142" t="s">
        <v>2602</v>
      </c>
      <c r="K109" s="142" t="s">
        <v>2603</v>
      </c>
      <c r="L109" s="142" t="s">
        <v>2604</v>
      </c>
      <c r="M109" s="174" t="s">
        <v>2605</v>
      </c>
      <c r="N109" s="164">
        <v>26</v>
      </c>
      <c r="O109" s="132">
        <v>33</v>
      </c>
      <c r="P109" s="139" t="s">
        <v>639</v>
      </c>
      <c r="Q109" s="176">
        <v>26</v>
      </c>
      <c r="R109" s="141">
        <v>33</v>
      </c>
      <c r="S109" s="142" t="s">
        <v>639</v>
      </c>
      <c r="T109" s="168"/>
      <c r="U109" s="113"/>
      <c r="V109" s="118"/>
      <c r="W109" s="118" t="s">
        <v>641</v>
      </c>
      <c r="X109" s="118" t="s">
        <v>641</v>
      </c>
    </row>
    <row r="110" spans="1:24" ht="29">
      <c r="A110" s="36">
        <v>109</v>
      </c>
      <c r="B110" s="135"/>
      <c r="C110" s="211" t="s">
        <v>228</v>
      </c>
      <c r="D110" s="212" t="s">
        <v>63</v>
      </c>
      <c r="E110" s="212" t="s">
        <v>64</v>
      </c>
      <c r="F110" s="212" t="s">
        <v>2036</v>
      </c>
      <c r="G110" s="212" t="s">
        <v>2037</v>
      </c>
      <c r="H110" s="212" t="s">
        <v>2038</v>
      </c>
      <c r="I110" s="212" t="s">
        <v>2039</v>
      </c>
      <c r="J110" s="212" t="s">
        <v>2048</v>
      </c>
      <c r="K110" s="212" t="s">
        <v>2049</v>
      </c>
      <c r="L110" s="212" t="s">
        <v>2050</v>
      </c>
      <c r="M110" s="211" t="s">
        <v>2051</v>
      </c>
      <c r="N110" s="213">
        <v>477.6</v>
      </c>
      <c r="O110" s="214">
        <v>488</v>
      </c>
      <c r="P110" s="215" t="s">
        <v>235</v>
      </c>
      <c r="Q110" s="216">
        <v>477.6</v>
      </c>
      <c r="R110" s="217">
        <v>488</v>
      </c>
      <c r="S110" s="212" t="s">
        <v>235</v>
      </c>
      <c r="T110" s="212"/>
      <c r="U110" s="212"/>
      <c r="V110" s="212"/>
      <c r="W110" s="218" t="s">
        <v>2043</v>
      </c>
      <c r="X110" s="117" t="s">
        <v>2033</v>
      </c>
    </row>
    <row r="111" spans="1:24" ht="87">
      <c r="A111" s="36">
        <v>110</v>
      </c>
      <c r="B111" s="87">
        <v>177</v>
      </c>
      <c r="C111" s="88" t="s">
        <v>106</v>
      </c>
      <c r="D111" s="32" t="s">
        <v>107</v>
      </c>
      <c r="E111" s="219" t="s">
        <v>64</v>
      </c>
      <c r="F111" s="220" t="s">
        <v>2188</v>
      </c>
      <c r="G111" s="221" t="s">
        <v>2189</v>
      </c>
      <c r="H111" s="219" t="s">
        <v>2190</v>
      </c>
      <c r="I111" s="222" t="s">
        <v>2191</v>
      </c>
      <c r="J111" s="222" t="s">
        <v>2200</v>
      </c>
      <c r="K111" s="222" t="s">
        <v>2201</v>
      </c>
      <c r="L111" s="222" t="s">
        <v>2202</v>
      </c>
      <c r="M111" s="223" t="s">
        <v>2203</v>
      </c>
      <c r="N111" s="89">
        <v>45.3</v>
      </c>
      <c r="O111" s="224">
        <v>48.2</v>
      </c>
      <c r="P111" s="225">
        <v>24</v>
      </c>
      <c r="Q111" s="226">
        <v>45.2</v>
      </c>
      <c r="R111" s="227">
        <v>48.2</v>
      </c>
      <c r="S111" s="219">
        <v>24</v>
      </c>
      <c r="T111" s="222" t="s">
        <v>2195</v>
      </c>
      <c r="U111" s="38" t="e">
        <v>#N/A</v>
      </c>
      <c r="V111" s="34" t="s">
        <v>2606</v>
      </c>
      <c r="W111" s="34" t="s">
        <v>94</v>
      </c>
      <c r="X111" s="40"/>
    </row>
    <row r="112" spans="1:24" ht="58">
      <c r="A112" s="36">
        <v>111</v>
      </c>
      <c r="B112" s="87">
        <v>181</v>
      </c>
      <c r="C112" s="7" t="s">
        <v>160</v>
      </c>
      <c r="D112" s="1" t="s">
        <v>161</v>
      </c>
      <c r="E112" s="228" t="s">
        <v>64</v>
      </c>
      <c r="F112" s="220" t="s">
        <v>1722</v>
      </c>
      <c r="G112" s="220" t="s">
        <v>2232</v>
      </c>
      <c r="H112" s="17" t="s">
        <v>2607</v>
      </c>
      <c r="I112" s="17" t="s">
        <v>2608</v>
      </c>
      <c r="J112" s="17" t="s">
        <v>2609</v>
      </c>
      <c r="K112" s="17" t="s">
        <v>2610</v>
      </c>
      <c r="L112" s="17" t="s">
        <v>2611</v>
      </c>
      <c r="M112" s="229" t="s">
        <v>2612</v>
      </c>
      <c r="N112" s="89">
        <v>675.68299999999999</v>
      </c>
      <c r="O112" s="90">
        <v>684.69799999999998</v>
      </c>
      <c r="P112" s="91">
        <v>7</v>
      </c>
      <c r="Q112" s="230">
        <v>675.68299999999999</v>
      </c>
      <c r="R112" s="199">
        <v>684.69799999999998</v>
      </c>
      <c r="S112" s="17">
        <v>7</v>
      </c>
      <c r="T112" s="220" t="s">
        <v>2208</v>
      </c>
      <c r="U112" s="38" t="e">
        <v>#N/A</v>
      </c>
      <c r="V112" s="40" t="s">
        <v>2606</v>
      </c>
      <c r="W112" s="94" t="s">
        <v>2238</v>
      </c>
      <c r="X112" s="94" t="s">
        <v>557</v>
      </c>
    </row>
    <row r="113" spans="1:24" ht="40.4" customHeight="1">
      <c r="A113" s="36">
        <v>112</v>
      </c>
      <c r="B113" s="87">
        <v>184</v>
      </c>
      <c r="C113" s="7" t="s">
        <v>2613</v>
      </c>
      <c r="D113" s="1" t="s">
        <v>2257</v>
      </c>
      <c r="E113" s="228" t="s">
        <v>64</v>
      </c>
      <c r="F113" s="220" t="s">
        <v>2614</v>
      </c>
      <c r="G113" s="220"/>
      <c r="H113" s="17" t="s">
        <v>2615</v>
      </c>
      <c r="I113" s="17" t="s">
        <v>2616</v>
      </c>
      <c r="J113" s="17" t="s">
        <v>2617</v>
      </c>
      <c r="K113" s="17" t="s">
        <v>2618</v>
      </c>
      <c r="L113" s="17" t="s">
        <v>2619</v>
      </c>
      <c r="M113" s="229" t="s">
        <v>2620</v>
      </c>
      <c r="N113" s="89">
        <v>241.2</v>
      </c>
      <c r="O113" s="90">
        <v>242.9</v>
      </c>
      <c r="P113" s="91">
        <v>28</v>
      </c>
      <c r="Q113" s="230">
        <v>241.2</v>
      </c>
      <c r="R113" s="199">
        <v>242.9</v>
      </c>
      <c r="S113" s="17">
        <v>28</v>
      </c>
      <c r="T113" s="220" t="s">
        <v>2208</v>
      </c>
      <c r="U113" s="38" t="e">
        <v>#N/A</v>
      </c>
      <c r="V113" s="34" t="s">
        <v>2606</v>
      </c>
      <c r="W113" s="129" t="s">
        <v>2264</v>
      </c>
      <c r="X113" s="94"/>
    </row>
    <row r="114" spans="1:24" ht="42" customHeight="1" thickBot="1">
      <c r="A114" s="36">
        <v>113</v>
      </c>
      <c r="B114" s="87">
        <v>197</v>
      </c>
      <c r="C114" s="88" t="s">
        <v>167</v>
      </c>
      <c r="D114" s="1" t="s">
        <v>586</v>
      </c>
      <c r="E114" s="228" t="s">
        <v>64</v>
      </c>
      <c r="F114" s="220" t="s">
        <v>2350</v>
      </c>
      <c r="G114" s="220"/>
      <c r="H114" s="220" t="s">
        <v>2351</v>
      </c>
      <c r="I114" s="220" t="s">
        <v>2621</v>
      </c>
      <c r="J114" s="220" t="s">
        <v>2358</v>
      </c>
      <c r="K114" s="220" t="s">
        <v>2359</v>
      </c>
      <c r="L114" s="220" t="s">
        <v>2622</v>
      </c>
      <c r="M114" s="231" t="s">
        <v>2623</v>
      </c>
      <c r="N114" s="232">
        <v>90.3</v>
      </c>
      <c r="O114" s="233">
        <v>94.6</v>
      </c>
      <c r="P114" s="234">
        <v>46</v>
      </c>
      <c r="Q114" s="226">
        <v>90.3</v>
      </c>
      <c r="R114" s="235">
        <v>96.6</v>
      </c>
      <c r="S114" s="220">
        <v>46</v>
      </c>
      <c r="T114" s="220" t="s">
        <v>2208</v>
      </c>
      <c r="U114" s="38" t="e">
        <v>#N/A</v>
      </c>
      <c r="V114" s="34" t="s">
        <v>2606</v>
      </c>
      <c r="W114" s="177" t="s">
        <v>94</v>
      </c>
      <c r="X114" s="40"/>
    </row>
  </sheetData>
  <conditionalFormatting sqref="H15">
    <cfRule type="duplicateValues" dxfId="18" priority="12"/>
  </conditionalFormatting>
  <conditionalFormatting sqref="H47:H48">
    <cfRule type="duplicateValues" dxfId="17" priority="11"/>
  </conditionalFormatting>
  <conditionalFormatting sqref="H50:H52">
    <cfRule type="duplicateValues" dxfId="16" priority="9"/>
  </conditionalFormatting>
  <conditionalFormatting sqref="H53">
    <cfRule type="duplicateValues" dxfId="15" priority="8"/>
  </conditionalFormatting>
  <conditionalFormatting sqref="H54">
    <cfRule type="duplicateValues" dxfId="14" priority="10"/>
  </conditionalFormatting>
  <conditionalFormatting sqref="H55 H57">
    <cfRule type="duplicateValues" dxfId="13" priority="7"/>
  </conditionalFormatting>
  <conditionalFormatting sqref="H56">
    <cfRule type="duplicateValues" dxfId="12" priority="6"/>
  </conditionalFormatting>
  <conditionalFormatting sqref="H64:H65">
    <cfRule type="duplicateValues" dxfId="11" priority="5"/>
  </conditionalFormatting>
  <conditionalFormatting sqref="H85">
    <cfRule type="duplicateValues" dxfId="10" priority="4"/>
  </conditionalFormatting>
  <conditionalFormatting sqref="H86">
    <cfRule type="duplicateValues" dxfId="9" priority="3"/>
  </conditionalFormatting>
  <conditionalFormatting sqref="H102">
    <cfRule type="duplicateValues" dxfId="8" priority="2"/>
  </conditionalFormatting>
  <conditionalFormatting sqref="H109">
    <cfRule type="duplicateValues" dxfId="7" priority="1"/>
  </conditionalFormatting>
  <conditionalFormatting sqref="H111:H114 H87:H101 H66:H84 H58:H63 H16:H46 H1:H14">
    <cfRule type="duplicateValues" dxfId="6" priority="13"/>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EF75-A3F2-406C-947E-643FE437E150}">
  <sheetPr filterMode="1">
    <tabColor rgb="FFFF0000"/>
  </sheetPr>
  <dimension ref="A1:AH276"/>
  <sheetViews>
    <sheetView topLeftCell="V1" zoomScale="55" zoomScaleNormal="55" workbookViewId="0">
      <pane ySplit="1" topLeftCell="A104" activePane="bottomLeft" state="frozen"/>
      <selection pane="bottomLeft" activeCell="G163" sqref="G163"/>
    </sheetView>
  </sheetViews>
  <sheetFormatPr defaultRowHeight="14.5"/>
  <cols>
    <col min="1" max="1" width="6.453125" style="4" customWidth="1"/>
    <col min="2" max="2" width="9.54296875" customWidth="1"/>
    <col min="3" max="4" width="9.453125" customWidth="1"/>
    <col min="5" max="6" width="18.54296875" customWidth="1"/>
    <col min="7" max="7" width="11.54296875" style="10" customWidth="1"/>
    <col min="8" max="8" width="10.54296875" style="10" customWidth="1"/>
    <col min="9" max="9" width="12.453125" customWidth="1"/>
    <col min="10" max="10" width="10.54296875" customWidth="1"/>
    <col min="11" max="11" width="6.453125" customWidth="1"/>
    <col min="12" max="12" width="16.1796875" style="10" customWidth="1"/>
    <col min="13" max="13" width="15.453125" style="10" customWidth="1"/>
    <col min="14" max="14" width="21.54296875" customWidth="1"/>
    <col min="15" max="15" width="35.54296875" customWidth="1"/>
    <col min="16" max="16" width="24.453125" style="10" customWidth="1"/>
    <col min="17" max="17" width="31.453125" style="13" customWidth="1"/>
    <col min="18" max="18" width="20.81640625" style="13" hidden="1" customWidth="1"/>
    <col min="19" max="19" width="41.81640625" style="13" hidden="1" customWidth="1"/>
    <col min="20" max="20" width="28.1796875" customWidth="1"/>
    <col min="21" max="21" width="42.453125" customWidth="1"/>
    <col min="22" max="22" width="29" style="42" customWidth="1"/>
    <col min="23" max="23" width="41.453125" style="42" customWidth="1"/>
    <col min="24" max="24" width="44.453125" style="42" customWidth="1"/>
    <col min="25" max="26" width="23.54296875" style="248" customWidth="1"/>
    <col min="27" max="27" width="28.81640625" style="42" customWidth="1"/>
    <col min="28" max="28" width="18.1796875" style="10" customWidth="1"/>
    <col min="29" max="29" width="16.54296875" style="10" customWidth="1"/>
    <col min="30" max="30" width="17.54296875" style="10" customWidth="1"/>
    <col min="31" max="31" width="18.453125" style="10" customWidth="1"/>
    <col min="32" max="32" width="18.453125" customWidth="1"/>
    <col min="33" max="33" width="20.453125" customWidth="1"/>
    <col min="34" max="34" width="23.453125" customWidth="1"/>
  </cols>
  <sheetData>
    <row r="1" spans="1:34" ht="63" customHeight="1">
      <c r="A1" s="6" t="s">
        <v>38</v>
      </c>
      <c r="B1" s="6" t="s">
        <v>39</v>
      </c>
      <c r="C1" s="9" t="s">
        <v>40</v>
      </c>
      <c r="D1" s="9" t="s">
        <v>41</v>
      </c>
      <c r="E1" s="9" t="s">
        <v>42</v>
      </c>
      <c r="F1" s="9" t="s">
        <v>43</v>
      </c>
      <c r="G1" s="9" t="s">
        <v>44</v>
      </c>
      <c r="H1" s="9" t="s">
        <v>45</v>
      </c>
      <c r="I1" s="9" t="s">
        <v>46</v>
      </c>
      <c r="J1" s="9" t="s">
        <v>47</v>
      </c>
      <c r="K1" s="9" t="s">
        <v>11</v>
      </c>
      <c r="L1" s="9" t="s">
        <v>48</v>
      </c>
      <c r="M1" s="9" t="s">
        <v>49</v>
      </c>
      <c r="N1" s="9" t="s">
        <v>50</v>
      </c>
      <c r="O1" s="9" t="s">
        <v>51</v>
      </c>
      <c r="P1" s="9" t="s">
        <v>52</v>
      </c>
      <c r="Q1" s="9" t="s">
        <v>53</v>
      </c>
      <c r="R1" s="11" t="s">
        <v>54</v>
      </c>
      <c r="S1" s="11" t="s">
        <v>55</v>
      </c>
      <c r="T1" s="33" t="s">
        <v>56</v>
      </c>
      <c r="U1" s="11" t="s">
        <v>57</v>
      </c>
      <c r="V1" s="11" t="s">
        <v>58</v>
      </c>
      <c r="W1" s="11" t="s">
        <v>59</v>
      </c>
      <c r="X1" s="33" t="s">
        <v>60</v>
      </c>
      <c r="Y1" s="237" t="s">
        <v>2624</v>
      </c>
      <c r="Z1" s="237" t="s">
        <v>2625</v>
      </c>
      <c r="AA1" s="237" t="s">
        <v>27</v>
      </c>
      <c r="AB1" s="242" t="s">
        <v>28</v>
      </c>
      <c r="AC1" s="242" t="s">
        <v>29</v>
      </c>
      <c r="AD1" s="242" t="s">
        <v>30</v>
      </c>
      <c r="AE1" s="243" t="s">
        <v>30</v>
      </c>
      <c r="AF1" s="244" t="s">
        <v>31</v>
      </c>
      <c r="AG1" s="245" t="s">
        <v>32</v>
      </c>
      <c r="AH1" s="246" t="s">
        <v>33</v>
      </c>
    </row>
    <row r="2" spans="1:34" ht="87" hidden="1">
      <c r="A2" s="21">
        <v>1</v>
      </c>
      <c r="B2" s="7" t="s">
        <v>62</v>
      </c>
      <c r="C2" s="1" t="s">
        <v>63</v>
      </c>
      <c r="D2" s="20" t="s">
        <v>64</v>
      </c>
      <c r="E2" s="1" t="s">
        <v>65</v>
      </c>
      <c r="F2" s="1" t="s">
        <v>66</v>
      </c>
      <c r="G2" s="1" t="s">
        <v>67</v>
      </c>
      <c r="H2" s="1" t="s">
        <v>68</v>
      </c>
      <c r="I2" s="1" t="s">
        <v>69</v>
      </c>
      <c r="J2" s="1" t="s">
        <v>70</v>
      </c>
      <c r="K2" s="1" t="s">
        <v>71</v>
      </c>
      <c r="L2" s="1" t="s">
        <v>72</v>
      </c>
      <c r="M2" s="1" t="s">
        <v>73</v>
      </c>
      <c r="N2" s="1"/>
      <c r="O2" s="1" t="s">
        <v>74</v>
      </c>
      <c r="P2" s="7"/>
      <c r="Q2" s="1" t="s">
        <v>75</v>
      </c>
      <c r="R2" s="15" t="s">
        <v>76</v>
      </c>
      <c r="S2" s="15" t="s">
        <v>77</v>
      </c>
      <c r="T2" s="32" t="s">
        <v>78</v>
      </c>
      <c r="U2" s="53" t="s">
        <v>79</v>
      </c>
      <c r="V2" s="53" t="s">
        <v>80</v>
      </c>
      <c r="W2" s="53" t="s">
        <v>80</v>
      </c>
      <c r="X2"/>
      <c r="Y2" s="249" t="str">
        <f>VLOOKUP(G2,'WMA -stare dane'!$H$1:$R$114,1,0)</f>
        <v>52.208909 21.537543</v>
      </c>
      <c r="Z2" s="249" t="str">
        <f>VLOOKUP(H2,'WMA -stare dane'!$I$1:$R$114,1,0)</f>
        <v>52.215594 21.640876</v>
      </c>
      <c r="AA2" s="250" t="str">
        <f>IF(AND(G2=Y2,H2=Z2),"współrzędne niezmienione","różnica")</f>
        <v>współrzędne niezmienione</v>
      </c>
      <c r="AB2" s="249" t="str">
        <f>IF($AA2="współrzędne niezmienione",VLOOKUP($G2,'WMA -stare dane'!$H$2:$P$114,3,0),"")</f>
        <v>52.208909</v>
      </c>
      <c r="AC2" s="249" t="str">
        <f>IF($AA2="współrzędne niezmienione",VLOOKUP($G2,'WMA -stare dane'!$H$2:$P$114,4,0),"")</f>
        <v>21.537543</v>
      </c>
      <c r="AD2" s="249" t="str">
        <f>IF($AA2="współrzędne niezmienione",VLOOKUP($G2,'WMA -stare dane'!$H$2:$P$114,5,0),"")</f>
        <v>52.215594</v>
      </c>
      <c r="AE2" s="249" t="str">
        <f>IF($AA2="współrzędne niezmienione",VLOOKUP($G2,'WMA -stare dane'!$H$2:$P$114,6,0),"")</f>
        <v>21.640876</v>
      </c>
      <c r="AF2" s="250">
        <f>IF($AA2="współrzędne niezmienione",VLOOKUP($G2,'WMA -stare dane'!$H$2:$P$114,7,0),"")</f>
        <v>508.35</v>
      </c>
      <c r="AG2" s="250">
        <f>IF($AA2="współrzędne niezmienione",VLOOKUP($G2,'WMA -stare dane'!$H$2:$P$114,8,0),"")</f>
        <v>516.54999999999995</v>
      </c>
      <c r="AH2" s="250" t="str">
        <f>IF($AA2="współrzędne niezmienione",VLOOKUP($G2,'WMA -stare dane'!$H$2:$P$114,9,0),"")</f>
        <v>A2</v>
      </c>
    </row>
    <row r="3" spans="1:34" ht="58" hidden="1">
      <c r="A3" s="21">
        <v>2</v>
      </c>
      <c r="B3" s="7" t="s">
        <v>85</v>
      </c>
      <c r="C3" s="1" t="s">
        <v>86</v>
      </c>
      <c r="D3" s="20" t="s">
        <v>64</v>
      </c>
      <c r="E3" s="1" t="s">
        <v>87</v>
      </c>
      <c r="F3" s="1" t="s">
        <v>88</v>
      </c>
      <c r="G3" s="1" t="s">
        <v>89</v>
      </c>
      <c r="H3" s="1" t="s">
        <v>90</v>
      </c>
      <c r="I3" s="1" t="s">
        <v>91</v>
      </c>
      <c r="J3" s="1" t="s">
        <v>92</v>
      </c>
      <c r="K3" s="1">
        <v>58</v>
      </c>
      <c r="L3" s="1" t="s">
        <v>93</v>
      </c>
      <c r="M3" s="1" t="s">
        <v>73</v>
      </c>
      <c r="N3" s="1"/>
      <c r="O3" s="20" t="s">
        <v>94</v>
      </c>
      <c r="P3" s="7"/>
      <c r="Q3" s="1"/>
      <c r="R3" s="14" t="s">
        <v>95</v>
      </c>
      <c r="S3" s="14"/>
      <c r="T3" s="32"/>
      <c r="U3" s="34"/>
      <c r="V3" s="36" t="s">
        <v>96</v>
      </c>
      <c r="W3" s="36" t="s">
        <v>97</v>
      </c>
      <c r="X3"/>
      <c r="Y3" s="249" t="str">
        <f>VLOOKUP(G3,'WMA -stare dane'!$H$1:$R$114,1,0)</f>
        <v>53.6452333333333 21.5849944444444</v>
      </c>
      <c r="Z3" s="249" t="str">
        <f>VLOOKUP(H3,'WMA -stare dane'!$I$1:$R$114,1,0)</f>
        <v>53.6395444444444 21.6720416666667</v>
      </c>
      <c r="AA3" s="250" t="str">
        <f t="shared" ref="AA3:AA66" si="0">IF(AND(G3=Y3,H3=Z3),"współrzędne niezmienione","różnica")</f>
        <v>współrzędne niezmienione</v>
      </c>
      <c r="AB3" s="249" t="str">
        <f>IF($AA3="współrzędne niezmienione",VLOOKUP($G3,'WMA -stare dane'!$H$2:$P$114,3,0),"")</f>
        <v>53.6452333333333</v>
      </c>
      <c r="AC3" s="249" t="str">
        <f>IF($AA3="współrzędne niezmienione",VLOOKUP($G3,'WMA -stare dane'!$H$2:$P$114,4,0),"")</f>
        <v>21.5849944444444</v>
      </c>
      <c r="AD3" s="249" t="str">
        <f>IF($AA3="współrzędne niezmienione",VLOOKUP($G3,'WMA -stare dane'!$H$2:$P$114,5,0),"")</f>
        <v>53.6395444444444</v>
      </c>
      <c r="AE3" s="249" t="str">
        <f>IF($AA3="współrzędne niezmienione",VLOOKUP($G3,'WMA -stare dane'!$H$2:$P$114,6,0),"")</f>
        <v>21.6720416666667</v>
      </c>
      <c r="AF3" s="250">
        <f>IF($AA3="współrzędne niezmienione",VLOOKUP($G3,'WMA -stare dane'!$H$2:$P$114,7,0),"")</f>
        <v>106.1</v>
      </c>
      <c r="AG3" s="250">
        <f>IF($AA3="współrzędne niezmienione",VLOOKUP($G3,'WMA -stare dane'!$H$2:$P$114,8,0),"")</f>
        <v>112</v>
      </c>
      <c r="AH3" s="250">
        <f>IF($AA3="współrzędne niezmienione",VLOOKUP($G3,'WMA -stare dane'!$H$2:$P$114,9,0),"")</f>
        <v>58</v>
      </c>
    </row>
    <row r="4" spans="1:34" ht="58" hidden="1">
      <c r="A4" s="21">
        <v>3</v>
      </c>
      <c r="B4" s="7" t="s">
        <v>85</v>
      </c>
      <c r="C4" s="1" t="s">
        <v>86</v>
      </c>
      <c r="D4" s="20" t="s">
        <v>102</v>
      </c>
      <c r="E4" s="1" t="s">
        <v>103</v>
      </c>
      <c r="F4" s="1"/>
      <c r="G4" s="1" t="s">
        <v>104</v>
      </c>
      <c r="H4" s="1"/>
      <c r="I4" s="1"/>
      <c r="J4" s="1"/>
      <c r="K4" s="1">
        <v>58</v>
      </c>
      <c r="L4" s="1" t="s">
        <v>105</v>
      </c>
      <c r="M4" s="1" t="s">
        <v>73</v>
      </c>
      <c r="N4" s="1"/>
      <c r="O4" s="20" t="s">
        <v>94</v>
      </c>
      <c r="P4" s="7"/>
      <c r="Q4" s="1"/>
      <c r="R4" s="14" t="s">
        <v>95</v>
      </c>
      <c r="S4" s="14"/>
      <c r="T4" s="32"/>
      <c r="U4" s="34"/>
      <c r="V4" s="36" t="s">
        <v>96</v>
      </c>
      <c r="W4" s="36" t="s">
        <v>96</v>
      </c>
      <c r="X4"/>
      <c r="Y4" s="249" t="e">
        <f>VLOOKUP(G4,'WMA -stare dane'!$H$1:$R$114,1,0)</f>
        <v>#N/A</v>
      </c>
      <c r="Z4" s="249" t="e">
        <f>VLOOKUP(H4,'WMA -stare dane'!$I$1:$R$114,1,0)</f>
        <v>#N/A</v>
      </c>
      <c r="AA4" s="250" t="e">
        <f t="shared" si="0"/>
        <v>#N/A</v>
      </c>
      <c r="AB4" s="249" t="e">
        <f>IF($AA4="współrzędne niezmienione",VLOOKUP($G4,'WMA -stare dane'!$H$2:$P$114,3,0),"")</f>
        <v>#N/A</v>
      </c>
      <c r="AC4" s="249" t="e">
        <f>IF($AA4="współrzędne niezmienione",VLOOKUP($G4,'WMA -stare dane'!$H$2:$P$114,4,0),"")</f>
        <v>#N/A</v>
      </c>
      <c r="AD4" s="249" t="e">
        <f>IF($AA4="współrzędne niezmienione",VLOOKUP($G4,'WMA -stare dane'!$H$2:$P$114,5,0),"")</f>
        <v>#N/A</v>
      </c>
      <c r="AE4" s="249" t="e">
        <f>IF($AA4="współrzędne niezmienione",VLOOKUP($G4,'WMA -stare dane'!$H$2:$P$114,6,0),"")</f>
        <v>#N/A</v>
      </c>
      <c r="AF4" s="250" t="e">
        <f>IF($AA4="współrzędne niezmienione",VLOOKUP($G4,'WMA -stare dane'!$H$2:$P$114,7,0),"")</f>
        <v>#N/A</v>
      </c>
      <c r="AG4" s="250" t="e">
        <f>IF($AA4="współrzędne niezmienione",VLOOKUP($G4,'WMA -stare dane'!$H$2:$P$114,8,0),"")</f>
        <v>#N/A</v>
      </c>
      <c r="AH4" s="250" t="e">
        <f>IF($AA4="współrzędne niezmienione",VLOOKUP($G4,'WMA -stare dane'!$H$2:$P$114,9,0),"")</f>
        <v>#N/A</v>
      </c>
    </row>
    <row r="5" spans="1:34" ht="43.5" hidden="1">
      <c r="A5" s="21">
        <v>4</v>
      </c>
      <c r="B5" s="7" t="s">
        <v>106</v>
      </c>
      <c r="C5" s="1" t="s">
        <v>107</v>
      </c>
      <c r="D5" s="20" t="s">
        <v>64</v>
      </c>
      <c r="E5" s="1" t="s">
        <v>108</v>
      </c>
      <c r="F5" s="1" t="s">
        <v>109</v>
      </c>
      <c r="G5" s="1" t="s">
        <v>110</v>
      </c>
      <c r="H5" s="1" t="s">
        <v>111</v>
      </c>
      <c r="I5" s="1"/>
      <c r="J5" s="1"/>
      <c r="K5" s="1">
        <v>32</v>
      </c>
      <c r="L5" s="1" t="s">
        <v>112</v>
      </c>
      <c r="M5" s="1" t="s">
        <v>73</v>
      </c>
      <c r="N5" s="1"/>
      <c r="O5" s="20" t="s">
        <v>94</v>
      </c>
      <c r="P5" s="7"/>
      <c r="Q5" s="1"/>
      <c r="R5" s="14" t="s">
        <v>95</v>
      </c>
      <c r="S5" s="14"/>
      <c r="T5" s="32"/>
      <c r="U5" s="40" t="s">
        <v>113</v>
      </c>
      <c r="V5" s="36" t="s">
        <v>96</v>
      </c>
      <c r="W5" s="36" t="s">
        <v>114</v>
      </c>
      <c r="X5"/>
      <c r="Y5" s="249" t="str">
        <f>VLOOKUP(G5,'WMA -stare dane'!$H$1:$R$114,1,0)</f>
        <v xml:space="preserve">51.985888 15.316227    </v>
      </c>
      <c r="Z5" s="249" t="str">
        <f>VLOOKUP(H5,'WMA -stare dane'!$I$1:$R$114,1,0)</f>
        <v>51.955957 15.389795</v>
      </c>
      <c r="AA5" s="250" t="str">
        <f t="shared" si="0"/>
        <v>współrzędne niezmienione</v>
      </c>
      <c r="AB5" s="249" t="str">
        <f>IF($AA5="współrzędne niezmienione",VLOOKUP($G5,'WMA -stare dane'!$H$2:$P$114,3,0),"")</f>
        <v>51.985888</v>
      </c>
      <c r="AC5" s="249" t="str">
        <f>IF($AA5="współrzędne niezmienione",VLOOKUP($G5,'WMA -stare dane'!$H$2:$P$114,4,0),"")</f>
        <v>15.316227</v>
      </c>
      <c r="AD5" s="249" t="str">
        <f>IF($AA5="współrzędne niezmienione",VLOOKUP($G5,'WMA -stare dane'!$H$2:$P$114,5,0),"")</f>
        <v>51.955957</v>
      </c>
      <c r="AE5" s="249" t="str">
        <f>IF($AA5="współrzędne niezmienione",VLOOKUP($G5,'WMA -stare dane'!$H$2:$P$114,6,0),"")</f>
        <v>15.389795</v>
      </c>
      <c r="AF5" s="250">
        <f>IF($AA5="współrzędne niezmienione",VLOOKUP($G5,'WMA -stare dane'!$H$2:$P$114,7,0),"")</f>
        <v>48.6</v>
      </c>
      <c r="AG5" s="250">
        <f>IF($AA5="współrzędne niezmienione",VLOOKUP($G5,'WMA -stare dane'!$H$2:$P$114,8,0),"")</f>
        <v>54.8</v>
      </c>
      <c r="AH5" s="250">
        <f>IF($AA5="współrzędne niezmienione",VLOOKUP($G5,'WMA -stare dane'!$H$2:$P$114,9,0),"")</f>
        <v>32</v>
      </c>
    </row>
    <row r="6" spans="1:34" ht="58" hidden="1">
      <c r="A6" s="21">
        <v>5</v>
      </c>
      <c r="B6" s="1" t="s">
        <v>106</v>
      </c>
      <c r="C6" s="1" t="s">
        <v>119</v>
      </c>
      <c r="D6" s="1" t="s">
        <v>102</v>
      </c>
      <c r="E6" s="1" t="s">
        <v>108</v>
      </c>
      <c r="F6" s="1"/>
      <c r="G6" s="1" t="s">
        <v>120</v>
      </c>
      <c r="H6" s="1"/>
      <c r="I6" s="1" t="s">
        <v>121</v>
      </c>
      <c r="J6" s="1"/>
      <c r="K6" s="1">
        <v>32</v>
      </c>
      <c r="L6" s="1" t="s">
        <v>122</v>
      </c>
      <c r="M6" s="1" t="s">
        <v>123</v>
      </c>
      <c r="N6" s="1"/>
      <c r="O6" s="1" t="s">
        <v>124</v>
      </c>
      <c r="P6" s="1" t="s">
        <v>125</v>
      </c>
      <c r="Q6" s="1" t="s">
        <v>126</v>
      </c>
      <c r="R6" s="2" t="s">
        <v>127</v>
      </c>
      <c r="S6" s="2" t="s">
        <v>128</v>
      </c>
      <c r="T6" s="32" t="s">
        <v>129</v>
      </c>
      <c r="U6" s="40" t="s">
        <v>113</v>
      </c>
      <c r="V6" s="36" t="s">
        <v>96</v>
      </c>
      <c r="W6" s="36" t="s">
        <v>114</v>
      </c>
      <c r="X6" t="s">
        <v>130</v>
      </c>
      <c r="Y6" s="249" t="e">
        <f>VLOOKUP(G6,'WMA -stare dane'!$H$1:$R$114,1,0)</f>
        <v>#N/A</v>
      </c>
      <c r="Z6" s="249" t="e">
        <f>VLOOKUP(H6,'WMA -stare dane'!$I$1:$R$114,1,0)</f>
        <v>#N/A</v>
      </c>
      <c r="AA6" s="250" t="e">
        <f t="shared" si="0"/>
        <v>#N/A</v>
      </c>
      <c r="AB6" s="249" t="e">
        <f>IF($AA6="współrzędne niezmienione",VLOOKUP($G6,'WMA -stare dane'!$H$2:$P$114,3,0),"")</f>
        <v>#N/A</v>
      </c>
      <c r="AC6" s="249" t="e">
        <f>IF($AA6="współrzędne niezmienione",VLOOKUP($G6,'WMA -stare dane'!$H$2:$P$114,4,0),"")</f>
        <v>#N/A</v>
      </c>
      <c r="AD6" s="249" t="e">
        <f>IF($AA6="współrzędne niezmienione",VLOOKUP($G6,'WMA -stare dane'!$H$2:$P$114,5,0),"")</f>
        <v>#N/A</v>
      </c>
      <c r="AE6" s="249" t="e">
        <f>IF($AA6="współrzędne niezmienione",VLOOKUP($G6,'WMA -stare dane'!$H$2:$P$114,6,0),"")</f>
        <v>#N/A</v>
      </c>
      <c r="AF6" s="250" t="e">
        <f>IF($AA6="współrzędne niezmienione",VLOOKUP($G6,'WMA -stare dane'!$H$2:$P$114,7,0),"")</f>
        <v>#N/A</v>
      </c>
      <c r="AG6" s="250" t="e">
        <f>IF($AA6="współrzędne niezmienione",VLOOKUP($G6,'WMA -stare dane'!$H$2:$P$114,8,0),"")</f>
        <v>#N/A</v>
      </c>
      <c r="AH6" s="250" t="e">
        <f>IF($AA6="współrzędne niezmienione",VLOOKUP($G6,'WMA -stare dane'!$H$2:$P$114,9,0),"")</f>
        <v>#N/A</v>
      </c>
    </row>
    <row r="7" spans="1:34" ht="58" hidden="1">
      <c r="A7" s="21">
        <v>6</v>
      </c>
      <c r="B7" s="7" t="s">
        <v>131</v>
      </c>
      <c r="C7" s="1" t="s">
        <v>132</v>
      </c>
      <c r="D7" s="20" t="s">
        <v>64</v>
      </c>
      <c r="E7" s="1" t="s">
        <v>133</v>
      </c>
      <c r="F7" s="1" t="s">
        <v>134</v>
      </c>
      <c r="G7" s="1" t="s">
        <v>135</v>
      </c>
      <c r="H7" s="1" t="s">
        <v>136</v>
      </c>
      <c r="I7" s="1" t="s">
        <v>137</v>
      </c>
      <c r="J7" s="1" t="s">
        <v>138</v>
      </c>
      <c r="K7" s="1"/>
      <c r="L7" s="1" t="s">
        <v>139</v>
      </c>
      <c r="M7" s="1" t="s">
        <v>73</v>
      </c>
      <c r="N7" s="1" t="s">
        <v>140</v>
      </c>
      <c r="O7" s="1" t="s">
        <v>141</v>
      </c>
      <c r="P7" s="7"/>
      <c r="Q7" s="1" t="s">
        <v>142</v>
      </c>
      <c r="R7" s="2" t="s">
        <v>127</v>
      </c>
      <c r="S7" s="2" t="s">
        <v>143</v>
      </c>
      <c r="T7" s="32"/>
      <c r="U7" s="40"/>
      <c r="V7" s="36"/>
      <c r="W7" s="36"/>
      <c r="X7" s="42" t="s">
        <v>130</v>
      </c>
      <c r="Y7" s="249" t="str">
        <f>VLOOKUP(G7,'WMA -stare dane'!$H$1:$R$114,1,0)</f>
        <v>52.440346 16.739291</v>
      </c>
      <c r="Z7" s="249" t="str">
        <f>VLOOKUP(H7,'WMA -stare dane'!$I$1:$R$114,1,0)</f>
        <v>52.407589 16.725751</v>
      </c>
      <c r="AA7" s="250" t="str">
        <f t="shared" si="0"/>
        <v>współrzędne niezmienione</v>
      </c>
      <c r="AB7" s="249" t="str">
        <f>IF($AA7="współrzędne niezmienione",VLOOKUP($G7,'WMA -stare dane'!$H$2:$P$114,3,0),"")</f>
        <v>52.440346</v>
      </c>
      <c r="AC7" s="249" t="str">
        <f>IF($AA7="współrzędne niezmienione",VLOOKUP($G7,'WMA -stare dane'!$H$2:$P$114,4,0),"")</f>
        <v>16.739291</v>
      </c>
      <c r="AD7" s="249" t="str">
        <f>IF($AA7="współrzędne niezmienione",VLOOKUP($G7,'WMA -stare dane'!$H$2:$P$114,5,0),"")</f>
        <v>52.407589</v>
      </c>
      <c r="AE7" s="249" t="str">
        <f>IF($AA7="współrzędne niezmienione",VLOOKUP($G7,'WMA -stare dane'!$H$2:$P$114,6,0),"")</f>
        <v>16.725751</v>
      </c>
      <c r="AF7" s="250">
        <f>IF($AA7="współrzędne niezmienione",VLOOKUP($G7,'WMA -stare dane'!$H$2:$P$114,7,0),"")</f>
        <v>14.3</v>
      </c>
      <c r="AG7" s="250">
        <f>IF($AA7="współrzędne niezmienione",VLOOKUP($G7,'WMA -stare dane'!$H$2:$P$114,8,0),"")</f>
        <v>18.100000000000001</v>
      </c>
      <c r="AH7" s="250" t="str">
        <f>IF($AA7="współrzędne niezmienione",VLOOKUP($G7,'WMA -stare dane'!$H$2:$P$114,9,0),"")</f>
        <v>S11c</v>
      </c>
    </row>
    <row r="8" spans="1:34" ht="58" hidden="1">
      <c r="A8" s="21">
        <v>7</v>
      </c>
      <c r="B8" s="7" t="s">
        <v>131</v>
      </c>
      <c r="C8" s="1" t="s">
        <v>132</v>
      </c>
      <c r="D8" s="20" t="s">
        <v>64</v>
      </c>
      <c r="E8" s="1" t="s">
        <v>149</v>
      </c>
      <c r="F8" s="1" t="s">
        <v>150</v>
      </c>
      <c r="G8" s="1" t="s">
        <v>151</v>
      </c>
      <c r="H8" s="1" t="s">
        <v>152</v>
      </c>
      <c r="I8" s="1" t="s">
        <v>153</v>
      </c>
      <c r="J8" s="1" t="s">
        <v>154</v>
      </c>
      <c r="K8" s="1"/>
      <c r="L8" s="1" t="s">
        <v>155</v>
      </c>
      <c r="M8" s="1" t="s">
        <v>73</v>
      </c>
      <c r="N8" s="1" t="s">
        <v>140</v>
      </c>
      <c r="O8" s="1" t="s">
        <v>141</v>
      </c>
      <c r="P8" s="7"/>
      <c r="Q8" s="1" t="s">
        <v>142</v>
      </c>
      <c r="R8" s="2" t="s">
        <v>127</v>
      </c>
      <c r="S8" s="2" t="s">
        <v>143</v>
      </c>
      <c r="T8" s="32"/>
      <c r="U8" s="40"/>
      <c r="V8" s="36"/>
      <c r="W8" s="36"/>
      <c r="X8" s="42" t="s">
        <v>130</v>
      </c>
      <c r="Y8" s="249" t="str">
        <f>VLOOKUP(G8,'WMA -stare dane'!$H$1:$R$114,1,0)</f>
        <v>52.149642 18.288835</v>
      </c>
      <c r="Z8" s="249" t="str">
        <f>VLOOKUP(H8,'WMA -stare dane'!$I$1:$R$114,1,0)</f>
        <v>52.151103 18.448194</v>
      </c>
      <c r="AA8" s="250" t="str">
        <f t="shared" si="0"/>
        <v>współrzędne niezmienione</v>
      </c>
      <c r="AB8" s="249" t="str">
        <f>IF($AA8="współrzędne niezmienione",VLOOKUP($G8,'WMA -stare dane'!$H$2:$P$114,3,0),"")</f>
        <v>52.149642</v>
      </c>
      <c r="AC8" s="249" t="str">
        <f>IF($AA8="współrzędne niezmienione",VLOOKUP($G8,'WMA -stare dane'!$H$2:$P$114,4,0),"")</f>
        <v>18.288835</v>
      </c>
      <c r="AD8" s="249" t="str">
        <f>IF($AA8="współrzędne niezmienione",VLOOKUP($G8,'WMA -stare dane'!$H$2:$P$114,5,0),"")</f>
        <v>52.151103</v>
      </c>
      <c r="AE8" s="249" t="str">
        <f>IF($AA8="współrzędne niezmienione",VLOOKUP($G8,'WMA -stare dane'!$H$2:$P$114,6,0),"")</f>
        <v>18.448194</v>
      </c>
      <c r="AF8" s="250">
        <f>IF($AA8="współrzędne niezmienione",VLOOKUP($G8,'WMA -stare dane'!$H$2:$P$114,7,0),"")</f>
        <v>263.10000000000002</v>
      </c>
      <c r="AG8" s="250">
        <f>IF($AA8="współrzędne niezmienione",VLOOKUP($G8,'WMA -stare dane'!$H$2:$P$114,8,0),"")</f>
        <v>274.3</v>
      </c>
      <c r="AH8" s="250" t="str">
        <f>IF($AA8="współrzędne niezmienione",VLOOKUP($G8,'WMA -stare dane'!$H$2:$P$114,9,0),"")</f>
        <v>A2</v>
      </c>
    </row>
    <row r="9" spans="1:34" ht="29" hidden="1">
      <c r="A9" s="21">
        <v>8</v>
      </c>
      <c r="B9" s="7" t="s">
        <v>160</v>
      </c>
      <c r="C9" s="1" t="s">
        <v>161</v>
      </c>
      <c r="D9" s="20" t="s">
        <v>102</v>
      </c>
      <c r="E9" s="1" t="s">
        <v>162</v>
      </c>
      <c r="F9" s="1"/>
      <c r="G9" s="1" t="s">
        <v>163</v>
      </c>
      <c r="H9" s="1"/>
      <c r="I9" s="1"/>
      <c r="J9" s="1"/>
      <c r="K9" s="1">
        <v>7</v>
      </c>
      <c r="L9" s="1" t="s">
        <v>164</v>
      </c>
      <c r="M9" s="1" t="s">
        <v>73</v>
      </c>
      <c r="N9" s="20" t="s">
        <v>165</v>
      </c>
      <c r="O9" s="20" t="s">
        <v>94</v>
      </c>
      <c r="P9" s="7"/>
      <c r="Q9" s="1"/>
      <c r="R9" s="14" t="s">
        <v>95</v>
      </c>
      <c r="S9" s="14"/>
      <c r="T9" s="32"/>
      <c r="U9" s="40"/>
      <c r="V9" s="36" t="s">
        <v>166</v>
      </c>
      <c r="W9" s="36" t="s">
        <v>96</v>
      </c>
      <c r="Y9" s="249" t="e">
        <f>VLOOKUP(G9,'WMA -stare dane'!$H$1:$R$114,1,0)</f>
        <v>#N/A</v>
      </c>
      <c r="Z9" s="249" t="e">
        <f>VLOOKUP(H9,'WMA -stare dane'!$I$1:$R$114,1,0)</f>
        <v>#N/A</v>
      </c>
      <c r="AA9" s="250" t="e">
        <f t="shared" si="0"/>
        <v>#N/A</v>
      </c>
      <c r="AB9" s="249" t="e">
        <f>IF($AA9="współrzędne niezmienione",VLOOKUP($G9,'WMA -stare dane'!$H$2:$P$114,3,0),"")</f>
        <v>#N/A</v>
      </c>
      <c r="AC9" s="249" t="e">
        <f>IF($AA9="współrzędne niezmienione",VLOOKUP($G9,'WMA -stare dane'!$H$2:$P$114,4,0),"")</f>
        <v>#N/A</v>
      </c>
      <c r="AD9" s="249" t="e">
        <f>IF($AA9="współrzędne niezmienione",VLOOKUP($G9,'WMA -stare dane'!$H$2:$P$114,5,0),"")</f>
        <v>#N/A</v>
      </c>
      <c r="AE9" s="249" t="e">
        <f>IF($AA9="współrzędne niezmienione",VLOOKUP($G9,'WMA -stare dane'!$H$2:$P$114,6,0),"")</f>
        <v>#N/A</v>
      </c>
      <c r="AF9" s="250" t="e">
        <f>IF($AA9="współrzędne niezmienione",VLOOKUP($G9,'WMA -stare dane'!$H$2:$P$114,7,0),"")</f>
        <v>#N/A</v>
      </c>
      <c r="AG9" s="250" t="e">
        <f>IF($AA9="współrzędne niezmienione",VLOOKUP($G9,'WMA -stare dane'!$H$2:$P$114,8,0),"")</f>
        <v>#N/A</v>
      </c>
      <c r="AH9" s="250" t="e">
        <f>IF($AA9="współrzędne niezmienione",VLOOKUP($G9,'WMA -stare dane'!$H$2:$P$114,9,0),"")</f>
        <v>#N/A</v>
      </c>
    </row>
    <row r="10" spans="1:34" ht="348" hidden="1">
      <c r="A10" s="21">
        <v>9</v>
      </c>
      <c r="B10" s="7" t="s">
        <v>167</v>
      </c>
      <c r="C10" s="1" t="s">
        <v>168</v>
      </c>
      <c r="D10" s="20" t="s">
        <v>64</v>
      </c>
      <c r="E10" s="1" t="s">
        <v>169</v>
      </c>
      <c r="F10" s="1" t="s">
        <v>170</v>
      </c>
      <c r="G10" s="1" t="s">
        <v>171</v>
      </c>
      <c r="H10" s="1" t="s">
        <v>172</v>
      </c>
      <c r="I10" s="1"/>
      <c r="J10" s="1"/>
      <c r="K10" s="1"/>
      <c r="L10" s="1" t="s">
        <v>173</v>
      </c>
      <c r="M10" s="1" t="s">
        <v>174</v>
      </c>
      <c r="N10" s="1" t="s">
        <v>175</v>
      </c>
      <c r="O10" s="1" t="s">
        <v>176</v>
      </c>
      <c r="P10" s="7"/>
      <c r="Q10" s="1" t="s">
        <v>177</v>
      </c>
      <c r="R10" s="16" t="s">
        <v>178</v>
      </c>
      <c r="S10" s="16" t="s">
        <v>179</v>
      </c>
      <c r="T10" s="32" t="s">
        <v>180</v>
      </c>
      <c r="U10" s="1" t="s">
        <v>181</v>
      </c>
      <c r="V10" s="1" t="s">
        <v>97</v>
      </c>
      <c r="W10" s="1" t="s">
        <v>182</v>
      </c>
      <c r="X10"/>
      <c r="Y10" s="249" t="str">
        <f>VLOOKUP(G10,'WMA -stare dane'!$H$1:$R$114,1,0)</f>
        <v>49.568315652301735 19.078118325835142</v>
      </c>
      <c r="Z10" s="249" t="str">
        <f>VLOOKUP(H10,'WMA -stare dane'!$I$1:$R$114,1,0)</f>
        <v>49.62734110683871 19.13589861961088</v>
      </c>
      <c r="AA10" s="250" t="str">
        <f t="shared" si="0"/>
        <v>współrzędne niezmienione</v>
      </c>
      <c r="AB10" s="249" t="str">
        <f>IF($AA10="współrzędne niezmienione",VLOOKUP($G10,'WMA -stare dane'!$H$2:$P$114,3,0),"")</f>
        <v>49.568315652301735</v>
      </c>
      <c r="AC10" s="249" t="str">
        <f>IF($AA10="współrzędne niezmienione",VLOOKUP($G10,'WMA -stare dane'!$H$2:$P$114,4,0),"")</f>
        <v>19.078118325835142</v>
      </c>
      <c r="AD10" s="249" t="str">
        <f>IF($AA10="współrzędne niezmienione",VLOOKUP($G10,'WMA -stare dane'!$H$2:$P$114,5,0),"")</f>
        <v>49.62734110683871</v>
      </c>
      <c r="AE10" s="249" t="str">
        <f>IF($AA10="współrzędne niezmienione",VLOOKUP($G10,'WMA -stare dane'!$H$2:$P$114,6,0),"")</f>
        <v>19.13589861961088</v>
      </c>
      <c r="AF10" s="250">
        <f>IF($AA10="współrzędne niezmienione",VLOOKUP($G10,'WMA -stare dane'!$H$2:$P$114,7,0),"")</f>
        <v>34.25</v>
      </c>
      <c r="AG10" s="250">
        <f>IF($AA10="współrzędne niezmienione",VLOOKUP($G10,'WMA -stare dane'!$H$2:$P$114,8,0),"")</f>
        <v>45.6</v>
      </c>
      <c r="AH10" s="250" t="str">
        <f>IF($AA10="współrzędne niezmienione",VLOOKUP($G10,'WMA -stare dane'!$H$2:$P$114,9,0),"")</f>
        <v>1f</v>
      </c>
    </row>
    <row r="11" spans="1:34" ht="29" hidden="1">
      <c r="A11" s="21">
        <v>10</v>
      </c>
      <c r="B11" s="7" t="s">
        <v>106</v>
      </c>
      <c r="C11" s="1" t="s">
        <v>107</v>
      </c>
      <c r="D11" s="20" t="s">
        <v>64</v>
      </c>
      <c r="E11" s="1" t="s">
        <v>188</v>
      </c>
      <c r="F11" s="1" t="s">
        <v>189</v>
      </c>
      <c r="G11" s="1" t="s">
        <v>190</v>
      </c>
      <c r="H11" s="1" t="s">
        <v>191</v>
      </c>
      <c r="I11" s="1"/>
      <c r="J11" s="1"/>
      <c r="K11" s="1">
        <v>22</v>
      </c>
      <c r="L11" s="1" t="s">
        <v>192</v>
      </c>
      <c r="M11" s="1" t="s">
        <v>73</v>
      </c>
      <c r="N11" s="1"/>
      <c r="O11" s="20" t="s">
        <v>94</v>
      </c>
      <c r="P11" s="7"/>
      <c r="Q11" s="1"/>
      <c r="R11" s="14" t="s">
        <v>95</v>
      </c>
      <c r="S11" s="14"/>
      <c r="T11" s="32"/>
      <c r="U11" s="40" t="s">
        <v>193</v>
      </c>
      <c r="V11" s="36" t="s">
        <v>96</v>
      </c>
      <c r="W11" s="36" t="s">
        <v>194</v>
      </c>
      <c r="X11"/>
      <c r="Y11" s="249" t="str">
        <f>VLOOKUP(G11,'WMA -stare dane'!$H$1:$R$114,1,0)</f>
        <v>52.542971 14.755736</v>
      </c>
      <c r="Z11" s="249" t="str">
        <f>VLOOKUP(H11,'WMA -stare dane'!$I$1:$R$114,1,0)</f>
        <v>52.568345 14.653488</v>
      </c>
      <c r="AA11" s="250" t="str">
        <f t="shared" si="0"/>
        <v>współrzędne niezmienione</v>
      </c>
      <c r="AB11" s="249" t="str">
        <f>IF($AA11="współrzędne niezmienione",VLOOKUP($G11,'WMA -stare dane'!$H$2:$P$114,3,0),"")</f>
        <v>52.542971</v>
      </c>
      <c r="AC11" s="249" t="str">
        <f>IF($AA11="współrzędne niezmienione",VLOOKUP($G11,'WMA -stare dane'!$H$2:$P$114,4,0),"")</f>
        <v>14.755736</v>
      </c>
      <c r="AD11" s="249" t="str">
        <f>IF($AA11="współrzędne niezmienione",VLOOKUP($G11,'WMA -stare dane'!$H$2:$P$114,5,0),"")</f>
        <v>52.568345</v>
      </c>
      <c r="AE11" s="249" t="str">
        <f>IF($AA11="współrzędne niezmienione",VLOOKUP($G11,'WMA -stare dane'!$H$2:$P$114,6,0),"")</f>
        <v>14.653488</v>
      </c>
      <c r="AF11" s="250">
        <f>IF($AA11="współrzędne niezmienione",VLOOKUP($G11,'WMA -stare dane'!$H$2:$P$114,7,0),"")</f>
        <v>2.65</v>
      </c>
      <c r="AG11" s="250">
        <f>IF($AA11="współrzędne niezmienione",VLOOKUP($G11,'WMA -stare dane'!$H$2:$P$114,8,0),"")</f>
        <v>10.3</v>
      </c>
      <c r="AH11" s="250">
        <f>IF($AA11="współrzędne niezmienione",VLOOKUP($G11,'WMA -stare dane'!$H$2:$P$114,9,0),"")</f>
        <v>22</v>
      </c>
    </row>
    <row r="12" spans="1:34" ht="58">
      <c r="A12" s="21">
        <v>11</v>
      </c>
      <c r="B12" s="7" t="s">
        <v>199</v>
      </c>
      <c r="C12" s="1" t="s">
        <v>200</v>
      </c>
      <c r="D12" s="20" t="s">
        <v>64</v>
      </c>
      <c r="E12" s="1" t="s">
        <v>201</v>
      </c>
      <c r="F12" s="1"/>
      <c r="G12" s="1" t="s">
        <v>2626</v>
      </c>
      <c r="H12" s="1" t="s">
        <v>203</v>
      </c>
      <c r="I12" s="1"/>
      <c r="J12" s="1"/>
      <c r="K12" s="1"/>
      <c r="L12" s="1" t="s">
        <v>204</v>
      </c>
      <c r="M12" s="1" t="s">
        <v>73</v>
      </c>
      <c r="N12" s="1"/>
      <c r="O12" s="1" t="s">
        <v>205</v>
      </c>
      <c r="P12" s="7"/>
      <c r="Q12" s="1" t="s">
        <v>206</v>
      </c>
      <c r="R12" s="2" t="s">
        <v>127</v>
      </c>
      <c r="S12" s="2" t="s">
        <v>207</v>
      </c>
      <c r="T12" s="32"/>
      <c r="U12" s="40" t="s">
        <v>113</v>
      </c>
      <c r="V12" s="36" t="s">
        <v>96</v>
      </c>
      <c r="W12" s="36" t="s">
        <v>96</v>
      </c>
      <c r="X12"/>
      <c r="Y12" s="249" t="e">
        <f>VLOOKUP(G12,'WMA -stare dane'!$H$1:$R$114,1,0)</f>
        <v>#N/A</v>
      </c>
      <c r="Z12" s="249" t="str">
        <f>VLOOKUP(H12,'WMA -stare dane'!$I$1:$R$114,1,0)</f>
        <v>50.84889749 16.15139571</v>
      </c>
      <c r="AA12" s="250" t="e">
        <f t="shared" si="0"/>
        <v>#N/A</v>
      </c>
      <c r="AB12" s="249" t="e">
        <f>IF($AA12="współrzędne niezmienione",VLOOKUP($G12,'WMA -stare dane'!$H$2:$P$114,3,0),"")</f>
        <v>#N/A</v>
      </c>
      <c r="AC12" s="249" t="e">
        <f>IF($AA12="współrzędne niezmienione",VLOOKUP($G12,'WMA -stare dane'!$H$2:$P$114,4,0),"")</f>
        <v>#N/A</v>
      </c>
      <c r="AD12" s="249" t="e">
        <f>IF($AA12="współrzędne niezmienione",VLOOKUP($G12,'WMA -stare dane'!$H$2:$P$114,5,0),"")</f>
        <v>#N/A</v>
      </c>
      <c r="AE12" s="249" t="e">
        <f>IF($AA12="współrzędne niezmienione",VLOOKUP($G12,'WMA -stare dane'!$H$2:$P$114,6,0),"")</f>
        <v>#N/A</v>
      </c>
      <c r="AF12" s="250" t="e">
        <f>IF($AA12="współrzędne niezmienione",VLOOKUP($G12,'WMA -stare dane'!$H$2:$P$114,7,0),"")</f>
        <v>#N/A</v>
      </c>
      <c r="AG12" s="250" t="e">
        <f>IF($AA12="współrzędne niezmienione",VLOOKUP($G12,'WMA -stare dane'!$H$2:$P$114,8,0),"")</f>
        <v>#N/A</v>
      </c>
      <c r="AH12" s="250" t="e">
        <f>IF($AA12="współrzędne niezmienione",VLOOKUP($G12,'WMA -stare dane'!$H$2:$P$114,9,0),"")</f>
        <v>#N/A</v>
      </c>
    </row>
    <row r="13" spans="1:34" ht="203" hidden="1">
      <c r="A13" s="21">
        <v>12</v>
      </c>
      <c r="B13" s="7" t="s">
        <v>160</v>
      </c>
      <c r="C13" s="1" t="s">
        <v>161</v>
      </c>
      <c r="D13" s="20" t="s">
        <v>64</v>
      </c>
      <c r="E13" s="1" t="s">
        <v>208</v>
      </c>
      <c r="F13" s="1"/>
      <c r="G13" s="1" t="s">
        <v>209</v>
      </c>
      <c r="H13" s="1" t="s">
        <v>209</v>
      </c>
      <c r="I13" s="1"/>
      <c r="J13" s="1"/>
      <c r="K13" s="1"/>
      <c r="L13" s="1" t="s">
        <v>210</v>
      </c>
      <c r="M13" s="1" t="s">
        <v>73</v>
      </c>
      <c r="N13" s="1" t="s">
        <v>211</v>
      </c>
      <c r="O13" s="1" t="s">
        <v>212</v>
      </c>
      <c r="P13" s="7"/>
      <c r="Q13" s="1" t="s">
        <v>213</v>
      </c>
      <c r="R13" s="14" t="s">
        <v>95</v>
      </c>
      <c r="S13" s="14" t="s">
        <v>214</v>
      </c>
      <c r="T13" s="32" t="s">
        <v>215</v>
      </c>
      <c r="U13" s="32" t="s">
        <v>216</v>
      </c>
      <c r="V13" s="36" t="s">
        <v>96</v>
      </c>
      <c r="W13" s="36" t="s">
        <v>96</v>
      </c>
      <c r="Y13" s="249" t="str">
        <f>VLOOKUP(G13,'WMA -stare dane'!$H$1:$R$114,1,0)</f>
        <v>Nie otrzymaliśmy współrzędnych początku i końca odcinka. Sami nie możemy wyznaczyć, gdyż droga dopiero w budowie.</v>
      </c>
      <c r="Z13" s="249" t="str">
        <f>VLOOKUP(H13,'WMA -stare dane'!$I$1:$R$114,1,0)</f>
        <v>Nie otrzymaliśmy współrzędnych początku i końca odcinka. Sami nie możemy wyznaczyć, gdyż droga dopiero w budowie.</v>
      </c>
      <c r="AA13" s="250" t="str">
        <f t="shared" si="0"/>
        <v>współrzędne niezmienione</v>
      </c>
      <c r="AB13" s="249">
        <f>IF($AA13="współrzędne niezmienione",VLOOKUP($G13,'WMA -stare dane'!$H$2:$P$114,3,0),"")</f>
        <v>0</v>
      </c>
      <c r="AC13" s="249">
        <f>IF($AA13="współrzędne niezmienione",VLOOKUP($G13,'WMA -stare dane'!$H$2:$P$114,4,0),"")</f>
        <v>0</v>
      </c>
      <c r="AD13" s="249">
        <f>IF($AA13="współrzędne niezmienione",VLOOKUP($G13,'WMA -stare dane'!$H$2:$P$114,5,0),"")</f>
        <v>0</v>
      </c>
      <c r="AE13" s="249">
        <f>IF($AA13="współrzędne niezmienione",VLOOKUP($G13,'WMA -stare dane'!$H$2:$P$114,6,0),"")</f>
        <v>0</v>
      </c>
      <c r="AF13" s="251" t="str">
        <f>IF($AA13="współrzędne niezmienione",VLOOKUP($G13,'WMA -stare dane'!$H$2:$P$114,7,0),"")</f>
        <v>budowa</v>
      </c>
      <c r="AG13" s="251" t="str">
        <f>IF($AA13="współrzędne niezmienione",VLOOKUP($G13,'WMA -stare dane'!$H$2:$P$114,8,0),"")</f>
        <v>budowa</v>
      </c>
      <c r="AH13" s="251">
        <f>IF($AA13="współrzędne niezmienione",VLOOKUP($G13,'WMA -stare dane'!$H$2:$P$114,9,0),"")</f>
        <v>28</v>
      </c>
    </row>
    <row r="14" spans="1:34" ht="29" hidden="1">
      <c r="A14" s="21">
        <v>13</v>
      </c>
      <c r="B14" s="7" t="s">
        <v>160</v>
      </c>
      <c r="C14" s="1" t="s">
        <v>161</v>
      </c>
      <c r="D14" s="20" t="s">
        <v>64</v>
      </c>
      <c r="E14" s="1" t="s">
        <v>218</v>
      </c>
      <c r="F14" s="1" t="s">
        <v>218</v>
      </c>
      <c r="G14" s="1" t="s">
        <v>219</v>
      </c>
      <c r="H14" s="1" t="s">
        <v>220</v>
      </c>
      <c r="I14" s="1" t="s">
        <v>221</v>
      </c>
      <c r="J14" s="1" t="s">
        <v>222</v>
      </c>
      <c r="K14" s="1">
        <v>28</v>
      </c>
      <c r="L14" s="1" t="s">
        <v>223</v>
      </c>
      <c r="M14" s="1" t="s">
        <v>73</v>
      </c>
      <c r="N14" s="1"/>
      <c r="O14" s="20" t="s">
        <v>94</v>
      </c>
      <c r="P14" s="7"/>
      <c r="Q14" s="1"/>
      <c r="R14" s="14" t="s">
        <v>95</v>
      </c>
      <c r="S14" s="14"/>
      <c r="T14" s="32"/>
      <c r="U14" s="40"/>
      <c r="V14" s="36" t="s">
        <v>96</v>
      </c>
      <c r="W14" s="36" t="s">
        <v>96</v>
      </c>
      <c r="Y14" s="249" t="str">
        <f>VLOOKUP(G14,'WMA -stare dane'!$H$1:$R$114,1,0)</f>
        <v>49.621673 19.959087</v>
      </c>
      <c r="Z14" s="249" t="str">
        <f>VLOOKUP(H14,'WMA -stare dane'!$I$1:$R$114,1,0)</f>
        <v>49.62903 19.99249</v>
      </c>
      <c r="AA14" s="250" t="str">
        <f t="shared" si="0"/>
        <v>współrzędne niezmienione</v>
      </c>
      <c r="AB14" s="249" t="str">
        <f>IF($AA14="współrzędne niezmienione",VLOOKUP($G14,'WMA -stare dane'!$H$2:$P$114,3,0),"")</f>
        <v>49.621673</v>
      </c>
      <c r="AC14" s="249" t="str">
        <f>IF($AA14="współrzędne niezmienione",VLOOKUP($G14,'WMA -stare dane'!$H$2:$P$114,4,0),"")</f>
        <v>19.959087</v>
      </c>
      <c r="AD14" s="249" t="str">
        <f>IF($AA14="współrzędne niezmienione",VLOOKUP($G14,'WMA -stare dane'!$H$2:$P$114,5,0),"")</f>
        <v>49.62903</v>
      </c>
      <c r="AE14" s="249" t="str">
        <f>IF($AA14="współrzędne niezmienione",VLOOKUP($G14,'WMA -stare dane'!$H$2:$P$114,6,0),"")</f>
        <v>19.99249</v>
      </c>
      <c r="AF14" s="250">
        <f>IF($AA14="współrzędne niezmienione",VLOOKUP($G14,'WMA -stare dane'!$H$2:$P$114,7,0),"")</f>
        <v>69.05</v>
      </c>
      <c r="AG14" s="250">
        <f>IF($AA14="współrzędne niezmienione",VLOOKUP($G14,'WMA -stare dane'!$H$2:$P$114,8,0),"")</f>
        <v>71.7</v>
      </c>
      <c r="AH14" s="250">
        <f>IF($AA14="współrzędne niezmienione",VLOOKUP($G14,'WMA -stare dane'!$H$2:$P$114,9,0),"")</f>
        <v>28</v>
      </c>
    </row>
    <row r="15" spans="1:34" ht="58" hidden="1">
      <c r="A15" s="21">
        <v>14</v>
      </c>
      <c r="B15" s="7" t="s">
        <v>228</v>
      </c>
      <c r="C15" s="1" t="s">
        <v>63</v>
      </c>
      <c r="D15" s="20" t="s">
        <v>64</v>
      </c>
      <c r="E15" s="1" t="s">
        <v>229</v>
      </c>
      <c r="F15" s="1" t="s">
        <v>230</v>
      </c>
      <c r="G15" s="1" t="s">
        <v>231</v>
      </c>
      <c r="H15" s="1" t="s">
        <v>232</v>
      </c>
      <c r="I15" s="1" t="s">
        <v>233</v>
      </c>
      <c r="J15" s="1" t="s">
        <v>234</v>
      </c>
      <c r="K15" s="1" t="s">
        <v>235</v>
      </c>
      <c r="L15" s="1" t="s">
        <v>236</v>
      </c>
      <c r="M15" s="1" t="s">
        <v>73</v>
      </c>
      <c r="N15" s="1"/>
      <c r="O15" s="20" t="s">
        <v>94</v>
      </c>
      <c r="P15" s="7"/>
      <c r="Q15" s="1"/>
      <c r="R15" s="14" t="s">
        <v>95</v>
      </c>
      <c r="S15" s="14"/>
      <c r="U15" s="53" t="s">
        <v>237</v>
      </c>
      <c r="V15" s="53" t="s">
        <v>80</v>
      </c>
      <c r="W15" s="53" t="s">
        <v>80</v>
      </c>
      <c r="X15"/>
      <c r="Y15" s="249" t="str">
        <f>VLOOKUP(G15,'WMA -stare dane'!$H$1:$R$114,1,0)</f>
        <v>52.19747275227589 20.851139839103407</v>
      </c>
      <c r="Z15" s="249" t="str">
        <f>VLOOKUP(H15,'WMA -stare dane'!$I$1:$R$114,1,0)</f>
        <v>52.174767883548284 20.906503943751254</v>
      </c>
      <c r="AA15" s="250" t="str">
        <f t="shared" si="0"/>
        <v>współrzędne niezmienione</v>
      </c>
      <c r="AB15" s="249" t="str">
        <f>IF($AA15="współrzędne niezmienione",VLOOKUP($G15,'WMA -stare dane'!$H$2:$P$114,3,0),"")</f>
        <v>52.19747275227589</v>
      </c>
      <c r="AC15" s="249" t="str">
        <f>IF($AA15="współrzędne niezmienione",VLOOKUP($G15,'WMA -stare dane'!$H$2:$P$114,4,0),"")</f>
        <v>20.851139839103407</v>
      </c>
      <c r="AD15" s="249" t="str">
        <f>IF($AA15="współrzędne niezmienione",VLOOKUP($G15,'WMA -stare dane'!$H$2:$P$114,5,0),"")</f>
        <v>52.174767883548284</v>
      </c>
      <c r="AE15" s="249" t="str">
        <f>IF($AA15="współrzędne niezmienione",VLOOKUP($G15,'WMA -stare dane'!$H$2:$P$114,6,0),"")</f>
        <v>20.906503943751254</v>
      </c>
      <c r="AF15" s="250">
        <f>IF($AA15="współrzędne niezmienione",VLOOKUP($G15,'WMA -stare dane'!$H$2:$P$114,7,0),"")</f>
        <v>456.25</v>
      </c>
      <c r="AG15" s="250">
        <f>IF($AA15="współrzędne niezmienione",VLOOKUP($G15,'WMA -stare dane'!$H$2:$P$114,8,0),"")</f>
        <v>460.9</v>
      </c>
      <c r="AH15" s="250" t="str">
        <f>IF($AA15="współrzędne niezmienione",VLOOKUP($G15,'WMA -stare dane'!$H$2:$P$114,9,0),"")</f>
        <v>S2</v>
      </c>
    </row>
    <row r="16" spans="1:34" ht="101.5" hidden="1">
      <c r="A16" s="21">
        <v>15</v>
      </c>
      <c r="B16" s="7" t="s">
        <v>228</v>
      </c>
      <c r="C16" s="1" t="s">
        <v>63</v>
      </c>
      <c r="D16" s="20" t="s">
        <v>64</v>
      </c>
      <c r="E16" s="1" t="s">
        <v>230</v>
      </c>
      <c r="F16" s="1" t="s">
        <v>242</v>
      </c>
      <c r="G16" s="1" t="s">
        <v>243</v>
      </c>
      <c r="H16" s="1" t="s">
        <v>244</v>
      </c>
      <c r="I16" s="1" t="s">
        <v>245</v>
      </c>
      <c r="J16" s="1" t="s">
        <v>246</v>
      </c>
      <c r="K16" s="1" t="s">
        <v>235</v>
      </c>
      <c r="L16" s="1" t="s">
        <v>247</v>
      </c>
      <c r="M16" s="1" t="s">
        <v>73</v>
      </c>
      <c r="N16" s="1"/>
      <c r="O16" s="1" t="s">
        <v>248</v>
      </c>
      <c r="P16" s="7"/>
      <c r="Q16" s="1" t="s">
        <v>249</v>
      </c>
      <c r="R16" s="2" t="s">
        <v>127</v>
      </c>
      <c r="S16" s="2"/>
      <c r="T16" s="32"/>
      <c r="U16" s="40" t="s">
        <v>250</v>
      </c>
      <c r="V16" s="20"/>
      <c r="W16" s="20"/>
      <c r="X16" t="s">
        <v>251</v>
      </c>
      <c r="Y16" s="249" t="str">
        <f>VLOOKUP(G16,'WMA -stare dane'!$H$1:$R$114,1,0)</f>
        <v>52.16349583899475 20.94393128809528</v>
      </c>
      <c r="Z16" s="249" t="str">
        <f>VLOOKUP(H16,'WMA -stare dane'!$I$1:$R$114,1,0)</f>
        <v>52.13903060650815 20.980074646446486</v>
      </c>
      <c r="AA16" s="250" t="str">
        <f t="shared" si="0"/>
        <v>współrzędne niezmienione</v>
      </c>
      <c r="AB16" s="249" t="str">
        <f>IF($AA16="współrzędne niezmienione",VLOOKUP($G16,'WMA -stare dane'!$H$2:$P$114,3,0),"")</f>
        <v>52.16349583899475</v>
      </c>
      <c r="AC16" s="249" t="str">
        <f>IF($AA16="współrzędne niezmienione",VLOOKUP($G16,'WMA -stare dane'!$H$2:$P$114,4,0),"")</f>
        <v>20.94393128809528</v>
      </c>
      <c r="AD16" s="249" t="str">
        <f>IF($AA16="współrzędne niezmienione",VLOOKUP($G16,'WMA -stare dane'!$H$2:$P$114,5,0),"")</f>
        <v>52.13903060650815</v>
      </c>
      <c r="AE16" s="249" t="str">
        <f>IF($AA16="współrzędne niezmienione",VLOOKUP($G16,'WMA -stare dane'!$H$2:$P$114,6,0),"")</f>
        <v>20.980074646446486</v>
      </c>
      <c r="AF16" s="250">
        <f>IF($AA16="współrzędne niezmienione",VLOOKUP($G16,'WMA -stare dane'!$H$2:$P$114,7,0),"")</f>
        <v>463.75</v>
      </c>
      <c r="AG16" s="250">
        <f>IF($AA16="współrzędne niezmienione",VLOOKUP($G16,'WMA -stare dane'!$H$2:$P$114,8,0),"")</f>
        <v>467.6</v>
      </c>
      <c r="AH16" s="250" t="str">
        <f>IF($AA16="współrzędne niezmienione",VLOOKUP($G16,'WMA -stare dane'!$H$2:$P$114,9,0),"")</f>
        <v>S2</v>
      </c>
    </row>
    <row r="17" spans="1:34" ht="58" hidden="1">
      <c r="A17" s="21">
        <v>16</v>
      </c>
      <c r="B17" s="7" t="s">
        <v>228</v>
      </c>
      <c r="C17" s="1" t="s">
        <v>63</v>
      </c>
      <c r="D17" s="20" t="s">
        <v>64</v>
      </c>
      <c r="E17" s="1" t="s">
        <v>256</v>
      </c>
      <c r="F17" s="1" t="s">
        <v>257</v>
      </c>
      <c r="G17" s="1" t="s">
        <v>258</v>
      </c>
      <c r="H17" s="1" t="s">
        <v>259</v>
      </c>
      <c r="I17" s="1" t="s">
        <v>260</v>
      </c>
      <c r="J17" s="1" t="s">
        <v>261</v>
      </c>
      <c r="K17" s="1"/>
      <c r="L17" s="1" t="s">
        <v>262</v>
      </c>
      <c r="M17" s="1" t="s">
        <v>73</v>
      </c>
      <c r="N17" s="1" t="s">
        <v>263</v>
      </c>
      <c r="O17" s="1" t="s">
        <v>264</v>
      </c>
      <c r="P17" s="7"/>
      <c r="Q17" s="1"/>
      <c r="R17" s="2" t="s">
        <v>127</v>
      </c>
      <c r="S17" s="2"/>
      <c r="T17" s="32"/>
      <c r="U17" s="40" t="s">
        <v>250</v>
      </c>
      <c r="V17" s="36"/>
      <c r="W17" s="36"/>
      <c r="X17" t="s">
        <v>251</v>
      </c>
      <c r="Y17" s="249" t="str">
        <f>VLOOKUP(G17,'WMA -stare dane'!$H$1:$R$114,1,0)</f>
        <v>52.18798156454557 20.778194217685915</v>
      </c>
      <c r="Z17" s="249" t="str">
        <f>VLOOKUP(H17,'WMA -stare dane'!$I$1:$R$114,1,0)</f>
        <v>52.14672489878592 20.620352816407696</v>
      </c>
      <c r="AA17" s="250" t="str">
        <f t="shared" si="0"/>
        <v>współrzędne niezmienione</v>
      </c>
      <c r="AB17" s="249" t="str">
        <f>IF($AA17="współrzędne niezmienione",VLOOKUP($G17,'WMA -stare dane'!$H$2:$P$114,3,0),"")</f>
        <v>52.18798156454557</v>
      </c>
      <c r="AC17" s="249" t="str">
        <f>IF($AA17="współrzędne niezmienione",VLOOKUP($G17,'WMA -stare dane'!$H$2:$P$114,4,0),"")</f>
        <v>20.778194217685915</v>
      </c>
      <c r="AD17" s="249" t="str">
        <f>IF($AA17="współrzędne niezmienione",VLOOKUP($G17,'WMA -stare dane'!$H$2:$P$114,5,0),"")</f>
        <v>52.14672489878592</v>
      </c>
      <c r="AE17" s="249" t="str">
        <f>IF($AA17="współrzędne niezmienione",VLOOKUP($G17,'WMA -stare dane'!$H$2:$P$114,6,0),"")</f>
        <v>20.620352816407696</v>
      </c>
      <c r="AF17" s="250">
        <f>IF($AA17="współrzędne niezmienione",VLOOKUP($G17,'WMA -stare dane'!$H$2:$P$114,7,0),"")</f>
        <v>438.75</v>
      </c>
      <c r="AG17" s="250">
        <f>IF($AA17="współrzędne niezmienione",VLOOKUP($G17,'WMA -stare dane'!$H$2:$P$114,8,0),"")</f>
        <v>450.9</v>
      </c>
      <c r="AH17" s="250" t="str">
        <f>IF($AA17="współrzędne niezmienione",VLOOKUP($G17,'WMA -stare dane'!$H$2:$P$114,9,0),"")</f>
        <v>A2</v>
      </c>
    </row>
    <row r="18" spans="1:34" ht="87">
      <c r="A18" s="21">
        <v>17</v>
      </c>
      <c r="B18" s="7" t="s">
        <v>269</v>
      </c>
      <c r="C18" s="1" t="s">
        <v>270</v>
      </c>
      <c r="D18" s="20" t="s">
        <v>64</v>
      </c>
      <c r="E18" s="1" t="s">
        <v>271</v>
      </c>
      <c r="F18" s="1" t="s">
        <v>272</v>
      </c>
      <c r="G18" s="1" t="s">
        <v>2627</v>
      </c>
      <c r="H18" s="1" t="s">
        <v>2628</v>
      </c>
      <c r="I18" s="1" t="s">
        <v>275</v>
      </c>
      <c r="J18" s="1" t="s">
        <v>276</v>
      </c>
      <c r="K18" s="1"/>
      <c r="L18" s="1" t="s">
        <v>277</v>
      </c>
      <c r="M18" s="1" t="s">
        <v>123</v>
      </c>
      <c r="N18" s="1" t="s">
        <v>263</v>
      </c>
      <c r="O18" s="1" t="s">
        <v>278</v>
      </c>
      <c r="P18" s="7" t="s">
        <v>279</v>
      </c>
      <c r="Q18" s="1" t="s">
        <v>280</v>
      </c>
      <c r="R18" s="2" t="s">
        <v>127</v>
      </c>
      <c r="S18" s="2"/>
      <c r="T18" s="32"/>
      <c r="U18" s="40"/>
      <c r="V18" s="54" t="s">
        <v>281</v>
      </c>
      <c r="W18" s="67" t="s">
        <v>282</v>
      </c>
      <c r="X18"/>
      <c r="Y18" s="249" t="e">
        <f>VLOOKUP(G18,'WMA -stare dane'!$H$1:$R$114,1,0)</f>
        <v>#N/A</v>
      </c>
      <c r="Z18" s="249" t="e">
        <f>VLOOKUP(H18,'WMA -stare dane'!$I$1:$R$114,1,0)</f>
        <v>#N/A</v>
      </c>
      <c r="AA18" s="250" t="e">
        <f t="shared" si="0"/>
        <v>#N/A</v>
      </c>
      <c r="AB18" s="249" t="e">
        <f>IF($AA18="współrzędne niezmienione",VLOOKUP($G18,'WMA -stare dane'!$H$2:$P$114,3,0),"")</f>
        <v>#N/A</v>
      </c>
      <c r="AC18" s="249" t="e">
        <f>IF($AA18="współrzędne niezmienione",VLOOKUP($G18,'WMA -stare dane'!$H$2:$P$114,4,0),"")</f>
        <v>#N/A</v>
      </c>
      <c r="AD18" s="249" t="e">
        <f>IF($AA18="współrzędne niezmienione",VLOOKUP($G18,'WMA -stare dane'!$H$2:$P$114,5,0),"")</f>
        <v>#N/A</v>
      </c>
      <c r="AE18" s="249" t="e">
        <f>IF($AA18="współrzędne niezmienione",VLOOKUP($G18,'WMA -stare dane'!$H$2:$P$114,6,0),"")</f>
        <v>#N/A</v>
      </c>
      <c r="AF18" s="250" t="e">
        <f>IF($AA18="współrzędne niezmienione",VLOOKUP($G18,'WMA -stare dane'!$H$2:$P$114,7,0),"")</f>
        <v>#N/A</v>
      </c>
      <c r="AG18" s="250" t="e">
        <f>IF($AA18="współrzędne niezmienione",VLOOKUP($G18,'WMA -stare dane'!$H$2:$P$114,8,0),"")</f>
        <v>#N/A</v>
      </c>
      <c r="AH18" s="250" t="e">
        <f>IF($AA18="współrzędne niezmienione",VLOOKUP($G18,'WMA -stare dane'!$H$2:$P$114,9,0),"")</f>
        <v>#N/A</v>
      </c>
    </row>
    <row r="19" spans="1:34" ht="58" hidden="1">
      <c r="A19" s="21">
        <v>18</v>
      </c>
      <c r="B19" s="7" t="s">
        <v>269</v>
      </c>
      <c r="C19" s="1" t="s">
        <v>270</v>
      </c>
      <c r="D19" s="20" t="s">
        <v>64</v>
      </c>
      <c r="E19" s="1" t="s">
        <v>272</v>
      </c>
      <c r="F19" s="1" t="s">
        <v>287</v>
      </c>
      <c r="G19" s="1" t="s">
        <v>288</v>
      </c>
      <c r="H19" s="1" t="s">
        <v>289</v>
      </c>
      <c r="I19" s="1" t="s">
        <v>290</v>
      </c>
      <c r="J19" s="1" t="s">
        <v>291</v>
      </c>
      <c r="K19" s="1"/>
      <c r="L19" s="1" t="s">
        <v>292</v>
      </c>
      <c r="M19" s="1" t="s">
        <v>73</v>
      </c>
      <c r="N19" s="1" t="s">
        <v>263</v>
      </c>
      <c r="O19" s="1" t="s">
        <v>293</v>
      </c>
      <c r="P19" s="7"/>
      <c r="Q19" s="1" t="s">
        <v>280</v>
      </c>
      <c r="R19" s="2" t="s">
        <v>127</v>
      </c>
      <c r="S19" s="2"/>
      <c r="T19" s="32"/>
      <c r="U19" s="40"/>
      <c r="V19" s="54" t="s">
        <v>281</v>
      </c>
      <c r="W19" s="67" t="s">
        <v>282</v>
      </c>
      <c r="X19"/>
      <c r="Y19" s="249" t="str">
        <f>VLOOKUP(G19,'WMA -stare dane'!$H$1:$R$114,1,0)</f>
        <v>51.99177031860282 19.905444307957456</v>
      </c>
      <c r="Z19" s="249" t="str">
        <f>VLOOKUP(H19,'WMA -stare dane'!$I$1:$R$114,1,0)</f>
        <v>52.045891426909435 20.05651118210551</v>
      </c>
      <c r="AA19" s="250" t="str">
        <f t="shared" si="0"/>
        <v>współrzędne niezmienione</v>
      </c>
      <c r="AB19" s="249" t="str">
        <f>IF($AA19="współrzędne niezmienione",VLOOKUP($G19,'WMA -stare dane'!$H$2:$P$114,3,0),"")</f>
        <v>51.99177031860282</v>
      </c>
      <c r="AC19" s="249" t="str">
        <f>IF($AA19="współrzędne niezmienione",VLOOKUP($G19,'WMA -stare dane'!$H$2:$P$114,4,0),"")</f>
        <v>19.905444307957456</v>
      </c>
      <c r="AD19" s="249" t="str">
        <f>IF($AA19="współrzędne niezmienione",VLOOKUP($G19,'WMA -stare dane'!$H$2:$P$114,5,0),"")</f>
        <v>52.045891426909435</v>
      </c>
      <c r="AE19" s="249" t="str">
        <f>IF($AA19="współrzędne niezmienione",VLOOKUP($G19,'WMA -stare dane'!$H$2:$P$114,6,0),"")</f>
        <v>20.05651118210551</v>
      </c>
      <c r="AF19" s="250">
        <f>IF($AA19="współrzędne niezmienione",VLOOKUP($G19,'WMA -stare dane'!$H$2:$P$114,7,0),"")</f>
        <v>386</v>
      </c>
      <c r="AG19" s="250">
        <f>IF($AA19="współrzędne niezmienione",VLOOKUP($G19,'WMA -stare dane'!$H$2:$P$114,8,0),"")</f>
        <v>398</v>
      </c>
      <c r="AH19" s="250" t="str">
        <f>IF($AA19="współrzędne niezmienione",VLOOKUP($G19,'WMA -stare dane'!$H$2:$P$114,9,0),"")</f>
        <v>A2</v>
      </c>
    </row>
    <row r="20" spans="1:34" ht="174">
      <c r="A20" s="21">
        <v>19</v>
      </c>
      <c r="B20" s="7" t="s">
        <v>269</v>
      </c>
      <c r="C20" s="1" t="s">
        <v>298</v>
      </c>
      <c r="D20" s="20" t="s">
        <v>64</v>
      </c>
      <c r="E20" s="20" t="s">
        <v>299</v>
      </c>
      <c r="F20" s="20" t="s">
        <v>299</v>
      </c>
      <c r="G20" s="1" t="s">
        <v>2629</v>
      </c>
      <c r="H20" s="1" t="s">
        <v>2630</v>
      </c>
      <c r="I20" s="20" t="s">
        <v>302</v>
      </c>
      <c r="J20" s="20" t="s">
        <v>303</v>
      </c>
      <c r="K20" s="20" t="s">
        <v>304</v>
      </c>
      <c r="L20" s="1" t="s">
        <v>305</v>
      </c>
      <c r="M20" s="1" t="s">
        <v>123</v>
      </c>
      <c r="N20" s="1"/>
      <c r="O20" s="1" t="s">
        <v>306</v>
      </c>
      <c r="P20" s="7" t="s">
        <v>307</v>
      </c>
      <c r="Q20" s="1" t="s">
        <v>308</v>
      </c>
      <c r="R20" s="15" t="s">
        <v>76</v>
      </c>
      <c r="S20" s="15" t="s">
        <v>309</v>
      </c>
      <c r="T20" s="32" t="s">
        <v>310</v>
      </c>
      <c r="U20" s="58" t="s">
        <v>311</v>
      </c>
      <c r="V20" s="67" t="s">
        <v>312</v>
      </c>
      <c r="W20" s="68" t="s">
        <v>282</v>
      </c>
      <c r="X20" s="238"/>
      <c r="Y20" s="249" t="e">
        <f>VLOOKUP(G20,'WMA -stare dane'!$H$1:$R$114,1,0)</f>
        <v>#N/A</v>
      </c>
      <c r="Z20" s="249" t="e">
        <f>VLOOKUP(H20,'WMA -stare dane'!$I$1:$R$114,1,0)</f>
        <v>#N/A</v>
      </c>
      <c r="AA20" s="250" t="e">
        <f t="shared" si="0"/>
        <v>#N/A</v>
      </c>
      <c r="AB20" s="249" t="e">
        <f>IF($AA20="współrzędne niezmienione",VLOOKUP($G20,'WMA -stare dane'!$H$2:$P$114,3,0),"")</f>
        <v>#N/A</v>
      </c>
      <c r="AC20" s="249" t="e">
        <f>IF($AA20="współrzędne niezmienione",VLOOKUP($G20,'WMA -stare dane'!$H$2:$P$114,4,0),"")</f>
        <v>#N/A</v>
      </c>
      <c r="AD20" s="249" t="e">
        <f>IF($AA20="współrzędne niezmienione",VLOOKUP($G20,'WMA -stare dane'!$H$2:$P$114,5,0),"")</f>
        <v>#N/A</v>
      </c>
      <c r="AE20" s="249" t="e">
        <f>IF($AA20="współrzędne niezmienione",VLOOKUP($G20,'WMA -stare dane'!$H$2:$P$114,6,0),"")</f>
        <v>#N/A</v>
      </c>
      <c r="AF20" s="250" t="e">
        <f>IF($AA20="współrzędne niezmienione",VLOOKUP($G20,'WMA -stare dane'!$H$2:$P$114,7,0),"")</f>
        <v>#N/A</v>
      </c>
      <c r="AG20" s="250" t="e">
        <f>IF($AA20="współrzędne niezmienione",VLOOKUP($G20,'WMA -stare dane'!$H$2:$P$114,8,0),"")</f>
        <v>#N/A</v>
      </c>
      <c r="AH20" s="250" t="e">
        <f>IF($AA20="współrzędne niezmienione",VLOOKUP($G20,'WMA -stare dane'!$H$2:$P$114,9,0),"")</f>
        <v>#N/A</v>
      </c>
    </row>
    <row r="21" spans="1:34" ht="58" hidden="1">
      <c r="A21" s="21">
        <v>20</v>
      </c>
      <c r="B21" s="7" t="s">
        <v>160</v>
      </c>
      <c r="C21" s="1" t="s">
        <v>161</v>
      </c>
      <c r="D21" s="20" t="s">
        <v>64</v>
      </c>
      <c r="E21" s="1" t="s">
        <v>317</v>
      </c>
      <c r="F21" s="1" t="s">
        <v>318</v>
      </c>
      <c r="G21" s="1" t="s">
        <v>319</v>
      </c>
      <c r="H21" s="1" t="s">
        <v>320</v>
      </c>
      <c r="I21" s="1" t="s">
        <v>321</v>
      </c>
      <c r="J21" s="1" t="s">
        <v>322</v>
      </c>
      <c r="K21" s="1" t="s">
        <v>323</v>
      </c>
      <c r="L21" s="1" t="s">
        <v>324</v>
      </c>
      <c r="M21" s="1" t="s">
        <v>73</v>
      </c>
      <c r="N21" s="1"/>
      <c r="O21" s="20" t="s">
        <v>94</v>
      </c>
      <c r="P21" s="7"/>
      <c r="Q21" s="1"/>
      <c r="R21" s="14" t="s">
        <v>95</v>
      </c>
      <c r="S21" s="14"/>
      <c r="T21" s="32"/>
      <c r="U21" s="40"/>
      <c r="V21" s="36" t="s">
        <v>96</v>
      </c>
      <c r="W21" s="20" t="s">
        <v>325</v>
      </c>
      <c r="Y21" s="249" t="str">
        <f>VLOOKUP(G21,'WMA -stare dane'!$H$1:$R$114,1,0)</f>
        <v>50.001002541472 19.94470709483</v>
      </c>
      <c r="Z21" s="249" t="str">
        <f>VLOOKUP(H21,'WMA -stare dane'!$I$1:$R$114,1,0)</f>
        <v>50.00443502682 20.0164545268924</v>
      </c>
      <c r="AA21" s="250" t="str">
        <f t="shared" si="0"/>
        <v>współrzędne niezmienione</v>
      </c>
      <c r="AB21" s="249" t="str">
        <f>IF($AA21="współrzędne niezmienione",VLOOKUP($G21,'WMA -stare dane'!$H$2:$P$114,3,0),"")</f>
        <v>50.001002541472</v>
      </c>
      <c r="AC21" s="249" t="str">
        <f>IF($AA21="współrzędne niezmienione",VLOOKUP($G21,'WMA -stare dane'!$H$2:$P$114,4,0),"")</f>
        <v>19.94470709483</v>
      </c>
      <c r="AD21" s="249" t="str">
        <f>IF($AA21="współrzędne niezmienione",VLOOKUP($G21,'WMA -stare dane'!$H$2:$P$114,5,0),"")</f>
        <v>50.00443502682</v>
      </c>
      <c r="AE21" s="249" t="str">
        <f>IF($AA21="współrzędne niezmienione",VLOOKUP($G21,'WMA -stare dane'!$H$2:$P$114,6,0),"")</f>
        <v>20.0164545268924</v>
      </c>
      <c r="AF21" s="250">
        <f>IF($AA21="współrzędne niezmienione",VLOOKUP($G21,'WMA -stare dane'!$H$2:$P$114,7,0),"")</f>
        <v>419.5</v>
      </c>
      <c r="AG21" s="250">
        <f>IF($AA21="współrzędne niezmienione",VLOOKUP($G21,'WMA -stare dane'!$H$2:$P$114,8,0),"")</f>
        <v>424.7</v>
      </c>
      <c r="AH21" s="250" t="str">
        <f>IF($AA21="współrzędne niezmienione",VLOOKUP($G21,'WMA -stare dane'!$H$2:$P$114,9,0),"")</f>
        <v>A4</v>
      </c>
    </row>
    <row r="22" spans="1:34" ht="290" hidden="1">
      <c r="A22" s="21">
        <v>21</v>
      </c>
      <c r="B22" s="7" t="s">
        <v>167</v>
      </c>
      <c r="C22" s="1" t="s">
        <v>168</v>
      </c>
      <c r="D22" s="20" t="s">
        <v>64</v>
      </c>
      <c r="E22" s="1" t="s">
        <v>330</v>
      </c>
      <c r="F22" s="1" t="s">
        <v>331</v>
      </c>
      <c r="G22" s="1" t="s">
        <v>332</v>
      </c>
      <c r="H22" s="1" t="s">
        <v>333</v>
      </c>
      <c r="I22" s="1" t="s">
        <v>334</v>
      </c>
      <c r="J22" s="1" t="s">
        <v>335</v>
      </c>
      <c r="K22" s="1" t="s">
        <v>323</v>
      </c>
      <c r="L22" s="1" t="s">
        <v>336</v>
      </c>
      <c r="M22" s="1" t="s">
        <v>73</v>
      </c>
      <c r="N22" s="1"/>
      <c r="O22" s="19" t="s">
        <v>337</v>
      </c>
      <c r="P22" s="7"/>
      <c r="Q22" s="1" t="s">
        <v>338</v>
      </c>
      <c r="R22" s="14" t="s">
        <v>95</v>
      </c>
      <c r="S22" s="14"/>
      <c r="T22" s="32"/>
      <c r="U22" s="1" t="s">
        <v>339</v>
      </c>
      <c r="V22" s="20" t="s">
        <v>340</v>
      </c>
      <c r="W22" s="20" t="s">
        <v>96</v>
      </c>
      <c r="X22"/>
      <c r="Y22" s="249" t="str">
        <f>VLOOKUP(G22,'WMA -stare dane'!$H$1:$R$114,1,0)</f>
        <v>50.2474166666667 19.0057777777778</v>
      </c>
      <c r="Z22" s="249" t="str">
        <f>VLOOKUP(H22,'WMA -stare dane'!$I$1:$R$114,1,0)</f>
        <v>50.2447777777778 19.0374444444444</v>
      </c>
      <c r="AA22" s="250" t="str">
        <f t="shared" si="0"/>
        <v>współrzędne niezmienione</v>
      </c>
      <c r="AB22" s="249" t="str">
        <f>IF($AA22="współrzędne niezmienione",VLOOKUP($G22,'WMA -stare dane'!$H$2:$P$114,3,0),"")</f>
        <v>50.2474166666667</v>
      </c>
      <c r="AC22" s="249" t="str">
        <f>IF($AA22="współrzędne niezmienione",VLOOKUP($G22,'WMA -stare dane'!$H$2:$P$114,4,0),"")</f>
        <v>19.0057777777778</v>
      </c>
      <c r="AD22" s="249" t="str">
        <f>IF($AA22="współrzędne niezmienione",VLOOKUP($G22,'WMA -stare dane'!$H$2:$P$114,5,0),"")</f>
        <v>50.2447777777778</v>
      </c>
      <c r="AE22" s="249" t="str">
        <f>IF($AA22="współrzędne niezmienione",VLOOKUP($G22,'WMA -stare dane'!$H$2:$P$114,6,0),"")</f>
        <v>19.0374444444444</v>
      </c>
      <c r="AF22" s="250">
        <f>IF($AA22="współrzędne niezmienione",VLOOKUP($G22,'WMA -stare dane'!$H$2:$P$114,7,0),"")</f>
        <v>336.9</v>
      </c>
      <c r="AG22" s="250">
        <f>IF($AA22="współrzędne niezmienione",VLOOKUP($G22,'WMA -stare dane'!$H$2:$P$114,8,0),"")</f>
        <v>339.2</v>
      </c>
      <c r="AH22" s="250" t="str">
        <f>IF($AA22="współrzędne niezmienione",VLOOKUP($G22,'WMA -stare dane'!$H$2:$P$114,9,0),"")</f>
        <v>A4</v>
      </c>
    </row>
    <row r="23" spans="1:34" ht="58" hidden="1">
      <c r="A23" s="21">
        <v>22</v>
      </c>
      <c r="B23" s="7" t="s">
        <v>167</v>
      </c>
      <c r="C23" s="1" t="s">
        <v>168</v>
      </c>
      <c r="D23" s="20" t="s">
        <v>64</v>
      </c>
      <c r="E23" s="1" t="s">
        <v>345</v>
      </c>
      <c r="F23" s="1" t="s">
        <v>346</v>
      </c>
      <c r="G23" s="1" t="s">
        <v>347</v>
      </c>
      <c r="H23" s="1" t="s">
        <v>348</v>
      </c>
      <c r="I23" s="1" t="s">
        <v>349</v>
      </c>
      <c r="J23" s="1" t="s">
        <v>350</v>
      </c>
      <c r="K23" s="1" t="s">
        <v>351</v>
      </c>
      <c r="L23" s="1" t="s">
        <v>352</v>
      </c>
      <c r="M23" s="1" t="s">
        <v>73</v>
      </c>
      <c r="N23" s="1"/>
      <c r="O23" s="19" t="s">
        <v>94</v>
      </c>
      <c r="P23" s="7"/>
      <c r="Q23" s="1"/>
      <c r="R23" s="14" t="s">
        <v>95</v>
      </c>
      <c r="S23" s="14"/>
      <c r="T23" s="32"/>
      <c r="U23" s="1" t="s">
        <v>353</v>
      </c>
      <c r="V23" s="20" t="s">
        <v>96</v>
      </c>
      <c r="W23" s="20" t="s">
        <v>97</v>
      </c>
      <c r="X23"/>
      <c r="Y23" s="249" t="str">
        <f>VLOOKUP(G23,'WMA -stare dane'!$H$1:$R$114,1,0)</f>
        <v>50.7414166666667 19.0505833333333</v>
      </c>
      <c r="Z23" s="249" t="str">
        <f>VLOOKUP(H23,'WMA -stare dane'!$I$1:$R$114,1,0)</f>
        <v>50.6025 19.0328333333333</v>
      </c>
      <c r="AA23" s="250" t="str">
        <f t="shared" si="0"/>
        <v>współrzędne niezmienione</v>
      </c>
      <c r="AB23" s="249" t="str">
        <f>IF($AA23="współrzędne niezmienione",VLOOKUP($G23,'WMA -stare dane'!$H$2:$P$114,3,0),"")</f>
        <v>50.7414166666667</v>
      </c>
      <c r="AC23" s="249" t="str">
        <f>IF($AA23="współrzędne niezmienione",VLOOKUP($G23,'WMA -stare dane'!$H$2:$P$114,4,0),"")</f>
        <v>19.0505833333333</v>
      </c>
      <c r="AD23" s="249" t="str">
        <f>IF($AA23="współrzędne niezmienione",VLOOKUP($G23,'WMA -stare dane'!$H$2:$P$114,5,0),"")</f>
        <v>50.6025</v>
      </c>
      <c r="AE23" s="249" t="str">
        <f>IF($AA23="współrzędne niezmienione",VLOOKUP($G23,'WMA -stare dane'!$H$2:$P$114,6,0),"")</f>
        <v>19.0328333333333</v>
      </c>
      <c r="AF23" s="250">
        <f>IF($AA23="współrzędne niezmienione",VLOOKUP($G23,'WMA -stare dane'!$H$2:$P$114,7,0),"")</f>
        <v>442.3</v>
      </c>
      <c r="AG23" s="250">
        <f>IF($AA23="współrzędne niezmienione",VLOOKUP($G23,'WMA -stare dane'!$H$2:$P$114,8,0),"")</f>
        <v>458.1</v>
      </c>
      <c r="AH23" s="250" t="str">
        <f>IF($AA23="współrzędne niezmienione",VLOOKUP($G23,'WMA -stare dane'!$H$2:$P$114,9,0),"")</f>
        <v>A1</v>
      </c>
    </row>
    <row r="24" spans="1:34" ht="116" hidden="1">
      <c r="A24" s="21">
        <v>23</v>
      </c>
      <c r="B24" s="7" t="s">
        <v>269</v>
      </c>
      <c r="C24" s="1" t="s">
        <v>270</v>
      </c>
      <c r="D24" s="20" t="s">
        <v>64</v>
      </c>
      <c r="E24" s="1" t="s">
        <v>357</v>
      </c>
      <c r="F24" s="1" t="s">
        <v>358</v>
      </c>
      <c r="G24" s="69" t="s">
        <v>2480</v>
      </c>
      <c r="H24" s="69" t="s">
        <v>2481</v>
      </c>
      <c r="I24" s="49" t="s">
        <v>359</v>
      </c>
      <c r="J24" s="49" t="s">
        <v>360</v>
      </c>
      <c r="K24" s="1" t="s">
        <v>351</v>
      </c>
      <c r="L24" s="1" t="s">
        <v>361</v>
      </c>
      <c r="M24" s="1" t="s">
        <v>73</v>
      </c>
      <c r="N24" s="1" t="s">
        <v>362</v>
      </c>
      <c r="O24" s="1" t="s">
        <v>363</v>
      </c>
      <c r="P24" s="7"/>
      <c r="Q24" s="1" t="s">
        <v>364</v>
      </c>
      <c r="R24" s="15" t="s">
        <v>76</v>
      </c>
      <c r="S24" s="15" t="s">
        <v>365</v>
      </c>
      <c r="T24" s="32" t="s">
        <v>366</v>
      </c>
      <c r="U24" s="70" t="s">
        <v>367</v>
      </c>
      <c r="V24" s="67" t="s">
        <v>96</v>
      </c>
      <c r="W24" s="68" t="s">
        <v>282</v>
      </c>
      <c r="X24" s="238"/>
      <c r="Y24" s="249" t="str">
        <f>VLOOKUP(G24,'WMA -stare dane'!$H$1:$R$114,1,0)</f>
        <v>51.4093989315545 19.63441396641366</v>
      </c>
      <c r="Z24" s="249" t="str">
        <f>VLOOKUP(H24,'WMA -stare dane'!$I$1:$R$114,1,0)</f>
        <v>51.211934899685545 19.486839653843642</v>
      </c>
      <c r="AA24" s="250" t="str">
        <f t="shared" si="0"/>
        <v>współrzędne niezmienione</v>
      </c>
      <c r="AB24" s="249" t="str">
        <f>IF($AA24="współrzędne niezmienione",VLOOKUP($G24,'WMA -stare dane'!$H$2:$P$114,3,0),"")</f>
        <v>51.4093989315545</v>
      </c>
      <c r="AC24" s="249" t="str">
        <f>IF($AA24="współrzędne niezmienione",VLOOKUP($G24,'WMA -stare dane'!$H$2:$P$114,4,0),"")</f>
        <v>19.63441396641366</v>
      </c>
      <c r="AD24" s="249" t="str">
        <f>IF($AA24="współrzędne niezmienione",VLOOKUP($G24,'WMA -stare dane'!$H$2:$P$114,5,0),"")</f>
        <v>51.211934899685545</v>
      </c>
      <c r="AE24" s="249" t="str">
        <f>IF($AA24="współrzędne niezmienione",VLOOKUP($G24,'WMA -stare dane'!$H$2:$P$114,6,0),"")</f>
        <v>19.486839653843642</v>
      </c>
      <c r="AF24" s="250">
        <f>IF($AA24="współrzędne niezmienione",VLOOKUP($G24,'WMA -stare dane'!$H$2:$P$114,7,0),"")</f>
        <v>350.5</v>
      </c>
      <c r="AG24" s="250">
        <f>IF($AA24="współrzędne niezmienione",VLOOKUP($G24,'WMA -stare dane'!$H$2:$P$114,8,0),"")</f>
        <v>375.3</v>
      </c>
      <c r="AH24" s="250" t="str">
        <f>IF($AA24="współrzędne niezmienione",VLOOKUP($G24,'WMA -stare dane'!$H$2:$P$114,9,0),"")</f>
        <v>A1</v>
      </c>
    </row>
    <row r="25" spans="1:34" ht="116" hidden="1">
      <c r="A25" s="21">
        <v>24</v>
      </c>
      <c r="B25" s="7" t="s">
        <v>167</v>
      </c>
      <c r="C25" s="1" t="s">
        <v>168</v>
      </c>
      <c r="D25" s="20" t="s">
        <v>64</v>
      </c>
      <c r="E25" s="1" t="s">
        <v>368</v>
      </c>
      <c r="F25" s="1" t="s">
        <v>369</v>
      </c>
      <c r="G25" s="1" t="s">
        <v>2486</v>
      </c>
      <c r="H25" s="1" t="s">
        <v>2487</v>
      </c>
      <c r="I25" s="1" t="s">
        <v>2631</v>
      </c>
      <c r="J25" s="1" t="s">
        <v>2632</v>
      </c>
      <c r="K25" s="1"/>
      <c r="L25" s="1" t="s">
        <v>370</v>
      </c>
      <c r="M25" s="1" t="s">
        <v>73</v>
      </c>
      <c r="N25" s="1" t="s">
        <v>362</v>
      </c>
      <c r="O25" s="1" t="s">
        <v>371</v>
      </c>
      <c r="P25" s="7"/>
      <c r="Q25" s="1" t="s">
        <v>372</v>
      </c>
      <c r="R25" s="15" t="s">
        <v>76</v>
      </c>
      <c r="S25" s="15" t="s">
        <v>77</v>
      </c>
      <c r="T25" s="32" t="s">
        <v>373</v>
      </c>
      <c r="U25" s="1" t="s">
        <v>374</v>
      </c>
      <c r="V25" s="20" t="s">
        <v>96</v>
      </c>
      <c r="W25" s="20" t="s">
        <v>375</v>
      </c>
      <c r="X25"/>
      <c r="Y25" s="249" t="str">
        <f>VLOOKUP(G25,'WMA -stare dane'!$H$1:$R$114,1,0)</f>
        <v>50.913944 19.214667</v>
      </c>
      <c r="Z25" s="249" t="str">
        <f>VLOOKUP(H25,'WMA -stare dane'!$I$1:$R$114,1,0)</f>
        <v>51.087000 19.375139</v>
      </c>
      <c r="AA25" s="250" t="str">
        <f t="shared" si="0"/>
        <v>współrzędne niezmienione</v>
      </c>
      <c r="AB25" s="249" t="str">
        <f>IF($AA25="współrzędne niezmienione",VLOOKUP($G25,'WMA -stare dane'!$H$2:$P$114,3,0),"")</f>
        <v>50.913944</v>
      </c>
      <c r="AC25" s="249" t="str">
        <f>IF($AA25="współrzędne niezmienione",VLOOKUP($G25,'WMA -stare dane'!$H$2:$P$114,4,0),"")</f>
        <v>19.214667</v>
      </c>
      <c r="AD25" s="249" t="str">
        <f>IF($AA25="współrzędne niezmienione",VLOOKUP($G25,'WMA -stare dane'!$H$2:$P$114,5,0),"")</f>
        <v>51.087000</v>
      </c>
      <c r="AE25" s="249" t="str">
        <f>IF($AA25="współrzędne niezmienione",VLOOKUP($G25,'WMA -stare dane'!$H$2:$P$114,6,0),"")</f>
        <v>19.375139</v>
      </c>
      <c r="AF25" s="250">
        <f>IF($AA25="współrzędne niezmienione",VLOOKUP($G25,'WMA -stare dane'!$H$2:$P$114,7,0),"")</f>
        <v>391.4</v>
      </c>
      <c r="AG25" s="250">
        <f>IF($AA25="współrzędne niezmienione",VLOOKUP($G25,'WMA -stare dane'!$H$2:$P$114,8,0),"")</f>
        <v>413.9</v>
      </c>
      <c r="AH25" s="250" t="str">
        <f>IF($AA25="współrzędne niezmienione",VLOOKUP($G25,'WMA -stare dane'!$H$2:$P$114,9,0),"")</f>
        <v>A1</v>
      </c>
    </row>
    <row r="26" spans="1:34" ht="58" hidden="1">
      <c r="A26" s="21">
        <v>25</v>
      </c>
      <c r="B26" s="7" t="s">
        <v>269</v>
      </c>
      <c r="C26" s="1" t="s">
        <v>270</v>
      </c>
      <c r="D26" s="20" t="s">
        <v>64</v>
      </c>
      <c r="E26" s="1" t="s">
        <v>376</v>
      </c>
      <c r="F26" s="1" t="s">
        <v>377</v>
      </c>
      <c r="G26" s="1" t="s">
        <v>378</v>
      </c>
      <c r="H26" s="1" t="s">
        <v>379</v>
      </c>
      <c r="I26" s="1" t="s">
        <v>380</v>
      </c>
      <c r="J26" s="1" t="s">
        <v>381</v>
      </c>
      <c r="K26" s="1" t="s">
        <v>351</v>
      </c>
      <c r="L26" s="1" t="s">
        <v>382</v>
      </c>
      <c r="M26" s="1" t="s">
        <v>383</v>
      </c>
      <c r="N26" s="1"/>
      <c r="O26" s="20" t="s">
        <v>94</v>
      </c>
      <c r="P26" s="7"/>
      <c r="Q26" s="1"/>
      <c r="R26" s="14" t="s">
        <v>95</v>
      </c>
      <c r="S26" s="14"/>
      <c r="T26" s="32"/>
      <c r="U26" s="34"/>
      <c r="V26" s="254" t="s">
        <v>96</v>
      </c>
      <c r="W26" s="68" t="s">
        <v>282</v>
      </c>
      <c r="X26" s="238"/>
      <c r="Y26" s="249" t="str">
        <f>VLOOKUP(G26,'WMA -stare dane'!$H$1:$R$114,1,0)</f>
        <v>51.678136164124105 19.591187869602184</v>
      </c>
      <c r="Z26" s="249" t="str">
        <f>VLOOKUP(H26,'WMA -stare dane'!$I$1:$R$114,1,0)</f>
        <v>51.74496779904694 19.598717900692044</v>
      </c>
      <c r="AA26" s="250" t="str">
        <f t="shared" si="0"/>
        <v>współrzędne niezmienione</v>
      </c>
      <c r="AB26" s="249" t="str">
        <f>IF($AA26="współrzędne niezmienione",VLOOKUP($G26,'WMA -stare dane'!$H$2:$P$114,3,0),"")</f>
        <v>51.678136164124105</v>
      </c>
      <c r="AC26" s="249" t="str">
        <f>IF($AA26="współrzędne niezmienione",VLOOKUP($G26,'WMA -stare dane'!$H$2:$P$114,4,0),"")</f>
        <v>19.591187869602184</v>
      </c>
      <c r="AD26" s="249" t="str">
        <f>IF($AA26="współrzędne niezmienione",VLOOKUP($G26,'WMA -stare dane'!$H$2:$P$114,5,0),"")</f>
        <v>51.74496779904694</v>
      </c>
      <c r="AE26" s="249" t="str">
        <f>IF($AA26="współrzędne niezmienione",VLOOKUP($G26,'WMA -stare dane'!$H$2:$P$114,6,0),"")</f>
        <v>19.598717900692044</v>
      </c>
      <c r="AF26" s="250">
        <f>IF($AA26="współrzędne niezmienione",VLOOKUP($G26,'WMA -stare dane'!$H$2:$P$114,7,0),"")</f>
        <v>311.64999999999998</v>
      </c>
      <c r="AG26" s="250">
        <f>IF($AA26="współrzędne niezmienione",VLOOKUP($G26,'WMA -stare dane'!$H$2:$P$114,8,0),"")</f>
        <v>319.35000000000002</v>
      </c>
      <c r="AH26" s="250" t="str">
        <f>IF($AA26="współrzędne niezmienione",VLOOKUP($G26,'WMA -stare dane'!$H$2:$P$114,9,0),"")</f>
        <v>A1</v>
      </c>
    </row>
    <row r="27" spans="1:34" ht="145" hidden="1">
      <c r="A27" s="21">
        <v>26</v>
      </c>
      <c r="B27" s="7" t="s">
        <v>228</v>
      </c>
      <c r="C27" s="1" t="s">
        <v>63</v>
      </c>
      <c r="D27" s="20" t="s">
        <v>64</v>
      </c>
      <c r="E27" s="1" t="s">
        <v>388</v>
      </c>
      <c r="F27" s="1" t="s">
        <v>389</v>
      </c>
      <c r="G27" s="1" t="s">
        <v>390</v>
      </c>
      <c r="H27" s="1" t="s">
        <v>391</v>
      </c>
      <c r="I27" s="1"/>
      <c r="J27" s="1"/>
      <c r="K27" s="1" t="s">
        <v>392</v>
      </c>
      <c r="L27" s="1" t="s">
        <v>393</v>
      </c>
      <c r="M27" s="1" t="s">
        <v>73</v>
      </c>
      <c r="N27" s="1"/>
      <c r="O27" s="1" t="s">
        <v>394</v>
      </c>
      <c r="P27" s="7" t="s">
        <v>395</v>
      </c>
      <c r="Q27" s="1" t="s">
        <v>396</v>
      </c>
      <c r="R27" s="15" t="s">
        <v>76</v>
      </c>
      <c r="S27" s="15" t="s">
        <v>397</v>
      </c>
      <c r="T27" s="32" t="s">
        <v>398</v>
      </c>
      <c r="U27" s="40" t="s">
        <v>399</v>
      </c>
      <c r="V27" s="53" t="s">
        <v>80</v>
      </c>
      <c r="W27" s="53" t="s">
        <v>80</v>
      </c>
      <c r="X27"/>
      <c r="Y27" s="249" t="str">
        <f>VLOOKUP(G27,'WMA -stare dane'!$H$1:$R$114,1,0)</f>
        <v>51.9467558 20.8438791</v>
      </c>
      <c r="Z27" s="249" t="str">
        <f>VLOOKUP(H27,'WMA -stare dane'!$I$1:$R$114,1,0)</f>
        <v>51.869993481476776 20.851831143494497</v>
      </c>
      <c r="AA27" s="250" t="str">
        <f t="shared" si="0"/>
        <v>współrzędne niezmienione</v>
      </c>
      <c r="AB27" s="249" t="str">
        <f>IF($AA27="współrzędne niezmienione",VLOOKUP($G27,'WMA -stare dane'!$H$2:$P$114,3,0),"")</f>
        <v>51.9467558</v>
      </c>
      <c r="AC27" s="249" t="str">
        <f>IF($AA27="współrzędne niezmienione",VLOOKUP($G27,'WMA -stare dane'!$H$2:$P$114,4,0),"")</f>
        <v>20.8438791</v>
      </c>
      <c r="AD27" s="249" t="str">
        <f>IF($AA27="współrzędne niezmienione",VLOOKUP($G27,'WMA -stare dane'!$H$2:$P$114,5,0),"")</f>
        <v>51.869993481476776</v>
      </c>
      <c r="AE27" s="249" t="str">
        <f>IF($AA27="współrzędne niezmienione",VLOOKUP($G27,'WMA -stare dane'!$H$2:$P$114,6,0),"")</f>
        <v>20.851831143494497</v>
      </c>
      <c r="AF27" s="250" t="str">
        <f>IF($AA27="współrzędne niezmienione",VLOOKUP($G27,'WMA -stare dane'!$H$2:$P$114,7,0),"")</f>
        <v>24,950
410,550</v>
      </c>
      <c r="AG27" s="250" t="str">
        <f>IF($AA27="współrzędne niezmienione",VLOOKUP($G27,'WMA -stare dane'!$H$2:$P$114,8,0),"")</f>
        <v>29,353
414,900</v>
      </c>
      <c r="AH27" s="250" t="str">
        <f>IF($AA27="współrzędne niezmienione",VLOOKUP($G27,'WMA -stare dane'!$H$2:$P$114,9,0),"")</f>
        <v>S7u
S7</v>
      </c>
    </row>
    <row r="28" spans="1:34" ht="87">
      <c r="A28" s="21">
        <v>27</v>
      </c>
      <c r="B28" s="7" t="s">
        <v>228</v>
      </c>
      <c r="C28" s="1" t="s">
        <v>63</v>
      </c>
      <c r="D28" s="20" t="s">
        <v>64</v>
      </c>
      <c r="E28" s="1" t="s">
        <v>407</v>
      </c>
      <c r="F28" s="1" t="s">
        <v>2633</v>
      </c>
      <c r="G28" s="1"/>
      <c r="H28" s="1"/>
      <c r="I28" s="1" t="s">
        <v>2634</v>
      </c>
      <c r="J28" s="1" t="s">
        <v>2635</v>
      </c>
      <c r="K28" s="1" t="s">
        <v>392</v>
      </c>
      <c r="L28" s="1" t="s">
        <v>412</v>
      </c>
      <c r="M28" s="1" t="s">
        <v>123</v>
      </c>
      <c r="N28" s="1"/>
      <c r="O28" s="1" t="s">
        <v>413</v>
      </c>
      <c r="P28" s="7"/>
      <c r="Q28" s="1" t="s">
        <v>414</v>
      </c>
      <c r="R28" s="15" t="s">
        <v>76</v>
      </c>
      <c r="S28" s="15" t="s">
        <v>77</v>
      </c>
      <c r="T28" s="32" t="s">
        <v>373</v>
      </c>
      <c r="U28" s="40" t="s">
        <v>415</v>
      </c>
      <c r="V28" s="53" t="s">
        <v>80</v>
      </c>
      <c r="W28" s="53" t="s">
        <v>80</v>
      </c>
      <c r="X28"/>
      <c r="Y28" s="249" t="e">
        <f>VLOOKUP(G28,'WMA -stare dane'!$H$1:$R$114,1,0)</f>
        <v>#N/A</v>
      </c>
      <c r="Z28" s="249" t="e">
        <f>VLOOKUP(H28,'WMA -stare dane'!$I$1:$R$114,1,0)</f>
        <v>#N/A</v>
      </c>
      <c r="AA28" s="250" t="e">
        <f t="shared" si="0"/>
        <v>#N/A</v>
      </c>
      <c r="AB28" s="249" t="e">
        <f>IF($AA28="współrzędne niezmienione",VLOOKUP($G28,'WMA -stare dane'!$H$2:$P$114,3,0),"")</f>
        <v>#N/A</v>
      </c>
      <c r="AC28" s="249" t="e">
        <f>IF($AA28="współrzędne niezmienione",VLOOKUP($G28,'WMA -stare dane'!$H$2:$P$114,4,0),"")</f>
        <v>#N/A</v>
      </c>
      <c r="AD28" s="249" t="e">
        <f>IF($AA28="współrzędne niezmienione",VLOOKUP($G28,'WMA -stare dane'!$H$2:$P$114,5,0),"")</f>
        <v>#N/A</v>
      </c>
      <c r="AE28" s="249" t="e">
        <f>IF($AA28="współrzędne niezmienione",VLOOKUP($G28,'WMA -stare dane'!$H$2:$P$114,6,0),"")</f>
        <v>#N/A</v>
      </c>
      <c r="AF28" s="250" t="e">
        <f>IF($AA28="współrzędne niezmienione",VLOOKUP($G28,'WMA -stare dane'!$H$2:$P$114,7,0),"")</f>
        <v>#N/A</v>
      </c>
      <c r="AG28" s="250" t="e">
        <f>IF($AA28="współrzędne niezmienione",VLOOKUP($G28,'WMA -stare dane'!$H$2:$P$114,8,0),"")</f>
        <v>#N/A</v>
      </c>
      <c r="AH28" s="250" t="e">
        <f>IF($AA28="współrzędne niezmienione",VLOOKUP($G28,'WMA -stare dane'!$H$2:$P$114,9,0),"")</f>
        <v>#N/A</v>
      </c>
    </row>
    <row r="29" spans="1:34" ht="29" hidden="1">
      <c r="A29" s="21">
        <v>28</v>
      </c>
      <c r="B29" s="7" t="s">
        <v>62</v>
      </c>
      <c r="C29" s="1" t="s">
        <v>63</v>
      </c>
      <c r="D29" s="20" t="s">
        <v>64</v>
      </c>
      <c r="E29" s="1" t="s">
        <v>420</v>
      </c>
      <c r="F29" s="1" t="s">
        <v>421</v>
      </c>
      <c r="G29" s="1" t="s">
        <v>422</v>
      </c>
      <c r="H29" s="1" t="s">
        <v>423</v>
      </c>
      <c r="I29" s="1" t="s">
        <v>424</v>
      </c>
      <c r="J29" s="1" t="s">
        <v>425</v>
      </c>
      <c r="K29" s="1" t="s">
        <v>426</v>
      </c>
      <c r="L29" s="1" t="s">
        <v>427</v>
      </c>
      <c r="M29" s="1" t="s">
        <v>73</v>
      </c>
      <c r="N29" s="1"/>
      <c r="O29" s="20" t="s">
        <v>94</v>
      </c>
      <c r="P29" s="7"/>
      <c r="Q29" s="1"/>
      <c r="R29" s="14" t="s">
        <v>95</v>
      </c>
      <c r="S29" s="14"/>
      <c r="T29" s="32"/>
      <c r="U29" s="40"/>
      <c r="V29" s="36" t="s">
        <v>96</v>
      </c>
      <c r="W29" s="36" t="s">
        <v>96</v>
      </c>
      <c r="X29"/>
      <c r="Y29" s="249" t="str">
        <f>VLOOKUP(G29,'WMA -stare dane'!$H$1:$R$114,1,0)</f>
        <v xml:space="preserve">51.896390 21.579514 </v>
      </c>
      <c r="Z29" s="249" t="str">
        <f>VLOOKUP(H29,'WMA -stare dane'!$I$1:$R$114,1,0)</f>
        <v xml:space="preserve">51.899461 21.581361 </v>
      </c>
      <c r="AA29" s="250" t="str">
        <f t="shared" si="0"/>
        <v>współrzędne niezmienione</v>
      </c>
      <c r="AB29" s="249" t="str">
        <f>IF($AA29="współrzędne niezmienione",VLOOKUP($G29,'WMA -stare dane'!$H$2:$P$114,3,0),"")</f>
        <v>51.896390</v>
      </c>
      <c r="AC29" s="249" t="str">
        <f>IF($AA29="współrzędne niezmienione",VLOOKUP($G29,'WMA -stare dane'!$H$2:$P$114,4,0),"")</f>
        <v>21.579514</v>
      </c>
      <c r="AD29" s="249" t="str">
        <f>IF($AA29="współrzędne niezmienione",VLOOKUP($G29,'WMA -stare dane'!$H$2:$P$114,5,0),"")</f>
        <v>51.899461</v>
      </c>
      <c r="AE29" s="249" t="str">
        <f>IF($AA29="współrzędne niezmienione",VLOOKUP($G29,'WMA -stare dane'!$H$2:$P$114,6,0),"")</f>
        <v>21.581361</v>
      </c>
      <c r="AF29" s="250">
        <f>IF($AA29="współrzędne niezmienione",VLOOKUP($G29,'WMA -stare dane'!$H$2:$P$114,7,0),"")</f>
        <v>41.9</v>
      </c>
      <c r="AG29" s="250">
        <f>IF($AA29="współrzędne niezmienione",VLOOKUP($G29,'WMA -stare dane'!$H$2:$P$114,8,0),"")</f>
        <v>42.25</v>
      </c>
      <c r="AH29" s="250" t="str">
        <f>IF($AA29="współrzędne niezmienione",VLOOKUP($G29,'WMA -stare dane'!$H$2:$P$114,9,0),"")</f>
        <v>S17</v>
      </c>
    </row>
    <row r="30" spans="1:34" ht="283.5" hidden="1">
      <c r="A30" s="21">
        <v>29</v>
      </c>
      <c r="B30" s="7" t="s">
        <v>62</v>
      </c>
      <c r="C30" s="1" t="s">
        <v>432</v>
      </c>
      <c r="D30" s="20" t="s">
        <v>64</v>
      </c>
      <c r="E30" s="1" t="s">
        <v>433</v>
      </c>
      <c r="F30" s="1" t="s">
        <v>434</v>
      </c>
      <c r="G30" s="1" t="s">
        <v>435</v>
      </c>
      <c r="H30" s="1" t="s">
        <v>436</v>
      </c>
      <c r="I30" s="1" t="s">
        <v>437</v>
      </c>
      <c r="J30" s="1" t="s">
        <v>438</v>
      </c>
      <c r="K30" s="1" t="s">
        <v>426</v>
      </c>
      <c r="L30" s="1" t="s">
        <v>439</v>
      </c>
      <c r="M30" s="1" t="s">
        <v>73</v>
      </c>
      <c r="N30" s="1"/>
      <c r="O30" s="19" t="s">
        <v>440</v>
      </c>
      <c r="P30" s="7"/>
      <c r="Q30" s="1" t="s">
        <v>441</v>
      </c>
      <c r="R30" s="15" t="s">
        <v>76</v>
      </c>
      <c r="S30" s="15" t="s">
        <v>442</v>
      </c>
      <c r="T30" s="74" t="s">
        <v>443</v>
      </c>
      <c r="U30" s="74" t="s">
        <v>444</v>
      </c>
      <c r="V30" s="36" t="s">
        <v>96</v>
      </c>
      <c r="W30" s="36" t="s">
        <v>96</v>
      </c>
      <c r="X30"/>
      <c r="Y30" s="249" t="str">
        <f>VLOOKUP(G30,'WMA -stare dane'!$H$1:$R$114,1,0)</f>
        <v>51.324847 22.386510</v>
      </c>
      <c r="Z30" s="249" t="str">
        <f>VLOOKUP(H30,'WMA -stare dane'!$I$1:$R$114,1,0)</f>
        <v>51.290169 22.435901</v>
      </c>
      <c r="AA30" s="250" t="str">
        <f t="shared" si="0"/>
        <v>współrzędne niezmienione</v>
      </c>
      <c r="AB30" s="249" t="str">
        <f>IF($AA30="współrzędne niezmienione",VLOOKUP($G30,'WMA -stare dane'!$H$2:$P$114,3,0),"")</f>
        <v>51.324847</v>
      </c>
      <c r="AC30" s="249" t="str">
        <f>IF($AA30="współrzędne niezmienione",VLOOKUP($G30,'WMA -stare dane'!$H$2:$P$114,4,0),"")</f>
        <v>22.386510</v>
      </c>
      <c r="AD30" s="249" t="str">
        <f>IF($AA30="współrzędne niezmienione",VLOOKUP($G30,'WMA -stare dane'!$H$2:$P$114,5,0),"")</f>
        <v>51.290169</v>
      </c>
      <c r="AE30" s="249" t="str">
        <f>IF($AA30="współrzędne niezmienione",VLOOKUP($G30,'WMA -stare dane'!$H$2:$P$114,6,0),"")</f>
        <v>22.435901</v>
      </c>
      <c r="AF30" s="250">
        <f>IF($AA30="współrzędne niezmienione",VLOOKUP($G30,'WMA -stare dane'!$H$2:$P$114,7,0),"")</f>
        <v>46.6</v>
      </c>
      <c r="AG30" s="250">
        <f>IF($AA30="współrzędne niezmienione",VLOOKUP($G30,'WMA -stare dane'!$H$2:$P$114,8,0),"")</f>
        <v>52.4</v>
      </c>
      <c r="AH30" s="250" t="str">
        <f>IF($AA30="współrzędne niezmienione",VLOOKUP($G30,'WMA -stare dane'!$H$2:$P$114,9,0),"")</f>
        <v>S12s</v>
      </c>
    </row>
    <row r="31" spans="1:34" ht="101.5" hidden="1">
      <c r="A31" s="21">
        <v>30</v>
      </c>
      <c r="B31" s="7" t="s">
        <v>85</v>
      </c>
      <c r="C31" s="1" t="s">
        <v>63</v>
      </c>
      <c r="D31" s="20" t="s">
        <v>64</v>
      </c>
      <c r="E31" s="1" t="s">
        <v>450</v>
      </c>
      <c r="F31" s="1" t="s">
        <v>450</v>
      </c>
      <c r="G31" s="1" t="s">
        <v>451</v>
      </c>
      <c r="H31" s="1" t="s">
        <v>452</v>
      </c>
      <c r="I31" s="1"/>
      <c r="J31" s="1"/>
      <c r="K31" s="1"/>
      <c r="L31" s="1" t="s">
        <v>453</v>
      </c>
      <c r="M31" s="1" t="s">
        <v>73</v>
      </c>
      <c r="N31" s="1" t="s">
        <v>454</v>
      </c>
      <c r="O31" s="1" t="s">
        <v>455</v>
      </c>
      <c r="P31" s="7"/>
      <c r="Q31" s="1" t="s">
        <v>456</v>
      </c>
      <c r="R31" s="14" t="s">
        <v>95</v>
      </c>
      <c r="S31" s="14"/>
      <c r="T31" s="32"/>
      <c r="U31" s="40" t="s">
        <v>457</v>
      </c>
      <c r="V31" s="36"/>
      <c r="W31" s="36"/>
      <c r="X31" t="s">
        <v>251</v>
      </c>
      <c r="Y31" s="249" t="str">
        <f>VLOOKUP(G31,'WMA -stare dane'!$H$1:$R$114,1,0)</f>
        <v>52.79982044054164 21.86963260556035</v>
      </c>
      <c r="Z31" s="249" t="str">
        <f>VLOOKUP(H31,'WMA -stare dane'!$I$1:$R$114,1,0)</f>
        <v>52.818793771125804 21.88943639546997</v>
      </c>
      <c r="AA31" s="250" t="str">
        <f t="shared" si="0"/>
        <v>współrzędne niezmienione</v>
      </c>
      <c r="AB31" s="249" t="str">
        <f>IF($AA31="współrzędne niezmienione",VLOOKUP($G31,'WMA -stare dane'!$H$2:$P$114,3,0),"")</f>
        <v>52.79982044054164</v>
      </c>
      <c r="AC31" s="249" t="str">
        <f>IF($AA31="współrzędne niezmienione",VLOOKUP($G31,'WMA -stare dane'!$H$2:$P$114,4,0),"")</f>
        <v>21.86963260556035</v>
      </c>
      <c r="AD31" s="249" t="str">
        <f>IF($AA31="współrzędne niezmienione",VLOOKUP($G31,'WMA -stare dane'!$H$2:$P$114,5,0),"")</f>
        <v>52.818793771125804</v>
      </c>
      <c r="AE31" s="249" t="str">
        <f>IF($AA31="współrzędne niezmienione",VLOOKUP($G31,'WMA -stare dane'!$H$2:$P$114,6,0),"")</f>
        <v>21.88943639546997</v>
      </c>
      <c r="AF31" s="250">
        <f>IF($AA31="współrzędne niezmienione",VLOOKUP($G31,'WMA -stare dane'!$H$2:$P$114,7,0),"")</f>
        <v>2.5</v>
      </c>
      <c r="AG31" s="250">
        <f>IF($AA31="współrzędne niezmienione",VLOOKUP($G31,'WMA -stare dane'!$H$2:$P$114,8,0),"")</f>
        <v>5.0999999999999996</v>
      </c>
      <c r="AH31" s="250" t="str">
        <f>IF($AA31="współrzędne niezmienione",VLOOKUP($G31,'WMA -stare dane'!$H$2:$P$114,9,0),"")</f>
        <v>S8a</v>
      </c>
    </row>
    <row r="32" spans="1:34" ht="58" hidden="1">
      <c r="A32" s="21">
        <v>31</v>
      </c>
      <c r="B32" s="7" t="s">
        <v>463</v>
      </c>
      <c r="C32" s="1" t="s">
        <v>464</v>
      </c>
      <c r="D32" s="20" t="s">
        <v>64</v>
      </c>
      <c r="E32" s="1" t="s">
        <v>465</v>
      </c>
      <c r="F32" s="1" t="s">
        <v>466</v>
      </c>
      <c r="G32" s="1" t="s">
        <v>467</v>
      </c>
      <c r="H32" s="1" t="s">
        <v>468</v>
      </c>
      <c r="I32" s="1"/>
      <c r="J32" s="1"/>
      <c r="K32" s="1" t="s">
        <v>392</v>
      </c>
      <c r="L32" s="1" t="s">
        <v>469</v>
      </c>
      <c r="M32" s="1" t="s">
        <v>73</v>
      </c>
      <c r="N32" s="1"/>
      <c r="O32" s="20" t="s">
        <v>94</v>
      </c>
      <c r="P32" s="7"/>
      <c r="Q32" s="1"/>
      <c r="R32" s="14" t="s">
        <v>95</v>
      </c>
      <c r="S32" s="14"/>
      <c r="T32" s="32"/>
      <c r="U32" s="34"/>
      <c r="V32" s="36" t="s">
        <v>96</v>
      </c>
      <c r="W32" s="36" t="s">
        <v>96</v>
      </c>
      <c r="X32"/>
      <c r="Y32" s="249" t="str">
        <f>VLOOKUP(G32,'WMA -stare dane'!$H$1:$R$114,1,0)</f>
        <v>54.50035732434644 18.4616946988467</v>
      </c>
      <c r="Z32" s="249" t="str">
        <f>VLOOKUP(H32,'WMA -stare dane'!$I$1:$R$114,1,0)</f>
        <v>54.47894354851947 18.472523833282505</v>
      </c>
      <c r="AA32" s="250" t="str">
        <f t="shared" si="0"/>
        <v>współrzędne niezmienione</v>
      </c>
      <c r="AB32" s="249" t="str">
        <f>IF($AA32="współrzędne niezmienione",VLOOKUP($G32,'WMA -stare dane'!$H$2:$P$114,3,0),"")</f>
        <v>54.50035732434644</v>
      </c>
      <c r="AC32" s="249" t="str">
        <f>IF($AA32="współrzędne niezmienione",VLOOKUP($G32,'WMA -stare dane'!$H$2:$P$114,4,0),"")</f>
        <v>18.4616946988467</v>
      </c>
      <c r="AD32" s="249" t="str">
        <f>IF($AA32="współrzędne niezmienione",VLOOKUP($G32,'WMA -stare dane'!$H$2:$P$114,5,0),"")</f>
        <v>54.47894354851947</v>
      </c>
      <c r="AE32" s="249" t="str">
        <f>IF($AA32="współrzędne niezmienione",VLOOKUP($G32,'WMA -stare dane'!$H$2:$P$114,6,0),"")</f>
        <v>18.472523833282505</v>
      </c>
      <c r="AF32" s="250">
        <f>IF($AA32="współrzędne niezmienione",VLOOKUP($G32,'WMA -stare dane'!$H$2:$P$114,7,0),"")</f>
        <v>4.9000000000000004</v>
      </c>
      <c r="AG32" s="250">
        <f>IF($AA32="współrzędne niezmienione",VLOOKUP($G32,'WMA -stare dane'!$H$2:$P$114,8,0),"")</f>
        <v>7.5</v>
      </c>
      <c r="AH32" s="250" t="str">
        <f>IF($AA32="współrzędne niezmienione",VLOOKUP($G32,'WMA -stare dane'!$H$2:$P$114,9,0),"")</f>
        <v>S7w</v>
      </c>
    </row>
    <row r="33" spans="1:34" ht="43.5">
      <c r="A33" s="21">
        <v>32</v>
      </c>
      <c r="B33" s="7" t="s">
        <v>463</v>
      </c>
      <c r="C33" s="1" t="s">
        <v>464</v>
      </c>
      <c r="D33" s="20" t="s">
        <v>64</v>
      </c>
      <c r="E33" s="1" t="s">
        <v>475</v>
      </c>
      <c r="F33" s="1" t="s">
        <v>476</v>
      </c>
      <c r="G33" s="49" t="s">
        <v>477</v>
      </c>
      <c r="H33" s="72" t="s">
        <v>478</v>
      </c>
      <c r="I33" s="1" t="s">
        <v>479</v>
      </c>
      <c r="J33" s="20" t="s">
        <v>480</v>
      </c>
      <c r="K33" s="20" t="s">
        <v>481</v>
      </c>
      <c r="L33" s="1" t="s">
        <v>482</v>
      </c>
      <c r="M33" s="1" t="s">
        <v>73</v>
      </c>
      <c r="N33" s="20"/>
      <c r="O33" s="20" t="s">
        <v>94</v>
      </c>
      <c r="P33" s="7"/>
      <c r="Q33" s="1"/>
      <c r="R33" s="14" t="s">
        <v>95</v>
      </c>
      <c r="S33" s="14"/>
      <c r="T33" s="32"/>
      <c r="U33" s="58" t="s">
        <v>483</v>
      </c>
      <c r="V33" s="36" t="s">
        <v>96</v>
      </c>
      <c r="W33" s="36" t="s">
        <v>96</v>
      </c>
      <c r="X33"/>
      <c r="Y33" s="249" t="e">
        <f>VLOOKUP(G33,'WMA -stare dane'!$H$1:$R$114,1,0)</f>
        <v>#N/A</v>
      </c>
      <c r="Z33" s="249" t="str">
        <f>VLOOKUP(H33,'WMA -stare dane'!$I$1:$R$114,1,0)</f>
        <v>54.382908 18.506169</v>
      </c>
      <c r="AA33" s="250" t="e">
        <f t="shared" si="0"/>
        <v>#N/A</v>
      </c>
      <c r="AB33" s="249" t="e">
        <f>IF($AA33="współrzędne niezmienione",VLOOKUP($G33,'WMA -stare dane'!$H$2:$P$114,3,0),"")</f>
        <v>#N/A</v>
      </c>
      <c r="AC33" s="249" t="e">
        <f>IF($AA33="współrzędne niezmienione",VLOOKUP($G33,'WMA -stare dane'!$H$2:$P$114,4,0),"")</f>
        <v>#N/A</v>
      </c>
      <c r="AD33" s="249" t="e">
        <f>IF($AA33="współrzędne niezmienione",VLOOKUP($G33,'WMA -stare dane'!$H$2:$P$114,5,0),"")</f>
        <v>#N/A</v>
      </c>
      <c r="AE33" s="249" t="e">
        <f>IF($AA33="współrzędne niezmienione",VLOOKUP($G33,'WMA -stare dane'!$H$2:$P$114,6,0),"")</f>
        <v>#N/A</v>
      </c>
      <c r="AF33" s="250" t="e">
        <f>IF($AA33="współrzędne niezmienione",VLOOKUP($G33,'WMA -stare dane'!$H$2:$P$114,7,0),"")</f>
        <v>#N/A</v>
      </c>
      <c r="AG33" s="250" t="e">
        <f>IF($AA33="współrzędne niezmienione",VLOOKUP($G33,'WMA -stare dane'!$H$2:$P$114,8,0),"")</f>
        <v>#N/A</v>
      </c>
      <c r="AH33" s="250" t="e">
        <f>IF($AA33="współrzędne niezmienione",VLOOKUP($G33,'WMA -stare dane'!$H$2:$P$114,9,0),"")</f>
        <v>#N/A</v>
      </c>
    </row>
    <row r="34" spans="1:34" ht="87" hidden="1">
      <c r="A34" s="21">
        <v>33</v>
      </c>
      <c r="B34" s="7" t="s">
        <v>463</v>
      </c>
      <c r="C34" s="1" t="s">
        <v>464</v>
      </c>
      <c r="D34" s="20" t="s">
        <v>102</v>
      </c>
      <c r="E34" s="1" t="s">
        <v>488</v>
      </c>
      <c r="F34" s="1"/>
      <c r="G34" s="72" t="s">
        <v>489</v>
      </c>
      <c r="H34" s="1"/>
      <c r="I34" s="73" t="s">
        <v>490</v>
      </c>
      <c r="J34" s="20"/>
      <c r="K34" s="20">
        <v>22</v>
      </c>
      <c r="L34" s="1" t="s">
        <v>491</v>
      </c>
      <c r="M34" s="1" t="s">
        <v>123</v>
      </c>
      <c r="N34" s="20"/>
      <c r="O34" s="1" t="s">
        <v>492</v>
      </c>
      <c r="P34" s="7" t="s">
        <v>492</v>
      </c>
      <c r="Q34" s="1" t="s">
        <v>493</v>
      </c>
      <c r="R34" s="15" t="s">
        <v>76</v>
      </c>
      <c r="S34" s="15" t="s">
        <v>494</v>
      </c>
      <c r="T34" s="32" t="s">
        <v>495</v>
      </c>
      <c r="U34" s="58" t="s">
        <v>496</v>
      </c>
      <c r="V34" s="67" t="s">
        <v>497</v>
      </c>
      <c r="W34" s="67" t="s">
        <v>96</v>
      </c>
      <c r="X34"/>
      <c r="Y34" s="249" t="e">
        <f>VLOOKUP(G34,'WMA -stare dane'!$H$1:$R$114,1,0)</f>
        <v>#N/A</v>
      </c>
      <c r="Z34" s="249" t="e">
        <f>VLOOKUP(H34,'WMA -stare dane'!$I$1:$R$114,1,0)</f>
        <v>#N/A</v>
      </c>
      <c r="AA34" s="250" t="e">
        <f t="shared" si="0"/>
        <v>#N/A</v>
      </c>
      <c r="AB34" s="249" t="e">
        <f>IF($AA34="współrzędne niezmienione",VLOOKUP($G34,'WMA -stare dane'!$H$2:$P$114,3,0),"")</f>
        <v>#N/A</v>
      </c>
      <c r="AC34" s="249" t="e">
        <f>IF($AA34="współrzędne niezmienione",VLOOKUP($G34,'WMA -stare dane'!$H$2:$P$114,4,0),"")</f>
        <v>#N/A</v>
      </c>
      <c r="AD34" s="249" t="e">
        <f>IF($AA34="współrzędne niezmienione",VLOOKUP($G34,'WMA -stare dane'!$H$2:$P$114,5,0),"")</f>
        <v>#N/A</v>
      </c>
      <c r="AE34" s="249" t="e">
        <f>IF($AA34="współrzędne niezmienione",VLOOKUP($G34,'WMA -stare dane'!$H$2:$P$114,6,0),"")</f>
        <v>#N/A</v>
      </c>
      <c r="AF34" s="250" t="e">
        <f>IF($AA34="współrzędne niezmienione",VLOOKUP($G34,'WMA -stare dane'!$H$2:$P$114,7,0),"")</f>
        <v>#N/A</v>
      </c>
      <c r="AG34" s="250" t="e">
        <f>IF($AA34="współrzędne niezmienione",VLOOKUP($G34,'WMA -stare dane'!$H$2:$P$114,8,0),"")</f>
        <v>#N/A</v>
      </c>
      <c r="AH34" s="250" t="e">
        <f>IF($AA34="współrzędne niezmienione",VLOOKUP($G34,'WMA -stare dane'!$H$2:$P$114,9,0),"")</f>
        <v>#N/A</v>
      </c>
    </row>
    <row r="35" spans="1:34" ht="87" hidden="1">
      <c r="A35" s="21">
        <v>34</v>
      </c>
      <c r="B35" s="7" t="s">
        <v>463</v>
      </c>
      <c r="C35" s="1" t="s">
        <v>464</v>
      </c>
      <c r="D35" s="20" t="s">
        <v>102</v>
      </c>
      <c r="E35" s="1" t="s">
        <v>498</v>
      </c>
      <c r="F35" s="1"/>
      <c r="G35" s="72" t="s">
        <v>499</v>
      </c>
      <c r="H35" s="1"/>
      <c r="I35" s="73" t="s">
        <v>500</v>
      </c>
      <c r="J35" s="20"/>
      <c r="K35" s="20">
        <v>22</v>
      </c>
      <c r="L35" s="1" t="s">
        <v>501</v>
      </c>
      <c r="M35" s="1" t="s">
        <v>123</v>
      </c>
      <c r="N35" s="20"/>
      <c r="O35" s="1" t="s">
        <v>492</v>
      </c>
      <c r="P35" s="7" t="s">
        <v>492</v>
      </c>
      <c r="Q35" s="1" t="s">
        <v>493</v>
      </c>
      <c r="R35" s="15" t="s">
        <v>76</v>
      </c>
      <c r="S35" s="15" t="s">
        <v>494</v>
      </c>
      <c r="T35" s="32" t="s">
        <v>495</v>
      </c>
      <c r="U35" s="58" t="s">
        <v>502</v>
      </c>
      <c r="V35" s="67" t="s">
        <v>497</v>
      </c>
      <c r="W35" s="67" t="s">
        <v>96</v>
      </c>
      <c r="X35"/>
      <c r="Y35" s="249" t="e">
        <f>VLOOKUP(G35,'WMA -stare dane'!$H$1:$R$114,1,0)</f>
        <v>#N/A</v>
      </c>
      <c r="Z35" s="249" t="e">
        <f>VLOOKUP(H35,'WMA -stare dane'!$I$1:$R$114,1,0)</f>
        <v>#N/A</v>
      </c>
      <c r="AA35" s="250" t="e">
        <f t="shared" si="0"/>
        <v>#N/A</v>
      </c>
      <c r="AB35" s="249" t="e">
        <f>IF($AA35="współrzędne niezmienione",VLOOKUP($G35,'WMA -stare dane'!$H$2:$P$114,3,0),"")</f>
        <v>#N/A</v>
      </c>
      <c r="AC35" s="249" t="e">
        <f>IF($AA35="współrzędne niezmienione",VLOOKUP($G35,'WMA -stare dane'!$H$2:$P$114,4,0),"")</f>
        <v>#N/A</v>
      </c>
      <c r="AD35" s="249" t="e">
        <f>IF($AA35="współrzędne niezmienione",VLOOKUP($G35,'WMA -stare dane'!$H$2:$P$114,5,0),"")</f>
        <v>#N/A</v>
      </c>
      <c r="AE35" s="249" t="e">
        <f>IF($AA35="współrzędne niezmienione",VLOOKUP($G35,'WMA -stare dane'!$H$2:$P$114,6,0),"")</f>
        <v>#N/A</v>
      </c>
      <c r="AF35" s="250" t="e">
        <f>IF($AA35="współrzędne niezmienione",VLOOKUP($G35,'WMA -stare dane'!$H$2:$P$114,7,0),"")</f>
        <v>#N/A</v>
      </c>
      <c r="AG35" s="250" t="e">
        <f>IF($AA35="współrzędne niezmienione",VLOOKUP($G35,'WMA -stare dane'!$H$2:$P$114,8,0),"")</f>
        <v>#N/A</v>
      </c>
      <c r="AH35" s="250" t="e">
        <f>IF($AA35="współrzędne niezmienione",VLOOKUP($G35,'WMA -stare dane'!$H$2:$P$114,9,0),"")</f>
        <v>#N/A</v>
      </c>
    </row>
    <row r="36" spans="1:34" ht="43.5" hidden="1">
      <c r="A36" s="21">
        <v>35</v>
      </c>
      <c r="B36" s="7" t="s">
        <v>106</v>
      </c>
      <c r="C36" s="1" t="s">
        <v>503</v>
      </c>
      <c r="D36" s="20" t="s">
        <v>64</v>
      </c>
      <c r="E36" s="1" t="s">
        <v>504</v>
      </c>
      <c r="F36" s="1" t="s">
        <v>505</v>
      </c>
      <c r="G36" s="1" t="s">
        <v>506</v>
      </c>
      <c r="H36" s="1" t="s">
        <v>507</v>
      </c>
      <c r="I36" s="1"/>
      <c r="J36" s="1"/>
      <c r="K36" s="1" t="s">
        <v>508</v>
      </c>
      <c r="L36" s="1" t="s">
        <v>509</v>
      </c>
      <c r="M36" s="1" t="s">
        <v>73</v>
      </c>
      <c r="N36" s="1"/>
      <c r="O36" s="20" t="s">
        <v>94</v>
      </c>
      <c r="P36" s="7"/>
      <c r="Q36" s="1"/>
      <c r="R36" s="14" t="s">
        <v>95</v>
      </c>
      <c r="S36" s="14"/>
      <c r="T36" s="32"/>
      <c r="U36" s="34"/>
      <c r="V36" s="36" t="s">
        <v>96</v>
      </c>
      <c r="W36" s="36" t="s">
        <v>96</v>
      </c>
      <c r="X36" s="239"/>
      <c r="Y36" s="249" t="str">
        <f>VLOOKUP(G36,'WMA -stare dane'!$H$1:$R$114,1,0)</f>
        <v xml:space="preserve">53.399121 14.720655   </v>
      </c>
      <c r="Z36" s="249" t="str">
        <f>VLOOKUP(H36,'WMA -stare dane'!$I$1:$R$114,1,0)</f>
        <v>53.421734 14.763164</v>
      </c>
      <c r="AA36" s="250" t="str">
        <f t="shared" si="0"/>
        <v>współrzędne niezmienione</v>
      </c>
      <c r="AB36" s="249" t="str">
        <f>IF($AA36="współrzędne niezmienione",VLOOKUP($G36,'WMA -stare dane'!$H$2:$P$114,3,0),"")</f>
        <v>53.399121</v>
      </c>
      <c r="AC36" s="249" t="str">
        <f>IF($AA36="współrzędne niezmienione",VLOOKUP($G36,'WMA -stare dane'!$H$2:$P$114,4,0),"")</f>
        <v>14.720655</v>
      </c>
      <c r="AD36" s="249" t="str">
        <f>IF($AA36="współrzędne niezmienione",VLOOKUP($G36,'WMA -stare dane'!$H$2:$P$114,5,0),"")</f>
        <v>53.421734</v>
      </c>
      <c r="AE36" s="249" t="str">
        <f>IF($AA36="współrzędne niezmienione",VLOOKUP($G36,'WMA -stare dane'!$H$2:$P$114,6,0),"")</f>
        <v>14.763164</v>
      </c>
      <c r="AF36" s="250" t="str">
        <f>IF($AA36="współrzędne niezmienione",VLOOKUP($G36,'WMA -stare dane'!$H$2:$P$114,7,0),"")</f>
        <v>24,700
81,392</v>
      </c>
      <c r="AG36" s="250" t="str">
        <f>IF($AA36="współrzędne niezmienione",VLOOKUP($G36,'WMA -stare dane'!$H$2:$P$114,8,0),"")</f>
        <v>28,398
86,000</v>
      </c>
      <c r="AH36" s="250" t="str">
        <f>IF($AA36="współrzędne niezmienione",VLOOKUP($G36,'WMA -stare dane'!$H$2:$P$114,9,0),"")</f>
        <v>A6
S3</v>
      </c>
    </row>
    <row r="37" spans="1:34" ht="101.5" hidden="1">
      <c r="A37" s="21">
        <v>36</v>
      </c>
      <c r="B37" s="7" t="s">
        <v>106</v>
      </c>
      <c r="C37" s="1" t="s">
        <v>119</v>
      </c>
      <c r="D37" s="20" t="s">
        <v>64</v>
      </c>
      <c r="E37" s="1" t="s">
        <v>517</v>
      </c>
      <c r="F37" s="1" t="s">
        <v>518</v>
      </c>
      <c r="G37" s="1" t="s">
        <v>519</v>
      </c>
      <c r="H37" s="1" t="s">
        <v>520</v>
      </c>
      <c r="I37" s="1"/>
      <c r="J37" s="1"/>
      <c r="K37" s="1" t="s">
        <v>521</v>
      </c>
      <c r="L37" s="1" t="s">
        <v>522</v>
      </c>
      <c r="M37" s="1" t="s">
        <v>73</v>
      </c>
      <c r="N37" s="1"/>
      <c r="O37" s="20" t="s">
        <v>94</v>
      </c>
      <c r="P37" s="7"/>
      <c r="Q37" s="1"/>
      <c r="R37" s="14" t="s">
        <v>95</v>
      </c>
      <c r="S37" s="14"/>
      <c r="T37" s="32"/>
      <c r="U37" s="40" t="s">
        <v>523</v>
      </c>
      <c r="V37" s="36" t="s">
        <v>524</v>
      </c>
      <c r="W37" s="36" t="s">
        <v>114</v>
      </c>
      <c r="X37"/>
      <c r="Y37" s="249" t="str">
        <f>VLOOKUP(G37,'WMA -stare dane'!$H$1:$R$114,1,0)</f>
        <v xml:space="preserve">52.061286 15.618090 </v>
      </c>
      <c r="Z37" s="249" t="str">
        <f>VLOOKUP(H37,'WMA -stare dane'!$I$1:$R$114,1,0)</f>
        <v>51.960674 15.560120</v>
      </c>
      <c r="AA37" s="250" t="str">
        <f t="shared" si="0"/>
        <v>współrzędne niezmienione</v>
      </c>
      <c r="AB37" s="249" t="str">
        <f>IF($AA37="współrzędne niezmienione",VLOOKUP($G37,'WMA -stare dane'!$H$2:$P$114,3,0),"")</f>
        <v>52.061286</v>
      </c>
      <c r="AC37" s="249" t="str">
        <f>IF($AA37="współrzędne niezmienione",VLOOKUP($G37,'WMA -stare dane'!$H$2:$P$114,4,0),"")</f>
        <v>15.618090</v>
      </c>
      <c r="AD37" s="249" t="str">
        <f>IF($AA37="współrzędne niezmienione",VLOOKUP($G37,'WMA -stare dane'!$H$2:$P$114,5,0),"")</f>
        <v>51.960674</v>
      </c>
      <c r="AE37" s="249" t="str">
        <f>IF($AA37="współrzędne niezmienione",VLOOKUP($G37,'WMA -stare dane'!$H$2:$P$114,6,0),"")</f>
        <v>15.560120</v>
      </c>
      <c r="AF37" s="250">
        <f>IF($AA37="współrzędne niezmienione",VLOOKUP($G37,'WMA -stare dane'!$H$2:$P$114,7,0),"")</f>
        <v>177</v>
      </c>
      <c r="AG37" s="250">
        <f>IF($AA37="współrzędne niezmienione",VLOOKUP($G37,'WMA -stare dane'!$H$2:$P$114,8,0),"")</f>
        <v>190.5</v>
      </c>
      <c r="AH37" s="250" t="str">
        <f>IF($AA37="współrzędne niezmienione",VLOOKUP($G37,'WMA -stare dane'!$H$2:$P$114,9,0),"")</f>
        <v>S3a</v>
      </c>
    </row>
    <row r="38" spans="1:34" ht="72.5" hidden="1">
      <c r="A38" s="21">
        <v>37</v>
      </c>
      <c r="B38" s="7" t="s">
        <v>167</v>
      </c>
      <c r="C38" s="1" t="s">
        <v>168</v>
      </c>
      <c r="D38" s="20" t="s">
        <v>64</v>
      </c>
      <c r="E38" s="1" t="s">
        <v>530</v>
      </c>
      <c r="F38" s="1" t="s">
        <v>531</v>
      </c>
      <c r="G38" s="1" t="s">
        <v>532</v>
      </c>
      <c r="H38" s="1" t="s">
        <v>533</v>
      </c>
      <c r="I38" s="1" t="s">
        <v>534</v>
      </c>
      <c r="J38" s="1" t="s">
        <v>535</v>
      </c>
      <c r="K38" s="1" t="s">
        <v>536</v>
      </c>
      <c r="L38" s="1" t="s">
        <v>537</v>
      </c>
      <c r="M38" s="1" t="s">
        <v>73</v>
      </c>
      <c r="N38" s="1"/>
      <c r="O38" s="1" t="s">
        <v>538</v>
      </c>
      <c r="P38" s="7" t="s">
        <v>539</v>
      </c>
      <c r="Q38" s="1" t="s">
        <v>540</v>
      </c>
      <c r="R38" s="2" t="s">
        <v>127</v>
      </c>
      <c r="S38" s="2" t="s">
        <v>541</v>
      </c>
      <c r="T38" s="32"/>
      <c r="U38" s="1" t="s">
        <v>542</v>
      </c>
      <c r="V38" s="1" t="s">
        <v>97</v>
      </c>
      <c r="W38" s="1" t="s">
        <v>96</v>
      </c>
      <c r="X38" s="240" t="s">
        <v>543</v>
      </c>
      <c r="Y38" s="249" t="str">
        <f>VLOOKUP(G38,'WMA -stare dane'!$H$1:$R$114,1,0)</f>
        <v>49.6766666666667 19.1689722222222</v>
      </c>
      <c r="Z38" s="249" t="str">
        <f>VLOOKUP(H38,'WMA -stare dane'!$I$1:$R$114,1,0)</f>
        <v>49.6570833333333 19.1681111111111</v>
      </c>
      <c r="AA38" s="250" t="str">
        <f t="shared" si="0"/>
        <v>współrzędne niezmienione</v>
      </c>
      <c r="AB38" s="249" t="str">
        <f>IF($AA38="współrzędne niezmienione",VLOOKUP($G38,'WMA -stare dane'!$H$2:$P$114,3,0),"")</f>
        <v>49.6766666666667</v>
      </c>
      <c r="AC38" s="249" t="str">
        <f>IF($AA38="współrzędne niezmienione",VLOOKUP($G38,'WMA -stare dane'!$H$2:$P$114,4,0),"")</f>
        <v>19.1689722222222</v>
      </c>
      <c r="AD38" s="249" t="str">
        <f>IF($AA38="współrzędne niezmienione",VLOOKUP($G38,'WMA -stare dane'!$H$2:$P$114,5,0),"")</f>
        <v>49.6570833333333</v>
      </c>
      <c r="AE38" s="249" t="str">
        <f>IF($AA38="współrzędne niezmienione",VLOOKUP($G38,'WMA -stare dane'!$H$2:$P$114,6,0),"")</f>
        <v>19.1681111111111</v>
      </c>
      <c r="AF38" s="250">
        <f>IF($AA38="współrzędne niezmienione",VLOOKUP($G38,'WMA -stare dane'!$H$2:$P$114,7,0),"")</f>
        <v>27.1</v>
      </c>
      <c r="AG38" s="250">
        <f>IF($AA38="współrzędne niezmienione",VLOOKUP($G38,'WMA -stare dane'!$H$2:$P$114,8,0),"")</f>
        <v>29.35</v>
      </c>
      <c r="AH38" s="250" t="str">
        <f>IF($AA38="współrzędne niezmienione",VLOOKUP($G38,'WMA -stare dane'!$H$2:$P$114,9,0),"")</f>
        <v>S1f</v>
      </c>
    </row>
    <row r="39" spans="1:34" ht="58" hidden="1">
      <c r="A39" s="21">
        <v>38</v>
      </c>
      <c r="B39" s="22" t="s">
        <v>228</v>
      </c>
      <c r="C39" s="18" t="s">
        <v>63</v>
      </c>
      <c r="D39" s="23" t="s">
        <v>64</v>
      </c>
      <c r="E39" s="18" t="s">
        <v>549</v>
      </c>
      <c r="F39" s="18" t="s">
        <v>550</v>
      </c>
      <c r="G39" s="18" t="s">
        <v>551</v>
      </c>
      <c r="H39" s="18" t="s">
        <v>552</v>
      </c>
      <c r="I39" s="18" t="s">
        <v>553</v>
      </c>
      <c r="J39" s="18" t="s">
        <v>554</v>
      </c>
      <c r="K39" s="18"/>
      <c r="L39" s="18" t="s">
        <v>555</v>
      </c>
      <c r="M39" s="1" t="s">
        <v>73</v>
      </c>
      <c r="N39" s="18" t="s">
        <v>140</v>
      </c>
      <c r="O39" s="18" t="s">
        <v>556</v>
      </c>
      <c r="P39" s="22" t="s">
        <v>557</v>
      </c>
      <c r="Q39" s="18"/>
      <c r="R39" s="2" t="s">
        <v>127</v>
      </c>
      <c r="S39" s="2" t="s">
        <v>558</v>
      </c>
      <c r="T39" s="32"/>
      <c r="U39" s="34"/>
      <c r="V39" s="36"/>
      <c r="W39" s="36"/>
      <c r="X39"/>
      <c r="Y39" s="249" t="str">
        <f>VLOOKUP(G39,'WMA -stare dane'!$H$1:$R$114,1,0)</f>
        <v>52.61987931572822 21.498984678719367</v>
      </c>
      <c r="Z39" s="249" t="str">
        <f>VLOOKUP(H39,'WMA -stare dane'!$I$1:$R$114,1,0)</f>
        <v>52.5595891 21.4662335</v>
      </c>
      <c r="AA39" s="250" t="str">
        <f t="shared" si="0"/>
        <v>współrzędne niezmienione</v>
      </c>
      <c r="AB39" s="249" t="str">
        <f>IF($AA39="współrzędne niezmienione",VLOOKUP($G39,'WMA -stare dane'!$H$2:$P$114,3,0),"")</f>
        <v>52.61987931572822</v>
      </c>
      <c r="AC39" s="249" t="str">
        <f>IF($AA39="współrzędne niezmienione",VLOOKUP($G39,'WMA -stare dane'!$H$2:$P$114,4,0),"")</f>
        <v>21.498984678719367</v>
      </c>
      <c r="AD39" s="249" t="str">
        <f>IF($AA39="współrzędne niezmienione",VLOOKUP($G39,'WMA -stare dane'!$H$2:$P$114,5,0),"")</f>
        <v>52.5595891</v>
      </c>
      <c r="AE39" s="249" t="str">
        <f>IF($AA39="współrzędne niezmienione",VLOOKUP($G39,'WMA -stare dane'!$H$2:$P$114,6,0),"")</f>
        <v>21.4662335</v>
      </c>
      <c r="AF39" s="250">
        <f>IF($AA39="współrzędne niezmienione",VLOOKUP($G39,'WMA -stare dane'!$H$2:$P$114,7,0),"")</f>
        <v>3.8</v>
      </c>
      <c r="AG39" s="250">
        <f>IF($AA39="współrzędne niezmienione",VLOOKUP($G39,'WMA -stare dane'!$H$2:$P$114,8,0),"")</f>
        <v>11.5</v>
      </c>
      <c r="AH39" s="250" t="str">
        <f>IF($AA39="współrzędne niezmienione",VLOOKUP($G39,'WMA -stare dane'!$H$2:$P$114,9,0),"")</f>
        <v>S8d</v>
      </c>
    </row>
    <row r="40" spans="1:34" ht="58" hidden="1">
      <c r="A40" s="21">
        <v>39</v>
      </c>
      <c r="B40" s="7" t="s">
        <v>228</v>
      </c>
      <c r="C40" s="1" t="s">
        <v>63</v>
      </c>
      <c r="D40" s="20" t="s">
        <v>64</v>
      </c>
      <c r="E40" s="1" t="s">
        <v>564</v>
      </c>
      <c r="F40" s="1" t="s">
        <v>564</v>
      </c>
      <c r="G40" s="1" t="s">
        <v>565</v>
      </c>
      <c r="H40" s="1" t="s">
        <v>566</v>
      </c>
      <c r="I40" s="1"/>
      <c r="J40" s="1"/>
      <c r="K40" s="1" t="s">
        <v>392</v>
      </c>
      <c r="L40" s="1" t="s">
        <v>567</v>
      </c>
      <c r="M40" s="1" t="s">
        <v>73</v>
      </c>
      <c r="N40" s="1"/>
      <c r="O40" s="1" t="s">
        <v>568</v>
      </c>
      <c r="P40" s="7"/>
      <c r="Q40" s="1" t="s">
        <v>540</v>
      </c>
      <c r="R40" s="2" t="s">
        <v>127</v>
      </c>
      <c r="S40" s="2"/>
      <c r="T40" s="32"/>
      <c r="U40" s="34" t="s">
        <v>569</v>
      </c>
      <c r="V40" s="36"/>
      <c r="W40" s="36"/>
      <c r="X40" t="s">
        <v>251</v>
      </c>
      <c r="Y40" s="249" t="str">
        <f>VLOOKUP(G40,'WMA -stare dane'!$H$1:$R$114,1,0)</f>
        <v>52.43954996011528 20.644809515532813</v>
      </c>
      <c r="Z40" s="249" t="str">
        <f>VLOOKUP(H40,'WMA -stare dane'!$I$1:$R$114,1,0)</f>
        <v>52.40987009122428 20.698619049532653</v>
      </c>
      <c r="AA40" s="250" t="str">
        <f t="shared" si="0"/>
        <v>współrzędne niezmienione</v>
      </c>
      <c r="AB40" s="249" t="str">
        <f>IF($AA40="współrzędne niezmienione",VLOOKUP($G40,'WMA -stare dane'!$H$2:$P$114,3,0),"")</f>
        <v>52.43954996011528</v>
      </c>
      <c r="AC40" s="249" t="str">
        <f>IF($AA40="współrzędne niezmienione",VLOOKUP($G40,'WMA -stare dane'!$H$2:$P$114,4,0),"")</f>
        <v>20.644809515532813</v>
      </c>
      <c r="AD40" s="249" t="str">
        <f>IF($AA40="współrzędne niezmienione",VLOOKUP($G40,'WMA -stare dane'!$H$2:$P$114,5,0),"")</f>
        <v>52.40987009122428</v>
      </c>
      <c r="AE40" s="249" t="str">
        <f>IF($AA40="współrzędne niezmienione",VLOOKUP($G40,'WMA -stare dane'!$H$2:$P$114,6,0),"")</f>
        <v>20.698619049532653</v>
      </c>
      <c r="AF40" s="250">
        <f>IF($AA40="współrzędne niezmienione",VLOOKUP($G40,'WMA -stare dane'!$H$2:$P$114,7,0),"")</f>
        <v>326.2</v>
      </c>
      <c r="AG40" s="250">
        <f>IF($AA40="współrzędne niezmienione",VLOOKUP($G40,'WMA -stare dane'!$H$2:$P$114,8,0),"")</f>
        <v>331.45</v>
      </c>
      <c r="AH40" s="250" t="str">
        <f>IF($AA40="współrzędne niezmienione",VLOOKUP($G40,'WMA -stare dane'!$H$2:$P$114,9,0),"")</f>
        <v>S7</v>
      </c>
    </row>
    <row r="41" spans="1:34" ht="43.5" hidden="1">
      <c r="A41" s="21">
        <v>40</v>
      </c>
      <c r="B41" s="7" t="s">
        <v>463</v>
      </c>
      <c r="C41" s="1" t="s">
        <v>86</v>
      </c>
      <c r="D41" s="20" t="s">
        <v>64</v>
      </c>
      <c r="E41" s="1" t="s">
        <v>574</v>
      </c>
      <c r="F41" s="1" t="s">
        <v>575</v>
      </c>
      <c r="G41" s="1" t="s">
        <v>576</v>
      </c>
      <c r="H41" s="1" t="s">
        <v>577</v>
      </c>
      <c r="I41" s="1" t="s">
        <v>578</v>
      </c>
      <c r="J41" s="1" t="s">
        <v>579</v>
      </c>
      <c r="K41" s="1" t="s">
        <v>392</v>
      </c>
      <c r="L41" s="1" t="s">
        <v>580</v>
      </c>
      <c r="M41" s="1" t="s">
        <v>73</v>
      </c>
      <c r="N41" s="1"/>
      <c r="O41" s="20" t="s">
        <v>94</v>
      </c>
      <c r="P41" s="7"/>
      <c r="Q41" s="1"/>
      <c r="R41" s="14" t="s">
        <v>95</v>
      </c>
      <c r="S41" s="14"/>
      <c r="T41" s="32"/>
      <c r="U41" s="34"/>
      <c r="V41" s="36" t="s">
        <v>96</v>
      </c>
      <c r="W41" s="36" t="s">
        <v>96</v>
      </c>
      <c r="X41"/>
      <c r="Y41" s="249" t="str">
        <f>VLOOKUP(G41,'WMA -stare dane'!$H$1:$R$114,1,0)</f>
        <v>53.596470 20.088521</v>
      </c>
      <c r="Z41" s="249" t="str">
        <f>VLOOKUP(H41,'WMA -stare dane'!$I$1:$R$114,1,0)</f>
        <v>53.582467 20.177604</v>
      </c>
      <c r="AA41" s="250" t="str">
        <f t="shared" si="0"/>
        <v>współrzędne niezmienione</v>
      </c>
      <c r="AB41" s="249" t="str">
        <f>IF($AA41="współrzędne niezmienione",VLOOKUP($G41,'WMA -stare dane'!$H$2:$P$114,3,0),"")</f>
        <v>53.596470</v>
      </c>
      <c r="AC41" s="249" t="str">
        <f>IF($AA41="współrzędne niezmienione",VLOOKUP($G41,'WMA -stare dane'!$H$2:$P$114,4,0),"")</f>
        <v>20.088521</v>
      </c>
      <c r="AD41" s="249" t="str">
        <f>IF($AA41="współrzędne niezmienione",VLOOKUP($G41,'WMA -stare dane'!$H$2:$P$114,5,0),"")</f>
        <v>53.582467</v>
      </c>
      <c r="AE41" s="249" t="str">
        <f>IF($AA41="współrzędne niezmienione",VLOOKUP($G41,'WMA -stare dane'!$H$2:$P$114,6,0),"")</f>
        <v>20.177604</v>
      </c>
      <c r="AF41" s="250">
        <f>IF($AA41="współrzędne niezmienione",VLOOKUP($G41,'WMA -stare dane'!$H$2:$P$114,7,0),"")</f>
        <v>79.900000000000006</v>
      </c>
      <c r="AG41" s="250">
        <f>IF($AA41="współrzędne niezmienione",VLOOKUP($G41,'WMA -stare dane'!$H$2:$P$114,8,0),"")</f>
        <v>86.1</v>
      </c>
      <c r="AH41" s="250" t="str">
        <f>IF($AA41="współrzędne niezmienione",VLOOKUP($G41,'WMA -stare dane'!$H$2:$P$114,9,0),"")</f>
        <v>S7g</v>
      </c>
    </row>
    <row r="42" spans="1:34" ht="43.5">
      <c r="A42" s="21">
        <v>41</v>
      </c>
      <c r="B42" s="7" t="s">
        <v>167</v>
      </c>
      <c r="C42" s="1" t="s">
        <v>586</v>
      </c>
      <c r="D42" s="20" t="s">
        <v>64</v>
      </c>
      <c r="E42" s="1" t="s">
        <v>587</v>
      </c>
      <c r="F42" s="1" t="s">
        <v>588</v>
      </c>
      <c r="G42" s="1" t="s">
        <v>2636</v>
      </c>
      <c r="H42" s="1" t="s">
        <v>2637</v>
      </c>
      <c r="I42" s="1" t="s">
        <v>591</v>
      </c>
      <c r="J42" s="1" t="s">
        <v>592</v>
      </c>
      <c r="K42" s="1" t="s">
        <v>323</v>
      </c>
      <c r="L42" s="1" t="s">
        <v>593</v>
      </c>
      <c r="M42" s="1" t="s">
        <v>73</v>
      </c>
      <c r="N42" s="1"/>
      <c r="O42" s="20" t="s">
        <v>94</v>
      </c>
      <c r="P42" s="7"/>
      <c r="Q42" s="1"/>
      <c r="R42" s="14" t="s">
        <v>95</v>
      </c>
      <c r="S42" s="14"/>
      <c r="T42" s="32"/>
      <c r="U42" s="34"/>
      <c r="V42" s="36" t="s">
        <v>96</v>
      </c>
      <c r="W42" s="36" t="s">
        <v>96</v>
      </c>
      <c r="X42"/>
      <c r="Y42" s="249" t="e">
        <f>VLOOKUP(G42,'WMA -stare dane'!$H$1:$R$114,1,0)</f>
        <v>#N/A</v>
      </c>
      <c r="Z42" s="249" t="e">
        <f>VLOOKUP(H42,'WMA -stare dane'!$I$1:$R$114,1,0)</f>
        <v>#N/A</v>
      </c>
      <c r="AA42" s="250" t="e">
        <f t="shared" si="0"/>
        <v>#N/A</v>
      </c>
      <c r="AB42" s="249" t="e">
        <f>IF($AA42="współrzędne niezmienione",VLOOKUP($G42,'WMA -stare dane'!$H$2:$P$114,3,0),"")</f>
        <v>#N/A</v>
      </c>
      <c r="AC42" s="249" t="e">
        <f>IF($AA42="współrzędne niezmienione",VLOOKUP($G42,'WMA -stare dane'!$H$2:$P$114,4,0),"")</f>
        <v>#N/A</v>
      </c>
      <c r="AD42" s="249" t="e">
        <f>IF($AA42="współrzędne niezmienione",VLOOKUP($G42,'WMA -stare dane'!$H$2:$P$114,5,0),"")</f>
        <v>#N/A</v>
      </c>
      <c r="AE42" s="249" t="e">
        <f>IF($AA42="współrzędne niezmienione",VLOOKUP($G42,'WMA -stare dane'!$H$2:$P$114,6,0),"")</f>
        <v>#N/A</v>
      </c>
      <c r="AF42" s="250" t="e">
        <f>IF($AA42="współrzędne niezmienione",VLOOKUP($G42,'WMA -stare dane'!$H$2:$P$114,7,0),"")</f>
        <v>#N/A</v>
      </c>
      <c r="AG42" s="250" t="e">
        <f>IF($AA42="współrzędne niezmienione",VLOOKUP($G42,'WMA -stare dane'!$H$2:$P$114,8,0),"")</f>
        <v>#N/A</v>
      </c>
      <c r="AH42" s="250" t="e">
        <f>IF($AA42="współrzędne niezmienione",VLOOKUP($G42,'WMA -stare dane'!$H$2:$P$114,9,0),"")</f>
        <v>#N/A</v>
      </c>
    </row>
    <row r="43" spans="1:34" ht="130.5" hidden="1">
      <c r="A43" s="21">
        <v>42</v>
      </c>
      <c r="B43" s="7" t="s">
        <v>463</v>
      </c>
      <c r="C43" s="1" t="s">
        <v>598</v>
      </c>
      <c r="D43" s="20" t="s">
        <v>64</v>
      </c>
      <c r="E43" s="1" t="s">
        <v>599</v>
      </c>
      <c r="F43" s="1" t="s">
        <v>600</v>
      </c>
      <c r="G43" s="1" t="s">
        <v>601</v>
      </c>
      <c r="H43" s="1" t="s">
        <v>602</v>
      </c>
      <c r="I43" s="1"/>
      <c r="J43" s="1"/>
      <c r="K43" s="1" t="s">
        <v>603</v>
      </c>
      <c r="L43" s="1" t="s">
        <v>604</v>
      </c>
      <c r="M43" s="1" t="s">
        <v>73</v>
      </c>
      <c r="N43" s="1"/>
      <c r="O43" s="1" t="s">
        <v>605</v>
      </c>
      <c r="P43" s="7" t="s">
        <v>606</v>
      </c>
      <c r="Q43" s="1" t="s">
        <v>607</v>
      </c>
      <c r="R43" s="15" t="s">
        <v>76</v>
      </c>
      <c r="S43" s="15" t="s">
        <v>608</v>
      </c>
      <c r="T43" s="32" t="s">
        <v>609</v>
      </c>
      <c r="U43" s="41" t="s">
        <v>610</v>
      </c>
      <c r="V43" s="36" t="s">
        <v>96</v>
      </c>
      <c r="W43" s="36" t="s">
        <v>96</v>
      </c>
      <c r="Y43" s="249" t="str">
        <f>VLOOKUP(G43,'WMA -stare dane'!$H$1:$R$114,1,0)</f>
        <v>53.10083 17.891471</v>
      </c>
      <c r="Z43" s="249" t="str">
        <f>VLOOKUP(H43,'WMA -stare dane'!$I$1:$R$114,1,0)</f>
        <v>53.123478 17.881437</v>
      </c>
      <c r="AA43" s="250" t="str">
        <f t="shared" si="0"/>
        <v>współrzędne niezmienione</v>
      </c>
      <c r="AB43" s="249" t="str">
        <f>IF($AA43="współrzędne niezmienione",VLOOKUP($G43,'WMA -stare dane'!$H$2:$P$114,3,0),"")</f>
        <v>53.10083</v>
      </c>
      <c r="AC43" s="249" t="str">
        <f>IF($AA43="współrzędne niezmienione",VLOOKUP($G43,'WMA -stare dane'!$H$2:$P$114,4,0),"")</f>
        <v>17.891471</v>
      </c>
      <c r="AD43" s="249" t="str">
        <f>IF($AA43="współrzędne niezmienione",VLOOKUP($G43,'WMA -stare dane'!$H$2:$P$114,5,0),"")</f>
        <v>53.123478</v>
      </c>
      <c r="AE43" s="249" t="str">
        <f>IF($AA43="współrzędne niezmienione",VLOOKUP($G43,'WMA -stare dane'!$H$2:$P$114,6,0),"")</f>
        <v>17.881437</v>
      </c>
      <c r="AF43" s="250">
        <f>IF($AA43="współrzędne niezmienione",VLOOKUP($G43,'WMA -stare dane'!$H$2:$P$114,7,0),"")</f>
        <v>71.2</v>
      </c>
      <c r="AG43" s="250">
        <f>IF($AA43="współrzędne niezmienione",VLOOKUP($G43,'WMA -stare dane'!$H$2:$P$114,8,0),"")</f>
        <v>73.8</v>
      </c>
      <c r="AH43" s="250" t="str">
        <f>IF($AA43="współrzędne niezmienione",VLOOKUP($G43,'WMA -stare dane'!$H$2:$P$114,9,0),"")</f>
        <v>S5</v>
      </c>
    </row>
    <row r="44" spans="1:34" ht="130.5" hidden="1">
      <c r="A44" s="21">
        <v>43</v>
      </c>
      <c r="B44" s="7" t="s">
        <v>131</v>
      </c>
      <c r="C44" s="1" t="s">
        <v>132</v>
      </c>
      <c r="D44" s="20" t="s">
        <v>64</v>
      </c>
      <c r="E44" s="1" t="s">
        <v>616</v>
      </c>
      <c r="F44" s="1" t="s">
        <v>617</v>
      </c>
      <c r="G44" s="1" t="s">
        <v>618</v>
      </c>
      <c r="H44" s="1" t="s">
        <v>619</v>
      </c>
      <c r="I44" s="49" t="s">
        <v>620</v>
      </c>
      <c r="J44" s="49" t="s">
        <v>621</v>
      </c>
      <c r="K44" s="1" t="s">
        <v>71</v>
      </c>
      <c r="L44" s="1" t="s">
        <v>622</v>
      </c>
      <c r="M44" s="1" t="s">
        <v>73</v>
      </c>
      <c r="N44" s="1" t="s">
        <v>263</v>
      </c>
      <c r="O44" s="1" t="s">
        <v>623</v>
      </c>
      <c r="P44" s="7" t="s">
        <v>624</v>
      </c>
      <c r="Q44" s="1" t="s">
        <v>625</v>
      </c>
      <c r="R44" s="15" t="s">
        <v>76</v>
      </c>
      <c r="S44" s="15" t="s">
        <v>626</v>
      </c>
      <c r="T44" s="34"/>
      <c r="U44" s="1" t="s">
        <v>627</v>
      </c>
      <c r="V44" s="20" t="s">
        <v>96</v>
      </c>
      <c r="W44" s="20" t="s">
        <v>96</v>
      </c>
      <c r="X44" s="42" t="s">
        <v>628</v>
      </c>
      <c r="Y44" s="249" t="str">
        <f>VLOOKUP(G44,'WMA -stare dane'!$H$1:$R$114,1,0)</f>
        <v>52.071321803709054 18.814791074883587</v>
      </c>
      <c r="Z44" s="249" t="str">
        <f>VLOOKUP(H44,'WMA -stare dane'!$I$1:$R$114,1,0)</f>
        <v>52.14098146586475 18.60634586432057</v>
      </c>
      <c r="AA44" s="250" t="str">
        <f t="shared" si="0"/>
        <v>współrzędne niezmienione</v>
      </c>
      <c r="AB44" s="249" t="str">
        <f>IF($AA44="współrzędne niezmienione",VLOOKUP($G44,'WMA -stare dane'!$H$2:$P$114,3,0),"")</f>
        <v>52.071321803709054</v>
      </c>
      <c r="AC44" s="249" t="str">
        <f>IF($AA44="współrzędne niezmienione",VLOOKUP($G44,'WMA -stare dane'!$H$2:$P$114,4,0),"")</f>
        <v>18.814791074883587</v>
      </c>
      <c r="AD44" s="249" t="str">
        <f>IF($AA44="współrzędne niezmienione",VLOOKUP($G44,'WMA -stare dane'!$H$2:$P$114,5,0),"")</f>
        <v>52.14098146586475</v>
      </c>
      <c r="AE44" s="249" t="str">
        <f>IF($AA44="współrzędne niezmienione",VLOOKUP($G44,'WMA -stare dane'!$H$2:$P$114,6,0),"")</f>
        <v>18.60634586432057</v>
      </c>
      <c r="AF44" s="250">
        <f>IF($AA44="współrzędne niezmienione",VLOOKUP($G44,'WMA -stare dane'!$H$2:$P$114,7,0),"")</f>
        <v>285.3</v>
      </c>
      <c r="AG44" s="250">
        <f>IF($AA44="współrzędne niezmienione",VLOOKUP($G44,'WMA -stare dane'!$H$2:$P$114,8,0),"")</f>
        <v>301.95</v>
      </c>
      <c r="AH44" s="250" t="str">
        <f>IF($AA44="współrzędne niezmienione",VLOOKUP($G44,'WMA -stare dane'!$H$2:$P$114,9,0),"")</f>
        <v>A2</v>
      </c>
    </row>
    <row r="45" spans="1:34" ht="87">
      <c r="A45" s="21">
        <v>44</v>
      </c>
      <c r="B45" s="7" t="s">
        <v>131</v>
      </c>
      <c r="C45" s="1" t="s">
        <v>132</v>
      </c>
      <c r="D45" s="20" t="s">
        <v>64</v>
      </c>
      <c r="E45" s="1" t="s">
        <v>633</v>
      </c>
      <c r="F45" s="20" t="s">
        <v>634</v>
      </c>
      <c r="G45" s="49" t="s">
        <v>2638</v>
      </c>
      <c r="H45" s="49" t="s">
        <v>2639</v>
      </c>
      <c r="I45" s="20" t="s">
        <v>637</v>
      </c>
      <c r="J45" s="20" t="s">
        <v>638</v>
      </c>
      <c r="K45" s="20" t="s">
        <v>639</v>
      </c>
      <c r="L45" s="1" t="s">
        <v>640</v>
      </c>
      <c r="M45" s="1" t="s">
        <v>123</v>
      </c>
      <c r="N45" s="20"/>
      <c r="O45" s="1" t="s">
        <v>641</v>
      </c>
      <c r="P45" s="7" t="s">
        <v>641</v>
      </c>
      <c r="Q45" s="1" t="s">
        <v>642</v>
      </c>
      <c r="R45" s="14" t="s">
        <v>95</v>
      </c>
      <c r="S45" s="14" t="s">
        <v>643</v>
      </c>
      <c r="T45" s="34"/>
      <c r="U45" s="1" t="s">
        <v>644</v>
      </c>
      <c r="V45" s="20" t="s">
        <v>96</v>
      </c>
      <c r="W45" s="20" t="s">
        <v>96</v>
      </c>
      <c r="Y45" s="249" t="e">
        <f>VLOOKUP(G45,'WMA -stare dane'!$H$1:$R$114,1,0)</f>
        <v>#N/A</v>
      </c>
      <c r="Z45" s="249" t="e">
        <f>VLOOKUP(H45,'WMA -stare dane'!$I$1:$R$114,1,0)</f>
        <v>#N/A</v>
      </c>
      <c r="AA45" s="250" t="e">
        <f t="shared" si="0"/>
        <v>#N/A</v>
      </c>
      <c r="AB45" s="249" t="e">
        <f>IF($AA45="współrzędne niezmienione",VLOOKUP($G45,'WMA -stare dane'!$H$2:$P$114,3,0),"")</f>
        <v>#N/A</v>
      </c>
      <c r="AC45" s="249" t="e">
        <f>IF($AA45="współrzędne niezmienione",VLOOKUP($G45,'WMA -stare dane'!$H$2:$P$114,4,0),"")</f>
        <v>#N/A</v>
      </c>
      <c r="AD45" s="249" t="e">
        <f>IF($AA45="współrzędne niezmienione",VLOOKUP($G45,'WMA -stare dane'!$H$2:$P$114,5,0),"")</f>
        <v>#N/A</v>
      </c>
      <c r="AE45" s="249" t="e">
        <f>IF($AA45="współrzędne niezmienione",VLOOKUP($G45,'WMA -stare dane'!$H$2:$P$114,6,0),"")</f>
        <v>#N/A</v>
      </c>
      <c r="AF45" s="250" t="e">
        <f>IF($AA45="współrzędne niezmienione",VLOOKUP($G45,'WMA -stare dane'!$H$2:$P$114,7,0),"")</f>
        <v>#N/A</v>
      </c>
      <c r="AG45" s="250" t="e">
        <f>IF($AA45="współrzędne niezmienione",VLOOKUP($G45,'WMA -stare dane'!$H$2:$P$114,8,0),"")</f>
        <v>#N/A</v>
      </c>
      <c r="AH45" s="250" t="e">
        <f>IF($AA45="współrzędne niezmienione",VLOOKUP($G45,'WMA -stare dane'!$H$2:$P$114,9,0),"")</f>
        <v>#N/A</v>
      </c>
    </row>
    <row r="46" spans="1:34" ht="174" hidden="1">
      <c r="A46" s="21">
        <v>45</v>
      </c>
      <c r="B46" s="7" t="s">
        <v>160</v>
      </c>
      <c r="C46" s="1" t="s">
        <v>649</v>
      </c>
      <c r="D46" s="20" t="s">
        <v>64</v>
      </c>
      <c r="E46" s="1" t="s">
        <v>650</v>
      </c>
      <c r="F46" s="1" t="s">
        <v>651</v>
      </c>
      <c r="G46" s="1" t="s">
        <v>652</v>
      </c>
      <c r="H46" s="1" t="s">
        <v>653</v>
      </c>
      <c r="I46" s="1" t="s">
        <v>654</v>
      </c>
      <c r="J46" s="1" t="s">
        <v>655</v>
      </c>
      <c r="K46" s="1" t="s">
        <v>392</v>
      </c>
      <c r="L46" s="1" t="s">
        <v>656</v>
      </c>
      <c r="M46" s="1" t="s">
        <v>383</v>
      </c>
      <c r="N46" s="1"/>
      <c r="O46" s="1" t="s">
        <v>657</v>
      </c>
      <c r="P46" s="7" t="s">
        <v>658</v>
      </c>
      <c r="Q46" s="1" t="s">
        <v>659</v>
      </c>
      <c r="R46" s="2" t="s">
        <v>127</v>
      </c>
      <c r="S46" s="2" t="s">
        <v>660</v>
      </c>
      <c r="T46" s="32" t="s">
        <v>661</v>
      </c>
      <c r="U46" s="32" t="s">
        <v>662</v>
      </c>
      <c r="V46" s="32" t="s">
        <v>663</v>
      </c>
      <c r="W46" s="32" t="s">
        <v>664</v>
      </c>
      <c r="X46"/>
      <c r="Y46" s="249" t="str">
        <f>VLOOKUP(G46,'WMA -stare dane'!$H$1:$R$114,1,0)</f>
        <v>50.93679 20.66731</v>
      </c>
      <c r="Z46" s="249" t="str">
        <f>VLOOKUP(H46,'WMA -stare dane'!$I$1:$R$114,1,0)</f>
        <v>50.90840420044246 20.58029110252719</v>
      </c>
      <c r="AA46" s="250" t="str">
        <f t="shared" si="0"/>
        <v>współrzędne niezmienione</v>
      </c>
      <c r="AB46" s="249" t="str">
        <f>IF($AA46="współrzędne niezmienione",VLOOKUP($G46,'WMA -stare dane'!$H$2:$P$114,3,0),"")</f>
        <v>50.93679</v>
      </c>
      <c r="AC46" s="249" t="str">
        <f>IF($AA46="współrzędne niezmienione",VLOOKUP($G46,'WMA -stare dane'!$H$2:$P$114,4,0),"")</f>
        <v>20.66731</v>
      </c>
      <c r="AD46" s="249" t="str">
        <f>IF($AA46="współrzędne niezmienione",VLOOKUP($G46,'WMA -stare dane'!$H$2:$P$114,5,0),"")</f>
        <v>50.90840420044246</v>
      </c>
      <c r="AE46" s="249" t="str">
        <f>IF($AA46="współrzędne niezmienione",VLOOKUP($G46,'WMA -stare dane'!$H$2:$P$114,6,0),"")</f>
        <v>20.58029110252719</v>
      </c>
      <c r="AF46" s="250" t="str">
        <f>IF($AA46="współrzędne niezmienione",VLOOKUP($G46,'WMA -stare dane'!$H$2:$P$114,7,0),"")</f>
        <v>6,700
0,000</v>
      </c>
      <c r="AG46" s="250" t="str">
        <f>IF($AA46="współrzędne niezmienione",VLOOKUP($G46,'WMA -stare dane'!$H$2:$P$114,8,0),"")</f>
        <v>6,996
6,600</v>
      </c>
      <c r="AH46" s="250" t="str">
        <f>IF($AA46="współrzędne niezmienione",VLOOKUP($G46,'WMA -stare dane'!$H$2:$P$114,9,0),"")</f>
        <v>S7e
S7k</v>
      </c>
    </row>
    <row r="47" spans="1:34" ht="174" hidden="1">
      <c r="A47" s="21">
        <v>46</v>
      </c>
      <c r="B47" s="7" t="s">
        <v>160</v>
      </c>
      <c r="C47" s="1" t="s">
        <v>672</v>
      </c>
      <c r="D47" s="20" t="s">
        <v>64</v>
      </c>
      <c r="E47" s="1" t="s">
        <v>673</v>
      </c>
      <c r="F47" s="1" t="s">
        <v>650</v>
      </c>
      <c r="G47" s="1" t="s">
        <v>674</v>
      </c>
      <c r="H47" s="1" t="s">
        <v>652</v>
      </c>
      <c r="I47" s="1" t="s">
        <v>675</v>
      </c>
      <c r="J47" s="1" t="s">
        <v>676</v>
      </c>
      <c r="K47" s="1" t="s">
        <v>392</v>
      </c>
      <c r="L47" s="1" t="s">
        <v>677</v>
      </c>
      <c r="M47" s="1" t="s">
        <v>73</v>
      </c>
      <c r="N47" s="1"/>
      <c r="O47" s="1" t="s">
        <v>678</v>
      </c>
      <c r="P47" s="7" t="s">
        <v>679</v>
      </c>
      <c r="Q47" s="1" t="s">
        <v>680</v>
      </c>
      <c r="R47" s="15" t="s">
        <v>76</v>
      </c>
      <c r="S47" s="15" t="s">
        <v>681</v>
      </c>
      <c r="T47" s="32" t="s">
        <v>682</v>
      </c>
      <c r="U47" s="32" t="s">
        <v>683</v>
      </c>
      <c r="V47" s="32" t="s">
        <v>684</v>
      </c>
      <c r="W47" s="32" t="s">
        <v>664</v>
      </c>
      <c r="X47"/>
      <c r="Y47" s="249" t="str">
        <f>VLOOKUP(G47,'WMA -stare dane'!$H$1:$R$114,1,0)</f>
        <v>50.95237 20.70338</v>
      </c>
      <c r="Z47" s="249" t="str">
        <f>VLOOKUP(H47,'WMA -stare dane'!$I$1:$R$114,1,0)</f>
        <v>50.93679 20.66731</v>
      </c>
      <c r="AA47" s="250" t="str">
        <f t="shared" si="0"/>
        <v>współrzędne niezmienione</v>
      </c>
      <c r="AB47" s="249" t="str">
        <f>IF($AA47="współrzędne niezmienione",VLOOKUP($G47,'WMA -stare dane'!$H$2:$P$114,3,0),"")</f>
        <v>50.95237</v>
      </c>
      <c r="AC47" s="249" t="str">
        <f>IF($AA47="współrzędne niezmienione",VLOOKUP($G47,'WMA -stare dane'!$H$2:$P$114,4,0),"")</f>
        <v>20.70338</v>
      </c>
      <c r="AD47" s="249" t="str">
        <f>IF($AA47="współrzędne niezmienione",VLOOKUP($G47,'WMA -stare dane'!$H$2:$P$114,5,0),"")</f>
        <v>50.93679</v>
      </c>
      <c r="AE47" s="249" t="str">
        <f>IF($AA47="współrzędne niezmienione",VLOOKUP($G47,'WMA -stare dane'!$H$2:$P$114,6,0),"")</f>
        <v>20.66731</v>
      </c>
      <c r="AF47" s="250">
        <f>IF($AA47="współrzędne niezmienione",VLOOKUP($G47,'WMA -stare dane'!$H$2:$P$114,7,0),"")</f>
        <v>3.5</v>
      </c>
      <c r="AG47" s="250">
        <f>IF($AA47="współrzędne niezmienione",VLOOKUP($G47,'WMA -stare dane'!$H$2:$P$114,8,0),"")</f>
        <v>6.7</v>
      </c>
      <c r="AH47" s="250" t="str">
        <f>IF($AA47="współrzędne niezmienione",VLOOKUP($G47,'WMA -stare dane'!$H$2:$P$114,9,0),"")</f>
        <v>S7e</v>
      </c>
    </row>
    <row r="48" spans="1:34" ht="188.5" hidden="1">
      <c r="A48" s="21">
        <v>47</v>
      </c>
      <c r="B48" s="7" t="s">
        <v>160</v>
      </c>
      <c r="C48" s="1" t="s">
        <v>672</v>
      </c>
      <c r="D48" s="20" t="s">
        <v>64</v>
      </c>
      <c r="E48" s="1" t="s">
        <v>688</v>
      </c>
      <c r="F48" s="1" t="s">
        <v>689</v>
      </c>
      <c r="G48" s="1" t="s">
        <v>690</v>
      </c>
      <c r="H48" s="1" t="s">
        <v>691</v>
      </c>
      <c r="I48" s="1" t="s">
        <v>692</v>
      </c>
      <c r="J48" s="1" t="s">
        <v>675</v>
      </c>
      <c r="K48" s="1" t="s">
        <v>392</v>
      </c>
      <c r="L48" s="1" t="s">
        <v>693</v>
      </c>
      <c r="M48" s="1" t="s">
        <v>73</v>
      </c>
      <c r="N48" s="1"/>
      <c r="O48" s="1" t="s">
        <v>694</v>
      </c>
      <c r="P48" s="7" t="s">
        <v>695</v>
      </c>
      <c r="Q48" s="1" t="s">
        <v>696</v>
      </c>
      <c r="R48" s="15" t="s">
        <v>76</v>
      </c>
      <c r="S48" s="15" t="s">
        <v>681</v>
      </c>
      <c r="T48" s="32" t="s">
        <v>682</v>
      </c>
      <c r="U48" s="32" t="s">
        <v>697</v>
      </c>
      <c r="V48" s="32" t="s">
        <v>96</v>
      </c>
      <c r="W48" s="32" t="s">
        <v>96</v>
      </c>
      <c r="X48"/>
      <c r="Y48" s="249" t="str">
        <f>VLOOKUP(G48,'WMA -stare dane'!$H$1:$R$114,1,0)</f>
        <v>50.62082 20.28164</v>
      </c>
      <c r="Z48" s="249" t="str">
        <f>VLOOKUP(H48,'WMA -stare dane'!$I$1:$R$114,1,0)</f>
        <v>50.64892 20.32154</v>
      </c>
      <c r="AA48" s="250" t="str">
        <f t="shared" si="0"/>
        <v>współrzędne niezmienione</v>
      </c>
      <c r="AB48" s="249" t="str">
        <f>IF($AA48="współrzędne niezmienione",VLOOKUP($G48,'WMA -stare dane'!$H$2:$P$114,3,0),"")</f>
        <v>50.62082</v>
      </c>
      <c r="AC48" s="249" t="str">
        <f>IF($AA48="współrzędne niezmienione",VLOOKUP($G48,'WMA -stare dane'!$H$2:$P$114,4,0),"")</f>
        <v>20.28164</v>
      </c>
      <c r="AD48" s="249" t="str">
        <f>IF($AA48="współrzędne niezmienione",VLOOKUP($G48,'WMA -stare dane'!$H$2:$P$114,5,0),"")</f>
        <v>50.64892</v>
      </c>
      <c r="AE48" s="249" t="str">
        <f>IF($AA48="współrzędne niezmienione",VLOOKUP($G48,'WMA -stare dane'!$H$2:$P$114,6,0),"")</f>
        <v>20.32154</v>
      </c>
      <c r="AF48" s="250" t="str">
        <f>IF($AA48="współrzędne niezmienione",VLOOKUP($G48,'WMA -stare dane'!$H$2:$P$114,7,0),"")</f>
        <v>1,000
0,000</v>
      </c>
      <c r="AG48" s="250" t="str">
        <f>IF($AA48="współrzędne niezmienione",VLOOKUP($G48,'WMA -stare dane'!$H$2:$P$114,8,0),"")</f>
        <v>2,453
3,400</v>
      </c>
      <c r="AH48" s="250" t="str">
        <f>IF($AA48="współrzędne niezmienione",VLOOKUP($G48,'WMA -stare dane'!$H$2:$P$114,9,0),"")</f>
        <v>S7l
S7p</v>
      </c>
    </row>
    <row r="49" spans="1:34" ht="159.5">
      <c r="A49" s="21">
        <v>48</v>
      </c>
      <c r="B49" s="7" t="s">
        <v>160</v>
      </c>
      <c r="C49" s="1" t="s">
        <v>649</v>
      </c>
      <c r="D49" s="20" t="s">
        <v>64</v>
      </c>
      <c r="E49" s="1" t="s">
        <v>705</v>
      </c>
      <c r="F49" s="1" t="s">
        <v>706</v>
      </c>
      <c r="G49" s="1"/>
      <c r="H49" s="1"/>
      <c r="I49" s="1"/>
      <c r="J49" s="1"/>
      <c r="K49" s="1" t="s">
        <v>392</v>
      </c>
      <c r="L49" s="1" t="s">
        <v>710</v>
      </c>
      <c r="M49" s="1" t="s">
        <v>123</v>
      </c>
      <c r="N49" s="1"/>
      <c r="O49" s="1" t="s">
        <v>711</v>
      </c>
      <c r="P49" s="7"/>
      <c r="Q49" s="1" t="s">
        <v>712</v>
      </c>
      <c r="R49" s="15" t="s">
        <v>76</v>
      </c>
      <c r="S49" s="15" t="s">
        <v>713</v>
      </c>
      <c r="T49" s="32" t="s">
        <v>714</v>
      </c>
      <c r="U49" s="32" t="s">
        <v>715</v>
      </c>
      <c r="V49" s="32" t="s">
        <v>716</v>
      </c>
      <c r="W49" s="32" t="s">
        <v>717</v>
      </c>
      <c r="X49"/>
      <c r="Y49" s="249" t="e">
        <f>VLOOKUP(G49,'WMA -stare dane'!$H$1:$R$114,1,0)</f>
        <v>#N/A</v>
      </c>
      <c r="Z49" s="249" t="e">
        <f>VLOOKUP(H49,'WMA -stare dane'!$I$1:$R$114,1,0)</f>
        <v>#N/A</v>
      </c>
      <c r="AA49" s="250" t="e">
        <f t="shared" si="0"/>
        <v>#N/A</v>
      </c>
      <c r="AB49" s="249" t="e">
        <f>IF($AA49="współrzędne niezmienione",VLOOKUP($G49,'WMA -stare dane'!$H$2:$P$114,3,0),"")</f>
        <v>#N/A</v>
      </c>
      <c r="AC49" s="249" t="e">
        <f>IF($AA49="współrzędne niezmienione",VLOOKUP($G49,'WMA -stare dane'!$H$2:$P$114,4,0),"")</f>
        <v>#N/A</v>
      </c>
      <c r="AD49" s="249" t="e">
        <f>IF($AA49="współrzędne niezmienione",VLOOKUP($G49,'WMA -stare dane'!$H$2:$P$114,5,0),"")</f>
        <v>#N/A</v>
      </c>
      <c r="AE49" s="249" t="e">
        <f>IF($AA49="współrzędne niezmienione",VLOOKUP($G49,'WMA -stare dane'!$H$2:$P$114,6,0),"")</f>
        <v>#N/A</v>
      </c>
      <c r="AF49" s="250" t="e">
        <f>IF($AA49="współrzędne niezmienione",VLOOKUP($G49,'WMA -stare dane'!$H$2:$P$114,7,0),"")</f>
        <v>#N/A</v>
      </c>
      <c r="AG49" s="250" t="e">
        <f>IF($AA49="współrzędne niezmienione",VLOOKUP($G49,'WMA -stare dane'!$H$2:$P$114,8,0),"")</f>
        <v>#N/A</v>
      </c>
      <c r="AH49" s="250" t="e">
        <f>IF($AA49="współrzędne niezmienione",VLOOKUP($G49,'WMA -stare dane'!$H$2:$P$114,9,0),"")</f>
        <v>#N/A</v>
      </c>
    </row>
    <row r="50" spans="1:34" ht="87">
      <c r="A50" s="21">
        <v>49</v>
      </c>
      <c r="B50" s="7" t="s">
        <v>160</v>
      </c>
      <c r="C50" s="1" t="s">
        <v>649</v>
      </c>
      <c r="D50" s="20" t="s">
        <v>64</v>
      </c>
      <c r="E50" s="1" t="s">
        <v>651</v>
      </c>
      <c r="F50" s="1" t="s">
        <v>722</v>
      </c>
      <c r="G50" s="1"/>
      <c r="H50" s="1"/>
      <c r="I50" s="1"/>
      <c r="J50" s="1"/>
      <c r="K50" s="1" t="s">
        <v>392</v>
      </c>
      <c r="L50" s="1" t="s">
        <v>726</v>
      </c>
      <c r="M50" s="1" t="s">
        <v>123</v>
      </c>
      <c r="N50" s="1"/>
      <c r="O50" s="1" t="s">
        <v>711</v>
      </c>
      <c r="P50" s="7"/>
      <c r="Q50" s="1" t="s">
        <v>727</v>
      </c>
      <c r="R50" s="14" t="s">
        <v>95</v>
      </c>
      <c r="S50" s="14" t="s">
        <v>728</v>
      </c>
      <c r="T50" s="32" t="s">
        <v>729</v>
      </c>
      <c r="U50" s="34"/>
      <c r="V50" s="36" t="s">
        <v>96</v>
      </c>
      <c r="W50" s="36" t="s">
        <v>96</v>
      </c>
      <c r="X50"/>
      <c r="Y50" s="249" t="e">
        <f>VLOOKUP(G50,'WMA -stare dane'!$H$1:$R$114,1,0)</f>
        <v>#N/A</v>
      </c>
      <c r="Z50" s="249" t="e">
        <f>VLOOKUP(H50,'WMA -stare dane'!$I$1:$R$114,1,0)</f>
        <v>#N/A</v>
      </c>
      <c r="AA50" s="250" t="e">
        <f t="shared" si="0"/>
        <v>#N/A</v>
      </c>
      <c r="AB50" s="249" t="e">
        <f>IF($AA50="współrzędne niezmienione",VLOOKUP($G50,'WMA -stare dane'!$H$2:$P$114,3,0),"")</f>
        <v>#N/A</v>
      </c>
      <c r="AC50" s="249" t="e">
        <f>IF($AA50="współrzędne niezmienione",VLOOKUP($G50,'WMA -stare dane'!$H$2:$P$114,4,0),"")</f>
        <v>#N/A</v>
      </c>
      <c r="AD50" s="249" t="e">
        <f>IF($AA50="współrzędne niezmienione",VLOOKUP($G50,'WMA -stare dane'!$H$2:$P$114,5,0),"")</f>
        <v>#N/A</v>
      </c>
      <c r="AE50" s="249" t="e">
        <f>IF($AA50="współrzędne niezmienione",VLOOKUP($G50,'WMA -stare dane'!$H$2:$P$114,6,0),"")</f>
        <v>#N/A</v>
      </c>
      <c r="AF50" s="250" t="e">
        <f>IF($AA50="współrzędne niezmienione",VLOOKUP($G50,'WMA -stare dane'!$H$2:$P$114,7,0),"")</f>
        <v>#N/A</v>
      </c>
      <c r="AG50" s="250" t="e">
        <f>IF($AA50="współrzędne niezmienione",VLOOKUP($G50,'WMA -stare dane'!$H$2:$P$114,8,0),"")</f>
        <v>#N/A</v>
      </c>
      <c r="AH50" s="250" t="e">
        <f>IF($AA50="współrzędne niezmienione",VLOOKUP($G50,'WMA -stare dane'!$H$2:$P$114,9,0),"")</f>
        <v>#N/A</v>
      </c>
    </row>
    <row r="51" spans="1:34" ht="116" hidden="1">
      <c r="A51" s="21">
        <v>50</v>
      </c>
      <c r="B51" s="7" t="s">
        <v>269</v>
      </c>
      <c r="C51" s="1" t="s">
        <v>63</v>
      </c>
      <c r="D51" s="20" t="s">
        <v>64</v>
      </c>
      <c r="E51" s="1" t="s">
        <v>734</v>
      </c>
      <c r="F51" s="1" t="s">
        <v>735</v>
      </c>
      <c r="G51" s="1" t="s">
        <v>736</v>
      </c>
      <c r="H51" s="1" t="s">
        <v>737</v>
      </c>
      <c r="I51" s="1" t="s">
        <v>738</v>
      </c>
      <c r="J51" s="1" t="s">
        <v>739</v>
      </c>
      <c r="K51" s="1" t="s">
        <v>392</v>
      </c>
      <c r="L51" s="1" t="s">
        <v>740</v>
      </c>
      <c r="M51" s="1" t="s">
        <v>73</v>
      </c>
      <c r="N51" s="1"/>
      <c r="O51" s="1" t="s">
        <v>741</v>
      </c>
      <c r="P51" s="7" t="s">
        <v>742</v>
      </c>
      <c r="Q51" s="1" t="s">
        <v>743</v>
      </c>
      <c r="R51" s="15" t="s">
        <v>76</v>
      </c>
      <c r="S51" s="15" t="s">
        <v>744</v>
      </c>
      <c r="T51" s="32" t="s">
        <v>78</v>
      </c>
      <c r="U51" s="34"/>
      <c r="V51" s="36" t="s">
        <v>96</v>
      </c>
      <c r="W51" s="36" t="s">
        <v>96</v>
      </c>
      <c r="X51"/>
      <c r="Y51" s="249" t="str">
        <f>VLOOKUP(G51,'WMA -stare dane'!$H$1:$R$114,1,0)</f>
        <v>51.5310776 21.0800096</v>
      </c>
      <c r="Z51" s="249" t="str">
        <f>VLOOKUP(H51,'WMA -stare dane'!$I$1:$R$114,1,0)</f>
        <v>51.3924722 21.0215258</v>
      </c>
      <c r="AA51" s="250" t="str">
        <f t="shared" si="0"/>
        <v>współrzędne niezmienione</v>
      </c>
      <c r="AB51" s="249" t="str">
        <f>IF($AA51="współrzędne niezmienione",VLOOKUP($G51,'WMA -stare dane'!$H$2:$P$114,3,0),"")</f>
        <v>51.5310776</v>
      </c>
      <c r="AC51" s="249" t="str">
        <f>IF($AA51="współrzędne niezmienione",VLOOKUP($G51,'WMA -stare dane'!$H$2:$P$114,4,0),"")</f>
        <v>21.0800096</v>
      </c>
      <c r="AD51" s="249" t="str">
        <f>IF($AA51="współrzędne niezmienione",VLOOKUP($G51,'WMA -stare dane'!$H$2:$P$114,5,0),"")</f>
        <v>51.3924722</v>
      </c>
      <c r="AE51" s="249" t="str">
        <f>IF($AA51="współrzędne niezmienione",VLOOKUP($G51,'WMA -stare dane'!$H$2:$P$114,6,0),"")</f>
        <v>21.0215258</v>
      </c>
      <c r="AF51" s="250">
        <f>IF($AA51="współrzędne niezmienione",VLOOKUP($G51,'WMA -stare dane'!$H$2:$P$114,7,0),"")</f>
        <v>0.7</v>
      </c>
      <c r="AG51" s="250">
        <f>IF($AA51="współrzędne niezmienione",VLOOKUP($G51,'WMA -stare dane'!$H$2:$P$114,8,0),"")</f>
        <v>17.100000000000001</v>
      </c>
      <c r="AH51" s="250" t="str">
        <f>IF($AA51="współrzędne niezmienione",VLOOKUP($G51,'WMA -stare dane'!$H$2:$P$114,9,0),"")</f>
        <v>S7n</v>
      </c>
    </row>
    <row r="52" spans="1:34" ht="58" hidden="1">
      <c r="A52" s="21">
        <v>51</v>
      </c>
      <c r="B52" s="7" t="s">
        <v>160</v>
      </c>
      <c r="C52" s="1" t="s">
        <v>161</v>
      </c>
      <c r="D52" s="20" t="s">
        <v>64</v>
      </c>
      <c r="E52" s="1" t="s">
        <v>749</v>
      </c>
      <c r="F52" s="1" t="s">
        <v>750</v>
      </c>
      <c r="G52" s="1" t="s">
        <v>751</v>
      </c>
      <c r="H52" s="1" t="s">
        <v>752</v>
      </c>
      <c r="I52" s="1" t="s">
        <v>753</v>
      </c>
      <c r="J52" s="1" t="s">
        <v>754</v>
      </c>
      <c r="K52" s="1" t="s">
        <v>323</v>
      </c>
      <c r="L52" s="1" t="s">
        <v>755</v>
      </c>
      <c r="M52" s="1" t="s">
        <v>73</v>
      </c>
      <c r="N52" s="1"/>
      <c r="O52" s="20" t="s">
        <v>94</v>
      </c>
      <c r="P52" s="7"/>
      <c r="Q52" s="1"/>
      <c r="R52" s="14" t="s">
        <v>95</v>
      </c>
      <c r="S52" s="14"/>
      <c r="T52" s="32"/>
      <c r="U52" s="34"/>
      <c r="V52" s="36" t="s">
        <v>96</v>
      </c>
      <c r="W52" s="20" t="s">
        <v>325</v>
      </c>
      <c r="Y52" s="249" t="str">
        <f>VLOOKUP(G52,'WMA -stare dane'!$H$1:$R$114,1,0)</f>
        <v>50.01479205677839 20.869157586869516</v>
      </c>
      <c r="Z52" s="249" t="str">
        <f>VLOOKUP(H52,'WMA -stare dane'!$I$1:$R$114,1,0)</f>
        <v>50.054128666340176 21.010140027409125</v>
      </c>
      <c r="AA52" s="250" t="str">
        <f t="shared" si="0"/>
        <v>współrzędne niezmienione</v>
      </c>
      <c r="AB52" s="249" t="str">
        <f>IF($AA52="współrzędne niezmienione",VLOOKUP($G52,'WMA -stare dane'!$H$2:$P$114,3,0),"")</f>
        <v>50.01479205677839</v>
      </c>
      <c r="AC52" s="249" t="str">
        <f>IF($AA52="współrzędne niezmienione",VLOOKUP($G52,'WMA -stare dane'!$H$2:$P$114,4,0),"")</f>
        <v>20.869157586869516</v>
      </c>
      <c r="AD52" s="249" t="str">
        <f>IF($AA52="współrzędne niezmienione",VLOOKUP($G52,'WMA -stare dane'!$H$2:$P$114,5,0),"")</f>
        <v>50.054128666340176</v>
      </c>
      <c r="AE52" s="249" t="str">
        <f>IF($AA52="współrzędne niezmienione",VLOOKUP($G52,'WMA -stare dane'!$H$2:$P$114,6,0),"")</f>
        <v>21.010140027409125</v>
      </c>
      <c r="AF52" s="250">
        <f>IF($AA52="współrzędne niezmienione",VLOOKUP($G52,'WMA -stare dane'!$H$2:$P$114,7,0),"")</f>
        <v>488.8</v>
      </c>
      <c r="AG52" s="250">
        <f>IF($AA52="współrzędne niezmienione",VLOOKUP($G52,'WMA -stare dane'!$H$2:$P$114,8,0),"")</f>
        <v>501.7</v>
      </c>
      <c r="AH52" s="250" t="str">
        <f>IF($AA52="współrzędne niezmienione",VLOOKUP($G52,'WMA -stare dane'!$H$2:$P$114,9,0),"")</f>
        <v>A4</v>
      </c>
    </row>
    <row r="53" spans="1:34" ht="130.5" hidden="1">
      <c r="A53" s="21">
        <v>52</v>
      </c>
      <c r="B53" s="22" t="s">
        <v>167</v>
      </c>
      <c r="C53" s="18" t="s">
        <v>168</v>
      </c>
      <c r="D53" s="23" t="s">
        <v>64</v>
      </c>
      <c r="E53" s="18" t="s">
        <v>760</v>
      </c>
      <c r="F53" s="18" t="s">
        <v>761</v>
      </c>
      <c r="G53" s="18" t="s">
        <v>762</v>
      </c>
      <c r="H53" s="18" t="s">
        <v>763</v>
      </c>
      <c r="I53" s="18"/>
      <c r="J53" s="18"/>
      <c r="K53" s="18"/>
      <c r="L53" s="18" t="s">
        <v>764</v>
      </c>
      <c r="M53" s="1" t="s">
        <v>73</v>
      </c>
      <c r="N53" s="18" t="s">
        <v>765</v>
      </c>
      <c r="O53" s="24" t="s">
        <v>766</v>
      </c>
      <c r="P53" s="22" t="s">
        <v>767</v>
      </c>
      <c r="Q53" s="1"/>
      <c r="R53" s="2" t="s">
        <v>127</v>
      </c>
      <c r="S53" s="2"/>
      <c r="T53" s="32"/>
      <c r="U53" s="39"/>
      <c r="V53" s="20"/>
      <c r="W53" s="20"/>
      <c r="X53" t="s">
        <v>130</v>
      </c>
      <c r="Y53" s="249" t="str">
        <f>VLOOKUP(G53,'WMA -stare dane'!$H$1:$R$114,1,0)</f>
        <v>50.287665335649734 19.21630910158397</v>
      </c>
      <c r="Z53" s="249" t="str">
        <f>VLOOKUP(H53,'WMA -stare dane'!$I$1:$R$114,1,0)</f>
        <v>50.22960265037299 19.1672251672816</v>
      </c>
      <c r="AA53" s="250" t="str">
        <f t="shared" si="0"/>
        <v>współrzędne niezmienione</v>
      </c>
      <c r="AB53" s="249" t="str">
        <f>IF($AA53="współrzędne niezmienione",VLOOKUP($G53,'WMA -stare dane'!$H$2:$P$114,3,0),"")</f>
        <v>50.287665335649734</v>
      </c>
      <c r="AC53" s="249" t="str">
        <f>IF($AA53="współrzędne niezmienione",VLOOKUP($G53,'WMA -stare dane'!$H$2:$P$114,4,0),"")</f>
        <v>19.21630910158397</v>
      </c>
      <c r="AD53" s="249" t="str">
        <f>IF($AA53="współrzędne niezmienione",VLOOKUP($G53,'WMA -stare dane'!$H$2:$P$114,5,0),"")</f>
        <v>50.22960265037299</v>
      </c>
      <c r="AE53" s="249" t="str">
        <f>IF($AA53="współrzędne niezmienione",VLOOKUP($G53,'WMA -stare dane'!$H$2:$P$114,6,0),"")</f>
        <v>19.1672251672816</v>
      </c>
      <c r="AF53" s="250">
        <f>IF($AA53="współrzędne niezmienione",VLOOKUP($G53,'WMA -stare dane'!$H$2:$P$114,7,0),"")</f>
        <v>538.6</v>
      </c>
      <c r="AG53" s="250">
        <f>IF($AA53="współrzędne niezmienione",VLOOKUP($G53,'WMA -stare dane'!$H$2:$P$114,8,0),"")</f>
        <v>546.4</v>
      </c>
      <c r="AH53" s="250" t="str">
        <f>IF($AA53="współrzędne niezmienione",VLOOKUP($G53,'WMA -stare dane'!$H$2:$P$114,9,0),"")</f>
        <v>S1</v>
      </c>
    </row>
    <row r="54" spans="1:34" ht="58" hidden="1">
      <c r="A54" s="21">
        <v>53</v>
      </c>
      <c r="B54" s="7" t="s">
        <v>167</v>
      </c>
      <c r="C54" s="1" t="s">
        <v>168</v>
      </c>
      <c r="D54" s="20" t="s">
        <v>64</v>
      </c>
      <c r="E54" s="1" t="s">
        <v>772</v>
      </c>
      <c r="F54" s="1" t="s">
        <v>773</v>
      </c>
      <c r="G54" s="1" t="s">
        <v>774</v>
      </c>
      <c r="H54" s="1" t="s">
        <v>775</v>
      </c>
      <c r="I54" s="1" t="s">
        <v>776</v>
      </c>
      <c r="J54" s="1" t="s">
        <v>777</v>
      </c>
      <c r="K54" s="1" t="s">
        <v>351</v>
      </c>
      <c r="L54" s="1" t="s">
        <v>778</v>
      </c>
      <c r="M54" s="1" t="s">
        <v>383</v>
      </c>
      <c r="N54" s="1"/>
      <c r="O54" s="20" t="s">
        <v>94</v>
      </c>
      <c r="P54" s="7"/>
      <c r="Q54" s="1"/>
      <c r="R54" s="14" t="s">
        <v>95</v>
      </c>
      <c r="S54" s="14" t="s">
        <v>779</v>
      </c>
      <c r="T54" s="32"/>
      <c r="U54" s="62" t="s">
        <v>780</v>
      </c>
      <c r="V54" s="20" t="s">
        <v>96</v>
      </c>
      <c r="W54" s="20" t="s">
        <v>96</v>
      </c>
      <c r="X54"/>
      <c r="Y54" s="249" t="str">
        <f>VLOOKUP(G54,'WMA -stare dane'!$H$1:$R$114,1,0)</f>
        <v>50.3423055555556 18.7264722222222</v>
      </c>
      <c r="Z54" s="249" t="str">
        <f>VLOOKUP(H54,'WMA -stare dane'!$I$1:$R$114,1,0)</f>
        <v>50.3132222222222 18.7255833333333</v>
      </c>
      <c r="AA54" s="250" t="str">
        <f t="shared" si="0"/>
        <v>współrzędne niezmienione</v>
      </c>
      <c r="AB54" s="249" t="str">
        <f>IF($AA54="współrzędne niezmienione",VLOOKUP($G54,'WMA -stare dane'!$H$2:$P$114,3,0),"")</f>
        <v>50.3423055555556</v>
      </c>
      <c r="AC54" s="249" t="str">
        <f>IF($AA54="współrzędne niezmienione",VLOOKUP($G54,'WMA -stare dane'!$H$2:$P$114,4,0),"")</f>
        <v>18.7264722222222</v>
      </c>
      <c r="AD54" s="249" t="str">
        <f>IF($AA54="współrzędne niezmienione",VLOOKUP($G54,'WMA -stare dane'!$H$2:$P$114,5,0),"")</f>
        <v>50.3132222222222</v>
      </c>
      <c r="AE54" s="249" t="str">
        <f>IF($AA54="współrzędne niezmienione",VLOOKUP($G54,'WMA -stare dane'!$H$2:$P$114,6,0),"")</f>
        <v>18.7255833333333</v>
      </c>
      <c r="AF54" s="250">
        <f>IF($AA54="współrzędne niezmienione",VLOOKUP($G54,'WMA -stare dane'!$H$2:$P$114,7,0),"")</f>
        <v>18.600000000000001</v>
      </c>
      <c r="AG54" s="250">
        <f>IF($AA54="współrzędne niezmienione",VLOOKUP($G54,'WMA -stare dane'!$H$2:$P$114,8,0),"")</f>
        <v>21.9</v>
      </c>
      <c r="AH54" s="250" t="str">
        <f>IF($AA54="współrzędne niezmienione",VLOOKUP($G54,'WMA -stare dane'!$H$2:$P$114,9,0),"")</f>
        <v>A1c</v>
      </c>
    </row>
    <row r="55" spans="1:34" ht="116" hidden="1">
      <c r="A55" s="21">
        <v>54</v>
      </c>
      <c r="B55" s="7" t="s">
        <v>167</v>
      </c>
      <c r="C55" s="1" t="s">
        <v>168</v>
      </c>
      <c r="D55" s="20" t="s">
        <v>64</v>
      </c>
      <c r="E55" s="1" t="s">
        <v>786</v>
      </c>
      <c r="F55" s="1" t="s">
        <v>787</v>
      </c>
      <c r="G55" s="1" t="s">
        <v>788</v>
      </c>
      <c r="H55" s="1" t="s">
        <v>789</v>
      </c>
      <c r="I55" s="1"/>
      <c r="J55" s="1"/>
      <c r="K55" s="1"/>
      <c r="L55" s="1" t="s">
        <v>790</v>
      </c>
      <c r="M55" s="1" t="s">
        <v>174</v>
      </c>
      <c r="N55" s="1" t="s">
        <v>211</v>
      </c>
      <c r="O55" s="1" t="s">
        <v>791</v>
      </c>
      <c r="P55" s="7" t="s">
        <v>792</v>
      </c>
      <c r="Q55" s="1"/>
      <c r="R55" s="2" t="s">
        <v>127</v>
      </c>
      <c r="S55" s="2"/>
      <c r="T55" s="32"/>
      <c r="U55" s="20" t="s">
        <v>793</v>
      </c>
      <c r="V55" s="20"/>
      <c r="W55" s="20"/>
      <c r="X55" t="s">
        <v>130</v>
      </c>
      <c r="Y55" s="249" t="str">
        <f>VLOOKUP(G55,'WMA -stare dane'!$H$1:$R$114,1,0)</f>
        <v>50.05080718764192 19.123515906230775</v>
      </c>
      <c r="Z55" s="249" t="str">
        <f>VLOOKUP(H55,'WMA -stare dane'!$I$1:$R$114,1,0)</f>
        <v>50.008249154237454 19.093436035268645</v>
      </c>
      <c r="AA55" s="250" t="str">
        <f t="shared" si="0"/>
        <v>współrzędne niezmienione</v>
      </c>
      <c r="AB55" s="249" t="str">
        <f>IF($AA55="współrzędne niezmienione",VLOOKUP($G55,'WMA -stare dane'!$H$2:$P$114,3,0),"")</f>
        <v>50.05080718764192</v>
      </c>
      <c r="AC55" s="249" t="str">
        <f>IF($AA55="współrzędne niezmienione",VLOOKUP($G55,'WMA -stare dane'!$H$2:$P$114,4,0),"")</f>
        <v>19.123515906230775</v>
      </c>
      <c r="AD55" s="249" t="str">
        <f>IF($AA55="współrzędne niezmienione",VLOOKUP($G55,'WMA -stare dane'!$H$2:$P$114,5,0),"")</f>
        <v>50.008249154237454</v>
      </c>
      <c r="AE55" s="249" t="str">
        <f>IF($AA55="współrzędne niezmienione",VLOOKUP($G55,'WMA -stare dane'!$H$2:$P$114,6,0),"")</f>
        <v>19.093436035268645</v>
      </c>
      <c r="AF55" s="250" t="str">
        <f>IF($AA55="współrzędne niezmienione",VLOOKUP($G55,'WMA -stare dane'!$H$2:$P$114,7,0),"")</f>
        <v>budowa</v>
      </c>
      <c r="AG55" s="250" t="str">
        <f>IF($AA55="współrzędne niezmienione",VLOOKUP($G55,'WMA -stare dane'!$H$2:$P$114,8,0),"")</f>
        <v>budowa</v>
      </c>
      <c r="AH55" s="250" t="str">
        <f>IF($AA55="współrzędne niezmienione",VLOOKUP($G55,'WMA -stare dane'!$H$2:$P$114,9,0),"")</f>
        <v>budowa</v>
      </c>
    </row>
    <row r="56" spans="1:34" ht="58">
      <c r="A56" s="21">
        <v>55</v>
      </c>
      <c r="B56" s="7" t="s">
        <v>228</v>
      </c>
      <c r="C56" s="1" t="s">
        <v>63</v>
      </c>
      <c r="D56" s="20" t="s">
        <v>64</v>
      </c>
      <c r="E56" s="1" t="s">
        <v>794</v>
      </c>
      <c r="F56" s="1" t="s">
        <v>795</v>
      </c>
      <c r="G56" s="1" t="s">
        <v>2640</v>
      </c>
      <c r="H56" s="1" t="s">
        <v>2641</v>
      </c>
      <c r="I56" s="1"/>
      <c r="J56" s="1"/>
      <c r="K56" s="1" t="s">
        <v>798</v>
      </c>
      <c r="L56" s="1" t="s">
        <v>799</v>
      </c>
      <c r="M56" s="1" t="s">
        <v>73</v>
      </c>
      <c r="N56" s="1"/>
      <c r="O56" s="1" t="s">
        <v>800</v>
      </c>
      <c r="P56" s="7" t="s">
        <v>801</v>
      </c>
      <c r="Q56" s="1" t="s">
        <v>802</v>
      </c>
      <c r="R56" s="15" t="s">
        <v>76</v>
      </c>
      <c r="S56" s="15" t="s">
        <v>803</v>
      </c>
      <c r="T56" s="32"/>
      <c r="U56" s="34"/>
      <c r="V56" s="36"/>
      <c r="W56" s="36"/>
      <c r="X56"/>
      <c r="Y56" s="249" t="e">
        <f>VLOOKUP(G56,'WMA -stare dane'!$H$1:$R$114,1,0)</f>
        <v>#N/A</v>
      </c>
      <c r="Z56" s="249" t="e">
        <f>VLOOKUP(H56,'WMA -stare dane'!$I$1:$R$114,1,0)</f>
        <v>#N/A</v>
      </c>
      <c r="AA56" s="250" t="e">
        <f t="shared" si="0"/>
        <v>#N/A</v>
      </c>
      <c r="AB56" s="249" t="e">
        <f>IF($AA56="współrzędne niezmienione",VLOOKUP($G56,'WMA -stare dane'!$H$2:$P$114,3,0),"")</f>
        <v>#N/A</v>
      </c>
      <c r="AC56" s="249" t="e">
        <f>IF($AA56="współrzędne niezmienione",VLOOKUP($G56,'WMA -stare dane'!$H$2:$P$114,4,0),"")</f>
        <v>#N/A</v>
      </c>
      <c r="AD56" s="249" t="e">
        <f>IF($AA56="współrzędne niezmienione",VLOOKUP($G56,'WMA -stare dane'!$H$2:$P$114,5,0),"")</f>
        <v>#N/A</v>
      </c>
      <c r="AE56" s="249" t="e">
        <f>IF($AA56="współrzędne niezmienione",VLOOKUP($G56,'WMA -stare dane'!$H$2:$P$114,6,0),"")</f>
        <v>#N/A</v>
      </c>
      <c r="AF56" s="250" t="e">
        <f>IF($AA56="współrzędne niezmienione",VLOOKUP($G56,'WMA -stare dane'!$H$2:$P$114,7,0),"")</f>
        <v>#N/A</v>
      </c>
      <c r="AG56" s="250" t="e">
        <f>IF($AA56="współrzędne niezmienione",VLOOKUP($G56,'WMA -stare dane'!$H$2:$P$114,8,0),"")</f>
        <v>#N/A</v>
      </c>
      <c r="AH56" s="250" t="e">
        <f>IF($AA56="współrzędne niezmienione",VLOOKUP($G56,'WMA -stare dane'!$H$2:$P$114,9,0),"")</f>
        <v>#N/A</v>
      </c>
    </row>
    <row r="57" spans="1:34" ht="43.5" hidden="1">
      <c r="A57" s="21">
        <v>56</v>
      </c>
      <c r="B57" s="7" t="s">
        <v>106</v>
      </c>
      <c r="C57" s="1" t="s">
        <v>809</v>
      </c>
      <c r="D57" s="20" t="s">
        <v>64</v>
      </c>
      <c r="E57" s="1" t="s">
        <v>810</v>
      </c>
      <c r="F57" s="1" t="s">
        <v>811</v>
      </c>
      <c r="G57" s="1" t="s">
        <v>812</v>
      </c>
      <c r="H57" s="1" t="s">
        <v>813</v>
      </c>
      <c r="I57" s="1"/>
      <c r="J57" s="1"/>
      <c r="K57" s="1" t="s">
        <v>521</v>
      </c>
      <c r="L57" s="1" t="s">
        <v>814</v>
      </c>
      <c r="M57" s="1" t="s">
        <v>73</v>
      </c>
      <c r="N57" s="1"/>
      <c r="O57" s="20" t="s">
        <v>94</v>
      </c>
      <c r="P57" s="7"/>
      <c r="Q57" s="1"/>
      <c r="R57" s="14" t="s">
        <v>95</v>
      </c>
      <c r="S57" s="14"/>
      <c r="T57" s="32"/>
      <c r="U57" s="34"/>
      <c r="V57" s="36" t="s">
        <v>96</v>
      </c>
      <c r="W57" s="36" t="s">
        <v>96</v>
      </c>
      <c r="X57"/>
      <c r="Y57" s="249" t="str">
        <f>VLOOKUP(G57,'WMA -stare dane'!$H$1:$R$114,1,0)</f>
        <v xml:space="preserve">53.461602 14.788383 </v>
      </c>
      <c r="Z57" s="249" t="str">
        <f>VLOOKUP(H57,'WMA -stare dane'!$I$1:$R$114,1,0)</f>
        <v>53.533263 14.810404</v>
      </c>
      <c r="AA57" s="250" t="str">
        <f t="shared" si="0"/>
        <v>współrzędne niezmienione</v>
      </c>
      <c r="AB57" s="249" t="str">
        <f>IF($AA57="współrzędne niezmienione",VLOOKUP($G57,'WMA -stare dane'!$H$2:$P$114,3,0),"")</f>
        <v>53.461602</v>
      </c>
      <c r="AC57" s="249" t="str">
        <f>IF($AA57="współrzędne niezmienione",VLOOKUP($G57,'WMA -stare dane'!$H$2:$P$114,4,0),"")</f>
        <v>14.788383</v>
      </c>
      <c r="AD57" s="249" t="str">
        <f>IF($AA57="współrzędne niezmienione",VLOOKUP($G57,'WMA -stare dane'!$H$2:$P$114,5,0),"")</f>
        <v>53.533263</v>
      </c>
      <c r="AE57" s="249" t="str">
        <f>IF($AA57="współrzędne niezmienione",VLOOKUP($G57,'WMA -stare dane'!$H$2:$P$114,6,0),"")</f>
        <v>14.810404</v>
      </c>
      <c r="AF57" s="250">
        <f>IF($AA57="współrzędne niezmienione",VLOOKUP($G57,'WMA -stare dane'!$H$2:$P$114,7,0),"")</f>
        <v>73.3</v>
      </c>
      <c r="AG57" s="250">
        <f>IF($AA57="współrzędne niezmienione",VLOOKUP($G57,'WMA -stare dane'!$H$2:$P$114,8,0),"")</f>
        <v>81.400000000000006</v>
      </c>
      <c r="AH57" s="250" t="str">
        <f>IF($AA57="współrzędne niezmienione",VLOOKUP($G57,'WMA -stare dane'!$H$2:$P$114,9,0),"")</f>
        <v>S3</v>
      </c>
    </row>
    <row r="58" spans="1:34" ht="58">
      <c r="A58" s="21">
        <v>57</v>
      </c>
      <c r="B58" s="7" t="s">
        <v>106</v>
      </c>
      <c r="C58" s="1" t="s">
        <v>809</v>
      </c>
      <c r="D58" s="20" t="s">
        <v>64</v>
      </c>
      <c r="E58" s="1" t="s">
        <v>819</v>
      </c>
      <c r="F58" s="1" t="s">
        <v>820</v>
      </c>
      <c r="G58" s="1" t="s">
        <v>821</v>
      </c>
      <c r="H58" s="1" t="s">
        <v>2642</v>
      </c>
      <c r="I58" s="1"/>
      <c r="J58" s="1"/>
      <c r="K58" s="1" t="s">
        <v>521</v>
      </c>
      <c r="L58" s="1" t="s">
        <v>823</v>
      </c>
      <c r="M58" s="1" t="s">
        <v>73</v>
      </c>
      <c r="N58" s="1"/>
      <c r="O58" s="1" t="s">
        <v>824</v>
      </c>
      <c r="P58" s="7" t="s">
        <v>825</v>
      </c>
      <c r="Q58" s="1" t="s">
        <v>826</v>
      </c>
      <c r="R58" s="15" t="s">
        <v>76</v>
      </c>
      <c r="S58" s="15" t="s">
        <v>803</v>
      </c>
      <c r="T58" s="32" t="s">
        <v>827</v>
      </c>
      <c r="U58" s="34"/>
      <c r="V58" s="36" t="s">
        <v>96</v>
      </c>
      <c r="W58" s="32" t="s">
        <v>828</v>
      </c>
      <c r="X58"/>
      <c r="Y58" s="249" t="str">
        <f>VLOOKUP(G58,'WMA -stare dane'!$H$1:$R$114,1,0)</f>
        <v>53.829387 14.751349</v>
      </c>
      <c r="Z58" s="249" t="e">
        <f>VLOOKUP(H58,'WMA -stare dane'!$I$1:$R$114,1,0)</f>
        <v>#N/A</v>
      </c>
      <c r="AA58" s="250" t="e">
        <f t="shared" si="0"/>
        <v>#N/A</v>
      </c>
      <c r="AB58" s="249" t="e">
        <f>IF($AA58="współrzędne niezmienione",VLOOKUP($G58,'WMA -stare dane'!$H$2:$P$114,3,0),"")</f>
        <v>#N/A</v>
      </c>
      <c r="AC58" s="249" t="e">
        <f>IF($AA58="współrzędne niezmienione",VLOOKUP($G58,'WMA -stare dane'!$H$2:$P$114,4,0),"")</f>
        <v>#N/A</v>
      </c>
      <c r="AD58" s="249" t="e">
        <f>IF($AA58="współrzędne niezmienione",VLOOKUP($G58,'WMA -stare dane'!$H$2:$P$114,5,0),"")</f>
        <v>#N/A</v>
      </c>
      <c r="AE58" s="249" t="e">
        <f>IF($AA58="współrzędne niezmienione",VLOOKUP($G58,'WMA -stare dane'!$H$2:$P$114,6,0),"")</f>
        <v>#N/A</v>
      </c>
      <c r="AF58" s="250" t="e">
        <f>IF($AA58="współrzędne niezmienione",VLOOKUP($G58,'WMA -stare dane'!$H$2:$P$114,7,0),"")</f>
        <v>#N/A</v>
      </c>
      <c r="AG58" s="250" t="e">
        <f>IF($AA58="współrzędne niezmienione",VLOOKUP($G58,'WMA -stare dane'!$H$2:$P$114,8,0),"")</f>
        <v>#N/A</v>
      </c>
      <c r="AH58" s="250" t="e">
        <f>IF($AA58="współrzędne niezmienione",VLOOKUP($G58,'WMA -stare dane'!$H$2:$P$114,9,0),"")</f>
        <v>#N/A</v>
      </c>
    </row>
    <row r="59" spans="1:34" ht="72.650000000000006" customHeight="1">
      <c r="A59" s="21">
        <v>58</v>
      </c>
      <c r="B59" s="7" t="s">
        <v>106</v>
      </c>
      <c r="C59" s="1" t="s">
        <v>809</v>
      </c>
      <c r="D59" s="20" t="s">
        <v>64</v>
      </c>
      <c r="E59" s="1" t="s">
        <v>834</v>
      </c>
      <c r="F59" s="1" t="s">
        <v>834</v>
      </c>
      <c r="G59" s="1" t="s">
        <v>2643</v>
      </c>
      <c r="H59" s="49" t="s">
        <v>836</v>
      </c>
      <c r="I59" s="1"/>
      <c r="J59" s="1"/>
      <c r="K59" s="1" t="s">
        <v>481</v>
      </c>
      <c r="L59" s="25" t="s">
        <v>837</v>
      </c>
      <c r="M59" s="1" t="s">
        <v>73</v>
      </c>
      <c r="N59" s="1"/>
      <c r="O59" s="1" t="s">
        <v>838</v>
      </c>
      <c r="P59" s="7" t="s">
        <v>825</v>
      </c>
      <c r="Q59" s="1" t="s">
        <v>839</v>
      </c>
      <c r="R59" s="15" t="s">
        <v>76</v>
      </c>
      <c r="S59" s="15" t="s">
        <v>840</v>
      </c>
      <c r="T59" s="32" t="s">
        <v>841</v>
      </c>
      <c r="U59" s="36" t="s">
        <v>842</v>
      </c>
      <c r="V59" s="36" t="s">
        <v>96</v>
      </c>
      <c r="W59" s="36" t="s">
        <v>96</v>
      </c>
      <c r="X59"/>
      <c r="Y59" s="249" t="e">
        <f>VLOOKUP(G59,'WMA -stare dane'!$H$1:$R$114,1,0)</f>
        <v>#N/A</v>
      </c>
      <c r="Z59" s="249" t="str">
        <f>VLOOKUP(H59,'WMA -stare dane'!$I$1:$R$114,1,0)</f>
        <v>54.14806 15.59234</v>
      </c>
      <c r="AA59" s="250" t="e">
        <f t="shared" si="0"/>
        <v>#N/A</v>
      </c>
      <c r="AB59" s="249" t="e">
        <f>IF($AA59="współrzędne niezmienione",VLOOKUP($G59,'WMA -stare dane'!$H$2:$P$114,3,0),"")</f>
        <v>#N/A</v>
      </c>
      <c r="AC59" s="249" t="e">
        <f>IF($AA59="współrzędne niezmienione",VLOOKUP($G59,'WMA -stare dane'!$H$2:$P$114,4,0),"")</f>
        <v>#N/A</v>
      </c>
      <c r="AD59" s="249" t="e">
        <f>IF($AA59="współrzędne niezmienione",VLOOKUP($G59,'WMA -stare dane'!$H$2:$P$114,5,0),"")</f>
        <v>#N/A</v>
      </c>
      <c r="AE59" s="249" t="e">
        <f>IF($AA59="współrzędne niezmienione",VLOOKUP($G59,'WMA -stare dane'!$H$2:$P$114,6,0),"")</f>
        <v>#N/A</v>
      </c>
      <c r="AF59" s="250" t="e">
        <f>IF($AA59="współrzędne niezmienione",VLOOKUP($G59,'WMA -stare dane'!$H$2:$P$114,7,0),"")</f>
        <v>#N/A</v>
      </c>
      <c r="AG59" s="250" t="e">
        <f>IF($AA59="współrzędne niezmienione",VLOOKUP($G59,'WMA -stare dane'!$H$2:$P$114,8,0),"")</f>
        <v>#N/A</v>
      </c>
      <c r="AH59" s="250" t="e">
        <f>IF($AA59="współrzędne niezmienione",VLOOKUP($G59,'WMA -stare dane'!$H$2:$P$114,9,0),"")</f>
        <v>#N/A</v>
      </c>
    </row>
    <row r="60" spans="1:34" ht="101.5" hidden="1">
      <c r="A60" s="21">
        <v>59</v>
      </c>
      <c r="B60" s="7" t="s">
        <v>106</v>
      </c>
      <c r="C60" s="1" t="s">
        <v>503</v>
      </c>
      <c r="D60" s="20" t="s">
        <v>102</v>
      </c>
      <c r="E60" s="1" t="s">
        <v>847</v>
      </c>
      <c r="F60" s="20"/>
      <c r="G60" s="26" t="s">
        <v>848</v>
      </c>
      <c r="H60" s="1"/>
      <c r="I60" s="1" t="s">
        <v>849</v>
      </c>
      <c r="J60" s="20"/>
      <c r="K60" s="20">
        <v>22</v>
      </c>
      <c r="L60" s="1" t="s">
        <v>850</v>
      </c>
      <c r="M60" s="1" t="s">
        <v>123</v>
      </c>
      <c r="N60" s="1"/>
      <c r="O60" s="1" t="s">
        <v>851</v>
      </c>
      <c r="P60" s="7" t="s">
        <v>125</v>
      </c>
      <c r="Q60" s="1" t="s">
        <v>852</v>
      </c>
      <c r="R60" s="14" t="s">
        <v>95</v>
      </c>
      <c r="S60" s="14"/>
      <c r="T60" s="32"/>
      <c r="U60" s="34"/>
      <c r="V60" s="36" t="s">
        <v>96</v>
      </c>
      <c r="W60" s="36" t="s">
        <v>96</v>
      </c>
      <c r="X60"/>
      <c r="Y60" s="249" t="e">
        <f>VLOOKUP(G60,'WMA -stare dane'!$H$1:$R$114,1,0)</f>
        <v>#N/A</v>
      </c>
      <c r="Z60" s="249" t="e">
        <f>VLOOKUP(H60,'WMA -stare dane'!$I$1:$R$114,1,0)</f>
        <v>#N/A</v>
      </c>
      <c r="AA60" s="250" t="e">
        <f t="shared" si="0"/>
        <v>#N/A</v>
      </c>
      <c r="AB60" s="249" t="e">
        <f>IF($AA60="współrzędne niezmienione",VLOOKUP($G60,'WMA -stare dane'!$H$2:$P$114,3,0),"")</f>
        <v>#N/A</v>
      </c>
      <c r="AC60" s="249" t="e">
        <f>IF($AA60="współrzędne niezmienione",VLOOKUP($G60,'WMA -stare dane'!$H$2:$P$114,4,0),"")</f>
        <v>#N/A</v>
      </c>
      <c r="AD60" s="249" t="e">
        <f>IF($AA60="współrzędne niezmienione",VLOOKUP($G60,'WMA -stare dane'!$H$2:$P$114,5,0),"")</f>
        <v>#N/A</v>
      </c>
      <c r="AE60" s="249" t="e">
        <f>IF($AA60="współrzędne niezmienione",VLOOKUP($G60,'WMA -stare dane'!$H$2:$P$114,6,0),"")</f>
        <v>#N/A</v>
      </c>
      <c r="AF60" s="250" t="e">
        <f>IF($AA60="współrzędne niezmienione",VLOOKUP($G60,'WMA -stare dane'!$H$2:$P$114,7,0),"")</f>
        <v>#N/A</v>
      </c>
      <c r="AG60" s="250" t="e">
        <f>IF($AA60="współrzędne niezmienione",VLOOKUP($G60,'WMA -stare dane'!$H$2:$P$114,8,0),"")</f>
        <v>#N/A</v>
      </c>
      <c r="AH60" s="250" t="e">
        <f>IF($AA60="współrzędne niezmienione",VLOOKUP($G60,'WMA -stare dane'!$H$2:$P$114,9,0),"")</f>
        <v>#N/A</v>
      </c>
    </row>
    <row r="61" spans="1:34" ht="72.5">
      <c r="A61" s="21">
        <v>60</v>
      </c>
      <c r="B61" s="7" t="s">
        <v>106</v>
      </c>
      <c r="C61" s="1" t="s">
        <v>503</v>
      </c>
      <c r="D61" s="20" t="s">
        <v>64</v>
      </c>
      <c r="E61" s="1" t="s">
        <v>853</v>
      </c>
      <c r="F61" s="1" t="s">
        <v>854</v>
      </c>
      <c r="G61" s="27" t="s">
        <v>2644</v>
      </c>
      <c r="H61" s="27" t="s">
        <v>2645</v>
      </c>
      <c r="I61" s="20"/>
      <c r="J61" s="20"/>
      <c r="K61" s="20" t="s">
        <v>481</v>
      </c>
      <c r="L61" s="1" t="s">
        <v>857</v>
      </c>
      <c r="M61" s="1" t="s">
        <v>123</v>
      </c>
      <c r="N61" s="20"/>
      <c r="O61" s="1" t="s">
        <v>858</v>
      </c>
      <c r="P61" s="7" t="s">
        <v>125</v>
      </c>
      <c r="Q61" s="1" t="s">
        <v>852</v>
      </c>
      <c r="R61" s="15" t="s">
        <v>76</v>
      </c>
      <c r="S61" s="15" t="s">
        <v>859</v>
      </c>
      <c r="T61" s="32"/>
      <c r="U61" s="34"/>
      <c r="V61" s="36" t="s">
        <v>96</v>
      </c>
      <c r="W61" s="36" t="s">
        <v>96</v>
      </c>
      <c r="X61"/>
      <c r="Y61" s="249" t="e">
        <f>VLOOKUP(G61,'WMA -stare dane'!$H$1:$R$114,1,0)</f>
        <v>#N/A</v>
      </c>
      <c r="Z61" s="249" t="e">
        <f>VLOOKUP(H61,'WMA -stare dane'!$I$1:$R$114,1,0)</f>
        <v>#N/A</v>
      </c>
      <c r="AA61" s="250" t="e">
        <f t="shared" si="0"/>
        <v>#N/A</v>
      </c>
      <c r="AB61" s="249" t="e">
        <f>IF($AA61="współrzędne niezmienione",VLOOKUP($G61,'WMA -stare dane'!$H$2:$P$114,3,0),"")</f>
        <v>#N/A</v>
      </c>
      <c r="AC61" s="249" t="e">
        <f>IF($AA61="współrzędne niezmienione",VLOOKUP($G61,'WMA -stare dane'!$H$2:$P$114,4,0),"")</f>
        <v>#N/A</v>
      </c>
      <c r="AD61" s="249" t="e">
        <f>IF($AA61="współrzędne niezmienione",VLOOKUP($G61,'WMA -stare dane'!$H$2:$P$114,5,0),"")</f>
        <v>#N/A</v>
      </c>
      <c r="AE61" s="249" t="e">
        <f>IF($AA61="współrzędne niezmienione",VLOOKUP($G61,'WMA -stare dane'!$H$2:$P$114,6,0),"")</f>
        <v>#N/A</v>
      </c>
      <c r="AF61" s="250" t="e">
        <f>IF($AA61="współrzędne niezmienione",VLOOKUP($G61,'WMA -stare dane'!$H$2:$P$114,7,0),"")</f>
        <v>#N/A</v>
      </c>
      <c r="AG61" s="250" t="e">
        <f>IF($AA61="współrzędne niezmienione",VLOOKUP($G61,'WMA -stare dane'!$H$2:$P$114,8,0),"")</f>
        <v>#N/A</v>
      </c>
      <c r="AH61" s="250" t="e">
        <f>IF($AA61="współrzędne niezmienione",VLOOKUP($G61,'WMA -stare dane'!$H$2:$P$114,9,0),"")</f>
        <v>#N/A</v>
      </c>
    </row>
    <row r="62" spans="1:34" ht="217.5" hidden="1">
      <c r="A62" s="21">
        <v>61</v>
      </c>
      <c r="B62" s="7" t="s">
        <v>106</v>
      </c>
      <c r="C62" s="1" t="s">
        <v>809</v>
      </c>
      <c r="D62" s="20" t="s">
        <v>102</v>
      </c>
      <c r="E62" s="1" t="s">
        <v>864</v>
      </c>
      <c r="F62" s="20"/>
      <c r="G62" s="1" t="s">
        <v>865</v>
      </c>
      <c r="H62" s="1"/>
      <c r="I62" s="20"/>
      <c r="J62" s="20"/>
      <c r="K62" s="1">
        <v>13</v>
      </c>
      <c r="L62" s="1" t="s">
        <v>866</v>
      </c>
      <c r="M62" s="1" t="s">
        <v>123</v>
      </c>
      <c r="N62" s="20"/>
      <c r="O62" s="1" t="s">
        <v>867</v>
      </c>
      <c r="P62" s="7" t="s">
        <v>125</v>
      </c>
      <c r="Q62" s="1" t="s">
        <v>868</v>
      </c>
      <c r="R62" s="14" t="s">
        <v>95</v>
      </c>
      <c r="S62" s="14" t="s">
        <v>869</v>
      </c>
      <c r="T62" s="32" t="s">
        <v>870</v>
      </c>
      <c r="U62" s="32" t="s">
        <v>871</v>
      </c>
      <c r="V62" s="36"/>
      <c r="W62" s="36" t="s">
        <v>96</v>
      </c>
      <c r="X62"/>
      <c r="Y62" s="249" t="e">
        <f>VLOOKUP(G62,'WMA -stare dane'!$H$1:$R$114,1,0)</f>
        <v>#N/A</v>
      </c>
      <c r="Z62" s="249" t="e">
        <f>VLOOKUP(H62,'WMA -stare dane'!$I$1:$R$114,1,0)</f>
        <v>#N/A</v>
      </c>
      <c r="AA62" s="250" t="e">
        <f t="shared" si="0"/>
        <v>#N/A</v>
      </c>
      <c r="AB62" s="249" t="e">
        <f>IF($AA62="współrzędne niezmienione",VLOOKUP($G62,'WMA -stare dane'!$H$2:$P$114,3,0),"")</f>
        <v>#N/A</v>
      </c>
      <c r="AC62" s="249" t="e">
        <f>IF($AA62="współrzędne niezmienione",VLOOKUP($G62,'WMA -stare dane'!$H$2:$P$114,4,0),"")</f>
        <v>#N/A</v>
      </c>
      <c r="AD62" s="249" t="e">
        <f>IF($AA62="współrzędne niezmienione",VLOOKUP($G62,'WMA -stare dane'!$H$2:$P$114,5,0),"")</f>
        <v>#N/A</v>
      </c>
      <c r="AE62" s="249" t="e">
        <f>IF($AA62="współrzędne niezmienione",VLOOKUP($G62,'WMA -stare dane'!$H$2:$P$114,6,0),"")</f>
        <v>#N/A</v>
      </c>
      <c r="AF62" s="250" t="e">
        <f>IF($AA62="współrzędne niezmienione",VLOOKUP($G62,'WMA -stare dane'!$H$2:$P$114,7,0),"")</f>
        <v>#N/A</v>
      </c>
      <c r="AG62" s="250" t="e">
        <f>IF($AA62="współrzędne niezmienione",VLOOKUP($G62,'WMA -stare dane'!$H$2:$P$114,8,0),"")</f>
        <v>#N/A</v>
      </c>
      <c r="AH62" s="250" t="e">
        <f>IF($AA62="współrzędne niezmienione",VLOOKUP($G62,'WMA -stare dane'!$H$2:$P$114,9,0),"")</f>
        <v>#N/A</v>
      </c>
    </row>
    <row r="63" spans="1:34" ht="130.5">
      <c r="A63" s="21">
        <v>62</v>
      </c>
      <c r="B63" s="7" t="s">
        <v>106</v>
      </c>
      <c r="C63" s="1" t="s">
        <v>809</v>
      </c>
      <c r="D63" s="20" t="s">
        <v>64</v>
      </c>
      <c r="E63" s="20" t="s">
        <v>872</v>
      </c>
      <c r="F63" s="20" t="s">
        <v>873</v>
      </c>
      <c r="G63" s="1" t="s">
        <v>2646</v>
      </c>
      <c r="H63" s="1" t="s">
        <v>2647</v>
      </c>
      <c r="I63" s="20"/>
      <c r="J63" s="20"/>
      <c r="K63" s="20" t="s">
        <v>521</v>
      </c>
      <c r="L63" s="1" t="s">
        <v>876</v>
      </c>
      <c r="M63" s="1" t="s">
        <v>123</v>
      </c>
      <c r="N63" s="20"/>
      <c r="O63" s="1" t="s">
        <v>877</v>
      </c>
      <c r="P63" s="7" t="s">
        <v>125</v>
      </c>
      <c r="Q63" s="1" t="s">
        <v>878</v>
      </c>
      <c r="R63" s="14" t="s">
        <v>95</v>
      </c>
      <c r="S63" s="14" t="s">
        <v>859</v>
      </c>
      <c r="T63" s="32"/>
      <c r="U63" s="34"/>
      <c r="V63" s="36" t="s">
        <v>96</v>
      </c>
      <c r="W63" s="36" t="s">
        <v>96</v>
      </c>
      <c r="X63"/>
      <c r="Y63" s="249" t="e">
        <f>VLOOKUP(G63,'WMA -stare dane'!$H$1:$R$114,1,0)</f>
        <v>#N/A</v>
      </c>
      <c r="Z63" s="249" t="e">
        <f>VLOOKUP(H63,'WMA -stare dane'!$I$1:$R$114,1,0)</f>
        <v>#N/A</v>
      </c>
      <c r="AA63" s="250" t="e">
        <f t="shared" si="0"/>
        <v>#N/A</v>
      </c>
      <c r="AB63" s="249" t="e">
        <f>IF($AA63="współrzędne niezmienione",VLOOKUP($G63,'WMA -stare dane'!$H$2:$P$114,3,0),"")</f>
        <v>#N/A</v>
      </c>
      <c r="AC63" s="249" t="e">
        <f>IF($AA63="współrzędne niezmienione",VLOOKUP($G63,'WMA -stare dane'!$H$2:$P$114,4,0),"")</f>
        <v>#N/A</v>
      </c>
      <c r="AD63" s="249" t="e">
        <f>IF($AA63="współrzędne niezmienione",VLOOKUP($G63,'WMA -stare dane'!$H$2:$P$114,5,0),"")</f>
        <v>#N/A</v>
      </c>
      <c r="AE63" s="249" t="e">
        <f>IF($AA63="współrzędne niezmienione",VLOOKUP($G63,'WMA -stare dane'!$H$2:$P$114,6,0),"")</f>
        <v>#N/A</v>
      </c>
      <c r="AF63" s="250" t="e">
        <f>IF($AA63="współrzędne niezmienione",VLOOKUP($G63,'WMA -stare dane'!$H$2:$P$114,7,0),"")</f>
        <v>#N/A</v>
      </c>
      <c r="AG63" s="250" t="e">
        <f>IF($AA63="współrzędne niezmienione",VLOOKUP($G63,'WMA -stare dane'!$H$2:$P$114,8,0),"")</f>
        <v>#N/A</v>
      </c>
      <c r="AH63" s="250" t="e">
        <f>IF($AA63="współrzędne niezmienione",VLOOKUP($G63,'WMA -stare dane'!$H$2:$P$114,9,0),"")</f>
        <v>#N/A</v>
      </c>
    </row>
    <row r="64" spans="1:34" ht="58">
      <c r="A64" s="21">
        <v>63</v>
      </c>
      <c r="B64" s="7" t="s">
        <v>106</v>
      </c>
      <c r="C64" s="1" t="s">
        <v>809</v>
      </c>
      <c r="D64" s="20" t="s">
        <v>64</v>
      </c>
      <c r="E64" s="1" t="s">
        <v>883</v>
      </c>
      <c r="F64" s="20" t="s">
        <v>884</v>
      </c>
      <c r="G64" s="1" t="s">
        <v>2648</v>
      </c>
      <c r="H64" s="1" t="s">
        <v>2649</v>
      </c>
      <c r="I64" s="20"/>
      <c r="J64" s="20"/>
      <c r="K64" s="20" t="s">
        <v>508</v>
      </c>
      <c r="L64" s="1" t="s">
        <v>887</v>
      </c>
      <c r="M64" s="1" t="s">
        <v>123</v>
      </c>
      <c r="N64" s="20"/>
      <c r="O64" s="1" t="s">
        <v>888</v>
      </c>
      <c r="P64" s="7" t="s">
        <v>125</v>
      </c>
      <c r="Q64" s="1" t="s">
        <v>889</v>
      </c>
      <c r="R64" s="15" t="s">
        <v>76</v>
      </c>
      <c r="S64" s="15" t="s">
        <v>859</v>
      </c>
      <c r="T64" s="32"/>
      <c r="U64" s="36" t="s">
        <v>890</v>
      </c>
      <c r="V64" s="36" t="s">
        <v>96</v>
      </c>
      <c r="W64" s="36" t="s">
        <v>96</v>
      </c>
      <c r="X64"/>
      <c r="Y64" s="249" t="e">
        <f>VLOOKUP(G64,'WMA -stare dane'!$H$1:$R$114,1,0)</f>
        <v>#N/A</v>
      </c>
      <c r="Z64" s="249" t="e">
        <f>VLOOKUP(H64,'WMA -stare dane'!$I$1:$R$114,1,0)</f>
        <v>#N/A</v>
      </c>
      <c r="AA64" s="250" t="e">
        <f t="shared" si="0"/>
        <v>#N/A</v>
      </c>
      <c r="AB64" s="249" t="e">
        <f>IF($AA64="współrzędne niezmienione",VLOOKUP($G64,'WMA -stare dane'!$H$2:$P$114,3,0),"")</f>
        <v>#N/A</v>
      </c>
      <c r="AC64" s="249" t="e">
        <f>IF($AA64="współrzędne niezmienione",VLOOKUP($G64,'WMA -stare dane'!$H$2:$P$114,4,0),"")</f>
        <v>#N/A</v>
      </c>
      <c r="AD64" s="249" t="e">
        <f>IF($AA64="współrzędne niezmienione",VLOOKUP($G64,'WMA -stare dane'!$H$2:$P$114,5,0),"")</f>
        <v>#N/A</v>
      </c>
      <c r="AE64" s="249" t="e">
        <f>IF($AA64="współrzędne niezmienione",VLOOKUP($G64,'WMA -stare dane'!$H$2:$P$114,6,0),"")</f>
        <v>#N/A</v>
      </c>
      <c r="AF64" s="250" t="e">
        <f>IF($AA64="współrzędne niezmienione",VLOOKUP($G64,'WMA -stare dane'!$H$2:$P$114,7,0),"")</f>
        <v>#N/A</v>
      </c>
      <c r="AG64" s="250" t="e">
        <f>IF($AA64="współrzędne niezmienione",VLOOKUP($G64,'WMA -stare dane'!$H$2:$P$114,8,0),"")</f>
        <v>#N/A</v>
      </c>
      <c r="AH64" s="250" t="e">
        <f>IF($AA64="współrzędne niezmienione",VLOOKUP($G64,'WMA -stare dane'!$H$2:$P$114,9,0),"")</f>
        <v>#N/A</v>
      </c>
    </row>
    <row r="65" spans="1:34" ht="87">
      <c r="A65" s="21">
        <v>64</v>
      </c>
      <c r="B65" s="7" t="s">
        <v>106</v>
      </c>
      <c r="C65" s="1" t="s">
        <v>809</v>
      </c>
      <c r="D65" s="20" t="s">
        <v>64</v>
      </c>
      <c r="E65" s="1" t="s">
        <v>883</v>
      </c>
      <c r="F65" s="20" t="s">
        <v>895</v>
      </c>
      <c r="G65" s="1" t="s">
        <v>2648</v>
      </c>
      <c r="H65" s="1" t="s">
        <v>2650</v>
      </c>
      <c r="I65" s="20"/>
      <c r="J65" s="20"/>
      <c r="K65" s="20" t="s">
        <v>508</v>
      </c>
      <c r="L65" s="1" t="s">
        <v>897</v>
      </c>
      <c r="M65" s="1" t="s">
        <v>123</v>
      </c>
      <c r="N65" s="20"/>
      <c r="O65" s="1" t="s">
        <v>888</v>
      </c>
      <c r="P65" s="7" t="s">
        <v>125</v>
      </c>
      <c r="Q65" s="1" t="s">
        <v>898</v>
      </c>
      <c r="R65" s="15" t="s">
        <v>76</v>
      </c>
      <c r="S65" s="15" t="s">
        <v>899</v>
      </c>
      <c r="T65" s="32"/>
      <c r="U65" s="36" t="s">
        <v>890</v>
      </c>
      <c r="V65" s="36" t="s">
        <v>96</v>
      </c>
      <c r="W65" s="36" t="s">
        <v>96</v>
      </c>
      <c r="X65"/>
      <c r="Y65" s="249" t="e">
        <f>VLOOKUP(G65,'WMA -stare dane'!$H$1:$R$114,1,0)</f>
        <v>#N/A</v>
      </c>
      <c r="Z65" s="249" t="e">
        <f>VLOOKUP(H65,'WMA -stare dane'!$I$1:$R$114,1,0)</f>
        <v>#N/A</v>
      </c>
      <c r="AA65" s="250" t="e">
        <f t="shared" si="0"/>
        <v>#N/A</v>
      </c>
      <c r="AB65" s="249" t="e">
        <f>IF($AA65="współrzędne niezmienione",VLOOKUP($G65,'WMA -stare dane'!$H$2:$P$114,3,0),"")</f>
        <v>#N/A</v>
      </c>
      <c r="AC65" s="249" t="e">
        <f>IF($AA65="współrzędne niezmienione",VLOOKUP($G65,'WMA -stare dane'!$H$2:$P$114,4,0),"")</f>
        <v>#N/A</v>
      </c>
      <c r="AD65" s="249" t="e">
        <f>IF($AA65="współrzędne niezmienione",VLOOKUP($G65,'WMA -stare dane'!$H$2:$P$114,5,0),"")</f>
        <v>#N/A</v>
      </c>
      <c r="AE65" s="249" t="e">
        <f>IF($AA65="współrzędne niezmienione",VLOOKUP($G65,'WMA -stare dane'!$H$2:$P$114,6,0),"")</f>
        <v>#N/A</v>
      </c>
      <c r="AF65" s="250" t="e">
        <f>IF($AA65="współrzędne niezmienione",VLOOKUP($G65,'WMA -stare dane'!$H$2:$P$114,7,0),"")</f>
        <v>#N/A</v>
      </c>
      <c r="AG65" s="250" t="e">
        <f>IF($AA65="współrzędne niezmienione",VLOOKUP($G65,'WMA -stare dane'!$H$2:$P$114,8,0),"")</f>
        <v>#N/A</v>
      </c>
      <c r="AH65" s="250" t="e">
        <f>IF($AA65="współrzędne niezmienione",VLOOKUP($G65,'WMA -stare dane'!$H$2:$P$114,9,0),"")</f>
        <v>#N/A</v>
      </c>
    </row>
    <row r="66" spans="1:34" ht="87">
      <c r="A66" s="21">
        <v>65</v>
      </c>
      <c r="B66" s="7" t="s">
        <v>106</v>
      </c>
      <c r="C66" s="1" t="s">
        <v>809</v>
      </c>
      <c r="D66" s="20" t="s">
        <v>64</v>
      </c>
      <c r="E66" s="20" t="s">
        <v>902</v>
      </c>
      <c r="F66" s="20" t="s">
        <v>903</v>
      </c>
      <c r="G66" s="1" t="s">
        <v>2651</v>
      </c>
      <c r="H66" s="1" t="s">
        <v>2652</v>
      </c>
      <c r="I66" s="20" t="s">
        <v>906</v>
      </c>
      <c r="J66" s="20" t="s">
        <v>907</v>
      </c>
      <c r="K66" s="20">
        <v>20</v>
      </c>
      <c r="L66" s="1" t="s">
        <v>908</v>
      </c>
      <c r="M66" s="1" t="s">
        <v>123</v>
      </c>
      <c r="N66" s="20"/>
      <c r="O66" s="1" t="s">
        <v>909</v>
      </c>
      <c r="P66" s="7" t="s">
        <v>125</v>
      </c>
      <c r="Q66" s="1" t="s">
        <v>910</v>
      </c>
      <c r="R66" s="15" t="s">
        <v>76</v>
      </c>
      <c r="S66" s="15" t="s">
        <v>911</v>
      </c>
      <c r="T66" s="32" t="s">
        <v>827</v>
      </c>
      <c r="U66" s="34"/>
      <c r="V66" s="36" t="s">
        <v>96</v>
      </c>
      <c r="W66" s="32" t="s">
        <v>912</v>
      </c>
      <c r="X66"/>
      <c r="Y66" s="249" t="e">
        <f>VLOOKUP(G66,'WMA -stare dane'!$H$1:$R$114,1,0)</f>
        <v>#N/A</v>
      </c>
      <c r="Z66" s="249" t="e">
        <f>VLOOKUP(H66,'WMA -stare dane'!$I$1:$R$114,1,0)</f>
        <v>#N/A</v>
      </c>
      <c r="AA66" s="250" t="e">
        <f t="shared" si="0"/>
        <v>#N/A</v>
      </c>
      <c r="AB66" s="249" t="e">
        <f>IF($AA66="współrzędne niezmienione",VLOOKUP($G66,'WMA -stare dane'!$H$2:$P$114,3,0),"")</f>
        <v>#N/A</v>
      </c>
      <c r="AC66" s="249" t="e">
        <f>IF($AA66="współrzędne niezmienione",VLOOKUP($G66,'WMA -stare dane'!$H$2:$P$114,4,0),"")</f>
        <v>#N/A</v>
      </c>
      <c r="AD66" s="249" t="e">
        <f>IF($AA66="współrzędne niezmienione",VLOOKUP($G66,'WMA -stare dane'!$H$2:$P$114,5,0),"")</f>
        <v>#N/A</v>
      </c>
      <c r="AE66" s="249" t="e">
        <f>IF($AA66="współrzędne niezmienione",VLOOKUP($G66,'WMA -stare dane'!$H$2:$P$114,6,0),"")</f>
        <v>#N/A</v>
      </c>
      <c r="AF66" s="250" t="e">
        <f>IF($AA66="współrzędne niezmienione",VLOOKUP($G66,'WMA -stare dane'!$H$2:$P$114,7,0),"")</f>
        <v>#N/A</v>
      </c>
      <c r="AG66" s="250" t="e">
        <f>IF($AA66="współrzędne niezmienione",VLOOKUP($G66,'WMA -stare dane'!$H$2:$P$114,8,0),"")</f>
        <v>#N/A</v>
      </c>
      <c r="AH66" s="250" t="e">
        <f>IF($AA66="współrzędne niezmienione",VLOOKUP($G66,'WMA -stare dane'!$H$2:$P$114,9,0),"")</f>
        <v>#N/A</v>
      </c>
    </row>
    <row r="67" spans="1:34" ht="203">
      <c r="A67" s="21">
        <v>66</v>
      </c>
      <c r="B67" s="7" t="s">
        <v>106</v>
      </c>
      <c r="C67" s="1" t="s">
        <v>503</v>
      </c>
      <c r="D67" s="20" t="s">
        <v>64</v>
      </c>
      <c r="E67" s="1" t="s">
        <v>917</v>
      </c>
      <c r="F67" s="1" t="s">
        <v>918</v>
      </c>
      <c r="G67" s="49" t="s">
        <v>2653</v>
      </c>
      <c r="H67" s="1" t="s">
        <v>2525</v>
      </c>
      <c r="I67" s="20" t="s">
        <v>921</v>
      </c>
      <c r="J67" s="50" t="s">
        <v>922</v>
      </c>
      <c r="K67" s="20">
        <v>26</v>
      </c>
      <c r="L67" s="1" t="s">
        <v>923</v>
      </c>
      <c r="M67" s="1" t="s">
        <v>123</v>
      </c>
      <c r="N67" s="20"/>
      <c r="O67" s="1" t="s">
        <v>924</v>
      </c>
      <c r="P67" s="7" t="s">
        <v>125</v>
      </c>
      <c r="Q67" s="1" t="s">
        <v>925</v>
      </c>
      <c r="R67" s="16" t="s">
        <v>178</v>
      </c>
      <c r="S67" s="16" t="s">
        <v>926</v>
      </c>
      <c r="T67" s="32" t="s">
        <v>927</v>
      </c>
      <c r="U67" s="32" t="s">
        <v>928</v>
      </c>
      <c r="V67" s="32" t="s">
        <v>929</v>
      </c>
      <c r="W67" s="36" t="s">
        <v>97</v>
      </c>
      <c r="X67"/>
      <c r="Y67" s="249" t="e">
        <f>VLOOKUP(G67,'WMA -stare dane'!$H$1:$R$114,1,0)</f>
        <v>#N/A</v>
      </c>
      <c r="Z67" s="249" t="str">
        <f>VLOOKUP(H67,'WMA -stare dane'!$I$1:$R$114,1,0)</f>
        <v>52.961051  14.51584</v>
      </c>
      <c r="AA67" s="250" t="e">
        <f t="shared" ref="AA67:AA130" si="1">IF(AND(G67=Y67,H67=Z67),"współrzędne niezmienione","różnica")</f>
        <v>#N/A</v>
      </c>
      <c r="AB67" s="249" t="e">
        <f>IF($AA67="współrzędne niezmienione",VLOOKUP($G67,'WMA -stare dane'!$H$2:$P$114,3,0),"")</f>
        <v>#N/A</v>
      </c>
      <c r="AC67" s="249" t="e">
        <f>IF($AA67="współrzędne niezmienione",VLOOKUP($G67,'WMA -stare dane'!$H$2:$P$114,4,0),"")</f>
        <v>#N/A</v>
      </c>
      <c r="AD67" s="249" t="e">
        <f>IF($AA67="współrzędne niezmienione",VLOOKUP($G67,'WMA -stare dane'!$H$2:$P$114,5,0),"")</f>
        <v>#N/A</v>
      </c>
      <c r="AE67" s="249" t="e">
        <f>IF($AA67="współrzędne niezmienione",VLOOKUP($G67,'WMA -stare dane'!$H$2:$P$114,6,0),"")</f>
        <v>#N/A</v>
      </c>
      <c r="AF67" s="250" t="e">
        <f>IF($AA67="współrzędne niezmienione",VLOOKUP($G67,'WMA -stare dane'!$H$2:$P$114,7,0),"")</f>
        <v>#N/A</v>
      </c>
      <c r="AG67" s="250" t="e">
        <f>IF($AA67="współrzędne niezmienione",VLOOKUP($G67,'WMA -stare dane'!$H$2:$P$114,8,0),"")</f>
        <v>#N/A</v>
      </c>
      <c r="AH67" s="250" t="e">
        <f>IF($AA67="współrzędne niezmienione",VLOOKUP($G67,'WMA -stare dane'!$H$2:$P$114,9,0),"")</f>
        <v>#N/A</v>
      </c>
    </row>
    <row r="68" spans="1:34" ht="87" hidden="1">
      <c r="A68" s="21">
        <v>67</v>
      </c>
      <c r="B68" s="7" t="s">
        <v>106</v>
      </c>
      <c r="C68" s="1" t="s">
        <v>503</v>
      </c>
      <c r="D68" s="20" t="s">
        <v>64</v>
      </c>
      <c r="E68" s="1" t="s">
        <v>934</v>
      </c>
      <c r="F68" s="1" t="s">
        <v>935</v>
      </c>
      <c r="G68" s="1" t="s">
        <v>936</v>
      </c>
      <c r="H68" s="1" t="s">
        <v>937</v>
      </c>
      <c r="I68" s="50" t="s">
        <v>938</v>
      </c>
      <c r="J68" s="20" t="s">
        <v>939</v>
      </c>
      <c r="K68" s="20">
        <v>23</v>
      </c>
      <c r="L68" s="49" t="s">
        <v>940</v>
      </c>
      <c r="M68" s="1" t="s">
        <v>123</v>
      </c>
      <c r="N68" s="20"/>
      <c r="O68" s="1" t="s">
        <v>941</v>
      </c>
      <c r="P68" s="7" t="s">
        <v>125</v>
      </c>
      <c r="Q68" s="1" t="s">
        <v>942</v>
      </c>
      <c r="R68" s="14" t="s">
        <v>95</v>
      </c>
      <c r="S68" s="14" t="s">
        <v>943</v>
      </c>
      <c r="T68" s="32" t="s">
        <v>944</v>
      </c>
      <c r="U68" s="32" t="s">
        <v>945</v>
      </c>
      <c r="V68" s="36" t="s">
        <v>97</v>
      </c>
      <c r="W68" s="36" t="s">
        <v>96</v>
      </c>
      <c r="X68" t="s">
        <v>946</v>
      </c>
      <c r="Y68" s="249" t="str">
        <f>VLOOKUP(G68,'WMA -stare dane'!$H$1:$R$114,1,0)</f>
        <v>52.659606  14.676183</v>
      </c>
      <c r="Z68" s="249" t="str">
        <f>VLOOKUP(H68,'WMA -stare dane'!$I$1:$R$114,1,0)</f>
        <v>52.689392  14.687460</v>
      </c>
      <c r="AA68" s="250" t="str">
        <f t="shared" si="1"/>
        <v>współrzędne niezmienione</v>
      </c>
      <c r="AB68" s="249" t="str">
        <f>IF($AA68="współrzędne niezmienione",VLOOKUP($G68,'WMA -stare dane'!$H$2:$P$114,3,0),"")</f>
        <v>52.659606</v>
      </c>
      <c r="AC68" s="249" t="str">
        <f>IF($AA68="współrzędne niezmienione",VLOOKUP($G68,'WMA -stare dane'!$H$2:$P$114,4,0),"")</f>
        <v>14.676183</v>
      </c>
      <c r="AD68" s="249" t="str">
        <f>IF($AA68="współrzędne niezmienione",VLOOKUP($G68,'WMA -stare dane'!$H$2:$P$114,5,0),"")</f>
        <v>52.689392</v>
      </c>
      <c r="AE68" s="249" t="str">
        <f>IF($AA68="współrzędne niezmienione",VLOOKUP($G68,'WMA -stare dane'!$H$2:$P$114,6,0),"")</f>
        <v>14.687460</v>
      </c>
      <c r="AF68" s="250">
        <f>IF($AA68="współrzędne niezmienione",VLOOKUP($G68,'WMA -stare dane'!$H$2:$P$114,7,0),"")</f>
        <v>29.2</v>
      </c>
      <c r="AG68" s="250">
        <f>IF($AA68="współrzędne niezmienione",VLOOKUP($G68,'WMA -stare dane'!$H$2:$P$114,8,0),"")</f>
        <v>32.6</v>
      </c>
      <c r="AH68" s="250">
        <f>IF($AA68="współrzędne niezmienione",VLOOKUP($G68,'WMA -stare dane'!$H$2:$P$114,9,0),"")</f>
        <v>23</v>
      </c>
    </row>
    <row r="69" spans="1:34" ht="174">
      <c r="A69" s="21">
        <v>68</v>
      </c>
      <c r="B69" s="7" t="s">
        <v>106</v>
      </c>
      <c r="C69" s="1" t="s">
        <v>503</v>
      </c>
      <c r="D69" s="20" t="s">
        <v>64</v>
      </c>
      <c r="E69" s="20" t="s">
        <v>951</v>
      </c>
      <c r="F69" s="20" t="s">
        <v>884</v>
      </c>
      <c r="G69" s="49" t="s">
        <v>2654</v>
      </c>
      <c r="H69" s="1" t="s">
        <v>2529</v>
      </c>
      <c r="I69" s="50" t="s">
        <v>954</v>
      </c>
      <c r="J69" s="20" t="s">
        <v>955</v>
      </c>
      <c r="K69" s="20" t="s">
        <v>529</v>
      </c>
      <c r="L69" s="1" t="s">
        <v>956</v>
      </c>
      <c r="M69" s="1" t="s">
        <v>123</v>
      </c>
      <c r="N69" s="20"/>
      <c r="O69" s="1" t="s">
        <v>957</v>
      </c>
      <c r="P69" s="7" t="s">
        <v>125</v>
      </c>
      <c r="Q69" s="1" t="s">
        <v>958</v>
      </c>
      <c r="R69" s="15" t="s">
        <v>76</v>
      </c>
      <c r="S69" s="15" t="s">
        <v>959</v>
      </c>
      <c r="T69" s="32" t="s">
        <v>960</v>
      </c>
      <c r="U69" s="32" t="s">
        <v>961</v>
      </c>
      <c r="V69" s="36" t="s">
        <v>96</v>
      </c>
      <c r="W69" s="36" t="s">
        <v>96</v>
      </c>
      <c r="X69"/>
      <c r="Y69" s="249" t="e">
        <f>VLOOKUP(G69,'WMA -stare dane'!$H$1:$R$114,1,0)</f>
        <v>#N/A</v>
      </c>
      <c r="Z69" s="249" t="str">
        <f>VLOOKUP(H69,'WMA -stare dane'!$I$1:$R$114,1,0)</f>
        <v>53.331745  14.573617</v>
      </c>
      <c r="AA69" s="250" t="e">
        <f t="shared" si="1"/>
        <v>#N/A</v>
      </c>
      <c r="AB69" s="249" t="e">
        <f>IF($AA69="współrzędne niezmienione",VLOOKUP($G69,'WMA -stare dane'!$H$2:$P$114,3,0),"")</f>
        <v>#N/A</v>
      </c>
      <c r="AC69" s="249" t="e">
        <f>IF($AA69="współrzędne niezmienione",VLOOKUP($G69,'WMA -stare dane'!$H$2:$P$114,4,0),"")</f>
        <v>#N/A</v>
      </c>
      <c r="AD69" s="249" t="e">
        <f>IF($AA69="współrzędne niezmienione",VLOOKUP($G69,'WMA -stare dane'!$H$2:$P$114,5,0),"")</f>
        <v>#N/A</v>
      </c>
      <c r="AE69" s="249" t="e">
        <f>IF($AA69="współrzędne niezmienione",VLOOKUP($G69,'WMA -stare dane'!$H$2:$P$114,6,0),"")</f>
        <v>#N/A</v>
      </c>
      <c r="AF69" s="250" t="e">
        <f>IF($AA69="współrzędne niezmienione",VLOOKUP($G69,'WMA -stare dane'!$H$2:$P$114,7,0),"")</f>
        <v>#N/A</v>
      </c>
      <c r="AG69" s="250" t="e">
        <f>IF($AA69="współrzędne niezmienione",VLOOKUP($G69,'WMA -stare dane'!$H$2:$P$114,8,0),"")</f>
        <v>#N/A</v>
      </c>
      <c r="AH69" s="250" t="e">
        <f>IF($AA69="współrzędne niezmienione",VLOOKUP($G69,'WMA -stare dane'!$H$2:$P$114,9,0),"")</f>
        <v>#N/A</v>
      </c>
    </row>
    <row r="70" spans="1:34" ht="58">
      <c r="A70" s="21">
        <v>69</v>
      </c>
      <c r="B70" s="7" t="s">
        <v>463</v>
      </c>
      <c r="C70" s="1" t="s">
        <v>966</v>
      </c>
      <c r="D70" s="20" t="s">
        <v>64</v>
      </c>
      <c r="E70" s="1" t="s">
        <v>967</v>
      </c>
      <c r="F70" s="1" t="s">
        <v>968</v>
      </c>
      <c r="G70" s="1" t="s">
        <v>2655</v>
      </c>
      <c r="H70" s="1" t="s">
        <v>2656</v>
      </c>
      <c r="I70" s="1"/>
      <c r="J70" s="1"/>
      <c r="K70" s="1" t="s">
        <v>481</v>
      </c>
      <c r="L70" s="1" t="s">
        <v>971</v>
      </c>
      <c r="M70" s="1" t="s">
        <v>73</v>
      </c>
      <c r="N70" s="1"/>
      <c r="O70" s="20" t="s">
        <v>94</v>
      </c>
      <c r="P70" s="7"/>
      <c r="Q70" s="1"/>
      <c r="R70" s="14" t="s">
        <v>95</v>
      </c>
      <c r="S70" s="14"/>
      <c r="T70" s="32"/>
      <c r="U70" s="34"/>
      <c r="V70" s="36" t="s">
        <v>96</v>
      </c>
      <c r="W70" s="36" t="s">
        <v>96</v>
      </c>
      <c r="X70"/>
      <c r="Y70" s="249" t="e">
        <f>VLOOKUP(G70,'WMA -stare dane'!$H$1:$R$114,1,0)</f>
        <v>#N/A</v>
      </c>
      <c r="Z70" s="249" t="e">
        <f>VLOOKUP(H70,'WMA -stare dane'!$I$1:$R$114,1,0)</f>
        <v>#N/A</v>
      </c>
      <c r="AA70" s="250" t="e">
        <f t="shared" si="1"/>
        <v>#N/A</v>
      </c>
      <c r="AB70" s="249" t="e">
        <f>IF($AA70="współrzędne niezmienione",VLOOKUP($G70,'WMA -stare dane'!$H$2:$P$114,3,0),"")</f>
        <v>#N/A</v>
      </c>
      <c r="AC70" s="249" t="e">
        <f>IF($AA70="współrzędne niezmienione",VLOOKUP($G70,'WMA -stare dane'!$H$2:$P$114,4,0),"")</f>
        <v>#N/A</v>
      </c>
      <c r="AD70" s="249" t="e">
        <f>IF($AA70="współrzędne niezmienione",VLOOKUP($G70,'WMA -stare dane'!$H$2:$P$114,5,0),"")</f>
        <v>#N/A</v>
      </c>
      <c r="AE70" s="249" t="e">
        <f>IF($AA70="współrzędne niezmienione",VLOOKUP($G70,'WMA -stare dane'!$H$2:$P$114,6,0),"")</f>
        <v>#N/A</v>
      </c>
      <c r="AF70" s="250" t="e">
        <f>IF($AA70="współrzędne niezmienione",VLOOKUP($G70,'WMA -stare dane'!$H$2:$P$114,7,0),"")</f>
        <v>#N/A</v>
      </c>
      <c r="AG70" s="250" t="e">
        <f>IF($AA70="współrzędne niezmienione",VLOOKUP($G70,'WMA -stare dane'!$H$2:$P$114,8,0),"")</f>
        <v>#N/A</v>
      </c>
      <c r="AH70" s="250" t="e">
        <f>IF($AA70="współrzędne niezmienione",VLOOKUP($G70,'WMA -stare dane'!$H$2:$P$114,9,0),"")</f>
        <v>#N/A</v>
      </c>
    </row>
    <row r="71" spans="1:34" ht="29" hidden="1">
      <c r="A71" s="21">
        <v>70</v>
      </c>
      <c r="B71" s="7" t="s">
        <v>463</v>
      </c>
      <c r="C71" s="1" t="s">
        <v>966</v>
      </c>
      <c r="D71" s="20" t="s">
        <v>64</v>
      </c>
      <c r="E71" s="1" t="s">
        <v>976</v>
      </c>
      <c r="F71" s="1" t="s">
        <v>977</v>
      </c>
      <c r="G71" s="1" t="s">
        <v>978</v>
      </c>
      <c r="H71" s="1" t="s">
        <v>979</v>
      </c>
      <c r="I71" s="1" t="s">
        <v>980</v>
      </c>
      <c r="J71" s="1" t="s">
        <v>981</v>
      </c>
      <c r="K71" s="1" t="s">
        <v>392</v>
      </c>
      <c r="L71" s="1" t="s">
        <v>982</v>
      </c>
      <c r="M71" s="1" t="s">
        <v>73</v>
      </c>
      <c r="N71" s="1"/>
      <c r="O71" s="20" t="s">
        <v>94</v>
      </c>
      <c r="P71" s="7"/>
      <c r="Q71" s="1"/>
      <c r="R71" s="14" t="s">
        <v>95</v>
      </c>
      <c r="S71" s="14"/>
      <c r="T71" s="32"/>
      <c r="U71" s="34"/>
      <c r="V71" s="36" t="s">
        <v>96</v>
      </c>
      <c r="W71" s="36" t="s">
        <v>96</v>
      </c>
      <c r="X71"/>
      <c r="Y71" s="249" t="str">
        <f>VLOOKUP(G71,'WMA -stare dane'!$H$1:$R$114,1,0)</f>
        <v>54.254123 18.967166</v>
      </c>
      <c r="Z71" s="249" t="str">
        <f>VLOOKUP(H71,'WMA -stare dane'!$I$1:$R$114,1,0)</f>
        <v>54.231763 19.045080</v>
      </c>
      <c r="AA71" s="250" t="str">
        <f t="shared" si="1"/>
        <v>współrzędne niezmienione</v>
      </c>
      <c r="AB71" s="249" t="str">
        <f>IF($AA71="współrzędne niezmienione",VLOOKUP($G71,'WMA -stare dane'!$H$2:$P$114,3,0),"")</f>
        <v>54.254123</v>
      </c>
      <c r="AC71" s="249" t="str">
        <f>IF($AA71="współrzędne niezmienione",VLOOKUP($G71,'WMA -stare dane'!$H$2:$P$114,4,0),"")</f>
        <v>18.967166</v>
      </c>
      <c r="AD71" s="249" t="str">
        <f>IF($AA71="współrzędne niezmienione",VLOOKUP($G71,'WMA -stare dane'!$H$2:$P$114,5,0),"")</f>
        <v>54.231763</v>
      </c>
      <c r="AE71" s="249" t="str">
        <f>IF($AA71="współrzędne niezmienione",VLOOKUP($G71,'WMA -stare dane'!$H$2:$P$114,6,0),"")</f>
        <v>19.045080</v>
      </c>
      <c r="AF71" s="250">
        <f>IF($AA71="współrzędne niezmienione",VLOOKUP($G71,'WMA -stare dane'!$H$2:$P$114,7,0),"")</f>
        <v>27.6</v>
      </c>
      <c r="AG71" s="250">
        <f>IF($AA71="współrzędne niezmienione",VLOOKUP($G71,'WMA -stare dane'!$H$2:$P$114,8,0),"")</f>
        <v>33.299999999999997</v>
      </c>
      <c r="AH71" s="250" t="str">
        <f>IF($AA71="współrzędne niezmienione",VLOOKUP($G71,'WMA -stare dane'!$H$2:$P$114,9,0),"")</f>
        <v>S7i</v>
      </c>
    </row>
    <row r="72" spans="1:34" ht="58" hidden="1">
      <c r="A72" s="21">
        <v>71</v>
      </c>
      <c r="B72" s="7" t="s">
        <v>463</v>
      </c>
      <c r="C72" s="1" t="s">
        <v>966</v>
      </c>
      <c r="D72" s="20" t="s">
        <v>64</v>
      </c>
      <c r="E72" s="1" t="s">
        <v>988</v>
      </c>
      <c r="F72" s="1" t="s">
        <v>989</v>
      </c>
      <c r="G72" s="1" t="s">
        <v>990</v>
      </c>
      <c r="H72" s="1" t="s">
        <v>991</v>
      </c>
      <c r="I72" s="1" t="s">
        <v>992</v>
      </c>
      <c r="J72" s="1" t="s">
        <v>993</v>
      </c>
      <c r="K72" s="1"/>
      <c r="L72" s="1" t="s">
        <v>994</v>
      </c>
      <c r="M72" s="1" t="s">
        <v>73</v>
      </c>
      <c r="N72" s="1" t="s">
        <v>995</v>
      </c>
      <c r="O72" s="20" t="s">
        <v>94</v>
      </c>
      <c r="P72" s="7" t="s">
        <v>996</v>
      </c>
      <c r="Q72" s="1" t="s">
        <v>997</v>
      </c>
      <c r="R72" s="2" t="s">
        <v>127</v>
      </c>
      <c r="S72" s="2" t="s">
        <v>998</v>
      </c>
      <c r="T72" s="32" t="s">
        <v>999</v>
      </c>
      <c r="U72" s="58" t="s">
        <v>1000</v>
      </c>
      <c r="V72" s="67" t="s">
        <v>96</v>
      </c>
      <c r="W72" s="67" t="s">
        <v>96</v>
      </c>
      <c r="X72"/>
      <c r="Y72" s="249" t="str">
        <f>VLOOKUP(G72,'WMA -stare dane'!$H$1:$R$114,1,0)</f>
        <v>53.883475 18.627809</v>
      </c>
      <c r="Z72" s="249" t="str">
        <f>VLOOKUP(H72,'WMA -stare dane'!$I$1:$R$114,1,0)</f>
        <v>53.739454 18.630381</v>
      </c>
      <c r="AA72" s="250" t="str">
        <f t="shared" si="1"/>
        <v>współrzędne niezmienione</v>
      </c>
      <c r="AB72" s="249" t="str">
        <f>IF($AA72="współrzędne niezmienione",VLOOKUP($G72,'WMA -stare dane'!$H$2:$P$114,3,0),"")</f>
        <v>53.883475</v>
      </c>
      <c r="AC72" s="249" t="str">
        <f>IF($AA72="współrzędne niezmienione",VLOOKUP($G72,'WMA -stare dane'!$H$2:$P$114,4,0),"")</f>
        <v>18.627809</v>
      </c>
      <c r="AD72" s="249" t="str">
        <f>IF($AA72="współrzędne niezmienione",VLOOKUP($G72,'WMA -stare dane'!$H$2:$P$114,5,0),"")</f>
        <v>53.739454</v>
      </c>
      <c r="AE72" s="249" t="str">
        <f>IF($AA72="współrzędne niezmienione",VLOOKUP($G72,'WMA -stare dane'!$H$2:$P$114,6,0),"")</f>
        <v>18.630381</v>
      </c>
      <c r="AF72" s="250">
        <f>IF($AA72="współrzędne niezmienione",VLOOKUP($G72,'WMA -stare dane'!$H$2:$P$114,7,0),"")</f>
        <v>42.6</v>
      </c>
      <c r="AG72" s="250">
        <f>IF($AA72="współrzędne niezmienione",VLOOKUP($G72,'WMA -stare dane'!$H$2:$P$114,8,0),"")</f>
        <v>58.8</v>
      </c>
      <c r="AH72" s="250" t="str">
        <f>IF($AA72="współrzędne niezmienione",VLOOKUP($G72,'WMA -stare dane'!$H$2:$P$114,9,0),"")</f>
        <v>A1</v>
      </c>
    </row>
    <row r="73" spans="1:34" ht="43.5" hidden="1">
      <c r="A73" s="21">
        <v>72</v>
      </c>
      <c r="B73" s="7" t="s">
        <v>463</v>
      </c>
      <c r="C73" s="1" t="s">
        <v>86</v>
      </c>
      <c r="D73" s="20" t="s">
        <v>64</v>
      </c>
      <c r="E73" s="1" t="s">
        <v>1005</v>
      </c>
      <c r="F73" s="1" t="s">
        <v>1006</v>
      </c>
      <c r="G73" s="1" t="s">
        <v>1007</v>
      </c>
      <c r="H73" s="1" t="s">
        <v>1008</v>
      </c>
      <c r="I73" s="1" t="s">
        <v>1009</v>
      </c>
      <c r="J73" s="1" t="s">
        <v>1010</v>
      </c>
      <c r="K73" s="1" t="s">
        <v>392</v>
      </c>
      <c r="L73" s="1" t="s">
        <v>1011</v>
      </c>
      <c r="M73" s="1" t="s">
        <v>73</v>
      </c>
      <c r="N73" s="1"/>
      <c r="O73" s="20" t="s">
        <v>94</v>
      </c>
      <c r="P73" s="7"/>
      <c r="Q73" s="1"/>
      <c r="R73" s="14" t="s">
        <v>95</v>
      </c>
      <c r="S73" s="14"/>
      <c r="T73" s="32"/>
      <c r="U73" s="34"/>
      <c r="V73" s="36" t="s">
        <v>96</v>
      </c>
      <c r="W73" s="36" t="s">
        <v>96</v>
      </c>
      <c r="X73"/>
      <c r="Y73" s="249" t="str">
        <f>VLOOKUP(G73,'WMA -stare dane'!$H$1:$R$114,1,0)</f>
        <v>54.07911 19.60888</v>
      </c>
      <c r="Z73" s="249" t="str">
        <f>VLOOKUP(H73,'WMA -stare dane'!$I$1:$R$114,1,0)</f>
        <v xml:space="preserve">53.971192 19.697196 </v>
      </c>
      <c r="AA73" s="250" t="str">
        <f t="shared" si="1"/>
        <v>współrzędne niezmienione</v>
      </c>
      <c r="AB73" s="249" t="str">
        <f>IF($AA73="współrzędne niezmienione",VLOOKUP($G73,'WMA -stare dane'!$H$2:$P$114,3,0),"")</f>
        <v>54.07911</v>
      </c>
      <c r="AC73" s="249" t="str">
        <f>IF($AA73="współrzędne niezmienione",VLOOKUP($G73,'WMA -stare dane'!$H$2:$P$114,4,0),"")</f>
        <v>19.60888</v>
      </c>
      <c r="AD73" s="249" t="str">
        <f>IF($AA73="współrzędne niezmienione",VLOOKUP($G73,'WMA -stare dane'!$H$2:$P$114,5,0),"")</f>
        <v>53.971192</v>
      </c>
      <c r="AE73" s="249" t="str">
        <f>IF($AA73="współrzędne niezmienione",VLOOKUP($G73,'WMA -stare dane'!$H$2:$P$114,6,0),"")</f>
        <v>19.697196</v>
      </c>
      <c r="AF73" s="250">
        <f>IF($AA73="współrzędne niezmienione",VLOOKUP($G73,'WMA -stare dane'!$H$2:$P$114,7,0),"")</f>
        <v>13.4</v>
      </c>
      <c r="AG73" s="250">
        <f>IF($AA73="współrzędne niezmienione",VLOOKUP($G73,'WMA -stare dane'!$H$2:$P$114,8,0),"")</f>
        <v>27.3</v>
      </c>
      <c r="AH73" s="250" t="str">
        <f>IF($AA73="współrzędne niezmienione",VLOOKUP($G73,'WMA -stare dane'!$H$2:$P$114,9,0),"")</f>
        <v>S7g</v>
      </c>
    </row>
    <row r="74" spans="1:34" ht="43.5" hidden="1">
      <c r="A74" s="21">
        <v>73</v>
      </c>
      <c r="B74" s="7" t="s">
        <v>463</v>
      </c>
      <c r="C74" s="1" t="s">
        <v>86</v>
      </c>
      <c r="D74" s="20" t="s">
        <v>64</v>
      </c>
      <c r="E74" s="1" t="s">
        <v>1016</v>
      </c>
      <c r="F74" s="1" t="s">
        <v>1017</v>
      </c>
      <c r="G74" s="1" t="s">
        <v>1018</v>
      </c>
      <c r="H74" s="1" t="s">
        <v>1019</v>
      </c>
      <c r="I74" s="1" t="s">
        <v>1020</v>
      </c>
      <c r="J74" s="1" t="s">
        <v>1021</v>
      </c>
      <c r="K74" s="1" t="s">
        <v>392</v>
      </c>
      <c r="L74" s="1" t="s">
        <v>1022</v>
      </c>
      <c r="M74" s="1" t="s">
        <v>73</v>
      </c>
      <c r="N74" s="1"/>
      <c r="O74" s="20" t="s">
        <v>94</v>
      </c>
      <c r="P74" s="7"/>
      <c r="Q74" s="1"/>
      <c r="R74" s="14" t="s">
        <v>95</v>
      </c>
      <c r="S74" s="14"/>
      <c r="T74" s="32"/>
      <c r="U74" s="34"/>
      <c r="V74" s="36" t="s">
        <v>96</v>
      </c>
      <c r="W74" s="36" t="s">
        <v>96</v>
      </c>
      <c r="X74"/>
      <c r="Y74" s="249" t="str">
        <f>VLOOKUP(G74,'WMA -stare dane'!$H$1:$R$114,1,0)</f>
        <v>53.408264 20.339296</v>
      </c>
      <c r="Z74" s="249" t="str">
        <f>VLOOKUP(H74,'WMA -stare dane'!$I$1:$R$114,1,0)</f>
        <v>53.333866 20.435386</v>
      </c>
      <c r="AA74" s="250" t="str">
        <f t="shared" si="1"/>
        <v>współrzędne niezmienione</v>
      </c>
      <c r="AB74" s="249" t="str">
        <f>IF($AA74="współrzędne niezmienione",VLOOKUP($G74,'WMA -stare dane'!$H$2:$P$114,3,0),"")</f>
        <v>53.408264</v>
      </c>
      <c r="AC74" s="249" t="str">
        <f>IF($AA74="współrzędne niezmienione",VLOOKUP($G74,'WMA -stare dane'!$H$2:$P$114,4,0),"")</f>
        <v>20.339296</v>
      </c>
      <c r="AD74" s="249" t="str">
        <f>IF($AA74="współrzędne niezmienione",VLOOKUP($G74,'WMA -stare dane'!$H$2:$P$114,5,0),"")</f>
        <v>53.333866</v>
      </c>
      <c r="AE74" s="249" t="str">
        <f>IF($AA74="współrzędne niezmienione",VLOOKUP($G74,'WMA -stare dane'!$H$2:$P$114,6,0),"")</f>
        <v>20.435386</v>
      </c>
      <c r="AF74" s="250">
        <f>IF($AA74="współrzędne niezmienione",VLOOKUP($G74,'WMA -stare dane'!$H$2:$P$114,7,0),"")</f>
        <v>22.8</v>
      </c>
      <c r="AG74" s="250">
        <f>IF($AA74="współrzędne niezmienione",VLOOKUP($G74,'WMA -stare dane'!$H$2:$P$114,8,0),"")</f>
        <v>34.15</v>
      </c>
      <c r="AH74" s="250" t="str">
        <f>IF($AA74="współrzędne niezmienione",VLOOKUP($G74,'WMA -stare dane'!$H$2:$P$114,9,0),"")</f>
        <v>S7j</v>
      </c>
    </row>
    <row r="75" spans="1:34" ht="58" hidden="1">
      <c r="A75" s="21">
        <v>74</v>
      </c>
      <c r="B75" s="7" t="s">
        <v>85</v>
      </c>
      <c r="C75" s="1" t="s">
        <v>86</v>
      </c>
      <c r="D75" s="20" t="s">
        <v>64</v>
      </c>
      <c r="E75" s="1" t="s">
        <v>1027</v>
      </c>
      <c r="F75" s="1" t="s">
        <v>1028</v>
      </c>
      <c r="G75" s="1" t="s">
        <v>1029</v>
      </c>
      <c r="H75" s="1" t="s">
        <v>1030</v>
      </c>
      <c r="I75" s="1" t="s">
        <v>1031</v>
      </c>
      <c r="J75" s="1" t="s">
        <v>1032</v>
      </c>
      <c r="K75" s="1" t="s">
        <v>1033</v>
      </c>
      <c r="L75" s="1" t="s">
        <v>1034</v>
      </c>
      <c r="M75" s="1" t="s">
        <v>73</v>
      </c>
      <c r="N75" s="1"/>
      <c r="O75" s="20" t="s">
        <v>94</v>
      </c>
      <c r="P75" s="7"/>
      <c r="Q75" s="1"/>
      <c r="R75" s="14" t="s">
        <v>95</v>
      </c>
      <c r="S75" s="14"/>
      <c r="T75" s="32"/>
      <c r="U75" s="34"/>
      <c r="V75" s="36" t="s">
        <v>96</v>
      </c>
      <c r="W75" s="36" t="s">
        <v>96</v>
      </c>
      <c r="X75"/>
      <c r="Y75" s="249" t="str">
        <f>VLOOKUP(G75,'WMA -stare dane'!$H$1:$R$114,1,0)</f>
        <v>53.7144444444444 20.4277777777778</v>
      </c>
      <c r="Z75" s="249" t="str">
        <f>VLOOKUP(H75,'WMA -stare dane'!$I$1:$R$114,1,0)</f>
        <v>53.667778 20.403889</v>
      </c>
      <c r="AA75" s="250" t="str">
        <f t="shared" si="1"/>
        <v>współrzędne niezmienione</v>
      </c>
      <c r="AB75" s="249" t="str">
        <f>IF($AA75="współrzędne niezmienione",VLOOKUP($G75,'WMA -stare dane'!$H$2:$P$114,3,0),"")</f>
        <v>53.7144444444444</v>
      </c>
      <c r="AC75" s="249" t="str">
        <f>IF($AA75="współrzędne niezmienione",VLOOKUP($G75,'WMA -stare dane'!$H$2:$P$114,4,0),"")</f>
        <v>20.4277777777778</v>
      </c>
      <c r="AD75" s="249" t="str">
        <f>IF($AA75="współrzędne niezmienione",VLOOKUP($G75,'WMA -stare dane'!$H$2:$P$114,5,0),"")</f>
        <v>53.667778</v>
      </c>
      <c r="AE75" s="249" t="str">
        <f>IF($AA75="współrzędne niezmienione",VLOOKUP($G75,'WMA -stare dane'!$H$2:$P$114,6,0),"")</f>
        <v>20.403889</v>
      </c>
      <c r="AF75" s="250">
        <f>IF($AA75="współrzędne niezmienione",VLOOKUP($G75,'WMA -stare dane'!$H$2:$P$114,7,0),"")</f>
        <v>0.4</v>
      </c>
      <c r="AG75" s="250">
        <f>IF($AA75="współrzędne niezmienione",VLOOKUP($G75,'WMA -stare dane'!$H$2:$P$114,8,0),"")</f>
        <v>5.9</v>
      </c>
      <c r="AH75" s="250" t="str">
        <f>IF($AA75="współrzędne niezmienione",VLOOKUP($G75,'WMA -stare dane'!$H$2:$P$114,9,0),"")</f>
        <v>S51c</v>
      </c>
    </row>
    <row r="76" spans="1:34" ht="72.5" hidden="1">
      <c r="A76" s="21">
        <v>75</v>
      </c>
      <c r="B76" s="21" t="s">
        <v>85</v>
      </c>
      <c r="C76" s="1" t="s">
        <v>86</v>
      </c>
      <c r="D76" s="20" t="s">
        <v>102</v>
      </c>
      <c r="E76" s="1" t="s">
        <v>1040</v>
      </c>
      <c r="F76" s="20"/>
      <c r="G76" s="1"/>
      <c r="H76" s="1"/>
      <c r="I76" s="1" t="s">
        <v>1041</v>
      </c>
      <c r="J76" s="20" t="s">
        <v>1042</v>
      </c>
      <c r="K76" s="1">
        <v>57</v>
      </c>
      <c r="L76" s="1" t="s">
        <v>1043</v>
      </c>
      <c r="M76" s="1" t="s">
        <v>123</v>
      </c>
      <c r="N76" s="20"/>
      <c r="O76" s="1" t="s">
        <v>1044</v>
      </c>
      <c r="P76" s="7" t="s">
        <v>125</v>
      </c>
      <c r="Q76" s="1" t="s">
        <v>1045</v>
      </c>
      <c r="R76" s="14" t="s">
        <v>95</v>
      </c>
      <c r="S76" s="14" t="s">
        <v>1046</v>
      </c>
      <c r="T76" s="32"/>
      <c r="U76" s="34"/>
      <c r="V76" s="36" t="s">
        <v>96</v>
      </c>
      <c r="W76" s="36" t="s">
        <v>96</v>
      </c>
      <c r="X76"/>
      <c r="Y76" s="249" t="e">
        <f>VLOOKUP(G76,'WMA -stare dane'!$H$1:$R$114,1,0)</f>
        <v>#N/A</v>
      </c>
      <c r="Z76" s="249" t="e">
        <f>VLOOKUP(H76,'WMA -stare dane'!$I$1:$R$114,1,0)</f>
        <v>#N/A</v>
      </c>
      <c r="AA76" s="250" t="e">
        <f t="shared" si="1"/>
        <v>#N/A</v>
      </c>
      <c r="AB76" s="249" t="e">
        <f>IF($AA76="współrzędne niezmienione",VLOOKUP($G76,'WMA -stare dane'!$H$2:$P$114,3,0),"")</f>
        <v>#N/A</v>
      </c>
      <c r="AC76" s="249" t="e">
        <f>IF($AA76="współrzędne niezmienione",VLOOKUP($G76,'WMA -stare dane'!$H$2:$P$114,4,0),"")</f>
        <v>#N/A</v>
      </c>
      <c r="AD76" s="249" t="e">
        <f>IF($AA76="współrzędne niezmienione",VLOOKUP($G76,'WMA -stare dane'!$H$2:$P$114,5,0),"")</f>
        <v>#N/A</v>
      </c>
      <c r="AE76" s="249" t="e">
        <f>IF($AA76="współrzędne niezmienione",VLOOKUP($G76,'WMA -stare dane'!$H$2:$P$114,6,0),"")</f>
        <v>#N/A</v>
      </c>
      <c r="AF76" s="250" t="e">
        <f>IF($AA76="współrzędne niezmienione",VLOOKUP($G76,'WMA -stare dane'!$H$2:$P$114,7,0),"")</f>
        <v>#N/A</v>
      </c>
      <c r="AG76" s="250" t="e">
        <f>IF($AA76="współrzędne niezmienione",VLOOKUP($G76,'WMA -stare dane'!$H$2:$P$114,8,0),"")</f>
        <v>#N/A</v>
      </c>
      <c r="AH76" s="250" t="e">
        <f>IF($AA76="współrzędne niezmienione",VLOOKUP($G76,'WMA -stare dane'!$H$2:$P$114,9,0),"")</f>
        <v>#N/A</v>
      </c>
    </row>
    <row r="77" spans="1:34" ht="43.5" hidden="1">
      <c r="A77" s="21">
        <v>76</v>
      </c>
      <c r="B77" s="21" t="s">
        <v>85</v>
      </c>
      <c r="C77" s="1" t="s">
        <v>86</v>
      </c>
      <c r="D77" s="20" t="s">
        <v>102</v>
      </c>
      <c r="E77" s="1" t="s">
        <v>1040</v>
      </c>
      <c r="F77" s="20"/>
      <c r="G77" s="1"/>
      <c r="H77" s="1"/>
      <c r="I77" s="1" t="s">
        <v>1047</v>
      </c>
      <c r="J77" s="20" t="s">
        <v>1048</v>
      </c>
      <c r="K77" s="1">
        <v>53</v>
      </c>
      <c r="L77" s="1" t="s">
        <v>1049</v>
      </c>
      <c r="M77" s="1" t="s">
        <v>123</v>
      </c>
      <c r="N77" s="20"/>
      <c r="O77" s="1" t="s">
        <v>1050</v>
      </c>
      <c r="P77" s="7" t="s">
        <v>125</v>
      </c>
      <c r="Q77" s="1"/>
      <c r="R77" s="14" t="s">
        <v>95</v>
      </c>
      <c r="S77" s="14" t="s">
        <v>1046</v>
      </c>
      <c r="T77" s="32"/>
      <c r="U77" s="34"/>
      <c r="V77" s="36" t="s">
        <v>96</v>
      </c>
      <c r="W77" s="36" t="s">
        <v>96</v>
      </c>
      <c r="X77"/>
      <c r="Y77" s="249" t="e">
        <f>VLOOKUP(G77,'WMA -stare dane'!$H$1:$R$114,1,0)</f>
        <v>#N/A</v>
      </c>
      <c r="Z77" s="249" t="e">
        <f>VLOOKUP(H77,'WMA -stare dane'!$I$1:$R$114,1,0)</f>
        <v>#N/A</v>
      </c>
      <c r="AA77" s="250" t="e">
        <f t="shared" si="1"/>
        <v>#N/A</v>
      </c>
      <c r="AB77" s="249" t="e">
        <f>IF($AA77="współrzędne niezmienione",VLOOKUP($G77,'WMA -stare dane'!$H$2:$P$114,3,0),"")</f>
        <v>#N/A</v>
      </c>
      <c r="AC77" s="249" t="e">
        <f>IF($AA77="współrzędne niezmienione",VLOOKUP($G77,'WMA -stare dane'!$H$2:$P$114,4,0),"")</f>
        <v>#N/A</v>
      </c>
      <c r="AD77" s="249" t="e">
        <f>IF($AA77="współrzędne niezmienione",VLOOKUP($G77,'WMA -stare dane'!$H$2:$P$114,5,0),"")</f>
        <v>#N/A</v>
      </c>
      <c r="AE77" s="249" t="e">
        <f>IF($AA77="współrzędne niezmienione",VLOOKUP($G77,'WMA -stare dane'!$H$2:$P$114,6,0),"")</f>
        <v>#N/A</v>
      </c>
      <c r="AF77" s="250" t="e">
        <f>IF($AA77="współrzędne niezmienione",VLOOKUP($G77,'WMA -stare dane'!$H$2:$P$114,7,0),"")</f>
        <v>#N/A</v>
      </c>
      <c r="AG77" s="250" t="e">
        <f>IF($AA77="współrzędne niezmienione",VLOOKUP($G77,'WMA -stare dane'!$H$2:$P$114,8,0),"")</f>
        <v>#N/A</v>
      </c>
      <c r="AH77" s="250" t="e">
        <f>IF($AA77="współrzędne niezmienione",VLOOKUP($G77,'WMA -stare dane'!$H$2:$P$114,9,0),"")</f>
        <v>#N/A</v>
      </c>
    </row>
    <row r="78" spans="1:34" ht="145">
      <c r="A78" s="21">
        <v>77</v>
      </c>
      <c r="B78" s="21" t="s">
        <v>463</v>
      </c>
      <c r="C78" s="1" t="s">
        <v>86</v>
      </c>
      <c r="D78" s="20" t="s">
        <v>64</v>
      </c>
      <c r="E78" s="1" t="s">
        <v>1051</v>
      </c>
      <c r="F78" s="20" t="s">
        <v>1051</v>
      </c>
      <c r="G78" s="1"/>
      <c r="H78" s="1"/>
      <c r="I78" s="1" t="s">
        <v>1054</v>
      </c>
      <c r="J78" s="20" t="s">
        <v>1055</v>
      </c>
      <c r="K78" s="1">
        <v>15</v>
      </c>
      <c r="L78" s="1" t="s">
        <v>1056</v>
      </c>
      <c r="M78" s="1" t="s">
        <v>123</v>
      </c>
      <c r="N78" s="20"/>
      <c r="O78" s="1" t="s">
        <v>1057</v>
      </c>
      <c r="P78" s="7" t="s">
        <v>125</v>
      </c>
      <c r="Q78" s="1" t="s">
        <v>1058</v>
      </c>
      <c r="R78" s="2" t="s">
        <v>127</v>
      </c>
      <c r="S78" s="2" t="s">
        <v>1059</v>
      </c>
      <c r="T78" s="32" t="s">
        <v>1060</v>
      </c>
      <c r="U78" s="34"/>
      <c r="V78" s="36" t="s">
        <v>96</v>
      </c>
      <c r="W78" s="36" t="s">
        <v>96</v>
      </c>
      <c r="X78" t="s">
        <v>251</v>
      </c>
      <c r="Y78" s="249" t="e">
        <f>VLOOKUP(G78,'WMA -stare dane'!$H$1:$R$114,1,0)</f>
        <v>#N/A</v>
      </c>
      <c r="Z78" s="249" t="e">
        <f>VLOOKUP(H78,'WMA -stare dane'!$I$1:$R$114,1,0)</f>
        <v>#N/A</v>
      </c>
      <c r="AA78" s="250" t="e">
        <f t="shared" si="1"/>
        <v>#N/A</v>
      </c>
      <c r="AB78" s="249" t="e">
        <f>IF($AA78="współrzędne niezmienione",VLOOKUP($G78,'WMA -stare dane'!$H$2:$P$114,3,0),"")</f>
        <v>#N/A</v>
      </c>
      <c r="AC78" s="249" t="e">
        <f>IF($AA78="współrzędne niezmienione",VLOOKUP($G78,'WMA -stare dane'!$H$2:$P$114,4,0),"")</f>
        <v>#N/A</v>
      </c>
      <c r="AD78" s="249" t="e">
        <f>IF($AA78="współrzędne niezmienione",VLOOKUP($G78,'WMA -stare dane'!$H$2:$P$114,5,0),"")</f>
        <v>#N/A</v>
      </c>
      <c r="AE78" s="249" t="e">
        <f>IF($AA78="współrzędne niezmienione",VLOOKUP($G78,'WMA -stare dane'!$H$2:$P$114,6,0),"")</f>
        <v>#N/A</v>
      </c>
      <c r="AF78" s="250" t="e">
        <f>IF($AA78="współrzędne niezmienione",VLOOKUP($G78,'WMA -stare dane'!$H$2:$P$114,7,0),"")</f>
        <v>#N/A</v>
      </c>
      <c r="AG78" s="250" t="e">
        <f>IF($AA78="współrzędne niezmienione",VLOOKUP($G78,'WMA -stare dane'!$H$2:$P$114,8,0),"")</f>
        <v>#N/A</v>
      </c>
      <c r="AH78" s="250" t="e">
        <f>IF($AA78="współrzędne niezmienione",VLOOKUP($G78,'WMA -stare dane'!$H$2:$P$114,9,0),"")</f>
        <v>#N/A</v>
      </c>
    </row>
    <row r="79" spans="1:34" ht="87" hidden="1">
      <c r="A79" s="21">
        <v>78</v>
      </c>
      <c r="B79" s="21" t="s">
        <v>85</v>
      </c>
      <c r="C79" s="1" t="s">
        <v>86</v>
      </c>
      <c r="D79" s="20" t="s">
        <v>102</v>
      </c>
      <c r="E79" s="1" t="s">
        <v>1065</v>
      </c>
      <c r="F79" s="1" t="s">
        <v>1065</v>
      </c>
      <c r="G79" s="1"/>
      <c r="H79" s="1"/>
      <c r="I79" s="75" t="s">
        <v>1066</v>
      </c>
      <c r="J79" s="20"/>
      <c r="K79" s="1">
        <v>57</v>
      </c>
      <c r="L79" s="1" t="s">
        <v>1067</v>
      </c>
      <c r="M79" s="1" t="s">
        <v>123</v>
      </c>
      <c r="N79" s="20"/>
      <c r="O79" s="1" t="s">
        <v>1068</v>
      </c>
      <c r="P79" s="7" t="s">
        <v>125</v>
      </c>
      <c r="Q79" s="1" t="s">
        <v>1069</v>
      </c>
      <c r="R79" s="14" t="s">
        <v>95</v>
      </c>
      <c r="S79" s="14" t="s">
        <v>1070</v>
      </c>
      <c r="T79" s="32" t="s">
        <v>1071</v>
      </c>
      <c r="U79" s="34" t="s">
        <v>1072</v>
      </c>
      <c r="V79" s="36" t="s">
        <v>96</v>
      </c>
      <c r="W79" s="36" t="s">
        <v>96</v>
      </c>
      <c r="X79"/>
      <c r="Y79" s="249" t="e">
        <f>VLOOKUP(G79,'WMA -stare dane'!$H$1:$R$114,1,0)</f>
        <v>#N/A</v>
      </c>
      <c r="Z79" s="249" t="e">
        <f>VLOOKUP(H79,'WMA -stare dane'!$I$1:$R$114,1,0)</f>
        <v>#N/A</v>
      </c>
      <c r="AA79" s="250" t="e">
        <f t="shared" si="1"/>
        <v>#N/A</v>
      </c>
      <c r="AB79" s="249" t="e">
        <f>IF($AA79="współrzędne niezmienione",VLOOKUP($G79,'WMA -stare dane'!$H$2:$P$114,3,0),"")</f>
        <v>#N/A</v>
      </c>
      <c r="AC79" s="249" t="e">
        <f>IF($AA79="współrzędne niezmienione",VLOOKUP($G79,'WMA -stare dane'!$H$2:$P$114,4,0),"")</f>
        <v>#N/A</v>
      </c>
      <c r="AD79" s="249" t="e">
        <f>IF($AA79="współrzędne niezmienione",VLOOKUP($G79,'WMA -stare dane'!$H$2:$P$114,5,0),"")</f>
        <v>#N/A</v>
      </c>
      <c r="AE79" s="249" t="e">
        <f>IF($AA79="współrzędne niezmienione",VLOOKUP($G79,'WMA -stare dane'!$H$2:$P$114,6,0),"")</f>
        <v>#N/A</v>
      </c>
      <c r="AF79" s="250" t="e">
        <f>IF($AA79="współrzędne niezmienione",VLOOKUP($G79,'WMA -stare dane'!$H$2:$P$114,7,0),"")</f>
        <v>#N/A</v>
      </c>
      <c r="AG79" s="250" t="e">
        <f>IF($AA79="współrzędne niezmienione",VLOOKUP($G79,'WMA -stare dane'!$H$2:$P$114,8,0),"")</f>
        <v>#N/A</v>
      </c>
      <c r="AH79" s="250" t="e">
        <f>IF($AA79="współrzędne niezmienione",VLOOKUP($G79,'WMA -stare dane'!$H$2:$P$114,9,0),"")</f>
        <v>#N/A</v>
      </c>
    </row>
    <row r="80" spans="1:34" ht="43.5" hidden="1">
      <c r="A80" s="21">
        <v>79</v>
      </c>
      <c r="B80" s="7" t="s">
        <v>85</v>
      </c>
      <c r="C80" s="1" t="s">
        <v>1073</v>
      </c>
      <c r="D80" s="20" t="s">
        <v>64</v>
      </c>
      <c r="E80" s="1" t="s">
        <v>1074</v>
      </c>
      <c r="F80" s="1" t="s">
        <v>1075</v>
      </c>
      <c r="G80" s="1" t="s">
        <v>1076</v>
      </c>
      <c r="H80" s="1" t="s">
        <v>1077</v>
      </c>
      <c r="I80" s="1" t="s">
        <v>1078</v>
      </c>
      <c r="J80" s="1" t="s">
        <v>1079</v>
      </c>
      <c r="K80" s="1" t="s">
        <v>798</v>
      </c>
      <c r="L80" s="1" t="s">
        <v>1080</v>
      </c>
      <c r="M80" s="1" t="s">
        <v>73</v>
      </c>
      <c r="N80" s="1"/>
      <c r="O80" s="20" t="s">
        <v>94</v>
      </c>
      <c r="P80" s="7"/>
      <c r="Q80" s="1"/>
      <c r="R80" s="14" t="s">
        <v>95</v>
      </c>
      <c r="S80" s="14"/>
      <c r="T80" s="32"/>
      <c r="U80" s="44"/>
      <c r="V80" s="61"/>
      <c r="W80" s="61"/>
      <c r="X80" s="252"/>
      <c r="Y80" s="249" t="str">
        <f>VLOOKUP(G80,'WMA -stare dane'!$H$1:$R$114,1,0)</f>
        <v>53.03619 22.35030</v>
      </c>
      <c r="Z80" s="249" t="str">
        <f>VLOOKUP(H80,'WMA -stare dane'!$I$1:$R$114,1,0)</f>
        <v>53.08060 22.44613</v>
      </c>
      <c r="AA80" s="250" t="str">
        <f t="shared" si="1"/>
        <v>współrzędne niezmienione</v>
      </c>
      <c r="AB80" s="249" t="str">
        <f>IF($AA80="współrzędne niezmienione",VLOOKUP($G80,'WMA -stare dane'!$H$2:$P$114,3,0),"")</f>
        <v>53.03619</v>
      </c>
      <c r="AC80" s="249" t="str">
        <f>IF($AA80="współrzędne niezmienione",VLOOKUP($G80,'WMA -stare dane'!$H$2:$P$114,4,0),"")</f>
        <v>22.35030</v>
      </c>
      <c r="AD80" s="249" t="str">
        <f>IF($AA80="współrzędne niezmienione",VLOOKUP($G80,'WMA -stare dane'!$H$2:$P$114,5,0),"")</f>
        <v>53.08060</v>
      </c>
      <c r="AE80" s="249" t="str">
        <f>IF($AA80="współrzędne niezmienione",VLOOKUP($G80,'WMA -stare dane'!$H$2:$P$114,6,0),"")</f>
        <v>22.44613</v>
      </c>
      <c r="AF80" s="250">
        <f>IF($AA80="współrzędne niezmienione",VLOOKUP($G80,'WMA -stare dane'!$H$2:$P$114,7,0),"")</f>
        <v>2.9</v>
      </c>
      <c r="AG80" s="250">
        <f>IF($AA80="współrzędne niezmienione",VLOOKUP($G80,'WMA -stare dane'!$H$2:$P$114,8,0),"")</f>
        <v>11</v>
      </c>
      <c r="AH80" s="250" t="str">
        <f>IF($AA80="współrzędne niezmienione",VLOOKUP($G80,'WMA -stare dane'!$H$2:$P$114,9,0),"")</f>
        <v>S8n</v>
      </c>
    </row>
    <row r="81" spans="1:34" ht="348" hidden="1">
      <c r="A81" s="21">
        <v>80</v>
      </c>
      <c r="B81" s="7" t="s">
        <v>62</v>
      </c>
      <c r="C81" s="1" t="s">
        <v>1086</v>
      </c>
      <c r="D81" s="20" t="s">
        <v>64</v>
      </c>
      <c r="E81" s="1" t="s">
        <v>1087</v>
      </c>
      <c r="F81" s="1" t="s">
        <v>1088</v>
      </c>
      <c r="G81" s="1" t="s">
        <v>1089</v>
      </c>
      <c r="H81" s="1" t="s">
        <v>1090</v>
      </c>
      <c r="I81" s="1" t="s">
        <v>1091</v>
      </c>
      <c r="J81" s="1" t="s">
        <v>1092</v>
      </c>
      <c r="K81" s="1" t="s">
        <v>426</v>
      </c>
      <c r="L81" s="1" t="s">
        <v>1093</v>
      </c>
      <c r="M81" s="1" t="s">
        <v>73</v>
      </c>
      <c r="N81" s="1"/>
      <c r="O81" s="1" t="s">
        <v>1094</v>
      </c>
      <c r="P81" s="7" t="s">
        <v>1095</v>
      </c>
      <c r="Q81" s="1" t="s">
        <v>1096</v>
      </c>
      <c r="R81" s="15" t="s">
        <v>76</v>
      </c>
      <c r="S81" s="15" t="s">
        <v>1097</v>
      </c>
      <c r="T81" s="32"/>
      <c r="U81" s="32" t="s">
        <v>1098</v>
      </c>
      <c r="V81" s="36" t="s">
        <v>96</v>
      </c>
      <c r="W81" s="36" t="s">
        <v>96</v>
      </c>
      <c r="X81"/>
      <c r="Y81" s="249" t="str">
        <f>VLOOKUP(G81,'WMA -stare dane'!$H$1:$R$114,1,0)</f>
        <v>51.403614 22.206054</v>
      </c>
      <c r="Z81" s="249" t="str">
        <f>VLOOKUP(H81,'WMA -stare dane'!$I$1:$R$114,1,0)</f>
        <v>51.382908 22.279233</v>
      </c>
      <c r="AA81" s="250" t="str">
        <f t="shared" si="1"/>
        <v>współrzędne niezmienione</v>
      </c>
      <c r="AB81" s="249" t="str">
        <f>IF($AA81="współrzędne niezmienione",VLOOKUP($G81,'WMA -stare dane'!$H$2:$P$114,3,0),"")</f>
        <v>51.403614</v>
      </c>
      <c r="AC81" s="249" t="str">
        <f>IF($AA81="współrzędne niezmienione",VLOOKUP($G81,'WMA -stare dane'!$H$2:$P$114,4,0),"")</f>
        <v>22.206054</v>
      </c>
      <c r="AD81" s="249" t="str">
        <f>IF($AA81="współrzędne niezmienione",VLOOKUP($G81,'WMA -stare dane'!$H$2:$P$114,5,0),"")</f>
        <v>51.382908</v>
      </c>
      <c r="AE81" s="249" t="str">
        <f>IF($AA81="współrzędne niezmienione",VLOOKUP($G81,'WMA -stare dane'!$H$2:$P$114,6,0),"")</f>
        <v>22.279233</v>
      </c>
      <c r="AF81" s="250">
        <f>IF($AA81="współrzędne niezmienione",VLOOKUP($G81,'WMA -stare dane'!$H$2:$P$114,7,0),"")</f>
        <v>29.8</v>
      </c>
      <c r="AG81" s="250">
        <f>IF($AA81="współrzędne niezmienione",VLOOKUP($G81,'WMA -stare dane'!$H$2:$P$114,8,0),"")</f>
        <v>35.450000000000003</v>
      </c>
      <c r="AH81" s="250" t="str">
        <f>IF($AA81="współrzędne niezmienione",VLOOKUP($G81,'WMA -stare dane'!$H$2:$P$114,9,0),"")</f>
        <v>S12s</v>
      </c>
    </row>
    <row r="82" spans="1:34" ht="232" hidden="1">
      <c r="A82" s="21">
        <v>81</v>
      </c>
      <c r="B82" s="7" t="s">
        <v>62</v>
      </c>
      <c r="C82" s="1" t="s">
        <v>1086</v>
      </c>
      <c r="D82" s="20" t="s">
        <v>64</v>
      </c>
      <c r="E82" s="1" t="s">
        <v>1103</v>
      </c>
      <c r="F82" s="1" t="s">
        <v>1104</v>
      </c>
      <c r="G82" s="1" t="s">
        <v>1105</v>
      </c>
      <c r="H82" s="1" t="s">
        <v>1106</v>
      </c>
      <c r="I82" s="1" t="s">
        <v>1107</v>
      </c>
      <c r="J82" s="1" t="s">
        <v>1108</v>
      </c>
      <c r="K82" s="1" t="s">
        <v>426</v>
      </c>
      <c r="L82" s="1" t="s">
        <v>1109</v>
      </c>
      <c r="M82" s="1" t="s">
        <v>73</v>
      </c>
      <c r="N82" s="1"/>
      <c r="O82" s="1" t="s">
        <v>1110</v>
      </c>
      <c r="P82" s="7" t="s">
        <v>557</v>
      </c>
      <c r="Q82" s="1" t="s">
        <v>1111</v>
      </c>
      <c r="R82" s="2" t="s">
        <v>127</v>
      </c>
      <c r="S82" s="2"/>
      <c r="T82" s="32"/>
      <c r="U82" s="34"/>
      <c r="V82" s="36"/>
      <c r="W82" s="36"/>
      <c r="X82" t="s">
        <v>251</v>
      </c>
      <c r="Y82" s="249" t="str">
        <f>VLOOKUP(G82,'WMA -stare dane'!$H$1:$R$114,1,0)</f>
        <v>51.646191 21.911239</v>
      </c>
      <c r="Z82" s="249" t="str">
        <f>VLOOKUP(H82,'WMA -stare dane'!$I$1:$R$114,1,0)</f>
        <v>51.606974 21969311</v>
      </c>
      <c r="AA82" s="250" t="str">
        <f t="shared" si="1"/>
        <v>współrzędne niezmienione</v>
      </c>
      <c r="AB82" s="249" t="str">
        <f>IF($AA82="współrzędne niezmienione",VLOOKUP($G82,'WMA -stare dane'!$H$2:$P$114,3,0),"")</f>
        <v>51.646191</v>
      </c>
      <c r="AC82" s="249" t="str">
        <f>IF($AA82="współrzędne niezmienione",VLOOKUP($G82,'WMA -stare dane'!$H$2:$P$114,4,0),"")</f>
        <v>21.911239</v>
      </c>
      <c r="AD82" s="249" t="str">
        <f>IF($AA82="współrzędne niezmienione",VLOOKUP($G82,'WMA -stare dane'!$H$2:$P$114,5,0),"")</f>
        <v>51.606974</v>
      </c>
      <c r="AE82" s="249">
        <f>IF($AA82="współrzędne niezmienione",VLOOKUP($G82,'WMA -stare dane'!$H$2:$P$114,6,0),"")</f>
        <v>21969311</v>
      </c>
      <c r="AF82" s="250">
        <f>IF($AA82="współrzędne niezmienione",VLOOKUP($G82,'WMA -stare dane'!$H$2:$P$114,7,0),"")</f>
        <v>80.099999999999994</v>
      </c>
      <c r="AG82" s="250">
        <f>IF($AA82="współrzędne niezmienione",VLOOKUP($G82,'WMA -stare dane'!$H$2:$P$114,8,0),"")</f>
        <v>86.9</v>
      </c>
      <c r="AH82" s="250" t="str">
        <f>IF($AA82="współrzędne niezmienione",VLOOKUP($G82,'WMA -stare dane'!$H$2:$P$114,9,0),"")</f>
        <v>S17</v>
      </c>
    </row>
    <row r="83" spans="1:34" ht="304.5" hidden="1">
      <c r="A83" s="21">
        <v>82</v>
      </c>
      <c r="B83" s="7" t="s">
        <v>62</v>
      </c>
      <c r="C83" s="1" t="s">
        <v>1086</v>
      </c>
      <c r="D83" s="20" t="s">
        <v>64</v>
      </c>
      <c r="E83" s="1" t="s">
        <v>1115</v>
      </c>
      <c r="F83" s="1" t="s">
        <v>1116</v>
      </c>
      <c r="G83" s="1" t="s">
        <v>1117</v>
      </c>
      <c r="H83" s="1" t="s">
        <v>1118</v>
      </c>
      <c r="I83" s="1" t="s">
        <v>1119</v>
      </c>
      <c r="J83" s="1" t="s">
        <v>1120</v>
      </c>
      <c r="K83" s="1" t="s">
        <v>1121</v>
      </c>
      <c r="L83" s="1" t="s">
        <v>1122</v>
      </c>
      <c r="M83" s="1" t="s">
        <v>73</v>
      </c>
      <c r="N83" s="1"/>
      <c r="O83" s="1" t="s">
        <v>1123</v>
      </c>
      <c r="P83" s="7" t="s">
        <v>557</v>
      </c>
      <c r="Q83" s="1" t="s">
        <v>1096</v>
      </c>
      <c r="R83" s="15" t="s">
        <v>76</v>
      </c>
      <c r="S83" s="15" t="s">
        <v>1097</v>
      </c>
      <c r="T83" s="45" t="s">
        <v>1124</v>
      </c>
      <c r="U83" s="45" t="s">
        <v>1125</v>
      </c>
      <c r="V83" s="36" t="s">
        <v>96</v>
      </c>
      <c r="W83" s="36" t="s">
        <v>96</v>
      </c>
      <c r="X83"/>
      <c r="Y83" s="249" t="str">
        <f>VLOOKUP(G83,'WMA -stare dane'!$H$1:$R$114,1,0)</f>
        <v xml:space="preserve">51.21485 22.44137 </v>
      </c>
      <c r="Z83" s="249" t="str">
        <f>VLOOKUP(H83,'WMA -stare dane'!$I$1:$R$114,1,0)</f>
        <v xml:space="preserve">51.278294 22.440411 </v>
      </c>
      <c r="AA83" s="250" t="str">
        <f t="shared" si="1"/>
        <v>współrzędne niezmienione</v>
      </c>
      <c r="AB83" s="249" t="str">
        <f>IF($AA83="współrzędne niezmienione",VLOOKUP($G83,'WMA -stare dane'!$H$2:$P$114,3,0),"")</f>
        <v>51.21485</v>
      </c>
      <c r="AC83" s="249" t="str">
        <f>IF($AA83="współrzędne niezmienione",VLOOKUP($G83,'WMA -stare dane'!$H$2:$P$114,4,0),"")</f>
        <v>22.44137</v>
      </c>
      <c r="AD83" s="249" t="str">
        <f>IF($AA83="współrzędne niezmienione",VLOOKUP($G83,'WMA -stare dane'!$H$2:$P$114,5,0),"")</f>
        <v>51.278294</v>
      </c>
      <c r="AE83" s="249" t="str">
        <f>IF($AA83="współrzędne niezmienione",VLOOKUP($G83,'WMA -stare dane'!$H$2:$P$114,6,0),"")</f>
        <v>22.440411</v>
      </c>
      <c r="AF83" s="250">
        <f>IF($AA83="współrzędne niezmienione",VLOOKUP($G83,'WMA -stare dane'!$H$2:$P$114,7,0),"")</f>
        <v>1.1000000000000001</v>
      </c>
      <c r="AG83" s="250">
        <f>IF($AA83="współrzędne niezmienione",VLOOKUP($G83,'WMA -stare dane'!$H$2:$P$114,8,0),"")</f>
        <v>9</v>
      </c>
      <c r="AH83" s="250" t="str">
        <f>IF($AA83="współrzędne niezmienione",VLOOKUP($G83,'WMA -stare dane'!$H$2:$P$114,9,0),"")</f>
        <v>S19d</v>
      </c>
    </row>
    <row r="84" spans="1:34" ht="409.5">
      <c r="A84" s="21">
        <v>83</v>
      </c>
      <c r="B84" s="7" t="s">
        <v>62</v>
      </c>
      <c r="C84" s="1" t="s">
        <v>1086</v>
      </c>
      <c r="D84" s="20" t="s">
        <v>64</v>
      </c>
      <c r="E84" s="1" t="s">
        <v>1131</v>
      </c>
      <c r="F84" s="1" t="s">
        <v>1132</v>
      </c>
      <c r="G84" s="1" t="s">
        <v>2657</v>
      </c>
      <c r="H84" s="1" t="s">
        <v>2658</v>
      </c>
      <c r="I84" s="1"/>
      <c r="J84" s="1"/>
      <c r="K84" s="1" t="s">
        <v>1135</v>
      </c>
      <c r="L84" s="1" t="s">
        <v>1136</v>
      </c>
      <c r="M84" s="1" t="s">
        <v>73</v>
      </c>
      <c r="N84" s="1"/>
      <c r="O84" s="1" t="s">
        <v>1137</v>
      </c>
      <c r="P84" s="7" t="s">
        <v>1138</v>
      </c>
      <c r="Q84" s="1" t="s">
        <v>1139</v>
      </c>
      <c r="R84" s="2" t="s">
        <v>127</v>
      </c>
      <c r="S84" s="2"/>
      <c r="T84" s="32" t="s">
        <v>1140</v>
      </c>
      <c r="U84" s="32" t="s">
        <v>1141</v>
      </c>
      <c r="V84" s="36" t="s">
        <v>97</v>
      </c>
      <c r="W84" s="36" t="s">
        <v>96</v>
      </c>
      <c r="X84" s="42" t="s">
        <v>130</v>
      </c>
      <c r="Y84" s="249" t="e">
        <f>VLOOKUP(G84,'WMA -stare dane'!$H$1:$R$114,1,0)</f>
        <v>#N/A</v>
      </c>
      <c r="Z84" s="249" t="e">
        <f>VLOOKUP(H84,'WMA -stare dane'!$I$1:$R$114,1,0)</f>
        <v>#N/A</v>
      </c>
      <c r="AA84" s="250" t="e">
        <f t="shared" si="1"/>
        <v>#N/A</v>
      </c>
      <c r="AB84" s="249" t="e">
        <f>IF($AA84="współrzędne niezmienione",VLOOKUP($G84,'WMA -stare dane'!$H$2:$P$114,3,0),"")</f>
        <v>#N/A</v>
      </c>
      <c r="AC84" s="249" t="e">
        <f>IF($AA84="współrzędne niezmienione",VLOOKUP($G84,'WMA -stare dane'!$H$2:$P$114,4,0),"")</f>
        <v>#N/A</v>
      </c>
      <c r="AD84" s="249" t="e">
        <f>IF($AA84="współrzędne niezmienione",VLOOKUP($G84,'WMA -stare dane'!$H$2:$P$114,5,0),"")</f>
        <v>#N/A</v>
      </c>
      <c r="AE84" s="249" t="e">
        <f>IF($AA84="współrzędne niezmienione",VLOOKUP($G84,'WMA -stare dane'!$H$2:$P$114,6,0),"")</f>
        <v>#N/A</v>
      </c>
      <c r="AF84" s="250" t="e">
        <f>IF($AA84="współrzędne niezmienione",VLOOKUP($G84,'WMA -stare dane'!$H$2:$P$114,7,0),"")</f>
        <v>#N/A</v>
      </c>
      <c r="AG84" s="250" t="e">
        <f>IF($AA84="współrzędne niezmienione",VLOOKUP($G84,'WMA -stare dane'!$H$2:$P$114,8,0),"")</f>
        <v>#N/A</v>
      </c>
      <c r="AH84" s="250" t="e">
        <f>IF($AA84="współrzędne niezmienione",VLOOKUP($G84,'WMA -stare dane'!$H$2:$P$114,9,0),"")</f>
        <v>#N/A</v>
      </c>
    </row>
    <row r="85" spans="1:34" ht="116" hidden="1">
      <c r="A85" s="21">
        <v>84</v>
      </c>
      <c r="B85" s="7" t="s">
        <v>1146</v>
      </c>
      <c r="C85" s="1" t="s">
        <v>1147</v>
      </c>
      <c r="D85" s="1" t="s">
        <v>64</v>
      </c>
      <c r="E85" s="1" t="s">
        <v>1148</v>
      </c>
      <c r="F85" s="1" t="s">
        <v>1149</v>
      </c>
      <c r="G85" s="1" t="s">
        <v>1150</v>
      </c>
      <c r="H85" s="1" t="s">
        <v>1151</v>
      </c>
      <c r="I85" s="1" t="s">
        <v>1152</v>
      </c>
      <c r="J85" s="1" t="s">
        <v>1153</v>
      </c>
      <c r="K85" s="1" t="s">
        <v>323</v>
      </c>
      <c r="L85" s="1" t="s">
        <v>1154</v>
      </c>
      <c r="M85" s="1" t="s">
        <v>73</v>
      </c>
      <c r="N85" s="1"/>
      <c r="O85" s="1" t="s">
        <v>1155</v>
      </c>
      <c r="P85" s="7" t="s">
        <v>658</v>
      </c>
      <c r="Q85" s="1" t="s">
        <v>1156</v>
      </c>
      <c r="R85" s="15" t="s">
        <v>76</v>
      </c>
      <c r="S85" s="15" t="s">
        <v>1157</v>
      </c>
      <c r="T85" s="32" t="s">
        <v>1156</v>
      </c>
      <c r="U85" s="1" t="s">
        <v>1158</v>
      </c>
      <c r="V85" s="20" t="s">
        <v>96</v>
      </c>
      <c r="W85" s="1" t="s">
        <v>1159</v>
      </c>
      <c r="X85" s="56"/>
      <c r="Y85" s="249" t="str">
        <f>VLOOKUP(G85,'WMA -stare dane'!$H$1:$R$114,1,0)</f>
        <v>50.078956 21.384822</v>
      </c>
      <c r="Z85" s="249" t="str">
        <f>VLOOKUP(H85,'WMA -stare dane'!$I$1:$R$114,1,0)</f>
        <v>50.07946 21.4704440</v>
      </c>
      <c r="AA85" s="250" t="str">
        <f t="shared" si="1"/>
        <v>współrzędne niezmienione</v>
      </c>
      <c r="AB85" s="249" t="str">
        <f>IF($AA85="współrzędne niezmienione",VLOOKUP($G85,'WMA -stare dane'!$H$2:$P$114,3,0),"")</f>
        <v>50.078956</v>
      </c>
      <c r="AC85" s="249" t="str">
        <f>IF($AA85="współrzędne niezmienione",VLOOKUP($G85,'WMA -stare dane'!$H$2:$P$114,4,0),"")</f>
        <v>21.384822</v>
      </c>
      <c r="AD85" s="249" t="str">
        <f>IF($AA85="współrzędne niezmienione",VLOOKUP($G85,'WMA -stare dane'!$H$2:$P$114,5,0),"")</f>
        <v>50.07946</v>
      </c>
      <c r="AE85" s="249" t="str">
        <f>IF($AA85="współrzędne niezmienione",VLOOKUP($G85,'WMA -stare dane'!$H$2:$P$114,6,0),"")</f>
        <v>21.4704440</v>
      </c>
      <c r="AF85" s="250">
        <f>IF($AA85="współrzędne niezmienione",VLOOKUP($G85,'WMA -stare dane'!$H$2:$P$114,7,0),"")</f>
        <v>530.6</v>
      </c>
      <c r="AG85" s="250">
        <f>IF($AA85="współrzędne niezmienione",VLOOKUP($G85,'WMA -stare dane'!$H$2:$P$114,8,0),"")</f>
        <v>537</v>
      </c>
      <c r="AH85" s="250" t="str">
        <f>IF($AA85="współrzędne niezmienione",VLOOKUP($G85,'WMA -stare dane'!$H$2:$P$114,9,0),"")</f>
        <v>A4</v>
      </c>
    </row>
    <row r="86" spans="1:34" ht="87">
      <c r="A86" s="21">
        <v>85</v>
      </c>
      <c r="B86" s="1" t="s">
        <v>1146</v>
      </c>
      <c r="C86" s="1" t="s">
        <v>1147</v>
      </c>
      <c r="D86" s="1" t="s">
        <v>64</v>
      </c>
      <c r="E86" s="2"/>
      <c r="F86" s="2"/>
      <c r="G86" s="2"/>
      <c r="H86" s="2"/>
      <c r="I86" s="1" t="s">
        <v>1166</v>
      </c>
      <c r="J86" s="1" t="s">
        <v>1167</v>
      </c>
      <c r="K86" s="1" t="s">
        <v>323</v>
      </c>
      <c r="L86" s="1" t="s">
        <v>1168</v>
      </c>
      <c r="M86" s="1" t="s">
        <v>123</v>
      </c>
      <c r="N86" s="1"/>
      <c r="O86" s="1"/>
      <c r="P86" s="1" t="s">
        <v>641</v>
      </c>
      <c r="Q86" s="1"/>
      <c r="R86" s="17" t="s">
        <v>1169</v>
      </c>
      <c r="S86" s="17" t="s">
        <v>1194</v>
      </c>
      <c r="T86" s="32" t="s">
        <v>1170</v>
      </c>
      <c r="U86" s="2" t="s">
        <v>2659</v>
      </c>
      <c r="V86" s="20" t="s">
        <v>96</v>
      </c>
      <c r="W86" s="1" t="s">
        <v>1171</v>
      </c>
      <c r="X86" s="56"/>
      <c r="Y86" s="249" t="e">
        <f>VLOOKUP(G86,'WMA -stare dane'!$H$1:$R$114,1,0)</f>
        <v>#N/A</v>
      </c>
      <c r="Z86" s="249" t="e">
        <f>VLOOKUP(H86,'WMA -stare dane'!$I$1:$R$114,1,0)</f>
        <v>#N/A</v>
      </c>
      <c r="AA86" s="250" t="e">
        <f t="shared" si="1"/>
        <v>#N/A</v>
      </c>
      <c r="AB86" s="249" t="e">
        <f>IF($AA86="współrzędne niezmienione",VLOOKUP($G86,'WMA -stare dane'!$H$2:$P$114,3,0),"")</f>
        <v>#N/A</v>
      </c>
      <c r="AC86" s="249" t="e">
        <f>IF($AA86="współrzędne niezmienione",VLOOKUP($G86,'WMA -stare dane'!$H$2:$P$114,4,0),"")</f>
        <v>#N/A</v>
      </c>
      <c r="AD86" s="249" t="e">
        <f>IF($AA86="współrzędne niezmienione",VLOOKUP($G86,'WMA -stare dane'!$H$2:$P$114,5,0),"")</f>
        <v>#N/A</v>
      </c>
      <c r="AE86" s="249" t="e">
        <f>IF($AA86="współrzędne niezmienione",VLOOKUP($G86,'WMA -stare dane'!$H$2:$P$114,6,0),"")</f>
        <v>#N/A</v>
      </c>
      <c r="AF86" s="250" t="e">
        <f>IF($AA86="współrzędne niezmienione",VLOOKUP($G86,'WMA -stare dane'!$H$2:$P$114,7,0),"")</f>
        <v>#N/A</v>
      </c>
      <c r="AG86" s="250" t="e">
        <f>IF($AA86="współrzędne niezmienione",VLOOKUP($G86,'WMA -stare dane'!$H$2:$P$114,8,0),"")</f>
        <v>#N/A</v>
      </c>
      <c r="AH86" s="250" t="e">
        <f>IF($AA86="współrzędne niezmienione",VLOOKUP($G86,'WMA -stare dane'!$H$2:$P$114,9,0),"")</f>
        <v>#N/A</v>
      </c>
    </row>
    <row r="87" spans="1:34" ht="116" hidden="1">
      <c r="A87" s="21">
        <v>86</v>
      </c>
      <c r="B87" s="1" t="s">
        <v>1146</v>
      </c>
      <c r="C87" s="1" t="s">
        <v>1147</v>
      </c>
      <c r="D87" s="1" t="s">
        <v>64</v>
      </c>
      <c r="E87" s="1" t="s">
        <v>1176</v>
      </c>
      <c r="F87" s="1" t="s">
        <v>1177</v>
      </c>
      <c r="G87" s="1" t="s">
        <v>1178</v>
      </c>
      <c r="H87" s="1" t="s">
        <v>1179</v>
      </c>
      <c r="I87" s="1" t="s">
        <v>1180</v>
      </c>
      <c r="J87" s="1" t="s">
        <v>1181</v>
      </c>
      <c r="K87" s="1" t="s">
        <v>323</v>
      </c>
      <c r="L87" s="1" t="s">
        <v>1182</v>
      </c>
      <c r="M87" s="1" t="s">
        <v>73</v>
      </c>
      <c r="N87" s="1"/>
      <c r="O87" s="1" t="s">
        <v>1155</v>
      </c>
      <c r="P87" s="1" t="s">
        <v>658</v>
      </c>
      <c r="Q87" s="1" t="s">
        <v>1156</v>
      </c>
      <c r="R87" s="15" t="s">
        <v>76</v>
      </c>
      <c r="S87" s="15" t="s">
        <v>1157</v>
      </c>
      <c r="T87" s="32" t="s">
        <v>1183</v>
      </c>
      <c r="U87" s="1" t="s">
        <v>1184</v>
      </c>
      <c r="V87" s="1" t="s">
        <v>2660</v>
      </c>
      <c r="W87" s="1" t="s">
        <v>1672</v>
      </c>
      <c r="X87" s="56"/>
      <c r="Y87" s="249" t="str">
        <f>VLOOKUP(G87,'WMA -stare dane'!$H$1:$R$114,1,0)</f>
        <v>50.09347 22.05892</v>
      </c>
      <c r="Z87" s="249" t="str">
        <f>VLOOKUP(H87,'WMA -stare dane'!$I$1:$R$114,1,0)</f>
        <v>50.10555 21.92056</v>
      </c>
      <c r="AA87" s="250" t="str">
        <f t="shared" si="1"/>
        <v>współrzędne niezmienione</v>
      </c>
      <c r="AB87" s="249" t="str">
        <f>IF($AA87="współrzędne niezmienione",VLOOKUP($G87,'WMA -stare dane'!$H$2:$P$114,3,0),"")</f>
        <v>50.09347</v>
      </c>
      <c r="AC87" s="249" t="str">
        <f>IF($AA87="współrzędne niezmienione",VLOOKUP($G87,'WMA -stare dane'!$H$2:$P$114,4,0),"")</f>
        <v>22.05892</v>
      </c>
      <c r="AD87" s="249" t="str">
        <f>IF($AA87="współrzędne niezmienione",VLOOKUP($G87,'WMA -stare dane'!$H$2:$P$114,5,0),"")</f>
        <v>50.10555</v>
      </c>
      <c r="AE87" s="249" t="str">
        <f>IF($AA87="współrzędne niezmienione",VLOOKUP($G87,'WMA -stare dane'!$H$2:$P$114,6,0),"")</f>
        <v>21.92056</v>
      </c>
      <c r="AF87" s="250">
        <f>IF($AA87="współrzędne niezmienione",VLOOKUP($G87,'WMA -stare dane'!$H$2:$P$114,7,0),"")</f>
        <v>570.5</v>
      </c>
      <c r="AG87" s="250">
        <f>IF($AA87="współrzędne niezmienione",VLOOKUP($G87,'WMA -stare dane'!$H$2:$P$114,8,0),"")</f>
        <v>580.70000000000005</v>
      </c>
      <c r="AH87" s="250" t="str">
        <f>IF($AA87="współrzędne niezmienione",VLOOKUP($G87,'WMA -stare dane'!$H$2:$P$114,9,0),"")</f>
        <v>A4</v>
      </c>
    </row>
    <row r="88" spans="1:34" ht="87">
      <c r="A88" s="21">
        <v>87</v>
      </c>
      <c r="B88" s="1" t="s">
        <v>1146</v>
      </c>
      <c r="C88" s="1" t="s">
        <v>1147</v>
      </c>
      <c r="D88" s="1" t="s">
        <v>64</v>
      </c>
      <c r="E88" s="2"/>
      <c r="F88" s="2"/>
      <c r="G88" s="2"/>
      <c r="H88" s="2"/>
      <c r="I88" s="1" t="s">
        <v>1191</v>
      </c>
      <c r="J88" s="1" t="s">
        <v>1192</v>
      </c>
      <c r="K88" s="1" t="s">
        <v>323</v>
      </c>
      <c r="L88" s="1" t="s">
        <v>1193</v>
      </c>
      <c r="M88" s="1" t="s">
        <v>123</v>
      </c>
      <c r="N88" s="1"/>
      <c r="O88" s="1"/>
      <c r="P88" s="1" t="s">
        <v>641</v>
      </c>
      <c r="Q88" s="1"/>
      <c r="R88" s="17" t="s">
        <v>1169</v>
      </c>
      <c r="S88" s="17" t="s">
        <v>1194</v>
      </c>
      <c r="T88" s="32" t="s">
        <v>1170</v>
      </c>
      <c r="U88" s="39"/>
      <c r="V88" s="1" t="s">
        <v>1195</v>
      </c>
      <c r="W88" s="1" t="s">
        <v>1196</v>
      </c>
      <c r="X88" s="56"/>
      <c r="Y88" s="249" t="e">
        <f>VLOOKUP(G88,'WMA -stare dane'!$H$1:$R$114,1,0)</f>
        <v>#N/A</v>
      </c>
      <c r="Z88" s="249" t="e">
        <f>VLOOKUP(H88,'WMA -stare dane'!$I$1:$R$114,1,0)</f>
        <v>#N/A</v>
      </c>
      <c r="AA88" s="250" t="e">
        <f t="shared" si="1"/>
        <v>#N/A</v>
      </c>
      <c r="AB88" s="249" t="e">
        <f>IF($AA88="współrzędne niezmienione",VLOOKUP($G88,'WMA -stare dane'!$H$2:$P$114,3,0),"")</f>
        <v>#N/A</v>
      </c>
      <c r="AC88" s="249" t="e">
        <f>IF($AA88="współrzędne niezmienione",VLOOKUP($G88,'WMA -stare dane'!$H$2:$P$114,4,0),"")</f>
        <v>#N/A</v>
      </c>
      <c r="AD88" s="249" t="e">
        <f>IF($AA88="współrzędne niezmienione",VLOOKUP($G88,'WMA -stare dane'!$H$2:$P$114,5,0),"")</f>
        <v>#N/A</v>
      </c>
      <c r="AE88" s="249" t="e">
        <f>IF($AA88="współrzędne niezmienione",VLOOKUP($G88,'WMA -stare dane'!$H$2:$P$114,6,0),"")</f>
        <v>#N/A</v>
      </c>
      <c r="AF88" s="250" t="e">
        <f>IF($AA88="współrzędne niezmienione",VLOOKUP($G88,'WMA -stare dane'!$H$2:$P$114,7,0),"")</f>
        <v>#N/A</v>
      </c>
      <c r="AG88" s="250" t="e">
        <f>IF($AA88="współrzędne niezmienione",VLOOKUP($G88,'WMA -stare dane'!$H$2:$P$114,8,0),"")</f>
        <v>#N/A</v>
      </c>
      <c r="AH88" s="250" t="e">
        <f>IF($AA88="współrzędne niezmienione",VLOOKUP($G88,'WMA -stare dane'!$H$2:$P$114,9,0),"")</f>
        <v>#N/A</v>
      </c>
    </row>
    <row r="89" spans="1:34" ht="58" hidden="1">
      <c r="A89" s="21">
        <v>88</v>
      </c>
      <c r="B89" s="7" t="s">
        <v>228</v>
      </c>
      <c r="C89" s="1" t="s">
        <v>63</v>
      </c>
      <c r="D89" s="20" t="s">
        <v>102</v>
      </c>
      <c r="E89" s="1" t="s">
        <v>1201</v>
      </c>
      <c r="F89" s="1"/>
      <c r="G89" s="1" t="s">
        <v>1202</v>
      </c>
      <c r="H89" s="1"/>
      <c r="I89" s="49" t="s">
        <v>1203</v>
      </c>
      <c r="J89" s="1"/>
      <c r="K89" s="1">
        <v>60</v>
      </c>
      <c r="L89" s="49" t="s">
        <v>1204</v>
      </c>
      <c r="M89" s="1" t="s">
        <v>73</v>
      </c>
      <c r="N89" s="1"/>
      <c r="O89" s="1" t="s">
        <v>1205</v>
      </c>
      <c r="P89" s="7"/>
      <c r="Q89" s="1"/>
      <c r="R89" s="14" t="s">
        <v>95</v>
      </c>
      <c r="S89" s="14"/>
      <c r="T89" s="32"/>
      <c r="U89" s="34"/>
      <c r="V89" s="36"/>
      <c r="W89" s="36" t="s">
        <v>96</v>
      </c>
      <c r="X89"/>
      <c r="Y89" s="249" t="e">
        <f>VLOOKUP(G89,'WMA -stare dane'!$H$1:$R$114,1,0)</f>
        <v>#N/A</v>
      </c>
      <c r="Z89" s="249" t="e">
        <f>VLOOKUP(H89,'WMA -stare dane'!$I$1:$R$114,1,0)</f>
        <v>#N/A</v>
      </c>
      <c r="AA89" s="250" t="e">
        <f t="shared" si="1"/>
        <v>#N/A</v>
      </c>
      <c r="AB89" s="249" t="e">
        <f>IF($AA89="współrzędne niezmienione",VLOOKUP($G89,'WMA -stare dane'!$H$2:$P$114,3,0),"")</f>
        <v>#N/A</v>
      </c>
      <c r="AC89" s="249" t="e">
        <f>IF($AA89="współrzędne niezmienione",VLOOKUP($G89,'WMA -stare dane'!$H$2:$P$114,4,0),"")</f>
        <v>#N/A</v>
      </c>
      <c r="AD89" s="249" t="e">
        <f>IF($AA89="współrzędne niezmienione",VLOOKUP($G89,'WMA -stare dane'!$H$2:$P$114,5,0),"")</f>
        <v>#N/A</v>
      </c>
      <c r="AE89" s="249" t="e">
        <f>IF($AA89="współrzędne niezmienione",VLOOKUP($G89,'WMA -stare dane'!$H$2:$P$114,6,0),"")</f>
        <v>#N/A</v>
      </c>
      <c r="AF89" s="250" t="e">
        <f>IF($AA89="współrzędne niezmienione",VLOOKUP($G89,'WMA -stare dane'!$H$2:$P$114,7,0),"")</f>
        <v>#N/A</v>
      </c>
      <c r="AG89" s="250" t="e">
        <f>IF($AA89="współrzędne niezmienione",VLOOKUP($G89,'WMA -stare dane'!$H$2:$P$114,8,0),"")</f>
        <v>#N/A</v>
      </c>
      <c r="AH89" s="250" t="e">
        <f>IF($AA89="współrzędne niezmienione",VLOOKUP($G89,'WMA -stare dane'!$H$2:$P$114,9,0),"")</f>
        <v>#N/A</v>
      </c>
    </row>
    <row r="90" spans="1:34" ht="46.75" hidden="1" customHeight="1">
      <c r="A90" s="21">
        <v>89</v>
      </c>
      <c r="B90" s="7" t="s">
        <v>228</v>
      </c>
      <c r="C90" s="1" t="s">
        <v>63</v>
      </c>
      <c r="D90" s="20" t="s">
        <v>64</v>
      </c>
      <c r="E90" s="1" t="s">
        <v>1206</v>
      </c>
      <c r="F90" s="1" t="s">
        <v>1207</v>
      </c>
      <c r="G90" s="1" t="s">
        <v>1208</v>
      </c>
      <c r="H90" s="1" t="s">
        <v>1209</v>
      </c>
      <c r="I90" s="1" t="s">
        <v>1210</v>
      </c>
      <c r="J90" s="1" t="s">
        <v>1211</v>
      </c>
      <c r="K90" s="1"/>
      <c r="L90" s="1" t="s">
        <v>1212</v>
      </c>
      <c r="M90" s="1" t="s">
        <v>73</v>
      </c>
      <c r="N90" s="1" t="s">
        <v>263</v>
      </c>
      <c r="O90" s="1" t="s">
        <v>568</v>
      </c>
      <c r="P90" s="7" t="s">
        <v>792</v>
      </c>
      <c r="Q90" s="1"/>
      <c r="R90" s="2" t="s">
        <v>127</v>
      </c>
      <c r="S90" s="2"/>
      <c r="T90" s="32"/>
      <c r="U90" s="34" t="s">
        <v>569</v>
      </c>
      <c r="V90" s="36"/>
      <c r="W90" s="36"/>
      <c r="X90" t="s">
        <v>251</v>
      </c>
      <c r="Y90" s="249" t="str">
        <f>VLOOKUP(G90,'WMA -stare dane'!$H$1:$R$114,1,0)</f>
        <v>52.14492 20.60858</v>
      </c>
      <c r="Z90" s="249" t="str">
        <f>VLOOKUP(H90,'WMA -stare dane'!$I$1:$R$114,1,0)</f>
        <v>52.09198 20.37109</v>
      </c>
      <c r="AA90" s="250" t="str">
        <f t="shared" si="1"/>
        <v>współrzędne niezmienione</v>
      </c>
      <c r="AB90" s="249" t="str">
        <f>IF($AA90="współrzędne niezmienione",VLOOKUP($G90,'WMA -stare dane'!$H$2:$P$114,3,0),"")</f>
        <v>52.14492</v>
      </c>
      <c r="AC90" s="249" t="str">
        <f>IF($AA90="współrzędne niezmienione",VLOOKUP($G90,'WMA -stare dane'!$H$2:$P$114,4,0),"")</f>
        <v>20.60858</v>
      </c>
      <c r="AD90" s="249" t="str">
        <f>IF($AA90="współrzędne niezmienione",VLOOKUP($G90,'WMA -stare dane'!$H$2:$P$114,5,0),"")</f>
        <v>52.09198</v>
      </c>
      <c r="AE90" s="249" t="str">
        <f>IF($AA90="współrzędne niezmienione",VLOOKUP($G90,'WMA -stare dane'!$H$2:$P$114,6,0),"")</f>
        <v>20.37109</v>
      </c>
      <c r="AF90" s="250">
        <f>IF($AA90="współrzędne niezmienione",VLOOKUP($G90,'WMA -stare dane'!$H$2:$P$114,7,0),"")</f>
        <v>420.6</v>
      </c>
      <c r="AG90" s="250">
        <f>IF($AA90="współrzędne niezmienione",VLOOKUP($G90,'WMA -stare dane'!$H$2:$P$114,8,0),"")</f>
        <v>438</v>
      </c>
      <c r="AH90" s="250" t="str">
        <f>IF($AA90="współrzędne niezmienione",VLOOKUP($G90,'WMA -stare dane'!$H$2:$P$114,9,0),"")</f>
        <v>A2</v>
      </c>
    </row>
    <row r="91" spans="1:34" ht="58" hidden="1">
      <c r="A91" s="21">
        <v>90</v>
      </c>
      <c r="B91" s="7" t="s">
        <v>228</v>
      </c>
      <c r="C91" s="1" t="s">
        <v>63</v>
      </c>
      <c r="D91" s="20" t="s">
        <v>64</v>
      </c>
      <c r="E91" s="1" t="s">
        <v>1217</v>
      </c>
      <c r="F91" s="1"/>
      <c r="G91" s="1" t="s">
        <v>1218</v>
      </c>
      <c r="H91" s="1" t="s">
        <v>1219</v>
      </c>
      <c r="I91" s="1" t="s">
        <v>1220</v>
      </c>
      <c r="J91" s="1" t="s">
        <v>1221</v>
      </c>
      <c r="K91" s="1" t="s">
        <v>798</v>
      </c>
      <c r="L91" s="1" t="s">
        <v>1222</v>
      </c>
      <c r="M91" s="1" t="s">
        <v>73</v>
      </c>
      <c r="N91" s="1"/>
      <c r="O91" s="20" t="s">
        <v>94</v>
      </c>
      <c r="P91" s="7"/>
      <c r="Q91" s="1"/>
      <c r="R91" s="14" t="s">
        <v>95</v>
      </c>
      <c r="S91" s="14"/>
      <c r="T91" s="32"/>
      <c r="U91" s="34"/>
      <c r="V91" s="36" t="s">
        <v>96</v>
      </c>
      <c r="W91" s="36" t="s">
        <v>96</v>
      </c>
      <c r="X91"/>
      <c r="Y91" s="249" t="str">
        <f>VLOOKUP(G91,'WMA -stare dane'!$H$1:$R$114,1,0)</f>
        <v>52.09854 20.81779</v>
      </c>
      <c r="Z91" s="249" t="str">
        <f>VLOOKUP(H91,'WMA -stare dane'!$I$1:$R$114,1,0)</f>
        <v>52.082796981373356 20.794417397256794</v>
      </c>
      <c r="AA91" s="250" t="str">
        <f t="shared" si="1"/>
        <v>współrzędne niezmienione</v>
      </c>
      <c r="AB91" s="249" t="str">
        <f>IF($AA91="współrzędne niezmienione",VLOOKUP($G91,'WMA -stare dane'!$H$2:$P$114,3,0),"")</f>
        <v>52.09854</v>
      </c>
      <c r="AC91" s="249" t="str">
        <f>IF($AA91="współrzędne niezmienione",VLOOKUP($G91,'WMA -stare dane'!$H$2:$P$114,4,0),"")</f>
        <v>20.81779</v>
      </c>
      <c r="AD91" s="249" t="str">
        <f>IF($AA91="współrzędne niezmienione",VLOOKUP($G91,'WMA -stare dane'!$H$2:$P$114,5,0),"")</f>
        <v>52.082796981373356</v>
      </c>
      <c r="AE91" s="249" t="str">
        <f>IF($AA91="współrzędne niezmienione",VLOOKUP($G91,'WMA -stare dane'!$H$2:$P$114,6,0),"")</f>
        <v>20.794417397256794</v>
      </c>
      <c r="AF91" s="250">
        <f>IF($AA91="współrzędne niezmienione",VLOOKUP($G91,'WMA -stare dane'!$H$2:$P$114,7,0),"")</f>
        <v>438.05</v>
      </c>
      <c r="AG91" s="250">
        <f>IF($AA91="współrzędne niezmienione",VLOOKUP($G91,'WMA -stare dane'!$H$2:$P$114,8,0),"")</f>
        <v>440.6</v>
      </c>
      <c r="AH91" s="250" t="str">
        <f>IF($AA91="współrzędne niezmienione",VLOOKUP($G91,'WMA -stare dane'!$H$2:$P$114,9,0),"")</f>
        <v>S8</v>
      </c>
    </row>
    <row r="92" spans="1:34" ht="72.5" hidden="1">
      <c r="A92" s="21">
        <v>91</v>
      </c>
      <c r="B92" s="7" t="s">
        <v>228</v>
      </c>
      <c r="C92" s="1" t="s">
        <v>63</v>
      </c>
      <c r="D92" s="20" t="s">
        <v>64</v>
      </c>
      <c r="E92" s="1" t="s">
        <v>230</v>
      </c>
      <c r="F92" s="1" t="s">
        <v>1227</v>
      </c>
      <c r="G92" s="1" t="s">
        <v>1228</v>
      </c>
      <c r="H92" s="1" t="s">
        <v>1229</v>
      </c>
      <c r="I92" s="1" t="s">
        <v>1230</v>
      </c>
      <c r="J92" s="1" t="s">
        <v>1231</v>
      </c>
      <c r="K92" s="1" t="s">
        <v>798</v>
      </c>
      <c r="L92" s="1" t="s">
        <v>1232</v>
      </c>
      <c r="M92" s="1" t="s">
        <v>73</v>
      </c>
      <c r="N92" s="1"/>
      <c r="O92" s="1" t="s">
        <v>1233</v>
      </c>
      <c r="P92" s="7" t="s">
        <v>825</v>
      </c>
      <c r="Q92" s="1" t="s">
        <v>1234</v>
      </c>
      <c r="R92" s="15" t="s">
        <v>76</v>
      </c>
      <c r="S92" s="15" t="s">
        <v>1235</v>
      </c>
      <c r="T92" s="32" t="s">
        <v>1236</v>
      </c>
      <c r="U92" s="34"/>
      <c r="V92" s="36" t="s">
        <v>96</v>
      </c>
      <c r="W92" s="36" t="s">
        <v>96</v>
      </c>
      <c r="X92"/>
      <c r="Y92" s="249" t="str">
        <f>VLOOKUP(G92,'WMA -stare dane'!$H$1:$R$114,1,0)</f>
        <v>52.14357 20.88555</v>
      </c>
      <c r="Z92" s="249" t="str">
        <f>VLOOKUP(H92,'WMA -stare dane'!$I$1:$R$114,1,0)</f>
        <v>52.16424 20.90729</v>
      </c>
      <c r="AA92" s="250" t="str">
        <f t="shared" si="1"/>
        <v>współrzędne niezmienione</v>
      </c>
      <c r="AB92" s="249" t="str">
        <f>IF($AA92="współrzędne niezmienione",VLOOKUP($G92,'WMA -stare dane'!$H$2:$P$114,3,0),"")</f>
        <v>52.14357</v>
      </c>
      <c r="AC92" s="249" t="str">
        <f>IF($AA92="współrzędne niezmienione",VLOOKUP($G92,'WMA -stare dane'!$H$2:$P$114,4,0),"")</f>
        <v>20.88555</v>
      </c>
      <c r="AD92" s="249" t="str">
        <f>IF($AA92="współrzędne niezmienione",VLOOKUP($G92,'WMA -stare dane'!$H$2:$P$114,5,0),"")</f>
        <v>52.16424</v>
      </c>
      <c r="AE92" s="249" t="str">
        <f>IF($AA92="współrzędne niezmienione",VLOOKUP($G92,'WMA -stare dane'!$H$2:$P$114,6,0),"")</f>
        <v>20.90729</v>
      </c>
      <c r="AF92" s="250">
        <f>IF($AA92="współrzędne niezmienione",VLOOKUP($G92,'WMA -stare dane'!$H$2:$P$114,7,0),"")</f>
        <v>5.6</v>
      </c>
      <c r="AG92" s="250">
        <f>IF($AA92="współrzędne niezmienione",VLOOKUP($G92,'WMA -stare dane'!$H$2:$P$114,8,0),"")</f>
        <v>8.35</v>
      </c>
      <c r="AH92" s="250" t="str">
        <f>IF($AA92="współrzędne niezmienione",VLOOKUP($G92,'WMA -stare dane'!$H$2:$P$114,9,0),"")</f>
        <v>S8l</v>
      </c>
    </row>
    <row r="93" spans="1:34" ht="116">
      <c r="A93" s="21">
        <v>92</v>
      </c>
      <c r="B93" s="7" t="s">
        <v>228</v>
      </c>
      <c r="C93" s="1" t="s">
        <v>63</v>
      </c>
      <c r="D93" s="20" t="s">
        <v>64</v>
      </c>
      <c r="E93" s="1" t="s">
        <v>1242</v>
      </c>
      <c r="F93" s="1" t="s">
        <v>1243</v>
      </c>
      <c r="G93" s="1" t="s">
        <v>2661</v>
      </c>
      <c r="H93" s="1" t="s">
        <v>2662</v>
      </c>
      <c r="I93" s="1"/>
      <c r="J93" s="1"/>
      <c r="K93" s="1" t="s">
        <v>392</v>
      </c>
      <c r="L93" s="1" t="s">
        <v>1246</v>
      </c>
      <c r="M93" s="1" t="s">
        <v>73</v>
      </c>
      <c r="N93" s="1"/>
      <c r="O93" s="20" t="s">
        <v>94</v>
      </c>
      <c r="P93" s="7"/>
      <c r="Q93" s="1"/>
      <c r="R93" s="14" t="s">
        <v>95</v>
      </c>
      <c r="S93" s="14"/>
      <c r="T93" s="32"/>
      <c r="U93" s="40" t="s">
        <v>1247</v>
      </c>
      <c r="V93" s="53" t="s">
        <v>80</v>
      </c>
      <c r="W93" s="53" t="s">
        <v>80</v>
      </c>
      <c r="X93"/>
      <c r="Y93" s="249" t="e">
        <f>VLOOKUP(G93,'WMA -stare dane'!$H$1:$R$114,1,0)</f>
        <v>#N/A</v>
      </c>
      <c r="Z93" s="249" t="e">
        <f>VLOOKUP(H93,'WMA -stare dane'!$I$1:$R$114,1,0)</f>
        <v>#N/A</v>
      </c>
      <c r="AA93" s="250" t="e">
        <f t="shared" si="1"/>
        <v>#N/A</v>
      </c>
      <c r="AB93" s="249" t="e">
        <f>IF($AA93="współrzędne niezmienione",VLOOKUP($G93,'WMA -stare dane'!$H$2:$P$114,3,0),"")</f>
        <v>#N/A</v>
      </c>
      <c r="AC93" s="249" t="e">
        <f>IF($AA93="współrzędne niezmienione",VLOOKUP($G93,'WMA -stare dane'!$H$2:$P$114,4,0),"")</f>
        <v>#N/A</v>
      </c>
      <c r="AD93" s="249" t="e">
        <f>IF($AA93="współrzędne niezmienione",VLOOKUP($G93,'WMA -stare dane'!$H$2:$P$114,5,0),"")</f>
        <v>#N/A</v>
      </c>
      <c r="AE93" s="249" t="e">
        <f>IF($AA93="współrzędne niezmienione",VLOOKUP($G93,'WMA -stare dane'!$H$2:$P$114,6,0),"")</f>
        <v>#N/A</v>
      </c>
      <c r="AF93" s="250" t="e">
        <f>IF($AA93="współrzędne niezmienione",VLOOKUP($G93,'WMA -stare dane'!$H$2:$P$114,7,0),"")</f>
        <v>#N/A</v>
      </c>
      <c r="AG93" s="250" t="e">
        <f>IF($AA93="współrzędne niezmienione",VLOOKUP($G93,'WMA -stare dane'!$H$2:$P$114,8,0),"")</f>
        <v>#N/A</v>
      </c>
      <c r="AH93" s="250" t="e">
        <f>IF($AA93="współrzędne niezmienione",VLOOKUP($G93,'WMA -stare dane'!$H$2:$P$114,9,0),"")</f>
        <v>#N/A</v>
      </c>
    </row>
    <row r="94" spans="1:34" ht="58">
      <c r="A94" s="21">
        <v>93</v>
      </c>
      <c r="B94" s="7" t="s">
        <v>269</v>
      </c>
      <c r="C94" s="1" t="s">
        <v>270</v>
      </c>
      <c r="D94" s="20" t="s">
        <v>64</v>
      </c>
      <c r="E94" s="1" t="s">
        <v>358</v>
      </c>
      <c r="F94" s="1" t="s">
        <v>368</v>
      </c>
      <c r="G94" s="1" t="s">
        <v>2663</v>
      </c>
      <c r="H94" s="1" t="s">
        <v>2664</v>
      </c>
      <c r="I94" s="1"/>
      <c r="J94" s="1"/>
      <c r="K94" s="1" t="s">
        <v>351</v>
      </c>
      <c r="L94" s="1" t="s">
        <v>1254</v>
      </c>
      <c r="M94" s="1" t="s">
        <v>73</v>
      </c>
      <c r="N94" s="1"/>
      <c r="O94" s="20" t="s">
        <v>1255</v>
      </c>
      <c r="P94" s="7"/>
      <c r="Q94" s="1"/>
      <c r="R94" s="14" t="s">
        <v>95</v>
      </c>
      <c r="S94" s="14"/>
      <c r="T94" s="32"/>
      <c r="U94" s="34"/>
      <c r="V94" s="254" t="s">
        <v>96</v>
      </c>
      <c r="W94" s="68" t="s">
        <v>282</v>
      </c>
      <c r="X94" s="238"/>
      <c r="Y94" s="249" t="e">
        <f>VLOOKUP(G94,'WMA -stare dane'!$H$1:$R$114,1,0)</f>
        <v>#N/A</v>
      </c>
      <c r="Z94" s="249" t="e">
        <f>VLOOKUP(H94,'WMA -stare dane'!$I$1:$R$114,1,0)</f>
        <v>#N/A</v>
      </c>
      <c r="AA94" s="250" t="e">
        <f t="shared" si="1"/>
        <v>#N/A</v>
      </c>
      <c r="AB94" s="249" t="e">
        <f>IF($AA94="współrzędne niezmienione",VLOOKUP($G94,'WMA -stare dane'!$H$2:$P$114,3,0),"")</f>
        <v>#N/A</v>
      </c>
      <c r="AC94" s="249" t="e">
        <f>IF($AA94="współrzędne niezmienione",VLOOKUP($G94,'WMA -stare dane'!$H$2:$P$114,4,0),"")</f>
        <v>#N/A</v>
      </c>
      <c r="AD94" s="249" t="e">
        <f>IF($AA94="współrzędne niezmienione",VLOOKUP($G94,'WMA -stare dane'!$H$2:$P$114,5,0),"")</f>
        <v>#N/A</v>
      </c>
      <c r="AE94" s="249" t="e">
        <f>IF($AA94="współrzędne niezmienione",VLOOKUP($G94,'WMA -stare dane'!$H$2:$P$114,6,0),"")</f>
        <v>#N/A</v>
      </c>
      <c r="AF94" s="250" t="e">
        <f>IF($AA94="współrzędne niezmienione",VLOOKUP($G94,'WMA -stare dane'!$H$2:$P$114,7,0),"")</f>
        <v>#N/A</v>
      </c>
      <c r="AG94" s="250" t="e">
        <f>IF($AA94="współrzędne niezmienione",VLOOKUP($G94,'WMA -stare dane'!$H$2:$P$114,8,0),"")</f>
        <v>#N/A</v>
      </c>
      <c r="AH94" s="250" t="e">
        <f>IF($AA94="współrzędne niezmienione",VLOOKUP($G94,'WMA -stare dane'!$H$2:$P$114,9,0),"")</f>
        <v>#N/A</v>
      </c>
    </row>
    <row r="95" spans="1:34" ht="116">
      <c r="A95" s="21">
        <v>94</v>
      </c>
      <c r="B95" s="7" t="s">
        <v>269</v>
      </c>
      <c r="C95" s="1" t="s">
        <v>270</v>
      </c>
      <c r="D95" s="20" t="s">
        <v>64</v>
      </c>
      <c r="E95" s="1" t="s">
        <v>1260</v>
      </c>
      <c r="F95" s="1" t="s">
        <v>1261</v>
      </c>
      <c r="G95" s="1" t="s">
        <v>1262</v>
      </c>
      <c r="H95" s="1" t="s">
        <v>2665</v>
      </c>
      <c r="I95" s="1" t="s">
        <v>1264</v>
      </c>
      <c r="J95" s="1" t="s">
        <v>1265</v>
      </c>
      <c r="K95" s="1" t="s">
        <v>351</v>
      </c>
      <c r="L95" s="1" t="s">
        <v>1266</v>
      </c>
      <c r="M95" s="1" t="s">
        <v>73</v>
      </c>
      <c r="N95" s="1"/>
      <c r="O95" s="1" t="s">
        <v>1267</v>
      </c>
      <c r="P95" s="7" t="s">
        <v>539</v>
      </c>
      <c r="Q95" s="1" t="s">
        <v>1268</v>
      </c>
      <c r="R95" s="14" t="s">
        <v>95</v>
      </c>
      <c r="S95" s="14" t="s">
        <v>1269</v>
      </c>
      <c r="T95" s="32" t="s">
        <v>827</v>
      </c>
      <c r="U95" s="34"/>
      <c r="V95" s="254" t="s">
        <v>96</v>
      </c>
      <c r="W95" s="68" t="s">
        <v>282</v>
      </c>
      <c r="X95" s="238"/>
      <c r="Y95" s="249" t="e">
        <f>VLOOKUP(G95,'WMA -stare dane'!$H$1:$R$114,1,0)</f>
        <v>#N/A</v>
      </c>
      <c r="Z95" s="249" t="e">
        <f>VLOOKUP(H95,'WMA -stare dane'!$I$1:$R$114,1,0)</f>
        <v>#N/A</v>
      </c>
      <c r="AA95" s="250" t="e">
        <f t="shared" si="1"/>
        <v>#N/A</v>
      </c>
      <c r="AB95" s="249" t="e">
        <f>IF($AA95="współrzędne niezmienione",VLOOKUP($G95,'WMA -stare dane'!$H$2:$P$114,3,0),"")</f>
        <v>#N/A</v>
      </c>
      <c r="AC95" s="249" t="e">
        <f>IF($AA95="współrzędne niezmienione",VLOOKUP($G95,'WMA -stare dane'!$H$2:$P$114,4,0),"")</f>
        <v>#N/A</v>
      </c>
      <c r="AD95" s="249" t="e">
        <f>IF($AA95="współrzędne niezmienione",VLOOKUP($G95,'WMA -stare dane'!$H$2:$P$114,5,0),"")</f>
        <v>#N/A</v>
      </c>
      <c r="AE95" s="249" t="e">
        <f>IF($AA95="współrzędne niezmienione",VLOOKUP($G95,'WMA -stare dane'!$H$2:$P$114,6,0),"")</f>
        <v>#N/A</v>
      </c>
      <c r="AF95" s="250" t="e">
        <f>IF($AA95="współrzędne niezmienione",VLOOKUP($G95,'WMA -stare dane'!$H$2:$P$114,7,0),"")</f>
        <v>#N/A</v>
      </c>
      <c r="AG95" s="250" t="e">
        <f>IF($AA95="współrzędne niezmienione",VLOOKUP($G95,'WMA -stare dane'!$H$2:$P$114,8,0),"")</f>
        <v>#N/A</v>
      </c>
      <c r="AH95" s="250" t="e">
        <f>IF($AA95="współrzędne niezmienione",VLOOKUP($G95,'WMA -stare dane'!$H$2:$P$114,9,0),"")</f>
        <v>#N/A</v>
      </c>
    </row>
    <row r="96" spans="1:34" ht="43.5" hidden="1">
      <c r="A96" s="21">
        <v>95</v>
      </c>
      <c r="B96" s="7" t="s">
        <v>269</v>
      </c>
      <c r="C96" s="1" t="s">
        <v>270</v>
      </c>
      <c r="D96" s="20" t="s">
        <v>64</v>
      </c>
      <c r="E96" s="1" t="s">
        <v>272</v>
      </c>
      <c r="F96" s="1" t="s">
        <v>287</v>
      </c>
      <c r="G96" s="1" t="s">
        <v>1274</v>
      </c>
      <c r="H96" s="1" t="s">
        <v>1275</v>
      </c>
      <c r="I96" s="1" t="s">
        <v>290</v>
      </c>
      <c r="J96" s="1" t="s">
        <v>291</v>
      </c>
      <c r="K96" s="1"/>
      <c r="L96" s="1" t="s">
        <v>1276</v>
      </c>
      <c r="M96" s="1" t="s">
        <v>73</v>
      </c>
      <c r="N96" s="1" t="s">
        <v>263</v>
      </c>
      <c r="O96" s="1" t="s">
        <v>1277</v>
      </c>
      <c r="P96" s="7" t="s">
        <v>1278</v>
      </c>
      <c r="Q96" s="1"/>
      <c r="R96" s="2" t="s">
        <v>127</v>
      </c>
      <c r="S96" s="2"/>
      <c r="T96" s="32"/>
      <c r="U96" s="34" t="s">
        <v>1279</v>
      </c>
      <c r="V96" s="54" t="s">
        <v>281</v>
      </c>
      <c r="W96" s="67" t="s">
        <v>282</v>
      </c>
      <c r="X96" s="241"/>
      <c r="Y96" s="249" t="str">
        <f>VLOOKUP(G96,'WMA -stare dane'!$H$1:$R$114,1,0)</f>
        <v>51.40608 19.63325</v>
      </c>
      <c r="Z96" s="249" t="str">
        <f>VLOOKUP(H96,'WMA -stare dane'!$I$1:$R$114,1,0)</f>
        <v>51.43340 19.64198</v>
      </c>
      <c r="AA96" s="250" t="str">
        <f t="shared" si="1"/>
        <v>współrzędne niezmienione</v>
      </c>
      <c r="AB96" s="249" t="str">
        <f>IF($AA96="współrzędne niezmienione",VLOOKUP($G96,'WMA -stare dane'!$H$2:$P$114,3,0),"")</f>
        <v>51.40608</v>
      </c>
      <c r="AC96" s="249" t="str">
        <f>IF($AA96="współrzędne niezmienione",VLOOKUP($G96,'WMA -stare dane'!$H$2:$P$114,4,0),"")</f>
        <v>19.63325</v>
      </c>
      <c r="AD96" s="249" t="str">
        <f>IF($AA96="współrzędne niezmienione",VLOOKUP($G96,'WMA -stare dane'!$H$2:$P$114,5,0),"")</f>
        <v>51.43340</v>
      </c>
      <c r="AE96" s="249" t="str">
        <f>IF($AA96="współrzędne niezmienione",VLOOKUP($G96,'WMA -stare dane'!$H$2:$P$114,6,0),"")</f>
        <v>19.64198</v>
      </c>
      <c r="AF96" s="251" t="str">
        <f>IF($AA96="współrzędne niezmienione",VLOOKUP($G96,'WMA -stare dane'!$H$2:$P$114,7,0),"")</f>
        <v>błędne współrzędne</v>
      </c>
      <c r="AG96" s="251" t="str">
        <f>IF($AA96="współrzędne niezmienione",VLOOKUP($G96,'WMA -stare dane'!$H$2:$P$114,8,0),"")</f>
        <v>błędne współrzędne</v>
      </c>
      <c r="AH96" s="251" t="str">
        <f>IF($AA96="współrzędne niezmienione",VLOOKUP($G96,'WMA -stare dane'!$H$2:$P$114,9,0),"")</f>
        <v>błędne współrzędne</v>
      </c>
    </row>
    <row r="97" spans="1:34" ht="58">
      <c r="A97" s="21">
        <v>96</v>
      </c>
      <c r="B97" s="7" t="s">
        <v>167</v>
      </c>
      <c r="C97" s="1" t="s">
        <v>1281</v>
      </c>
      <c r="D97" s="20" t="s">
        <v>64</v>
      </c>
      <c r="E97" s="1" t="s">
        <v>1282</v>
      </c>
      <c r="F97" s="1" t="s">
        <v>1283</v>
      </c>
      <c r="G97" s="1" t="s">
        <v>2666</v>
      </c>
      <c r="H97" s="1" t="s">
        <v>2667</v>
      </c>
      <c r="I97" s="1"/>
      <c r="J97" s="1"/>
      <c r="K97" s="1" t="s">
        <v>351</v>
      </c>
      <c r="L97" s="1" t="s">
        <v>1286</v>
      </c>
      <c r="M97" s="1" t="s">
        <v>73</v>
      </c>
      <c r="N97" s="1"/>
      <c r="O97" s="20" t="s">
        <v>94</v>
      </c>
      <c r="P97" s="7"/>
      <c r="Q97" s="1"/>
      <c r="R97" s="14" t="s">
        <v>95</v>
      </c>
      <c r="S97" s="14"/>
      <c r="T97" s="32"/>
      <c r="U97" s="65" t="s">
        <v>353</v>
      </c>
      <c r="V97" s="20" t="s">
        <v>96</v>
      </c>
      <c r="W97" s="20" t="s">
        <v>97</v>
      </c>
      <c r="X97"/>
      <c r="Y97" s="249" t="e">
        <f>VLOOKUP(G97,'WMA -stare dane'!$H$1:$R$114,1,0)</f>
        <v>#N/A</v>
      </c>
      <c r="Z97" s="249" t="e">
        <f>VLOOKUP(H97,'WMA -stare dane'!$I$1:$R$114,1,0)</f>
        <v>#N/A</v>
      </c>
      <c r="AA97" s="250" t="e">
        <f t="shared" si="1"/>
        <v>#N/A</v>
      </c>
      <c r="AB97" s="249" t="e">
        <f>IF($AA97="współrzędne niezmienione",VLOOKUP($G97,'WMA -stare dane'!$H$2:$P$114,3,0),"")</f>
        <v>#N/A</v>
      </c>
      <c r="AC97" s="249" t="e">
        <f>IF($AA97="współrzędne niezmienione",VLOOKUP($G97,'WMA -stare dane'!$H$2:$P$114,4,0),"")</f>
        <v>#N/A</v>
      </c>
      <c r="AD97" s="249" t="e">
        <f>IF($AA97="współrzędne niezmienione",VLOOKUP($G97,'WMA -stare dane'!$H$2:$P$114,5,0),"")</f>
        <v>#N/A</v>
      </c>
      <c r="AE97" s="249" t="e">
        <f>IF($AA97="współrzędne niezmienione",VLOOKUP($G97,'WMA -stare dane'!$H$2:$P$114,6,0),"")</f>
        <v>#N/A</v>
      </c>
      <c r="AF97" s="250" t="e">
        <f>IF($AA97="współrzędne niezmienione",VLOOKUP($G97,'WMA -stare dane'!$H$2:$P$114,7,0),"")</f>
        <v>#N/A</v>
      </c>
      <c r="AG97" s="250" t="e">
        <f>IF($AA97="współrzędne niezmienione",VLOOKUP($G97,'WMA -stare dane'!$H$2:$P$114,8,0),"")</f>
        <v>#N/A</v>
      </c>
      <c r="AH97" s="250" t="e">
        <f>IF($AA97="współrzędne niezmienione",VLOOKUP($G97,'WMA -stare dane'!$H$2:$P$114,9,0),"")</f>
        <v>#N/A</v>
      </c>
    </row>
    <row r="98" spans="1:34" ht="58">
      <c r="A98" s="21">
        <v>97</v>
      </c>
      <c r="B98" s="7" t="s">
        <v>167</v>
      </c>
      <c r="C98" s="1" t="s">
        <v>168</v>
      </c>
      <c r="D98" s="20" t="s">
        <v>64</v>
      </c>
      <c r="E98" s="20" t="s">
        <v>346</v>
      </c>
      <c r="F98" s="1" t="s">
        <v>1291</v>
      </c>
      <c r="G98" s="1" t="s">
        <v>2668</v>
      </c>
      <c r="H98" s="1" t="s">
        <v>2669</v>
      </c>
      <c r="I98" s="1"/>
      <c r="J98" s="20"/>
      <c r="K98" s="20" t="s">
        <v>351</v>
      </c>
      <c r="L98" s="1" t="s">
        <v>1294</v>
      </c>
      <c r="M98" s="1" t="s">
        <v>73</v>
      </c>
      <c r="N98" s="20"/>
      <c r="O98" s="20" t="s">
        <v>94</v>
      </c>
      <c r="P98" s="7"/>
      <c r="Q98" s="1"/>
      <c r="R98" s="14" t="s">
        <v>95</v>
      </c>
      <c r="S98" s="14"/>
      <c r="T98" s="32"/>
      <c r="U98" s="65" t="s">
        <v>353</v>
      </c>
      <c r="V98" s="20" t="s">
        <v>97</v>
      </c>
      <c r="W98" s="20" t="s">
        <v>97</v>
      </c>
      <c r="X98"/>
      <c r="Y98" s="249" t="e">
        <f>VLOOKUP(G98,'WMA -stare dane'!$H$1:$R$114,1,0)</f>
        <v>#N/A</v>
      </c>
      <c r="Z98" s="249" t="e">
        <f>VLOOKUP(H98,'WMA -stare dane'!$I$1:$R$114,1,0)</f>
        <v>#N/A</v>
      </c>
      <c r="AA98" s="250" t="e">
        <f t="shared" si="1"/>
        <v>#N/A</v>
      </c>
      <c r="AB98" s="249" t="e">
        <f>IF($AA98="współrzędne niezmienione",VLOOKUP($G98,'WMA -stare dane'!$H$2:$P$114,3,0),"")</f>
        <v>#N/A</v>
      </c>
      <c r="AC98" s="249" t="e">
        <f>IF($AA98="współrzędne niezmienione",VLOOKUP($G98,'WMA -stare dane'!$H$2:$P$114,4,0),"")</f>
        <v>#N/A</v>
      </c>
      <c r="AD98" s="249" t="e">
        <f>IF($AA98="współrzędne niezmienione",VLOOKUP($G98,'WMA -stare dane'!$H$2:$P$114,5,0),"")</f>
        <v>#N/A</v>
      </c>
      <c r="AE98" s="249" t="e">
        <f>IF($AA98="współrzędne niezmienione",VLOOKUP($G98,'WMA -stare dane'!$H$2:$P$114,6,0),"")</f>
        <v>#N/A</v>
      </c>
      <c r="AF98" s="250" t="e">
        <f>IF($AA98="współrzędne niezmienione",VLOOKUP($G98,'WMA -stare dane'!$H$2:$P$114,7,0),"")</f>
        <v>#N/A</v>
      </c>
      <c r="AG98" s="250" t="e">
        <f>IF($AA98="współrzędne niezmienione",VLOOKUP($G98,'WMA -stare dane'!$H$2:$P$114,8,0),"")</f>
        <v>#N/A</v>
      </c>
      <c r="AH98" s="250" t="e">
        <f>IF($AA98="współrzędne niezmienione",VLOOKUP($G98,'WMA -stare dane'!$H$2:$P$114,9,0),"")</f>
        <v>#N/A</v>
      </c>
    </row>
    <row r="99" spans="1:34" ht="58" hidden="1">
      <c r="A99" s="21">
        <v>98</v>
      </c>
      <c r="B99" s="7" t="s">
        <v>167</v>
      </c>
      <c r="C99" s="1" t="s">
        <v>168</v>
      </c>
      <c r="D99" s="20" t="s">
        <v>64</v>
      </c>
      <c r="E99" s="1" t="s">
        <v>1299</v>
      </c>
      <c r="F99" s="1" t="s">
        <v>773</v>
      </c>
      <c r="G99" s="1" t="s">
        <v>1300</v>
      </c>
      <c r="H99" s="1" t="s">
        <v>1301</v>
      </c>
      <c r="I99" s="1" t="s">
        <v>1302</v>
      </c>
      <c r="J99" s="1" t="s">
        <v>1303</v>
      </c>
      <c r="K99" s="1" t="s">
        <v>351</v>
      </c>
      <c r="L99" s="1" t="s">
        <v>1304</v>
      </c>
      <c r="M99" s="1" t="s">
        <v>73</v>
      </c>
      <c r="N99" s="1"/>
      <c r="O99" s="20" t="s">
        <v>94</v>
      </c>
      <c r="P99" s="7"/>
      <c r="Q99" s="1"/>
      <c r="R99" s="14" t="s">
        <v>95</v>
      </c>
      <c r="S99" s="14"/>
      <c r="T99" s="32"/>
      <c r="U99" s="63" t="s">
        <v>1305</v>
      </c>
      <c r="V99" s="1" t="s">
        <v>96</v>
      </c>
      <c r="W99" s="20" t="s">
        <v>96</v>
      </c>
      <c r="X99"/>
      <c r="Y99" s="249" t="str">
        <f>VLOOKUP(G99,'WMA -stare dane'!$H$1:$R$114,1,0)</f>
        <v>50.3736944444444 18.7654722222222</v>
      </c>
      <c r="Z99" s="249" t="str">
        <f>VLOOKUP(H99,'WMA -stare dane'!$I$1:$R$114,1,0)</f>
        <v>50.3501388888889 18.724</v>
      </c>
      <c r="AA99" s="250" t="str">
        <f t="shared" si="1"/>
        <v>współrzędne niezmienione</v>
      </c>
      <c r="AB99" s="249" t="str">
        <f>IF($AA99="współrzędne niezmienione",VLOOKUP($G99,'WMA -stare dane'!$H$2:$P$114,3,0),"")</f>
        <v>50.3736944444444</v>
      </c>
      <c r="AC99" s="249" t="str">
        <f>IF($AA99="współrzędne niezmienione",VLOOKUP($G99,'WMA -stare dane'!$H$2:$P$114,4,0),"")</f>
        <v>18.7654722222222</v>
      </c>
      <c r="AD99" s="249" t="str">
        <f>IF($AA99="współrzędne niezmienione",VLOOKUP($G99,'WMA -stare dane'!$H$2:$P$114,5,0),"")</f>
        <v>50.3501388888889</v>
      </c>
      <c r="AE99" s="249" t="str">
        <f>IF($AA99="współrzędne niezmienione",VLOOKUP($G99,'WMA -stare dane'!$H$2:$P$114,6,0),"")</f>
        <v>18.724</v>
      </c>
      <c r="AF99" s="250">
        <f>IF($AA99="współrzędne niezmienione",VLOOKUP($G99,'WMA -stare dane'!$H$2:$P$114,7,0),"")</f>
        <v>13.2</v>
      </c>
      <c r="AG99" s="250">
        <f>IF($AA99="współrzędne niezmienione",VLOOKUP($G99,'WMA -stare dane'!$H$2:$P$114,8,0),"")</f>
        <v>17.7</v>
      </c>
      <c r="AH99" s="250" t="str">
        <f>IF($AA99="współrzędne niezmienione",VLOOKUP($G99,'WMA -stare dane'!$H$2:$P$114,9,0),"")</f>
        <v>A1c</v>
      </c>
    </row>
    <row r="100" spans="1:34" ht="72.5">
      <c r="A100" s="21">
        <v>99</v>
      </c>
      <c r="B100" s="7" t="s">
        <v>167</v>
      </c>
      <c r="C100" s="1" t="s">
        <v>168</v>
      </c>
      <c r="D100" s="20" t="s">
        <v>64</v>
      </c>
      <c r="E100" s="1" t="s">
        <v>1310</v>
      </c>
      <c r="F100" s="1" t="s">
        <v>1311</v>
      </c>
      <c r="G100" s="1" t="s">
        <v>2670</v>
      </c>
      <c r="H100" s="28" t="s">
        <v>2671</v>
      </c>
      <c r="I100" s="1"/>
      <c r="J100" s="1"/>
      <c r="K100" s="1" t="s">
        <v>536</v>
      </c>
      <c r="L100" s="1" t="s">
        <v>1314</v>
      </c>
      <c r="M100" s="1" t="s">
        <v>383</v>
      </c>
      <c r="N100" s="1"/>
      <c r="O100" s="20" t="s">
        <v>94</v>
      </c>
      <c r="P100" s="7"/>
      <c r="Q100" s="1"/>
      <c r="R100" s="14" t="s">
        <v>95</v>
      </c>
      <c r="S100" s="14" t="s">
        <v>1315</v>
      </c>
      <c r="T100" s="32"/>
      <c r="U100" s="1" t="s">
        <v>1316</v>
      </c>
      <c r="V100" s="20" t="s">
        <v>97</v>
      </c>
      <c r="W100" s="20" t="s">
        <v>96</v>
      </c>
      <c r="X100" s="240" t="s">
        <v>543</v>
      </c>
      <c r="Y100" s="249" t="e">
        <f>VLOOKUP(G100,'WMA -stare dane'!$H$1:$R$114,1,0)</f>
        <v>#N/A</v>
      </c>
      <c r="Z100" s="249" t="e">
        <f>VLOOKUP(H100,'WMA -stare dane'!$I$1:$R$114,1,0)</f>
        <v>#N/A</v>
      </c>
      <c r="AA100" s="250" t="e">
        <f t="shared" si="1"/>
        <v>#N/A</v>
      </c>
      <c r="AB100" s="249" t="e">
        <f>IF($AA100="współrzędne niezmienione",VLOOKUP($G100,'WMA -stare dane'!$H$2:$P$114,3,0),"")</f>
        <v>#N/A</v>
      </c>
      <c r="AC100" s="249" t="e">
        <f>IF($AA100="współrzędne niezmienione",VLOOKUP($G100,'WMA -stare dane'!$H$2:$P$114,4,0),"")</f>
        <v>#N/A</v>
      </c>
      <c r="AD100" s="249" t="e">
        <f>IF($AA100="współrzędne niezmienione",VLOOKUP($G100,'WMA -stare dane'!$H$2:$P$114,5,0),"")</f>
        <v>#N/A</v>
      </c>
      <c r="AE100" s="249" t="e">
        <f>IF($AA100="współrzędne niezmienione",VLOOKUP($G100,'WMA -stare dane'!$H$2:$P$114,6,0),"")</f>
        <v>#N/A</v>
      </c>
      <c r="AF100" s="250" t="e">
        <f>IF($AA100="współrzędne niezmienione",VLOOKUP($G100,'WMA -stare dane'!$H$2:$P$114,7,0),"")</f>
        <v>#N/A</v>
      </c>
      <c r="AG100" s="250" t="e">
        <f>IF($AA100="współrzędne niezmienione",VLOOKUP($G100,'WMA -stare dane'!$H$2:$P$114,8,0),"")</f>
        <v>#N/A</v>
      </c>
      <c r="AH100" s="250" t="e">
        <f>IF($AA100="współrzędne niezmienione",VLOOKUP($G100,'WMA -stare dane'!$H$2:$P$114,9,0),"")</f>
        <v>#N/A</v>
      </c>
    </row>
    <row r="101" spans="1:34" ht="116">
      <c r="A101" s="21">
        <v>100</v>
      </c>
      <c r="B101" s="7" t="s">
        <v>167</v>
      </c>
      <c r="C101" s="1" t="s">
        <v>168</v>
      </c>
      <c r="D101" s="20" t="s">
        <v>64</v>
      </c>
      <c r="E101" s="1" t="s">
        <v>1321</v>
      </c>
      <c r="F101" s="1" t="s">
        <v>1321</v>
      </c>
      <c r="G101" s="1" t="s">
        <v>1322</v>
      </c>
      <c r="H101" s="1" t="s">
        <v>2672</v>
      </c>
      <c r="I101" s="1" t="s">
        <v>1324</v>
      </c>
      <c r="J101" s="1" t="s">
        <v>1325</v>
      </c>
      <c r="K101" s="1" t="s">
        <v>351</v>
      </c>
      <c r="L101" s="1" t="s">
        <v>1326</v>
      </c>
      <c r="M101" s="1" t="s">
        <v>383</v>
      </c>
      <c r="N101" s="1"/>
      <c r="O101" s="20" t="s">
        <v>94</v>
      </c>
      <c r="P101" s="7"/>
      <c r="Q101" s="1"/>
      <c r="R101" s="14" t="s">
        <v>95</v>
      </c>
      <c r="S101" s="14" t="s">
        <v>1327</v>
      </c>
      <c r="T101" s="32"/>
      <c r="U101" s="1" t="s">
        <v>1328</v>
      </c>
      <c r="V101" s="20" t="s">
        <v>97</v>
      </c>
      <c r="W101" s="20" t="s">
        <v>96</v>
      </c>
      <c r="X101" t="s">
        <v>1329</v>
      </c>
      <c r="Y101" s="249" t="str">
        <f>VLOOKUP(G101,'WMA -stare dane'!$H$1:$R$114,1,0)</f>
        <v>50.1018888888889 18.6672222222222</v>
      </c>
      <c r="Z101" s="249" t="e">
        <f>VLOOKUP(H101,'WMA -stare dane'!$I$1:$R$114,1,0)</f>
        <v>#N/A</v>
      </c>
      <c r="AA101" s="250" t="e">
        <f t="shared" si="1"/>
        <v>#N/A</v>
      </c>
      <c r="AB101" s="249" t="e">
        <f>IF($AA101="współrzędne niezmienione",VLOOKUP($G101,'WMA -stare dane'!$H$2:$P$114,3,0),"")</f>
        <v>#N/A</v>
      </c>
      <c r="AC101" s="249" t="e">
        <f>IF($AA101="współrzędne niezmienione",VLOOKUP($G101,'WMA -stare dane'!$H$2:$P$114,4,0),"")</f>
        <v>#N/A</v>
      </c>
      <c r="AD101" s="249" t="e">
        <f>IF($AA101="współrzędne niezmienione",VLOOKUP($G101,'WMA -stare dane'!$H$2:$P$114,5,0),"")</f>
        <v>#N/A</v>
      </c>
      <c r="AE101" s="249" t="e">
        <f>IF($AA101="współrzędne niezmienione",VLOOKUP($G101,'WMA -stare dane'!$H$2:$P$114,6,0),"")</f>
        <v>#N/A</v>
      </c>
      <c r="AF101" s="250" t="e">
        <f>IF($AA101="współrzędne niezmienione",VLOOKUP($G101,'WMA -stare dane'!$H$2:$P$114,7,0),"")</f>
        <v>#N/A</v>
      </c>
      <c r="AG101" s="250" t="e">
        <f>IF($AA101="współrzędne niezmienione",VLOOKUP($G101,'WMA -stare dane'!$H$2:$P$114,8,0),"")</f>
        <v>#N/A</v>
      </c>
      <c r="AH101" s="250" t="e">
        <f>IF($AA101="współrzędne niezmienione",VLOOKUP($G101,'WMA -stare dane'!$H$2:$P$114,9,0),"")</f>
        <v>#N/A</v>
      </c>
    </row>
    <row r="102" spans="1:34" ht="58" hidden="1">
      <c r="A102" s="21">
        <v>101</v>
      </c>
      <c r="B102" s="7" t="s">
        <v>167</v>
      </c>
      <c r="C102" s="1" t="s">
        <v>168</v>
      </c>
      <c r="D102" s="20" t="s">
        <v>1335</v>
      </c>
      <c r="E102" s="1" t="s">
        <v>1336</v>
      </c>
      <c r="F102" s="20"/>
      <c r="G102" s="1" t="s">
        <v>1337</v>
      </c>
      <c r="H102" s="1"/>
      <c r="I102" s="20" t="s">
        <v>1338</v>
      </c>
      <c r="J102" s="20" t="s">
        <v>1338</v>
      </c>
      <c r="K102" s="20">
        <v>11</v>
      </c>
      <c r="L102" s="1" t="s">
        <v>1339</v>
      </c>
      <c r="M102" s="1" t="s">
        <v>123</v>
      </c>
      <c r="N102" s="20"/>
      <c r="O102" s="1" t="s">
        <v>1340</v>
      </c>
      <c r="P102" s="7" t="s">
        <v>1341</v>
      </c>
      <c r="Q102" s="1" t="s">
        <v>1342</v>
      </c>
      <c r="R102" s="14" t="s">
        <v>95</v>
      </c>
      <c r="S102" s="14"/>
      <c r="T102" s="32" t="s">
        <v>944</v>
      </c>
      <c r="U102" s="1" t="s">
        <v>1343</v>
      </c>
      <c r="V102" s="20" t="s">
        <v>166</v>
      </c>
      <c r="W102" s="20" t="s">
        <v>96</v>
      </c>
      <c r="X102"/>
      <c r="Y102" s="249" t="e">
        <f>VLOOKUP(G102,'WMA -stare dane'!$H$1:$R$114,1,0)</f>
        <v>#N/A</v>
      </c>
      <c r="Z102" s="249" t="e">
        <f>VLOOKUP(H102,'WMA -stare dane'!$I$1:$R$114,1,0)</f>
        <v>#N/A</v>
      </c>
      <c r="AA102" s="250" t="e">
        <f t="shared" si="1"/>
        <v>#N/A</v>
      </c>
      <c r="AB102" s="249" t="e">
        <f>IF($AA102="współrzędne niezmienione",VLOOKUP($G102,'WMA -stare dane'!$H$2:$P$114,3,0),"")</f>
        <v>#N/A</v>
      </c>
      <c r="AC102" s="249" t="e">
        <f>IF($AA102="współrzędne niezmienione",VLOOKUP($G102,'WMA -stare dane'!$H$2:$P$114,4,0),"")</f>
        <v>#N/A</v>
      </c>
      <c r="AD102" s="249" t="e">
        <f>IF($AA102="współrzędne niezmienione",VLOOKUP($G102,'WMA -stare dane'!$H$2:$P$114,5,0),"")</f>
        <v>#N/A</v>
      </c>
      <c r="AE102" s="249" t="e">
        <f>IF($AA102="współrzędne niezmienione",VLOOKUP($G102,'WMA -stare dane'!$H$2:$P$114,6,0),"")</f>
        <v>#N/A</v>
      </c>
      <c r="AF102" s="250" t="e">
        <f>IF($AA102="współrzędne niezmienione",VLOOKUP($G102,'WMA -stare dane'!$H$2:$P$114,7,0),"")</f>
        <v>#N/A</v>
      </c>
      <c r="AG102" s="250" t="e">
        <f>IF($AA102="współrzędne niezmienione",VLOOKUP($G102,'WMA -stare dane'!$H$2:$P$114,8,0),"")</f>
        <v>#N/A</v>
      </c>
      <c r="AH102" s="250" t="e">
        <f>IF($AA102="współrzędne niezmienione",VLOOKUP($G102,'WMA -stare dane'!$H$2:$P$114,9,0),"")</f>
        <v>#N/A</v>
      </c>
    </row>
    <row r="103" spans="1:34" ht="58">
      <c r="A103" s="21">
        <v>102</v>
      </c>
      <c r="B103" s="7" t="s">
        <v>167</v>
      </c>
      <c r="C103" s="1" t="s">
        <v>168</v>
      </c>
      <c r="D103" s="20" t="s">
        <v>64</v>
      </c>
      <c r="E103" s="1" t="s">
        <v>1344</v>
      </c>
      <c r="F103" s="20" t="s">
        <v>1345</v>
      </c>
      <c r="G103" s="1" t="s">
        <v>2673</v>
      </c>
      <c r="H103" s="1" t="s">
        <v>2674</v>
      </c>
      <c r="I103" s="1" t="s">
        <v>1348</v>
      </c>
      <c r="J103" s="20" t="s">
        <v>1349</v>
      </c>
      <c r="K103" s="20">
        <v>81</v>
      </c>
      <c r="L103" s="1" t="s">
        <v>1350</v>
      </c>
      <c r="M103" s="1" t="s">
        <v>123</v>
      </c>
      <c r="N103" s="20"/>
      <c r="O103" s="1" t="s">
        <v>1351</v>
      </c>
      <c r="P103" s="7" t="s">
        <v>1341</v>
      </c>
      <c r="Q103" s="1" t="s">
        <v>1352</v>
      </c>
      <c r="R103" s="14" t="s">
        <v>95</v>
      </c>
      <c r="S103" s="14"/>
      <c r="T103" s="32"/>
      <c r="U103" s="64" t="s">
        <v>1353</v>
      </c>
      <c r="V103" s="20" t="s">
        <v>96</v>
      </c>
      <c r="W103" s="20" t="s">
        <v>96</v>
      </c>
      <c r="X103"/>
      <c r="Y103" s="249" t="e">
        <f>VLOOKUP(G103,'WMA -stare dane'!$H$1:$R$114,1,0)</f>
        <v>#N/A</v>
      </c>
      <c r="Z103" s="249" t="e">
        <f>VLOOKUP(H103,'WMA -stare dane'!$I$1:$R$114,1,0)</f>
        <v>#N/A</v>
      </c>
      <c r="AA103" s="250" t="e">
        <f t="shared" si="1"/>
        <v>#N/A</v>
      </c>
      <c r="AB103" s="249" t="e">
        <f>IF($AA103="współrzędne niezmienione",VLOOKUP($G103,'WMA -stare dane'!$H$2:$P$114,3,0),"")</f>
        <v>#N/A</v>
      </c>
      <c r="AC103" s="249" t="e">
        <f>IF($AA103="współrzędne niezmienione",VLOOKUP($G103,'WMA -stare dane'!$H$2:$P$114,4,0),"")</f>
        <v>#N/A</v>
      </c>
      <c r="AD103" s="249" t="e">
        <f>IF($AA103="współrzędne niezmienione",VLOOKUP($G103,'WMA -stare dane'!$H$2:$P$114,5,0),"")</f>
        <v>#N/A</v>
      </c>
      <c r="AE103" s="249" t="e">
        <f>IF($AA103="współrzędne niezmienione",VLOOKUP($G103,'WMA -stare dane'!$H$2:$P$114,6,0),"")</f>
        <v>#N/A</v>
      </c>
      <c r="AF103" s="250" t="e">
        <f>IF($AA103="współrzędne niezmienione",VLOOKUP($G103,'WMA -stare dane'!$H$2:$P$114,7,0),"")</f>
        <v>#N/A</v>
      </c>
      <c r="AG103" s="250" t="e">
        <f>IF($AA103="współrzędne niezmienione",VLOOKUP($G103,'WMA -stare dane'!$H$2:$P$114,8,0),"")</f>
        <v>#N/A</v>
      </c>
      <c r="AH103" s="250" t="e">
        <f>IF($AA103="współrzędne niezmienione",VLOOKUP($G103,'WMA -stare dane'!$H$2:$P$114,9,0),"")</f>
        <v>#N/A</v>
      </c>
    </row>
    <row r="104" spans="1:34" ht="130.5">
      <c r="A104" s="21">
        <v>103</v>
      </c>
      <c r="B104" s="7" t="s">
        <v>167</v>
      </c>
      <c r="C104" s="20" t="s">
        <v>168</v>
      </c>
      <c r="D104" s="20" t="s">
        <v>64</v>
      </c>
      <c r="E104" s="20" t="s">
        <v>1358</v>
      </c>
      <c r="F104" s="20" t="s">
        <v>1358</v>
      </c>
      <c r="G104" s="1" t="s">
        <v>2675</v>
      </c>
      <c r="H104" s="1" t="s">
        <v>2676</v>
      </c>
      <c r="I104" s="20" t="s">
        <v>1361</v>
      </c>
      <c r="J104" s="20" t="s">
        <v>1362</v>
      </c>
      <c r="K104" s="20" t="s">
        <v>548</v>
      </c>
      <c r="L104" s="1" t="s">
        <v>1363</v>
      </c>
      <c r="M104" s="1" t="s">
        <v>123</v>
      </c>
      <c r="N104" s="20"/>
      <c r="O104" s="1" t="s">
        <v>1364</v>
      </c>
      <c r="P104" s="7" t="s">
        <v>1341</v>
      </c>
      <c r="Q104" s="1"/>
      <c r="R104" s="15" t="s">
        <v>76</v>
      </c>
      <c r="S104" s="15" t="s">
        <v>1365</v>
      </c>
      <c r="T104" s="32" t="s">
        <v>1366</v>
      </c>
      <c r="U104" s="1" t="s">
        <v>1367</v>
      </c>
      <c r="V104" s="20" t="s">
        <v>97</v>
      </c>
      <c r="W104" s="20" t="s">
        <v>96</v>
      </c>
      <c r="X104" t="s">
        <v>543</v>
      </c>
      <c r="Y104" s="249" t="e">
        <f>VLOOKUP(G104,'WMA -stare dane'!$H$1:$R$114,1,0)</f>
        <v>#N/A</v>
      </c>
      <c r="Z104" s="249" t="e">
        <f>VLOOKUP(H104,'WMA -stare dane'!$I$1:$R$114,1,0)</f>
        <v>#N/A</v>
      </c>
      <c r="AA104" s="250" t="e">
        <f t="shared" si="1"/>
        <v>#N/A</v>
      </c>
      <c r="AB104" s="249" t="e">
        <f>IF($AA104="współrzędne niezmienione",VLOOKUP($G104,'WMA -stare dane'!$H$2:$P$114,3,0),"")</f>
        <v>#N/A</v>
      </c>
      <c r="AC104" s="249" t="e">
        <f>IF($AA104="współrzędne niezmienione",VLOOKUP($G104,'WMA -stare dane'!$H$2:$P$114,4,0),"")</f>
        <v>#N/A</v>
      </c>
      <c r="AD104" s="249" t="e">
        <f>IF($AA104="współrzędne niezmienione",VLOOKUP($G104,'WMA -stare dane'!$H$2:$P$114,5,0),"")</f>
        <v>#N/A</v>
      </c>
      <c r="AE104" s="249" t="e">
        <f>IF($AA104="współrzędne niezmienione",VLOOKUP($G104,'WMA -stare dane'!$H$2:$P$114,6,0),"")</f>
        <v>#N/A</v>
      </c>
      <c r="AF104" s="250" t="e">
        <f>IF($AA104="współrzędne niezmienione",VLOOKUP($G104,'WMA -stare dane'!$H$2:$P$114,7,0),"")</f>
        <v>#N/A</v>
      </c>
      <c r="AG104" s="250" t="e">
        <f>IF($AA104="współrzędne niezmienione",VLOOKUP($G104,'WMA -stare dane'!$H$2:$P$114,8,0),"")</f>
        <v>#N/A</v>
      </c>
      <c r="AH104" s="250" t="e">
        <f>IF($AA104="współrzędne niezmienione",VLOOKUP($G104,'WMA -stare dane'!$H$2:$P$114,9,0),"")</f>
        <v>#N/A</v>
      </c>
    </row>
    <row r="105" spans="1:34" ht="72.5">
      <c r="A105" s="21">
        <v>104</v>
      </c>
      <c r="B105" s="21" t="s">
        <v>160</v>
      </c>
      <c r="C105" s="20" t="s">
        <v>672</v>
      </c>
      <c r="D105" s="20" t="s">
        <v>64</v>
      </c>
      <c r="E105" s="20" t="s">
        <v>689</v>
      </c>
      <c r="F105" s="20" t="s">
        <v>1372</v>
      </c>
      <c r="G105" s="1"/>
      <c r="H105" s="1"/>
      <c r="I105" s="20" t="s">
        <v>1375</v>
      </c>
      <c r="J105" s="20" t="s">
        <v>1376</v>
      </c>
      <c r="K105" s="20"/>
      <c r="L105" s="1" t="s">
        <v>1378</v>
      </c>
      <c r="M105" s="1" t="s">
        <v>123</v>
      </c>
      <c r="N105" s="20"/>
      <c r="O105" s="1"/>
      <c r="P105" s="7"/>
      <c r="Q105" s="1"/>
      <c r="R105" s="15" t="s">
        <v>76</v>
      </c>
      <c r="S105" s="15" t="s">
        <v>1365</v>
      </c>
      <c r="T105" s="32" t="s">
        <v>729</v>
      </c>
      <c r="U105" s="1" t="s">
        <v>1379</v>
      </c>
      <c r="V105" s="32" t="s">
        <v>96</v>
      </c>
      <c r="W105" s="32" t="s">
        <v>96</v>
      </c>
      <c r="X105"/>
      <c r="Y105" s="249" t="e">
        <f>VLOOKUP(G105,'WMA -stare dane'!$H$1:$R$114,1,0)</f>
        <v>#N/A</v>
      </c>
      <c r="Z105" s="249" t="e">
        <f>VLOOKUP(H105,'WMA -stare dane'!$I$1:$R$114,1,0)</f>
        <v>#N/A</v>
      </c>
      <c r="AA105" s="250" t="e">
        <f t="shared" si="1"/>
        <v>#N/A</v>
      </c>
      <c r="AB105" s="249" t="e">
        <f>IF($AA105="współrzędne niezmienione",VLOOKUP($G105,'WMA -stare dane'!$H$2:$P$114,3,0),"")</f>
        <v>#N/A</v>
      </c>
      <c r="AC105" s="249" t="e">
        <f>IF($AA105="współrzędne niezmienione",VLOOKUP($G105,'WMA -stare dane'!$H$2:$P$114,4,0),"")</f>
        <v>#N/A</v>
      </c>
      <c r="AD105" s="249" t="e">
        <f>IF($AA105="współrzędne niezmienione",VLOOKUP($G105,'WMA -stare dane'!$H$2:$P$114,5,0),"")</f>
        <v>#N/A</v>
      </c>
      <c r="AE105" s="249" t="e">
        <f>IF($AA105="współrzędne niezmienione",VLOOKUP($G105,'WMA -stare dane'!$H$2:$P$114,6,0),"")</f>
        <v>#N/A</v>
      </c>
      <c r="AF105" s="250" t="e">
        <f>IF($AA105="współrzędne niezmienione",VLOOKUP($G105,'WMA -stare dane'!$H$2:$P$114,7,0),"")</f>
        <v>#N/A</v>
      </c>
      <c r="AG105" s="250" t="e">
        <f>IF($AA105="współrzędne niezmienione",VLOOKUP($G105,'WMA -stare dane'!$H$2:$P$114,8,0),"")</f>
        <v>#N/A</v>
      </c>
      <c r="AH105" s="250" t="e">
        <f>IF($AA105="współrzędne niezmienione",VLOOKUP($G105,'WMA -stare dane'!$H$2:$P$114,9,0),"")</f>
        <v>#N/A</v>
      </c>
    </row>
    <row r="106" spans="1:34" ht="130.5" hidden="1">
      <c r="A106" s="21">
        <v>105</v>
      </c>
      <c r="B106" s="7" t="s">
        <v>463</v>
      </c>
      <c r="C106" s="1" t="s">
        <v>598</v>
      </c>
      <c r="D106" s="20" t="s">
        <v>64</v>
      </c>
      <c r="E106" s="1" t="s">
        <v>1384</v>
      </c>
      <c r="F106" s="1" t="s">
        <v>1385</v>
      </c>
      <c r="G106" s="1" t="s">
        <v>1386</v>
      </c>
      <c r="H106" s="1" t="s">
        <v>1387</v>
      </c>
      <c r="I106" s="1" t="s">
        <v>1388</v>
      </c>
      <c r="J106" s="1" t="s">
        <v>1389</v>
      </c>
      <c r="K106" s="1"/>
      <c r="L106" s="25" t="s">
        <v>1390</v>
      </c>
      <c r="M106" s="1" t="s">
        <v>73</v>
      </c>
      <c r="N106" s="1" t="s">
        <v>140</v>
      </c>
      <c r="O106" s="1" t="s">
        <v>1391</v>
      </c>
      <c r="P106" s="7"/>
      <c r="Q106" s="1" t="s">
        <v>1392</v>
      </c>
      <c r="R106" s="2" t="s">
        <v>127</v>
      </c>
      <c r="S106" s="2" t="s">
        <v>1393</v>
      </c>
      <c r="T106" s="32" t="s">
        <v>1394</v>
      </c>
      <c r="U106" s="41" t="s">
        <v>1395</v>
      </c>
      <c r="V106" s="36" t="s">
        <v>96</v>
      </c>
      <c r="W106" s="36" t="s">
        <v>96</v>
      </c>
      <c r="X106" s="42" t="s">
        <v>251</v>
      </c>
      <c r="Y106" s="249" t="str">
        <f>VLOOKUP(G106,'WMA -stare dane'!$H$1:$R$114,1,0)</f>
        <v>52.4618160 19.1968190</v>
      </c>
      <c r="Z106" s="249" t="str">
        <f>VLOOKUP(H106,'WMA -stare dane'!$I$1:$R$114,1,0)</f>
        <v>52.4403812 19.2377214</v>
      </c>
      <c r="AA106" s="250" t="str">
        <f t="shared" si="1"/>
        <v>współrzędne niezmienione</v>
      </c>
      <c r="AB106" s="249" t="str">
        <f>IF($AA106="współrzędne niezmienione",VLOOKUP($G106,'WMA -stare dane'!$H$2:$P$114,3,0),"")</f>
        <v>52.4618160</v>
      </c>
      <c r="AC106" s="249" t="str">
        <f>IF($AA106="współrzędne niezmienione",VLOOKUP($G106,'WMA -stare dane'!$H$2:$P$114,4,0),"")</f>
        <v>19.1968190</v>
      </c>
      <c r="AD106" s="249" t="str">
        <f>IF($AA106="współrzędne niezmienione",VLOOKUP($G106,'WMA -stare dane'!$H$2:$P$114,5,0),"")</f>
        <v>52.4403812</v>
      </c>
      <c r="AE106" s="249" t="str">
        <f>IF($AA106="współrzędne niezmienione",VLOOKUP($G106,'WMA -stare dane'!$H$2:$P$114,6,0),"")</f>
        <v>19.2377214</v>
      </c>
      <c r="AF106" s="250">
        <f>IF($AA106="współrzędne niezmienione",VLOOKUP($G106,'WMA -stare dane'!$H$2:$P$114,7,0),"")</f>
        <v>220.7</v>
      </c>
      <c r="AG106" s="250">
        <f>IF($AA106="współrzędne niezmienione",VLOOKUP($G106,'WMA -stare dane'!$H$2:$P$114,8,0),"")</f>
        <v>224.4</v>
      </c>
      <c r="AH106" s="250" t="str">
        <f>IF($AA106="współrzędne niezmienione",VLOOKUP($G106,'WMA -stare dane'!$H$2:$P$114,9,0),"")</f>
        <v>A1</v>
      </c>
    </row>
    <row r="107" spans="1:34" ht="217.5">
      <c r="A107" s="21">
        <v>106</v>
      </c>
      <c r="B107" s="7" t="s">
        <v>463</v>
      </c>
      <c r="C107" s="1" t="s">
        <v>598</v>
      </c>
      <c r="D107" s="20" t="s">
        <v>64</v>
      </c>
      <c r="E107" s="1" t="s">
        <v>1400</v>
      </c>
      <c r="F107" s="1" t="s">
        <v>1401</v>
      </c>
      <c r="G107" s="1" t="s">
        <v>1402</v>
      </c>
      <c r="H107" s="1" t="s">
        <v>2677</v>
      </c>
      <c r="I107" s="1" t="s">
        <v>1404</v>
      </c>
      <c r="J107" s="1" t="s">
        <v>1405</v>
      </c>
      <c r="K107" s="1" t="s">
        <v>615</v>
      </c>
      <c r="L107" s="1" t="s">
        <v>1406</v>
      </c>
      <c r="M107" s="1" t="s">
        <v>73</v>
      </c>
      <c r="N107" s="1"/>
      <c r="O107" s="1" t="s">
        <v>1407</v>
      </c>
      <c r="P107" s="7" t="s">
        <v>1408</v>
      </c>
      <c r="Q107" s="1" t="s">
        <v>1409</v>
      </c>
      <c r="R107" s="14" t="s">
        <v>95</v>
      </c>
      <c r="S107" s="14" t="s">
        <v>1410</v>
      </c>
      <c r="T107" s="32" t="s">
        <v>1411</v>
      </c>
      <c r="U107" s="41" t="s">
        <v>1412</v>
      </c>
      <c r="V107" s="36" t="s">
        <v>96</v>
      </c>
      <c r="W107" s="36" t="s">
        <v>96</v>
      </c>
      <c r="Y107" s="249" t="str">
        <f>VLOOKUP(G107,'WMA -stare dane'!$H$1:$R$114,1,0)</f>
        <v>53.260087 18.185753</v>
      </c>
      <c r="Z107" s="249" t="e">
        <f>VLOOKUP(H107,'WMA -stare dane'!$I$1:$R$114,1,0)</f>
        <v>#N/A</v>
      </c>
      <c r="AA107" s="250" t="e">
        <f t="shared" si="1"/>
        <v>#N/A</v>
      </c>
      <c r="AB107" s="249" t="e">
        <f>IF($AA107="współrzędne niezmienione",VLOOKUP($G107,'WMA -stare dane'!$H$2:$P$114,3,0),"")</f>
        <v>#N/A</v>
      </c>
      <c r="AC107" s="249" t="e">
        <f>IF($AA107="współrzędne niezmienione",VLOOKUP($G107,'WMA -stare dane'!$H$2:$P$114,4,0),"")</f>
        <v>#N/A</v>
      </c>
      <c r="AD107" s="249" t="e">
        <f>IF($AA107="współrzędne niezmienione",VLOOKUP($G107,'WMA -stare dane'!$H$2:$P$114,5,0),"")</f>
        <v>#N/A</v>
      </c>
      <c r="AE107" s="249" t="e">
        <f>IF($AA107="współrzędne niezmienione",VLOOKUP($G107,'WMA -stare dane'!$H$2:$P$114,6,0),"")</f>
        <v>#N/A</v>
      </c>
      <c r="AF107" s="250" t="e">
        <f>IF($AA107="współrzędne niezmienione",VLOOKUP($G107,'WMA -stare dane'!$H$2:$P$114,7,0),"")</f>
        <v>#N/A</v>
      </c>
      <c r="AG107" s="250" t="e">
        <f>IF($AA107="współrzędne niezmienione",VLOOKUP($G107,'WMA -stare dane'!$H$2:$P$114,8,0),"")</f>
        <v>#N/A</v>
      </c>
      <c r="AH107" s="250" t="e">
        <f>IF($AA107="współrzędne niezmienione",VLOOKUP($G107,'WMA -stare dane'!$H$2:$P$114,9,0),"")</f>
        <v>#N/A</v>
      </c>
    </row>
    <row r="108" spans="1:34" ht="101.5" hidden="1">
      <c r="A108" s="21">
        <v>107</v>
      </c>
      <c r="B108" s="29" t="s">
        <v>463</v>
      </c>
      <c r="C108" s="1" t="s">
        <v>598</v>
      </c>
      <c r="D108" s="20" t="s">
        <v>102</v>
      </c>
      <c r="E108" s="1" t="s">
        <v>1417</v>
      </c>
      <c r="F108" s="1"/>
      <c r="G108" s="1"/>
      <c r="H108" s="1"/>
      <c r="I108" s="1" t="s">
        <v>1418</v>
      </c>
      <c r="J108" s="1"/>
      <c r="K108" s="1">
        <v>80</v>
      </c>
      <c r="L108" s="1" t="s">
        <v>1419</v>
      </c>
      <c r="M108" s="1" t="s">
        <v>123</v>
      </c>
      <c r="N108" s="1"/>
      <c r="O108" s="1" t="s">
        <v>1420</v>
      </c>
      <c r="P108" s="7" t="s">
        <v>1421</v>
      </c>
      <c r="Q108" s="1" t="s">
        <v>1422</v>
      </c>
      <c r="R108" s="14" t="s">
        <v>95</v>
      </c>
      <c r="S108" s="14"/>
      <c r="T108" s="32" t="s">
        <v>827</v>
      </c>
      <c r="U108" s="41" t="s">
        <v>1423</v>
      </c>
      <c r="V108" s="36" t="s">
        <v>1424</v>
      </c>
      <c r="W108" s="36" t="s">
        <v>96</v>
      </c>
      <c r="Y108" s="249" t="e">
        <f>VLOOKUP(G108,'WMA -stare dane'!$H$1:$R$114,1,0)</f>
        <v>#N/A</v>
      </c>
      <c r="Z108" s="249" t="e">
        <f>VLOOKUP(H108,'WMA -stare dane'!$I$1:$R$114,1,0)</f>
        <v>#N/A</v>
      </c>
      <c r="AA108" s="250" t="e">
        <f t="shared" si="1"/>
        <v>#N/A</v>
      </c>
      <c r="AB108" s="249" t="e">
        <f>IF($AA108="współrzędne niezmienione",VLOOKUP($G108,'WMA -stare dane'!$H$2:$P$114,3,0),"")</f>
        <v>#N/A</v>
      </c>
      <c r="AC108" s="249" t="e">
        <f>IF($AA108="współrzędne niezmienione",VLOOKUP($G108,'WMA -stare dane'!$H$2:$P$114,4,0),"")</f>
        <v>#N/A</v>
      </c>
      <c r="AD108" s="249" t="e">
        <f>IF($AA108="współrzędne niezmienione",VLOOKUP($G108,'WMA -stare dane'!$H$2:$P$114,5,0),"")</f>
        <v>#N/A</v>
      </c>
      <c r="AE108" s="249" t="e">
        <f>IF($AA108="współrzędne niezmienione",VLOOKUP($G108,'WMA -stare dane'!$H$2:$P$114,6,0),"")</f>
        <v>#N/A</v>
      </c>
      <c r="AF108" s="250" t="e">
        <f>IF($AA108="współrzędne niezmienione",VLOOKUP($G108,'WMA -stare dane'!$H$2:$P$114,7,0),"")</f>
        <v>#N/A</v>
      </c>
      <c r="AG108" s="250" t="e">
        <f>IF($AA108="współrzędne niezmienione",VLOOKUP($G108,'WMA -stare dane'!$H$2:$P$114,8,0),"")</f>
        <v>#N/A</v>
      </c>
      <c r="AH108" s="250" t="e">
        <f>IF($AA108="współrzędne niezmienione",VLOOKUP($G108,'WMA -stare dane'!$H$2:$P$114,9,0),"")</f>
        <v>#N/A</v>
      </c>
    </row>
    <row r="109" spans="1:34" ht="43.5" hidden="1">
      <c r="A109" s="21">
        <v>108</v>
      </c>
      <c r="B109" s="29" t="s">
        <v>131</v>
      </c>
      <c r="C109" s="1" t="s">
        <v>1425</v>
      </c>
      <c r="D109" s="20" t="s">
        <v>64</v>
      </c>
      <c r="E109" s="1" t="s">
        <v>1426</v>
      </c>
      <c r="F109" s="1" t="s">
        <v>1427</v>
      </c>
      <c r="G109" s="1" t="s">
        <v>1428</v>
      </c>
      <c r="H109" s="1" t="s">
        <v>1429</v>
      </c>
      <c r="I109" s="1" t="s">
        <v>1031</v>
      </c>
      <c r="J109" s="1" t="s">
        <v>1430</v>
      </c>
      <c r="K109" s="1" t="s">
        <v>615</v>
      </c>
      <c r="L109" s="1" t="s">
        <v>1431</v>
      </c>
      <c r="M109" s="1" t="s">
        <v>73</v>
      </c>
      <c r="N109" s="1"/>
      <c r="O109" s="20" t="s">
        <v>94</v>
      </c>
      <c r="P109" s="7"/>
      <c r="Q109" s="1"/>
      <c r="R109" s="14" t="s">
        <v>95</v>
      </c>
      <c r="S109" s="14"/>
      <c r="T109" s="34"/>
      <c r="U109" s="1" t="s">
        <v>644</v>
      </c>
      <c r="V109" s="20"/>
      <c r="W109" s="20" t="s">
        <v>96</v>
      </c>
      <c r="Y109" s="249" t="str">
        <f>VLOOKUP(G109,'WMA -stare dane'!$H$1:$R$114,1,0)</f>
        <v>52.35053 16.76021</v>
      </c>
      <c r="Z109" s="249" t="str">
        <f>VLOOKUP(H109,'WMA -stare dane'!$I$1:$R$114,1,0)</f>
        <v>52.30458 16.69881</v>
      </c>
      <c r="AA109" s="250" t="str">
        <f t="shared" si="1"/>
        <v>współrzędne niezmienione</v>
      </c>
      <c r="AB109" s="249" t="str">
        <f>IF($AA109="współrzędne niezmienione",VLOOKUP($G109,'WMA -stare dane'!$H$2:$P$114,3,0),"")</f>
        <v>52.35053</v>
      </c>
      <c r="AC109" s="249" t="str">
        <f>IF($AA109="współrzędne niezmienione",VLOOKUP($G109,'WMA -stare dane'!$H$2:$P$114,4,0),"")</f>
        <v>16.76021</v>
      </c>
      <c r="AD109" s="249" t="str">
        <f>IF($AA109="współrzędne niezmienione",VLOOKUP($G109,'WMA -stare dane'!$H$2:$P$114,5,0),"")</f>
        <v>52.30458</v>
      </c>
      <c r="AE109" s="249" t="str">
        <f>IF($AA109="współrzędne niezmienione",VLOOKUP($G109,'WMA -stare dane'!$H$2:$P$114,6,0),"")</f>
        <v>16.69881</v>
      </c>
      <c r="AF109" s="250">
        <f>IF($AA109="współrzędne niezmienione",VLOOKUP($G109,'WMA -stare dane'!$H$2:$P$114,7,0),"")</f>
        <v>0.1</v>
      </c>
      <c r="AG109" s="250">
        <f>IF($AA109="współrzędne niezmienione",VLOOKUP($G109,'WMA -stare dane'!$H$2:$P$114,8,0),"")</f>
        <v>6.8</v>
      </c>
      <c r="AH109" s="250" t="str">
        <f>IF($AA109="współrzędne niezmienione",VLOOKUP($G109,'WMA -stare dane'!$H$2:$P$114,9,0),"")</f>
        <v>S5e</v>
      </c>
    </row>
    <row r="110" spans="1:34" ht="58">
      <c r="A110" s="21">
        <v>109</v>
      </c>
      <c r="B110" s="7" t="s">
        <v>106</v>
      </c>
      <c r="C110" s="1" t="s">
        <v>119</v>
      </c>
      <c r="D110" s="20" t="s">
        <v>64</v>
      </c>
      <c r="E110" s="1" t="s">
        <v>518</v>
      </c>
      <c r="F110" s="1" t="s">
        <v>1437</v>
      </c>
      <c r="G110" s="1" t="s">
        <v>1438</v>
      </c>
      <c r="H110" s="1" t="s">
        <v>2678</v>
      </c>
      <c r="I110" s="1"/>
      <c r="J110" s="1"/>
      <c r="K110" s="1" t="s">
        <v>521</v>
      </c>
      <c r="L110" s="1" t="s">
        <v>1440</v>
      </c>
      <c r="M110" s="1" t="s">
        <v>73</v>
      </c>
      <c r="N110" s="1"/>
      <c r="O110" s="1" t="s">
        <v>1441</v>
      </c>
      <c r="P110" s="7" t="s">
        <v>557</v>
      </c>
      <c r="Q110" s="1" t="s">
        <v>1442</v>
      </c>
      <c r="R110" s="16" t="s">
        <v>178</v>
      </c>
      <c r="S110" s="16" t="s">
        <v>1443</v>
      </c>
      <c r="T110" s="32"/>
      <c r="U110" s="40" t="s">
        <v>113</v>
      </c>
      <c r="V110" s="36" t="s">
        <v>96</v>
      </c>
      <c r="W110" s="36" t="s">
        <v>114</v>
      </c>
      <c r="X110"/>
      <c r="Y110" s="249" t="str">
        <f>VLOOKUP(G110,'WMA -stare dane'!$H$1:$R$114,1,0)</f>
        <v>51.946675 15.549279</v>
      </c>
      <c r="Z110" s="249" t="e">
        <f>VLOOKUP(H110,'WMA -stare dane'!$I$1:$R$114,1,0)</f>
        <v>#N/A</v>
      </c>
      <c r="AA110" s="250" t="e">
        <f t="shared" si="1"/>
        <v>#N/A</v>
      </c>
      <c r="AB110" s="249" t="e">
        <f>IF($AA110="współrzędne niezmienione",VLOOKUP($G110,'WMA -stare dane'!$H$2:$P$114,3,0),"")</f>
        <v>#N/A</v>
      </c>
      <c r="AC110" s="249" t="e">
        <f>IF($AA110="współrzędne niezmienione",VLOOKUP($G110,'WMA -stare dane'!$H$2:$P$114,4,0),"")</f>
        <v>#N/A</v>
      </c>
      <c r="AD110" s="249" t="e">
        <f>IF($AA110="współrzędne niezmienione",VLOOKUP($G110,'WMA -stare dane'!$H$2:$P$114,5,0),"")</f>
        <v>#N/A</v>
      </c>
      <c r="AE110" s="249" t="e">
        <f>IF($AA110="współrzędne niezmienione",VLOOKUP($G110,'WMA -stare dane'!$H$2:$P$114,6,0),"")</f>
        <v>#N/A</v>
      </c>
      <c r="AF110" s="250" t="e">
        <f>IF($AA110="współrzędne niezmienione",VLOOKUP($G110,'WMA -stare dane'!$H$2:$P$114,7,0),"")</f>
        <v>#N/A</v>
      </c>
      <c r="AG110" s="250" t="e">
        <f>IF($AA110="współrzędne niezmienione",VLOOKUP($G110,'WMA -stare dane'!$H$2:$P$114,8,0),"")</f>
        <v>#N/A</v>
      </c>
      <c r="AH110" s="250" t="e">
        <f>IF($AA110="współrzędne niezmienione",VLOOKUP($G110,'WMA -stare dane'!$H$2:$P$114,9,0),"")</f>
        <v>#N/A</v>
      </c>
    </row>
    <row r="111" spans="1:34" ht="43.5" hidden="1">
      <c r="A111" s="21">
        <v>110</v>
      </c>
      <c r="B111" s="7" t="s">
        <v>106</v>
      </c>
      <c r="C111" s="1" t="s">
        <v>119</v>
      </c>
      <c r="D111" s="20" t="s">
        <v>64</v>
      </c>
      <c r="E111" s="1" t="s">
        <v>1448</v>
      </c>
      <c r="F111" s="1" t="s">
        <v>1449</v>
      </c>
      <c r="G111" s="1" t="s">
        <v>1450</v>
      </c>
      <c r="H111" s="1" t="s">
        <v>1451</v>
      </c>
      <c r="I111" s="1"/>
      <c r="J111" s="1"/>
      <c r="K111" s="1" t="s">
        <v>521</v>
      </c>
      <c r="L111" s="1" t="s">
        <v>1452</v>
      </c>
      <c r="M111" s="1" t="s">
        <v>73</v>
      </c>
      <c r="N111" s="1"/>
      <c r="O111" s="20" t="s">
        <v>94</v>
      </c>
      <c r="P111" s="7"/>
      <c r="Q111" s="1"/>
      <c r="R111" s="14" t="s">
        <v>95</v>
      </c>
      <c r="S111" s="14"/>
      <c r="T111" s="32"/>
      <c r="U111" s="40" t="s">
        <v>113</v>
      </c>
      <c r="V111" s="36" t="s">
        <v>96</v>
      </c>
      <c r="W111" s="36" t="s">
        <v>114</v>
      </c>
      <c r="X111"/>
      <c r="Y111" s="249" t="str">
        <f>VLOOKUP(G111,'WMA -stare dane'!$H$1:$R$114,1,0)</f>
        <v xml:space="preserve">52.700000 15.223549 </v>
      </c>
      <c r="Z111" s="249" t="str">
        <f>VLOOKUP(H111,'WMA -stare dane'!$I$1:$R$114,1,0)</f>
        <v>52.708189 15.162743</v>
      </c>
      <c r="AA111" s="250" t="str">
        <f t="shared" si="1"/>
        <v>współrzędne niezmienione</v>
      </c>
      <c r="AB111" s="249" t="str">
        <f>IF($AA111="współrzędne niezmienione",VLOOKUP($G111,'WMA -stare dane'!$H$2:$P$114,3,0),"")</f>
        <v>52.700000</v>
      </c>
      <c r="AC111" s="249" t="str">
        <f>IF($AA111="współrzędne niezmienione",VLOOKUP($G111,'WMA -stare dane'!$H$2:$P$114,4,0),"")</f>
        <v>15.223549</v>
      </c>
      <c r="AD111" s="249" t="str">
        <f>IF($AA111="współrzędne niezmienione",VLOOKUP($G111,'WMA -stare dane'!$H$2:$P$114,5,0),"")</f>
        <v>52.708189</v>
      </c>
      <c r="AE111" s="249" t="str">
        <f>IF($AA111="współrzędne niezmienione",VLOOKUP($G111,'WMA -stare dane'!$H$2:$P$114,6,0),"")</f>
        <v>15.162743</v>
      </c>
      <c r="AF111" s="250">
        <f>IF($AA111="współrzędne niezmienione",VLOOKUP($G111,'WMA -stare dane'!$H$2:$P$114,7,0),"")</f>
        <v>86.15</v>
      </c>
      <c r="AG111" s="250">
        <f>IF($AA111="współrzędne niezmienione",VLOOKUP($G111,'WMA -stare dane'!$H$2:$P$114,8,0),"")</f>
        <v>90.4</v>
      </c>
      <c r="AH111" s="250" t="str">
        <f>IF($AA111="współrzędne niezmienione",VLOOKUP($G111,'WMA -stare dane'!$H$2:$P$114,9,0),"")</f>
        <v>S3a</v>
      </c>
    </row>
    <row r="112" spans="1:34" ht="188.5" hidden="1">
      <c r="A112" s="21">
        <v>111</v>
      </c>
      <c r="B112" s="7" t="s">
        <v>199</v>
      </c>
      <c r="C112" s="1" t="s">
        <v>1457</v>
      </c>
      <c r="D112" s="20" t="s">
        <v>64</v>
      </c>
      <c r="E112" s="1" t="s">
        <v>1458</v>
      </c>
      <c r="F112" s="1" t="s">
        <v>1459</v>
      </c>
      <c r="G112" s="1" t="s">
        <v>1460</v>
      </c>
      <c r="H112" s="1" t="s">
        <v>1461</v>
      </c>
      <c r="I112" s="1" t="s">
        <v>1462</v>
      </c>
      <c r="J112" s="30" t="s">
        <v>1463</v>
      </c>
      <c r="K112" s="1"/>
      <c r="L112" s="1" t="s">
        <v>1464</v>
      </c>
      <c r="M112" s="1" t="s">
        <v>73</v>
      </c>
      <c r="N112" s="1"/>
      <c r="O112" s="1" t="s">
        <v>1465</v>
      </c>
      <c r="P112" s="7" t="s">
        <v>1466</v>
      </c>
      <c r="Q112" s="1" t="s">
        <v>1467</v>
      </c>
      <c r="R112" s="15" t="s">
        <v>76</v>
      </c>
      <c r="S112" s="15" t="s">
        <v>1468</v>
      </c>
      <c r="T112" s="32" t="s">
        <v>1469</v>
      </c>
      <c r="U112" s="58" t="s">
        <v>1470</v>
      </c>
      <c r="V112" s="67" t="s">
        <v>97</v>
      </c>
      <c r="W112" s="67" t="s">
        <v>96</v>
      </c>
      <c r="X112"/>
      <c r="Y112" s="249" t="str">
        <f>VLOOKUP(G112,'WMA -stare dane'!$H$1:$R$114,1,0)</f>
        <v>51.02106 16.75672</v>
      </c>
      <c r="Z112" s="249" t="str">
        <f>VLOOKUP(H112,'WMA -stare dane'!$I$1:$R$114,1,0)</f>
        <v>51.03512 16.83282</v>
      </c>
      <c r="AA112" s="250" t="str">
        <f t="shared" si="1"/>
        <v>współrzędne niezmienione</v>
      </c>
      <c r="AB112" s="249" t="str">
        <f>IF($AA112="współrzędne niezmienione",VLOOKUP($G112,'WMA -stare dane'!$H$2:$P$114,3,0),"")</f>
        <v>51.02106</v>
      </c>
      <c r="AC112" s="249" t="str">
        <f>IF($AA112="współrzędne niezmienione",VLOOKUP($G112,'WMA -stare dane'!$H$2:$P$114,4,0),"")</f>
        <v>16.75672</v>
      </c>
      <c r="AD112" s="249" t="str">
        <f>IF($AA112="współrzędne niezmienione",VLOOKUP($G112,'WMA -stare dane'!$H$2:$P$114,5,0),"")</f>
        <v>51.03512</v>
      </c>
      <c r="AE112" s="249" t="str">
        <f>IF($AA112="współrzędne niezmienione",VLOOKUP($G112,'WMA -stare dane'!$H$2:$P$114,6,0),"")</f>
        <v>16.83282</v>
      </c>
      <c r="AF112" s="250">
        <f>IF($AA112="współrzędne niezmienione",VLOOKUP($G112,'WMA -stare dane'!$H$2:$P$114,7,0),"")</f>
        <v>137.6</v>
      </c>
      <c r="AG112" s="250">
        <f>IF($AA112="współrzędne niezmienione",VLOOKUP($G112,'WMA -stare dane'!$H$2:$P$114,8,0),"")</f>
        <v>143.4</v>
      </c>
      <c r="AH112" s="250" t="str">
        <f>IF($AA112="współrzędne niezmienione",VLOOKUP($G112,'WMA -stare dane'!$H$2:$P$114,9,0),"")</f>
        <v>A4</v>
      </c>
    </row>
    <row r="113" spans="1:34" ht="43.5">
      <c r="A113" s="21">
        <v>112</v>
      </c>
      <c r="B113" s="7" t="s">
        <v>199</v>
      </c>
      <c r="C113" s="1" t="s">
        <v>1457</v>
      </c>
      <c r="D113" s="20" t="s">
        <v>64</v>
      </c>
      <c r="E113" s="1" t="s">
        <v>1475</v>
      </c>
      <c r="F113" s="1" t="s">
        <v>1476</v>
      </c>
      <c r="G113" s="59" t="s">
        <v>2679</v>
      </c>
      <c r="H113" s="60" t="s">
        <v>2680</v>
      </c>
      <c r="I113" s="1"/>
      <c r="J113" s="1"/>
      <c r="K113" s="1"/>
      <c r="L113" s="1" t="s">
        <v>1479</v>
      </c>
      <c r="M113" s="1" t="s">
        <v>73</v>
      </c>
      <c r="N113" s="1"/>
      <c r="O113" s="20" t="s">
        <v>94</v>
      </c>
      <c r="P113" s="7"/>
      <c r="Q113" s="1"/>
      <c r="R113" s="14" t="s">
        <v>95</v>
      </c>
      <c r="S113" s="14"/>
      <c r="T113" s="32"/>
      <c r="U113" s="58" t="s">
        <v>1480</v>
      </c>
      <c r="V113" s="67" t="s">
        <v>96</v>
      </c>
      <c r="W113" s="67" t="s">
        <v>96</v>
      </c>
      <c r="X113"/>
      <c r="Y113" s="249" t="e">
        <f>VLOOKUP(G113,'WMA -stare dane'!$H$1:$R$114,1,0)</f>
        <v>#N/A</v>
      </c>
      <c r="Z113" s="249" t="e">
        <f>VLOOKUP(H113,'WMA -stare dane'!$I$1:$R$114,1,0)</f>
        <v>#N/A</v>
      </c>
      <c r="AA113" s="250" t="e">
        <f t="shared" si="1"/>
        <v>#N/A</v>
      </c>
      <c r="AB113" s="249" t="e">
        <f>IF($AA113="współrzędne niezmienione",VLOOKUP($G113,'WMA -stare dane'!$H$2:$P$114,3,0),"")</f>
        <v>#N/A</v>
      </c>
      <c r="AC113" s="249" t="e">
        <f>IF($AA113="współrzędne niezmienione",VLOOKUP($G113,'WMA -stare dane'!$H$2:$P$114,4,0),"")</f>
        <v>#N/A</v>
      </c>
      <c r="AD113" s="249" t="e">
        <f>IF($AA113="współrzędne niezmienione",VLOOKUP($G113,'WMA -stare dane'!$H$2:$P$114,5,0),"")</f>
        <v>#N/A</v>
      </c>
      <c r="AE113" s="249" t="e">
        <f>IF($AA113="współrzędne niezmienione",VLOOKUP($G113,'WMA -stare dane'!$H$2:$P$114,6,0),"")</f>
        <v>#N/A</v>
      </c>
      <c r="AF113" s="250" t="e">
        <f>IF($AA113="współrzędne niezmienione",VLOOKUP($G113,'WMA -stare dane'!$H$2:$P$114,7,0),"")</f>
        <v>#N/A</v>
      </c>
      <c r="AG113" s="250" t="e">
        <f>IF($AA113="współrzędne niezmienione",VLOOKUP($G113,'WMA -stare dane'!$H$2:$P$114,8,0),"")</f>
        <v>#N/A</v>
      </c>
      <c r="AH113" s="250" t="e">
        <f>IF($AA113="współrzędne niezmienione",VLOOKUP($G113,'WMA -stare dane'!$H$2:$P$114,9,0),"")</f>
        <v>#N/A</v>
      </c>
    </row>
    <row r="114" spans="1:34" ht="43.5" hidden="1">
      <c r="A114" s="21">
        <v>113</v>
      </c>
      <c r="B114" s="29" t="s">
        <v>199</v>
      </c>
      <c r="C114" s="1" t="s">
        <v>1457</v>
      </c>
      <c r="D114" s="20" t="s">
        <v>64</v>
      </c>
      <c r="E114" s="1" t="s">
        <v>1484</v>
      </c>
      <c r="F114" s="1" t="s">
        <v>1485</v>
      </c>
      <c r="G114" s="1" t="s">
        <v>1486</v>
      </c>
      <c r="H114" s="1" t="s">
        <v>1487</v>
      </c>
      <c r="I114" s="1" t="s">
        <v>1488</v>
      </c>
      <c r="J114" s="1" t="s">
        <v>1489</v>
      </c>
      <c r="K114" s="1" t="s">
        <v>323</v>
      </c>
      <c r="L114" s="1" t="s">
        <v>1490</v>
      </c>
      <c r="M114" s="1" t="s">
        <v>73</v>
      </c>
      <c r="N114" s="1"/>
      <c r="O114" s="20" t="s">
        <v>94</v>
      </c>
      <c r="P114" s="7"/>
      <c r="Q114" s="1"/>
      <c r="R114" s="14" t="s">
        <v>95</v>
      </c>
      <c r="S114" s="14"/>
      <c r="T114" s="32"/>
      <c r="U114" s="40"/>
      <c r="V114" s="36" t="s">
        <v>96</v>
      </c>
      <c r="W114" s="36" t="s">
        <v>96</v>
      </c>
      <c r="X114"/>
      <c r="Y114" s="249" t="str">
        <f>VLOOKUP(G114,'WMA -stare dane'!$H$1:$R$114,1,0)</f>
        <v>51.30190 15.72342</v>
      </c>
      <c r="Z114" s="249" t="str">
        <f>VLOOKUP(H114,'WMA -stare dane'!$I$1:$R$114,1,0)</f>
        <v>51.32864 15.64304</v>
      </c>
      <c r="AA114" s="250" t="str">
        <f t="shared" si="1"/>
        <v>współrzędne niezmienione</v>
      </c>
      <c r="AB114" s="249" t="str">
        <f>IF($AA114="współrzędne niezmienione",VLOOKUP($G114,'WMA -stare dane'!$H$2:$P$114,3,0),"")</f>
        <v>51.30190</v>
      </c>
      <c r="AC114" s="249" t="str">
        <f>IF($AA114="współrzędne niezmienione",VLOOKUP($G114,'WMA -stare dane'!$H$2:$P$114,4,0),"")</f>
        <v>15.72342</v>
      </c>
      <c r="AD114" s="249" t="str">
        <f>IF($AA114="współrzędne niezmienione",VLOOKUP($G114,'WMA -stare dane'!$H$2:$P$114,5,0),"")</f>
        <v>51.32864</v>
      </c>
      <c r="AE114" s="249" t="str">
        <f>IF($AA114="współrzędne niezmienione",VLOOKUP($G114,'WMA -stare dane'!$H$2:$P$114,6,0),"")</f>
        <v>15.64304</v>
      </c>
      <c r="AF114" s="250">
        <f>IF($AA114="współrzędne niezmienione",VLOOKUP($G114,'WMA -stare dane'!$H$2:$P$114,7,0),"")</f>
        <v>49.8</v>
      </c>
      <c r="AG114" s="250">
        <f>IF($AA114="współrzędne niezmienione",VLOOKUP($G114,'WMA -stare dane'!$H$2:$P$114,8,0),"")</f>
        <v>56.3</v>
      </c>
      <c r="AH114" s="250" t="str">
        <f>IF($AA114="współrzędne niezmienione",VLOOKUP($G114,'WMA -stare dane'!$H$2:$P$114,9,0),"")</f>
        <v>A4</v>
      </c>
    </row>
    <row r="115" spans="1:34" ht="58" hidden="1">
      <c r="A115" s="21">
        <v>114</v>
      </c>
      <c r="B115" s="7" t="s">
        <v>199</v>
      </c>
      <c r="C115" s="1" t="s">
        <v>1457</v>
      </c>
      <c r="D115" s="20" t="s">
        <v>64</v>
      </c>
      <c r="E115" s="1" t="s">
        <v>1495</v>
      </c>
      <c r="F115" s="1" t="s">
        <v>1496</v>
      </c>
      <c r="G115" s="1" t="s">
        <v>1497</v>
      </c>
      <c r="H115" s="1" t="s">
        <v>1498</v>
      </c>
      <c r="I115" s="1" t="s">
        <v>1499</v>
      </c>
      <c r="J115" s="1" t="s">
        <v>1500</v>
      </c>
      <c r="K115" s="1" t="s">
        <v>323</v>
      </c>
      <c r="L115" s="1" t="s">
        <v>1501</v>
      </c>
      <c r="M115" s="1" t="s">
        <v>73</v>
      </c>
      <c r="N115" s="1"/>
      <c r="O115" s="20" t="s">
        <v>94</v>
      </c>
      <c r="P115" s="7"/>
      <c r="Q115" s="1"/>
      <c r="R115" s="14" t="s">
        <v>95</v>
      </c>
      <c r="S115" s="14"/>
      <c r="T115" s="32"/>
      <c r="U115" s="58" t="s">
        <v>1502</v>
      </c>
      <c r="V115" s="36" t="s">
        <v>96</v>
      </c>
      <c r="W115" s="36" t="s">
        <v>97</v>
      </c>
      <c r="X115"/>
      <c r="Y115" s="249" t="str">
        <f>VLOOKUP(G115,'WMA -stare dane'!$H$1:$R$114,1,0)</f>
        <v>51.05990 16.52190</v>
      </c>
      <c r="Z115" s="249" t="str">
        <f>VLOOKUP(H115,'WMA -stare dane'!$I$1:$R$114,1,0)</f>
        <v>51.07564 16.45154</v>
      </c>
      <c r="AA115" s="250" t="str">
        <f t="shared" si="1"/>
        <v>współrzędne niezmienione</v>
      </c>
      <c r="AB115" s="249" t="str">
        <f>IF($AA115="współrzędne niezmienione",VLOOKUP($G115,'WMA -stare dane'!$H$2:$P$114,3,0),"")</f>
        <v>51.05990</v>
      </c>
      <c r="AC115" s="249" t="str">
        <f>IF($AA115="współrzędne niezmienione",VLOOKUP($G115,'WMA -stare dane'!$H$2:$P$114,4,0),"")</f>
        <v>16.52190</v>
      </c>
      <c r="AD115" s="249" t="str">
        <f>IF($AA115="współrzędne niezmienione",VLOOKUP($G115,'WMA -stare dane'!$H$2:$P$114,5,0),"")</f>
        <v>51.07564</v>
      </c>
      <c r="AE115" s="249" t="str">
        <f>IF($AA115="współrzędne niezmienione",VLOOKUP($G115,'WMA -stare dane'!$H$2:$P$114,6,0),"")</f>
        <v>16.45154</v>
      </c>
      <c r="AF115" s="250">
        <f>IF($AA115="współrzędne niezmienione",VLOOKUP($G115,'WMA -stare dane'!$H$2:$P$114,7,0),"")</f>
        <v>115</v>
      </c>
      <c r="AG115" s="250">
        <f>IF($AA115="współrzędne niezmienione",VLOOKUP($G115,'WMA -stare dane'!$H$2:$P$114,8,0),"")</f>
        <v>120.3</v>
      </c>
      <c r="AH115" s="250" t="str">
        <f>IF($AA115="współrzędne niezmienione",VLOOKUP($G115,'WMA -stare dane'!$H$2:$P$114,9,0),"")</f>
        <v>A4</v>
      </c>
    </row>
    <row r="116" spans="1:34" ht="290" hidden="1">
      <c r="A116" s="21">
        <v>115</v>
      </c>
      <c r="B116" s="7" t="s">
        <v>199</v>
      </c>
      <c r="C116" s="1" t="s">
        <v>1457</v>
      </c>
      <c r="D116" s="20" t="s">
        <v>64</v>
      </c>
      <c r="E116" s="1" t="s">
        <v>1507</v>
      </c>
      <c r="F116" s="1" t="s">
        <v>1508</v>
      </c>
      <c r="G116" s="1" t="s">
        <v>1509</v>
      </c>
      <c r="H116" s="1" t="s">
        <v>1510</v>
      </c>
      <c r="I116" s="1"/>
      <c r="J116" s="1"/>
      <c r="K116" s="1"/>
      <c r="L116" s="1" t="s">
        <v>1511</v>
      </c>
      <c r="M116" s="1" t="s">
        <v>73</v>
      </c>
      <c r="N116" s="1" t="s">
        <v>1512</v>
      </c>
      <c r="O116" s="1" t="s">
        <v>1513</v>
      </c>
      <c r="P116" s="7" t="s">
        <v>557</v>
      </c>
      <c r="Q116" s="1" t="s">
        <v>1514</v>
      </c>
      <c r="R116" s="2" t="s">
        <v>127</v>
      </c>
      <c r="S116" s="2" t="s">
        <v>1515</v>
      </c>
      <c r="T116" s="32" t="s">
        <v>1516</v>
      </c>
      <c r="U116" s="58" t="s">
        <v>1517</v>
      </c>
      <c r="V116" s="67" t="s">
        <v>97</v>
      </c>
      <c r="W116" s="67" t="s">
        <v>96</v>
      </c>
      <c r="X116"/>
      <c r="Y116" s="249" t="str">
        <f>VLOOKUP(G116,'WMA -stare dane'!$H$1:$R$114,1,0)</f>
        <v>51.04641 16.98116</v>
      </c>
      <c r="Z116" s="249" t="str">
        <f>VLOOKUP(H116,'WMA -stare dane'!$I$1:$R$114,1,0)</f>
        <v>51.03798 16.89384</v>
      </c>
      <c r="AA116" s="250" t="str">
        <f t="shared" si="1"/>
        <v>współrzędne niezmienione</v>
      </c>
      <c r="AB116" s="249" t="str">
        <f>IF($AA116="współrzędne niezmienione",VLOOKUP($G116,'WMA -stare dane'!$H$2:$P$114,3,0),"")</f>
        <v>51.04641</v>
      </c>
      <c r="AC116" s="249" t="str">
        <f>IF($AA116="współrzędne niezmienione",VLOOKUP($G116,'WMA -stare dane'!$H$2:$P$114,4,0),"")</f>
        <v>16.98116</v>
      </c>
      <c r="AD116" s="249" t="str">
        <f>IF($AA116="współrzędne niezmienione",VLOOKUP($G116,'WMA -stare dane'!$H$2:$P$114,5,0),"")</f>
        <v>51.03798</v>
      </c>
      <c r="AE116" s="249" t="str">
        <f>IF($AA116="współrzędne niezmienione",VLOOKUP($G116,'WMA -stare dane'!$H$2:$P$114,6,0),"")</f>
        <v>16.89384</v>
      </c>
      <c r="AF116" s="250">
        <f>IF($AA116="współrzędne niezmienione",VLOOKUP($G116,'WMA -stare dane'!$H$2:$P$114,7,0),"")</f>
        <v>147.69999999999999</v>
      </c>
      <c r="AG116" s="250">
        <f>IF($AA116="współrzędne niezmienione",VLOOKUP($G116,'WMA -stare dane'!$H$2:$P$114,8,0),"")</f>
        <v>154.1</v>
      </c>
      <c r="AH116" s="250" t="str">
        <f>IF($AA116="współrzędne niezmienione",VLOOKUP($G116,'WMA -stare dane'!$H$2:$P$114,9,0),"")</f>
        <v>A4</v>
      </c>
    </row>
    <row r="117" spans="1:34" ht="58" hidden="1">
      <c r="A117" s="21">
        <v>116</v>
      </c>
      <c r="B117" s="7" t="s">
        <v>167</v>
      </c>
      <c r="C117" s="1" t="s">
        <v>1522</v>
      </c>
      <c r="D117" s="20" t="s">
        <v>64</v>
      </c>
      <c r="E117" s="1" t="s">
        <v>1523</v>
      </c>
      <c r="F117" s="1" t="s">
        <v>1524</v>
      </c>
      <c r="G117" s="1" t="s">
        <v>1525</v>
      </c>
      <c r="H117" s="1" t="s">
        <v>1526</v>
      </c>
      <c r="I117" s="1" t="s">
        <v>1527</v>
      </c>
      <c r="J117" s="1" t="s">
        <v>1528</v>
      </c>
      <c r="K117" s="1" t="s">
        <v>323</v>
      </c>
      <c r="L117" s="1" t="s">
        <v>1529</v>
      </c>
      <c r="M117" s="1" t="s">
        <v>383</v>
      </c>
      <c r="N117" s="1"/>
      <c r="O117" s="20" t="s">
        <v>94</v>
      </c>
      <c r="P117" s="7"/>
      <c r="Q117" s="1"/>
      <c r="R117" s="14" t="s">
        <v>95</v>
      </c>
      <c r="S117" s="14" t="s">
        <v>1530</v>
      </c>
      <c r="T117" s="32"/>
      <c r="U117" s="40"/>
      <c r="V117" s="36" t="s">
        <v>96</v>
      </c>
      <c r="W117" s="36" t="s">
        <v>96</v>
      </c>
      <c r="X117"/>
      <c r="Y117" s="249" t="str">
        <f>VLOOKUP(G117,'WMA -stare dane'!$H$1:$R$114,1,0)</f>
        <v>50.4489166666667 18.3295</v>
      </c>
      <c r="Z117" s="249" t="str">
        <f>VLOOKUP(H117,'WMA -stare dane'!$I$1:$R$114,1,0)</f>
        <v>50.3915 18.4501388888889</v>
      </c>
      <c r="AA117" s="250" t="str">
        <f t="shared" si="1"/>
        <v>współrzędne niezmienione</v>
      </c>
      <c r="AB117" s="249" t="str">
        <f>IF($AA117="współrzędne niezmienione",VLOOKUP($G117,'WMA -stare dane'!$H$2:$P$114,3,0),"")</f>
        <v>50.4489166666667</v>
      </c>
      <c r="AC117" s="249" t="str">
        <f>IF($AA117="współrzędne niezmienione",VLOOKUP($G117,'WMA -stare dane'!$H$2:$P$114,4,0),"")</f>
        <v>18.3295</v>
      </c>
      <c r="AD117" s="249" t="str">
        <f>IF($AA117="współrzędne niezmienione",VLOOKUP($G117,'WMA -stare dane'!$H$2:$P$114,5,0),"")</f>
        <v>50.3915</v>
      </c>
      <c r="AE117" s="249" t="str">
        <f>IF($AA117="współrzędne niezmienione",VLOOKUP($G117,'WMA -stare dane'!$H$2:$P$114,6,0),"")</f>
        <v>18.4501388888889</v>
      </c>
      <c r="AF117" s="250">
        <f>IF($AA117="współrzędne niezmienione",VLOOKUP($G117,'WMA -stare dane'!$H$2:$P$114,7,0),"")</f>
        <v>277.3</v>
      </c>
      <c r="AG117" s="250">
        <f>IF($AA117="współrzędne niezmienione",VLOOKUP($G117,'WMA -stare dane'!$H$2:$P$114,8,0),"")</f>
        <v>288.2</v>
      </c>
      <c r="AH117" s="250" t="str">
        <f>IF($AA117="współrzędne niezmienione",VLOOKUP($G117,'WMA -stare dane'!$H$2:$P$114,9,0),"")</f>
        <v>A4</v>
      </c>
    </row>
    <row r="118" spans="1:34" ht="43.5" hidden="1">
      <c r="A118" s="21">
        <v>117</v>
      </c>
      <c r="B118" s="7" t="s">
        <v>160</v>
      </c>
      <c r="C118" s="1" t="s">
        <v>1535</v>
      </c>
      <c r="D118" s="20" t="s">
        <v>64</v>
      </c>
      <c r="E118" s="1" t="s">
        <v>750</v>
      </c>
      <c r="F118" s="1" t="s">
        <v>1536</v>
      </c>
      <c r="G118" s="1" t="s">
        <v>1537</v>
      </c>
      <c r="H118" s="1" t="s">
        <v>1538</v>
      </c>
      <c r="I118" s="1" t="s">
        <v>754</v>
      </c>
      <c r="J118" s="1" t="s">
        <v>1539</v>
      </c>
      <c r="K118" s="1" t="s">
        <v>323</v>
      </c>
      <c r="L118" s="1" t="s">
        <v>1540</v>
      </c>
      <c r="M118" s="1" t="s">
        <v>73</v>
      </c>
      <c r="N118" s="1"/>
      <c r="O118" s="20" t="s">
        <v>94</v>
      </c>
      <c r="P118" s="7"/>
      <c r="Q118" s="1"/>
      <c r="R118" s="14" t="s">
        <v>95</v>
      </c>
      <c r="S118" s="14"/>
      <c r="T118" s="32"/>
      <c r="U118" s="43" t="s">
        <v>1541</v>
      </c>
      <c r="V118" s="36" t="s">
        <v>96</v>
      </c>
      <c r="W118" s="20" t="s">
        <v>325</v>
      </c>
      <c r="Y118" s="249" t="str">
        <f>VLOOKUP(G118,'WMA -stare dane'!$H$1:$R$114,1,0)</f>
        <v>50.05412 21.01048</v>
      </c>
      <c r="Z118" s="249" t="str">
        <f>VLOOKUP(H118,'WMA -stare dane'!$I$1:$R$114,1,0)</f>
        <v>50.06548 21.06676</v>
      </c>
      <c r="AA118" s="250" t="str">
        <f t="shared" si="1"/>
        <v>współrzędne niezmienione</v>
      </c>
      <c r="AB118" s="249" t="str">
        <f>IF($AA118="współrzędne niezmienione",VLOOKUP($G118,'WMA -stare dane'!$H$2:$P$114,3,0),"")</f>
        <v>50.05412</v>
      </c>
      <c r="AC118" s="249" t="str">
        <f>IF($AA118="współrzędne niezmienione",VLOOKUP($G118,'WMA -stare dane'!$H$2:$P$114,4,0),"")</f>
        <v>21.01048</v>
      </c>
      <c r="AD118" s="249" t="str">
        <f>IF($AA118="współrzędne niezmienione",VLOOKUP($G118,'WMA -stare dane'!$H$2:$P$114,5,0),"")</f>
        <v>50.06548</v>
      </c>
      <c r="AE118" s="249" t="str">
        <f>IF($AA118="współrzędne niezmienione",VLOOKUP($G118,'WMA -stare dane'!$H$2:$P$114,6,0),"")</f>
        <v>21.06676</v>
      </c>
      <c r="AF118" s="250">
        <f>IF($AA118="współrzędne niezmienione",VLOOKUP($G118,'WMA -stare dane'!$H$2:$P$114,7,0),"")</f>
        <v>501.7</v>
      </c>
      <c r="AG118" s="250">
        <f>IF($AA118="współrzędne niezmienione",VLOOKUP($G118,'WMA -stare dane'!$H$2:$P$114,8,0),"")</f>
        <v>506.1</v>
      </c>
      <c r="AH118" s="250" t="str">
        <f>IF($AA118="współrzędne niezmienione",VLOOKUP($G118,'WMA -stare dane'!$H$2:$P$114,9,0),"")</f>
        <v>A4</v>
      </c>
    </row>
    <row r="119" spans="1:34" ht="29" hidden="1">
      <c r="A119" s="21">
        <v>118</v>
      </c>
      <c r="B119" s="7" t="s">
        <v>160</v>
      </c>
      <c r="C119" s="1" t="s">
        <v>1535</v>
      </c>
      <c r="D119" s="20" t="s">
        <v>64</v>
      </c>
      <c r="E119" s="1" t="s">
        <v>1546</v>
      </c>
      <c r="F119" s="1" t="s">
        <v>749</v>
      </c>
      <c r="G119" s="1" t="s">
        <v>1547</v>
      </c>
      <c r="H119" s="1" t="s">
        <v>1548</v>
      </c>
      <c r="I119" s="1" t="s">
        <v>1549</v>
      </c>
      <c r="J119" s="1" t="s">
        <v>753</v>
      </c>
      <c r="K119" s="1" t="s">
        <v>323</v>
      </c>
      <c r="L119" s="1" t="s">
        <v>1550</v>
      </c>
      <c r="M119" s="1" t="s">
        <v>73</v>
      </c>
      <c r="N119" s="1"/>
      <c r="O119" s="20" t="s">
        <v>94</v>
      </c>
      <c r="P119" s="7"/>
      <c r="Q119" s="1"/>
      <c r="R119" s="14" t="s">
        <v>95</v>
      </c>
      <c r="S119" s="14"/>
      <c r="T119" s="32"/>
      <c r="U119" s="40"/>
      <c r="V119" s="36" t="s">
        <v>96</v>
      </c>
      <c r="W119" s="20" t="s">
        <v>325</v>
      </c>
      <c r="Y119" s="249" t="str">
        <f>VLOOKUP(G119,'WMA -stare dane'!$H$1:$R$114,1,0)</f>
        <v>50.00116 20.64690</v>
      </c>
      <c r="Z119" s="249" t="str">
        <f>VLOOKUP(H119,'WMA -stare dane'!$I$1:$R$114,1,0)</f>
        <v>50.01466 20.86906</v>
      </c>
      <c r="AA119" s="250" t="str">
        <f t="shared" si="1"/>
        <v>współrzędne niezmienione</v>
      </c>
      <c r="AB119" s="249" t="str">
        <f>IF($AA119="współrzędne niezmienione",VLOOKUP($G119,'WMA -stare dane'!$H$2:$P$114,3,0),"")</f>
        <v>50.00116</v>
      </c>
      <c r="AC119" s="249" t="str">
        <f>IF($AA119="współrzędne niezmienione",VLOOKUP($G119,'WMA -stare dane'!$H$2:$P$114,4,0),"")</f>
        <v>20.64690</v>
      </c>
      <c r="AD119" s="249" t="str">
        <f>IF($AA119="współrzędne niezmienione",VLOOKUP($G119,'WMA -stare dane'!$H$2:$P$114,5,0),"")</f>
        <v>50.01466</v>
      </c>
      <c r="AE119" s="249" t="str">
        <f>IF($AA119="współrzędne niezmienione",VLOOKUP($G119,'WMA -stare dane'!$H$2:$P$114,6,0),"")</f>
        <v>20.86906</v>
      </c>
      <c r="AF119" s="250">
        <f>IF($AA119="współrzędne niezmienione",VLOOKUP($G119,'WMA -stare dane'!$H$2:$P$114,7,0),"")</f>
        <v>472.5</v>
      </c>
      <c r="AG119" s="250">
        <f>IF($AA119="współrzędne niezmienione",VLOOKUP($G119,'WMA -stare dane'!$H$2:$P$114,8,0),"")</f>
        <v>488.8</v>
      </c>
      <c r="AH119" s="250" t="str">
        <f>IF($AA119="współrzędne niezmienione",VLOOKUP($G119,'WMA -stare dane'!$H$2:$P$114,9,0),"")</f>
        <v>A4</v>
      </c>
    </row>
    <row r="120" spans="1:34" ht="29" hidden="1">
      <c r="A120" s="21">
        <v>119</v>
      </c>
      <c r="B120" s="7" t="s">
        <v>131</v>
      </c>
      <c r="C120" s="1" t="s">
        <v>1425</v>
      </c>
      <c r="D120" s="20" t="s">
        <v>1555</v>
      </c>
      <c r="E120" s="1" t="s">
        <v>1556</v>
      </c>
      <c r="F120" s="1"/>
      <c r="G120" s="1" t="s">
        <v>1557</v>
      </c>
      <c r="H120" s="1"/>
      <c r="I120" s="49" t="s">
        <v>1558</v>
      </c>
      <c r="J120" s="1"/>
      <c r="K120" s="1">
        <v>15</v>
      </c>
      <c r="L120" s="1" t="s">
        <v>1559</v>
      </c>
      <c r="M120" s="1" t="s">
        <v>73</v>
      </c>
      <c r="N120" s="1"/>
      <c r="O120" s="20" t="s">
        <v>94</v>
      </c>
      <c r="P120" s="7"/>
      <c r="Q120" s="1"/>
      <c r="R120" s="14" t="s">
        <v>95</v>
      </c>
      <c r="S120" s="14"/>
      <c r="T120" s="32"/>
      <c r="U120" s="40"/>
      <c r="V120" s="36"/>
      <c r="W120" s="36" t="s">
        <v>96</v>
      </c>
      <c r="Y120" s="249" t="e">
        <f>VLOOKUP(G120,'WMA -stare dane'!$H$1:$R$114,1,0)</f>
        <v>#N/A</v>
      </c>
      <c r="Z120" s="249" t="e">
        <f>VLOOKUP(H120,'WMA -stare dane'!$I$1:$R$114,1,0)</f>
        <v>#N/A</v>
      </c>
      <c r="AA120" s="250" t="e">
        <f t="shared" si="1"/>
        <v>#N/A</v>
      </c>
      <c r="AB120" s="249" t="e">
        <f>IF($AA120="współrzędne niezmienione",VLOOKUP($G120,'WMA -stare dane'!$H$2:$P$114,3,0),"")</f>
        <v>#N/A</v>
      </c>
      <c r="AC120" s="249" t="e">
        <f>IF($AA120="współrzędne niezmienione",VLOOKUP($G120,'WMA -stare dane'!$H$2:$P$114,4,0),"")</f>
        <v>#N/A</v>
      </c>
      <c r="AD120" s="249" t="e">
        <f>IF($AA120="współrzędne niezmienione",VLOOKUP($G120,'WMA -stare dane'!$H$2:$P$114,5,0),"")</f>
        <v>#N/A</v>
      </c>
      <c r="AE120" s="249" t="e">
        <f>IF($AA120="współrzędne niezmienione",VLOOKUP($G120,'WMA -stare dane'!$H$2:$P$114,6,0),"")</f>
        <v>#N/A</v>
      </c>
      <c r="AF120" s="250" t="e">
        <f>IF($AA120="współrzędne niezmienione",VLOOKUP($G120,'WMA -stare dane'!$H$2:$P$114,7,0),"")</f>
        <v>#N/A</v>
      </c>
      <c r="AG120" s="250" t="e">
        <f>IF($AA120="współrzędne niezmienione",VLOOKUP($G120,'WMA -stare dane'!$H$2:$P$114,8,0),"")</f>
        <v>#N/A</v>
      </c>
      <c r="AH120" s="250" t="e">
        <f>IF($AA120="współrzędne niezmienione",VLOOKUP($G120,'WMA -stare dane'!$H$2:$P$114,9,0),"")</f>
        <v>#N/A</v>
      </c>
    </row>
    <row r="121" spans="1:34" ht="29" hidden="1">
      <c r="A121" s="21">
        <v>120</v>
      </c>
      <c r="B121" s="7" t="s">
        <v>160</v>
      </c>
      <c r="C121" s="1" t="s">
        <v>1535</v>
      </c>
      <c r="D121" s="20" t="s">
        <v>1555</v>
      </c>
      <c r="E121" s="1" t="s">
        <v>1560</v>
      </c>
      <c r="F121" s="1"/>
      <c r="G121" s="1" t="s">
        <v>1561</v>
      </c>
      <c r="H121" s="1"/>
      <c r="I121" s="1" t="s">
        <v>1562</v>
      </c>
      <c r="J121" s="1"/>
      <c r="K121" s="1">
        <v>52</v>
      </c>
      <c r="L121" s="1" t="s">
        <v>1563</v>
      </c>
      <c r="M121" s="1" t="s">
        <v>383</v>
      </c>
      <c r="N121" s="1"/>
      <c r="O121" s="20" t="s">
        <v>94</v>
      </c>
      <c r="P121" s="7"/>
      <c r="Q121" s="1"/>
      <c r="R121" s="14" t="s">
        <v>95</v>
      </c>
      <c r="S121" s="14"/>
      <c r="T121" s="32"/>
      <c r="U121" s="40"/>
      <c r="V121" s="36" t="s">
        <v>96</v>
      </c>
      <c r="W121" s="36" t="s">
        <v>96</v>
      </c>
      <c r="Y121" s="249" t="e">
        <f>VLOOKUP(G121,'WMA -stare dane'!$H$1:$R$114,1,0)</f>
        <v>#N/A</v>
      </c>
      <c r="Z121" s="249" t="e">
        <f>VLOOKUP(H121,'WMA -stare dane'!$I$1:$R$114,1,0)</f>
        <v>#N/A</v>
      </c>
      <c r="AA121" s="250" t="e">
        <f t="shared" si="1"/>
        <v>#N/A</v>
      </c>
      <c r="AB121" s="249" t="e">
        <f>IF($AA121="współrzędne niezmienione",VLOOKUP($G121,'WMA -stare dane'!$H$2:$P$114,3,0),"")</f>
        <v>#N/A</v>
      </c>
      <c r="AC121" s="249" t="e">
        <f>IF($AA121="współrzędne niezmienione",VLOOKUP($G121,'WMA -stare dane'!$H$2:$P$114,4,0),"")</f>
        <v>#N/A</v>
      </c>
      <c r="AD121" s="249" t="e">
        <f>IF($AA121="współrzędne niezmienione",VLOOKUP($G121,'WMA -stare dane'!$H$2:$P$114,5,0),"")</f>
        <v>#N/A</v>
      </c>
      <c r="AE121" s="249" t="e">
        <f>IF($AA121="współrzędne niezmienione",VLOOKUP($G121,'WMA -stare dane'!$H$2:$P$114,6,0),"")</f>
        <v>#N/A</v>
      </c>
      <c r="AF121" s="250" t="e">
        <f>IF($AA121="współrzędne niezmienione",VLOOKUP($G121,'WMA -stare dane'!$H$2:$P$114,7,0),"")</f>
        <v>#N/A</v>
      </c>
      <c r="AG121" s="250" t="e">
        <f>IF($AA121="współrzędne niezmienione",VLOOKUP($G121,'WMA -stare dane'!$H$2:$P$114,8,0),"")</f>
        <v>#N/A</v>
      </c>
      <c r="AH121" s="250" t="e">
        <f>IF($AA121="współrzędne niezmienione",VLOOKUP($G121,'WMA -stare dane'!$H$2:$P$114,9,0),"")</f>
        <v>#N/A</v>
      </c>
    </row>
    <row r="122" spans="1:34" ht="58" hidden="1">
      <c r="A122" s="21">
        <v>121</v>
      </c>
      <c r="B122" s="7" t="s">
        <v>167</v>
      </c>
      <c r="C122" s="1" t="s">
        <v>1522</v>
      </c>
      <c r="D122" s="20" t="s">
        <v>1555</v>
      </c>
      <c r="E122" s="1" t="s">
        <v>1564</v>
      </c>
      <c r="F122" s="1"/>
      <c r="G122" s="1" t="s">
        <v>1565</v>
      </c>
      <c r="H122" s="1"/>
      <c r="I122" s="1" t="s">
        <v>1566</v>
      </c>
      <c r="J122" s="1"/>
      <c r="K122" s="1">
        <v>45</v>
      </c>
      <c r="L122" s="1" t="s">
        <v>1567</v>
      </c>
      <c r="M122" s="1" t="s">
        <v>73</v>
      </c>
      <c r="N122" s="1"/>
      <c r="O122" s="20" t="s">
        <v>94</v>
      </c>
      <c r="P122" s="7"/>
      <c r="Q122" s="1"/>
      <c r="R122" s="14" t="s">
        <v>95</v>
      </c>
      <c r="S122" s="14"/>
      <c r="T122" s="32"/>
      <c r="U122" s="40"/>
      <c r="V122" s="36" t="s">
        <v>96</v>
      </c>
      <c r="W122" s="36" t="s">
        <v>1568</v>
      </c>
      <c r="X122"/>
      <c r="Y122" s="249" t="e">
        <f>VLOOKUP(G122,'WMA -stare dane'!$H$1:$R$114,1,0)</f>
        <v>#N/A</v>
      </c>
      <c r="Z122" s="249" t="e">
        <f>VLOOKUP(H122,'WMA -stare dane'!$I$1:$R$114,1,0)</f>
        <v>#N/A</v>
      </c>
      <c r="AA122" s="250" t="e">
        <f t="shared" si="1"/>
        <v>#N/A</v>
      </c>
      <c r="AB122" s="249" t="e">
        <f>IF($AA122="współrzędne niezmienione",VLOOKUP($G122,'WMA -stare dane'!$H$2:$P$114,3,0),"")</f>
        <v>#N/A</v>
      </c>
      <c r="AC122" s="249" t="e">
        <f>IF($AA122="współrzędne niezmienione",VLOOKUP($G122,'WMA -stare dane'!$H$2:$P$114,4,0),"")</f>
        <v>#N/A</v>
      </c>
      <c r="AD122" s="249" t="e">
        <f>IF($AA122="współrzędne niezmienione",VLOOKUP($G122,'WMA -stare dane'!$H$2:$P$114,5,0),"")</f>
        <v>#N/A</v>
      </c>
      <c r="AE122" s="249" t="e">
        <f>IF($AA122="współrzędne niezmienione",VLOOKUP($G122,'WMA -stare dane'!$H$2:$P$114,6,0),"")</f>
        <v>#N/A</v>
      </c>
      <c r="AF122" s="250" t="e">
        <f>IF($AA122="współrzędne niezmienione",VLOOKUP($G122,'WMA -stare dane'!$H$2:$P$114,7,0),"")</f>
        <v>#N/A</v>
      </c>
      <c r="AG122" s="250" t="e">
        <f>IF($AA122="współrzędne niezmienione",VLOOKUP($G122,'WMA -stare dane'!$H$2:$P$114,8,0),"")</f>
        <v>#N/A</v>
      </c>
      <c r="AH122" s="250" t="e">
        <f>IF($AA122="współrzędne niezmienione",VLOOKUP($G122,'WMA -stare dane'!$H$2:$P$114,9,0),"")</f>
        <v>#N/A</v>
      </c>
    </row>
    <row r="123" spans="1:34" ht="145">
      <c r="A123" s="21">
        <v>122</v>
      </c>
      <c r="B123" s="7" t="s">
        <v>167</v>
      </c>
      <c r="C123" s="1" t="s">
        <v>586</v>
      </c>
      <c r="D123" s="20" t="s">
        <v>64</v>
      </c>
      <c r="E123" s="1" t="s">
        <v>1569</v>
      </c>
      <c r="F123" s="1" t="s">
        <v>1570</v>
      </c>
      <c r="G123" s="1" t="s">
        <v>2681</v>
      </c>
      <c r="H123" s="1" t="s">
        <v>2682</v>
      </c>
      <c r="I123" s="1" t="s">
        <v>1573</v>
      </c>
      <c r="J123" s="1" t="s">
        <v>1574</v>
      </c>
      <c r="K123" s="1">
        <v>42</v>
      </c>
      <c r="L123" s="1" t="s">
        <v>1575</v>
      </c>
      <c r="M123" s="1" t="s">
        <v>123</v>
      </c>
      <c r="N123" s="1"/>
      <c r="O123" s="1" t="s">
        <v>1576</v>
      </c>
      <c r="P123" s="7" t="s">
        <v>1577</v>
      </c>
      <c r="Q123" s="1" t="s">
        <v>1578</v>
      </c>
      <c r="R123" s="2" t="s">
        <v>127</v>
      </c>
      <c r="S123" s="2" t="s">
        <v>1579</v>
      </c>
      <c r="T123" s="32" t="s">
        <v>1580</v>
      </c>
      <c r="U123" s="40" t="s">
        <v>1581</v>
      </c>
      <c r="V123" s="36"/>
      <c r="W123" s="36" t="s">
        <v>1582</v>
      </c>
      <c r="X123" t="s">
        <v>251</v>
      </c>
      <c r="Y123" s="249" t="e">
        <f>VLOOKUP(G123,'WMA -stare dane'!$H$1:$R$114,1,0)</f>
        <v>#N/A</v>
      </c>
      <c r="Z123" s="249" t="e">
        <f>VLOOKUP(H123,'WMA -stare dane'!$I$1:$R$114,1,0)</f>
        <v>#N/A</v>
      </c>
      <c r="AA123" s="250" t="e">
        <f t="shared" si="1"/>
        <v>#N/A</v>
      </c>
      <c r="AB123" s="249" t="e">
        <f>IF($AA123="współrzędne niezmienione",VLOOKUP($G123,'WMA -stare dane'!$H$2:$P$114,3,0),"")</f>
        <v>#N/A</v>
      </c>
      <c r="AC123" s="249" t="e">
        <f>IF($AA123="współrzędne niezmienione",VLOOKUP($G123,'WMA -stare dane'!$H$2:$P$114,4,0),"")</f>
        <v>#N/A</v>
      </c>
      <c r="AD123" s="249" t="e">
        <f>IF($AA123="współrzędne niezmienione",VLOOKUP($G123,'WMA -stare dane'!$H$2:$P$114,5,0),"")</f>
        <v>#N/A</v>
      </c>
      <c r="AE123" s="249" t="e">
        <f>IF($AA123="współrzędne niezmienione",VLOOKUP($G123,'WMA -stare dane'!$H$2:$P$114,6,0),"")</f>
        <v>#N/A</v>
      </c>
      <c r="AF123" s="250" t="e">
        <f>IF($AA123="współrzędne niezmienione",VLOOKUP($G123,'WMA -stare dane'!$H$2:$P$114,7,0),"")</f>
        <v>#N/A</v>
      </c>
      <c r="AG123" s="250" t="e">
        <f>IF($AA123="współrzędne niezmienione",VLOOKUP($G123,'WMA -stare dane'!$H$2:$P$114,8,0),"")</f>
        <v>#N/A</v>
      </c>
      <c r="AH123" s="250" t="e">
        <f>IF($AA123="współrzędne niezmienione",VLOOKUP($G123,'WMA -stare dane'!$H$2:$P$114,9,0),"")</f>
        <v>#N/A</v>
      </c>
    </row>
    <row r="124" spans="1:34" ht="72.5">
      <c r="A124" s="21">
        <v>122</v>
      </c>
      <c r="B124" s="7" t="s">
        <v>167</v>
      </c>
      <c r="C124" s="1" t="s">
        <v>586</v>
      </c>
      <c r="D124" s="20" t="s">
        <v>64</v>
      </c>
      <c r="E124" s="1" t="s">
        <v>1587</v>
      </c>
      <c r="F124" s="1"/>
      <c r="G124" s="1" t="s">
        <v>1588</v>
      </c>
      <c r="H124" s="1"/>
      <c r="I124" s="1" t="s">
        <v>1589</v>
      </c>
      <c r="J124" s="1"/>
      <c r="K124" s="1">
        <v>42</v>
      </c>
      <c r="L124" s="1" t="s">
        <v>1590</v>
      </c>
      <c r="M124" s="1" t="s">
        <v>123</v>
      </c>
      <c r="N124" s="1"/>
      <c r="O124" s="1" t="s">
        <v>1576</v>
      </c>
      <c r="P124" s="7" t="s">
        <v>1577</v>
      </c>
      <c r="Q124" s="1" t="s">
        <v>1591</v>
      </c>
      <c r="R124" s="15" t="s">
        <v>76</v>
      </c>
      <c r="S124" s="15" t="s">
        <v>1592</v>
      </c>
      <c r="T124" s="32" t="s">
        <v>1170</v>
      </c>
      <c r="U124" s="40" t="s">
        <v>1593</v>
      </c>
      <c r="V124" s="36" t="s">
        <v>96</v>
      </c>
      <c r="W124" s="36" t="s">
        <v>1582</v>
      </c>
      <c r="X124"/>
      <c r="Y124" s="249" t="e">
        <f>VLOOKUP(G124,'WMA -stare dane'!$H$1:$R$114,1,0)</f>
        <v>#N/A</v>
      </c>
      <c r="Z124" s="249" t="e">
        <f>VLOOKUP(H124,'WMA -stare dane'!$I$1:$R$114,1,0)</f>
        <v>#N/A</v>
      </c>
      <c r="AA124" s="250" t="e">
        <f t="shared" si="1"/>
        <v>#N/A</v>
      </c>
      <c r="AB124" s="249" t="e">
        <f>IF($AA124="współrzędne niezmienione",VLOOKUP($G124,'WMA -stare dane'!$H$2:$P$114,3,0),"")</f>
        <v>#N/A</v>
      </c>
      <c r="AC124" s="249" t="e">
        <f>IF($AA124="współrzędne niezmienione",VLOOKUP($G124,'WMA -stare dane'!$H$2:$P$114,4,0),"")</f>
        <v>#N/A</v>
      </c>
      <c r="AD124" s="249" t="e">
        <f>IF($AA124="współrzędne niezmienione",VLOOKUP($G124,'WMA -stare dane'!$H$2:$P$114,5,0),"")</f>
        <v>#N/A</v>
      </c>
      <c r="AE124" s="249" t="e">
        <f>IF($AA124="współrzędne niezmienione",VLOOKUP($G124,'WMA -stare dane'!$H$2:$P$114,6,0),"")</f>
        <v>#N/A</v>
      </c>
      <c r="AF124" s="250" t="e">
        <f>IF($AA124="współrzędne niezmienione",VLOOKUP($G124,'WMA -stare dane'!$H$2:$P$114,7,0),"")</f>
        <v>#N/A</v>
      </c>
      <c r="AG124" s="250" t="e">
        <f>IF($AA124="współrzędne niezmienione",VLOOKUP($G124,'WMA -stare dane'!$H$2:$P$114,8,0),"")</f>
        <v>#N/A</v>
      </c>
      <c r="AH124" s="250" t="e">
        <f>IF($AA124="współrzędne niezmienione",VLOOKUP($G124,'WMA -stare dane'!$H$2:$P$114,9,0),"")</f>
        <v>#N/A</v>
      </c>
    </row>
    <row r="125" spans="1:34" ht="58" hidden="1">
      <c r="A125" s="21">
        <v>124</v>
      </c>
      <c r="B125" s="7" t="s">
        <v>167</v>
      </c>
      <c r="C125" s="1" t="s">
        <v>586</v>
      </c>
      <c r="D125" s="20" t="s">
        <v>102</v>
      </c>
      <c r="E125" s="20" t="s">
        <v>1594</v>
      </c>
      <c r="F125" s="20"/>
      <c r="G125" s="1" t="s">
        <v>1595</v>
      </c>
      <c r="H125" s="1"/>
      <c r="I125" s="20" t="s">
        <v>1596</v>
      </c>
      <c r="J125" s="20"/>
      <c r="K125" s="20">
        <v>39</v>
      </c>
      <c r="L125" s="1" t="s">
        <v>1597</v>
      </c>
      <c r="M125" s="1" t="s">
        <v>123</v>
      </c>
      <c r="N125" s="1"/>
      <c r="O125" s="20" t="s">
        <v>1598</v>
      </c>
      <c r="P125" s="7" t="s">
        <v>1577</v>
      </c>
      <c r="Q125" s="1"/>
      <c r="R125" s="14" t="s">
        <v>95</v>
      </c>
      <c r="S125" s="14"/>
      <c r="T125" s="32" t="s">
        <v>944</v>
      </c>
      <c r="U125" s="34" t="s">
        <v>1599</v>
      </c>
      <c r="V125" s="36"/>
      <c r="W125" s="36" t="s">
        <v>1582</v>
      </c>
      <c r="X125"/>
      <c r="Y125" s="249" t="e">
        <f>VLOOKUP(G125,'WMA -stare dane'!$H$1:$R$114,1,0)</f>
        <v>#N/A</v>
      </c>
      <c r="Z125" s="249" t="e">
        <f>VLOOKUP(H125,'WMA -stare dane'!$I$1:$R$114,1,0)</f>
        <v>#N/A</v>
      </c>
      <c r="AA125" s="250" t="e">
        <f t="shared" si="1"/>
        <v>#N/A</v>
      </c>
      <c r="AB125" s="249" t="e">
        <f>IF($AA125="współrzędne niezmienione",VLOOKUP($G125,'WMA -stare dane'!$H$2:$P$114,3,0),"")</f>
        <v>#N/A</v>
      </c>
      <c r="AC125" s="249" t="e">
        <f>IF($AA125="współrzędne niezmienione",VLOOKUP($G125,'WMA -stare dane'!$H$2:$P$114,4,0),"")</f>
        <v>#N/A</v>
      </c>
      <c r="AD125" s="249" t="e">
        <f>IF($AA125="współrzędne niezmienione",VLOOKUP($G125,'WMA -stare dane'!$H$2:$P$114,5,0),"")</f>
        <v>#N/A</v>
      </c>
      <c r="AE125" s="249" t="e">
        <f>IF($AA125="współrzędne niezmienione",VLOOKUP($G125,'WMA -stare dane'!$H$2:$P$114,6,0),"")</f>
        <v>#N/A</v>
      </c>
      <c r="AF125" s="250" t="e">
        <f>IF($AA125="współrzędne niezmienione",VLOOKUP($G125,'WMA -stare dane'!$H$2:$P$114,7,0),"")</f>
        <v>#N/A</v>
      </c>
      <c r="AG125" s="250" t="e">
        <f>IF($AA125="współrzędne niezmienione",VLOOKUP($G125,'WMA -stare dane'!$H$2:$P$114,8,0),"")</f>
        <v>#N/A</v>
      </c>
      <c r="AH125" s="250" t="e">
        <f>IF($AA125="współrzędne niezmienione",VLOOKUP($G125,'WMA -stare dane'!$H$2:$P$114,9,0),"")</f>
        <v>#N/A</v>
      </c>
    </row>
    <row r="126" spans="1:34" ht="72.5">
      <c r="A126" s="21">
        <v>125</v>
      </c>
      <c r="B126" s="7" t="s">
        <v>167</v>
      </c>
      <c r="C126" s="1" t="s">
        <v>586</v>
      </c>
      <c r="D126" s="20" t="s">
        <v>64</v>
      </c>
      <c r="E126" s="20" t="s">
        <v>1600</v>
      </c>
      <c r="F126" s="20" t="s">
        <v>1601</v>
      </c>
      <c r="G126" s="1" t="s">
        <v>2683</v>
      </c>
      <c r="H126" s="1" t="s">
        <v>2684</v>
      </c>
      <c r="I126" s="20" t="s">
        <v>1604</v>
      </c>
      <c r="J126" s="20" t="s">
        <v>1605</v>
      </c>
      <c r="K126" s="20" t="s">
        <v>323</v>
      </c>
      <c r="L126" s="1" t="s">
        <v>1606</v>
      </c>
      <c r="M126" s="1" t="s">
        <v>123</v>
      </c>
      <c r="N126" s="1"/>
      <c r="O126" s="20" t="s">
        <v>1607</v>
      </c>
      <c r="P126" s="7" t="s">
        <v>1577</v>
      </c>
      <c r="Q126" s="1"/>
      <c r="R126" s="15" t="s">
        <v>76</v>
      </c>
      <c r="S126" s="15" t="s">
        <v>1365</v>
      </c>
      <c r="T126" s="32" t="s">
        <v>944</v>
      </c>
      <c r="U126" s="34" t="s">
        <v>1608</v>
      </c>
      <c r="V126" s="36" t="s">
        <v>96</v>
      </c>
      <c r="W126" s="36" t="s">
        <v>96</v>
      </c>
      <c r="X126"/>
      <c r="Y126" s="249" t="e">
        <f>VLOOKUP(G126,'WMA -stare dane'!$H$1:$R$114,1,0)</f>
        <v>#N/A</v>
      </c>
      <c r="Z126" s="249" t="e">
        <f>VLOOKUP(H126,'WMA -stare dane'!$I$1:$R$114,1,0)</f>
        <v>#N/A</v>
      </c>
      <c r="AA126" s="250" t="e">
        <f t="shared" si="1"/>
        <v>#N/A</v>
      </c>
      <c r="AB126" s="249" t="e">
        <f>IF($AA126="współrzędne niezmienione",VLOOKUP($G126,'WMA -stare dane'!$H$2:$P$114,3,0),"")</f>
        <v>#N/A</v>
      </c>
      <c r="AC126" s="249" t="e">
        <f>IF($AA126="współrzędne niezmienione",VLOOKUP($G126,'WMA -stare dane'!$H$2:$P$114,4,0),"")</f>
        <v>#N/A</v>
      </c>
      <c r="AD126" s="249" t="e">
        <f>IF($AA126="współrzędne niezmienione",VLOOKUP($G126,'WMA -stare dane'!$H$2:$P$114,5,0),"")</f>
        <v>#N/A</v>
      </c>
      <c r="AE126" s="249" t="e">
        <f>IF($AA126="współrzędne niezmienione",VLOOKUP($G126,'WMA -stare dane'!$H$2:$P$114,6,0),"")</f>
        <v>#N/A</v>
      </c>
      <c r="AF126" s="250" t="e">
        <f>IF($AA126="współrzędne niezmienione",VLOOKUP($G126,'WMA -stare dane'!$H$2:$P$114,7,0),"")</f>
        <v>#N/A</v>
      </c>
      <c r="AG126" s="250" t="e">
        <f>IF($AA126="współrzędne niezmienione",VLOOKUP($G126,'WMA -stare dane'!$H$2:$P$114,8,0),"")</f>
        <v>#N/A</v>
      </c>
      <c r="AH126" s="250" t="e">
        <f>IF($AA126="współrzędne niezmienione",VLOOKUP($G126,'WMA -stare dane'!$H$2:$P$114,9,0),"")</f>
        <v>#N/A</v>
      </c>
    </row>
    <row r="127" spans="1:34" ht="87">
      <c r="A127" s="21">
        <v>126</v>
      </c>
      <c r="B127" s="7" t="s">
        <v>167</v>
      </c>
      <c r="C127" s="1" t="s">
        <v>586</v>
      </c>
      <c r="D127" s="20" t="s">
        <v>64</v>
      </c>
      <c r="E127" s="20" t="s">
        <v>1613</v>
      </c>
      <c r="F127" s="1" t="s">
        <v>1614</v>
      </c>
      <c r="G127" s="49" t="s">
        <v>2685</v>
      </c>
      <c r="H127" s="49" t="s">
        <v>2686</v>
      </c>
      <c r="I127" s="20" t="s">
        <v>1617</v>
      </c>
      <c r="J127" s="20" t="s">
        <v>1618</v>
      </c>
      <c r="K127" s="20" t="s">
        <v>323</v>
      </c>
      <c r="L127" s="1" t="s">
        <v>1619</v>
      </c>
      <c r="M127" s="1" t="s">
        <v>123</v>
      </c>
      <c r="N127" s="1"/>
      <c r="O127" s="20" t="s">
        <v>1607</v>
      </c>
      <c r="P127" s="7" t="s">
        <v>1577</v>
      </c>
      <c r="Q127" s="1" t="s">
        <v>1620</v>
      </c>
      <c r="R127" s="15" t="s">
        <v>76</v>
      </c>
      <c r="S127" s="15" t="s">
        <v>1621</v>
      </c>
      <c r="T127" s="32" t="s">
        <v>1622</v>
      </c>
      <c r="U127" s="40" t="s">
        <v>1623</v>
      </c>
      <c r="V127" s="36" t="s">
        <v>96</v>
      </c>
      <c r="W127" s="36" t="s">
        <v>1624</v>
      </c>
      <c r="X127"/>
      <c r="Y127" s="249" t="e">
        <f>VLOOKUP(G127,'WMA -stare dane'!$H$1:$R$114,1,0)</f>
        <v>#N/A</v>
      </c>
      <c r="Z127" s="249" t="e">
        <f>VLOOKUP(H127,'WMA -stare dane'!$I$1:$R$114,1,0)</f>
        <v>#N/A</v>
      </c>
      <c r="AA127" s="250" t="e">
        <f t="shared" si="1"/>
        <v>#N/A</v>
      </c>
      <c r="AB127" s="249" t="e">
        <f>IF($AA127="współrzędne niezmienione",VLOOKUP($G127,'WMA -stare dane'!$H$2:$P$114,3,0),"")</f>
        <v>#N/A</v>
      </c>
      <c r="AC127" s="249" t="e">
        <f>IF($AA127="współrzędne niezmienione",VLOOKUP($G127,'WMA -stare dane'!$H$2:$P$114,4,0),"")</f>
        <v>#N/A</v>
      </c>
      <c r="AD127" s="249" t="e">
        <f>IF($AA127="współrzędne niezmienione",VLOOKUP($G127,'WMA -stare dane'!$H$2:$P$114,5,0),"")</f>
        <v>#N/A</v>
      </c>
      <c r="AE127" s="249" t="e">
        <f>IF($AA127="współrzędne niezmienione",VLOOKUP($G127,'WMA -stare dane'!$H$2:$P$114,6,0),"")</f>
        <v>#N/A</v>
      </c>
      <c r="AF127" s="250" t="e">
        <f>IF($AA127="współrzędne niezmienione",VLOOKUP($G127,'WMA -stare dane'!$H$2:$P$114,7,0),"")</f>
        <v>#N/A</v>
      </c>
      <c r="AG127" s="250" t="e">
        <f>IF($AA127="współrzędne niezmienione",VLOOKUP($G127,'WMA -stare dane'!$H$2:$P$114,8,0),"")</f>
        <v>#N/A</v>
      </c>
      <c r="AH127" s="250" t="e">
        <f>IF($AA127="współrzędne niezmienione",VLOOKUP($G127,'WMA -stare dane'!$H$2:$P$114,9,0),"")</f>
        <v>#N/A</v>
      </c>
    </row>
    <row r="128" spans="1:34" ht="159.5">
      <c r="A128" s="21">
        <v>127</v>
      </c>
      <c r="B128" s="7" t="s">
        <v>167</v>
      </c>
      <c r="C128" s="1" t="s">
        <v>586</v>
      </c>
      <c r="D128" s="20" t="s">
        <v>64</v>
      </c>
      <c r="E128" s="20" t="s">
        <v>1629</v>
      </c>
      <c r="F128" s="20"/>
      <c r="G128" s="49" t="s">
        <v>2687</v>
      </c>
      <c r="H128" s="49" t="s">
        <v>2688</v>
      </c>
      <c r="I128" s="20" t="s">
        <v>1632</v>
      </c>
      <c r="J128" s="20" t="s">
        <v>1633</v>
      </c>
      <c r="K128" s="20">
        <v>38</v>
      </c>
      <c r="L128" s="1" t="s">
        <v>1634</v>
      </c>
      <c r="M128" s="1" t="s">
        <v>123</v>
      </c>
      <c r="N128" s="1"/>
      <c r="O128" s="20" t="s">
        <v>1607</v>
      </c>
      <c r="P128" s="7" t="s">
        <v>1577</v>
      </c>
      <c r="Q128" s="1" t="s">
        <v>1635</v>
      </c>
      <c r="R128" s="2" t="s">
        <v>127</v>
      </c>
      <c r="S128" s="2" t="s">
        <v>1636</v>
      </c>
      <c r="T128" s="32" t="s">
        <v>1637</v>
      </c>
      <c r="U128" s="40" t="s">
        <v>1638</v>
      </c>
      <c r="V128" s="36" t="s">
        <v>96</v>
      </c>
      <c r="W128" s="20" t="s">
        <v>1639</v>
      </c>
      <c r="X128"/>
      <c r="Y128" s="249" t="e">
        <f>VLOOKUP(G128,'WMA -stare dane'!$H$1:$R$114,1,0)</f>
        <v>#N/A</v>
      </c>
      <c r="Z128" s="249" t="e">
        <f>VLOOKUP(H128,'WMA -stare dane'!$I$1:$R$114,1,0)</f>
        <v>#N/A</v>
      </c>
      <c r="AA128" s="250" t="e">
        <f t="shared" si="1"/>
        <v>#N/A</v>
      </c>
      <c r="AB128" s="249" t="e">
        <f>IF($AA128="współrzędne niezmienione",VLOOKUP($G128,'WMA -stare dane'!$H$2:$P$114,3,0),"")</f>
        <v>#N/A</v>
      </c>
      <c r="AC128" s="249" t="e">
        <f>IF($AA128="współrzędne niezmienione",VLOOKUP($G128,'WMA -stare dane'!$H$2:$P$114,4,0),"")</f>
        <v>#N/A</v>
      </c>
      <c r="AD128" s="249" t="e">
        <f>IF($AA128="współrzędne niezmienione",VLOOKUP($G128,'WMA -stare dane'!$H$2:$P$114,5,0),"")</f>
        <v>#N/A</v>
      </c>
      <c r="AE128" s="249" t="e">
        <f>IF($AA128="współrzędne niezmienione",VLOOKUP($G128,'WMA -stare dane'!$H$2:$P$114,6,0),"")</f>
        <v>#N/A</v>
      </c>
      <c r="AF128" s="250" t="e">
        <f>IF($AA128="współrzędne niezmienione",VLOOKUP($G128,'WMA -stare dane'!$H$2:$P$114,7,0),"")</f>
        <v>#N/A</v>
      </c>
      <c r="AG128" s="250" t="e">
        <f>IF($AA128="współrzędne niezmienione",VLOOKUP($G128,'WMA -stare dane'!$H$2:$P$114,8,0),"")</f>
        <v>#N/A</v>
      </c>
      <c r="AH128" s="250" t="e">
        <f>IF($AA128="współrzędne niezmienione",VLOOKUP($G128,'WMA -stare dane'!$H$2:$P$114,9,0),"")</f>
        <v>#N/A</v>
      </c>
    </row>
    <row r="129" spans="1:34" ht="72.5" hidden="1">
      <c r="A129" s="21">
        <v>128</v>
      </c>
      <c r="B129" s="7" t="s">
        <v>167</v>
      </c>
      <c r="C129" s="1" t="s">
        <v>586</v>
      </c>
      <c r="D129" s="20" t="s">
        <v>102</v>
      </c>
      <c r="E129" s="20" t="s">
        <v>1629</v>
      </c>
      <c r="F129" s="20"/>
      <c r="G129" s="69"/>
      <c r="H129" s="69"/>
      <c r="I129" s="71"/>
      <c r="J129" s="20"/>
      <c r="K129" s="20">
        <v>38</v>
      </c>
      <c r="L129" s="1" t="s">
        <v>1643</v>
      </c>
      <c r="M129" s="1" t="s">
        <v>123</v>
      </c>
      <c r="N129" s="1"/>
      <c r="O129" s="20" t="s">
        <v>1607</v>
      </c>
      <c r="P129" s="7" t="s">
        <v>1577</v>
      </c>
      <c r="Q129" s="1" t="s">
        <v>1591</v>
      </c>
      <c r="R129" s="15" t="s">
        <v>76</v>
      </c>
      <c r="S129" s="15" t="s">
        <v>1592</v>
      </c>
      <c r="T129" s="32" t="s">
        <v>1170</v>
      </c>
      <c r="U129" s="40" t="s">
        <v>1644</v>
      </c>
      <c r="V129" s="36"/>
      <c r="W129" s="36" t="s">
        <v>96</v>
      </c>
      <c r="X129" t="s">
        <v>251</v>
      </c>
      <c r="Y129" s="249" t="e">
        <f>VLOOKUP(G129,'WMA -stare dane'!$H$1:$R$114,1,0)</f>
        <v>#N/A</v>
      </c>
      <c r="Z129" s="249" t="e">
        <f>VLOOKUP(H129,'WMA -stare dane'!$I$1:$R$114,1,0)</f>
        <v>#N/A</v>
      </c>
      <c r="AA129" s="250" t="e">
        <f t="shared" si="1"/>
        <v>#N/A</v>
      </c>
      <c r="AB129" s="249" t="e">
        <f>IF($AA129="współrzędne niezmienione",VLOOKUP($G129,'WMA -stare dane'!$H$2:$P$114,3,0),"")</f>
        <v>#N/A</v>
      </c>
      <c r="AC129" s="249" t="e">
        <f>IF($AA129="współrzędne niezmienione",VLOOKUP($G129,'WMA -stare dane'!$H$2:$P$114,4,0),"")</f>
        <v>#N/A</v>
      </c>
      <c r="AD129" s="249" t="e">
        <f>IF($AA129="współrzędne niezmienione",VLOOKUP($G129,'WMA -stare dane'!$H$2:$P$114,5,0),"")</f>
        <v>#N/A</v>
      </c>
      <c r="AE129" s="249" t="e">
        <f>IF($AA129="współrzędne niezmienione",VLOOKUP($G129,'WMA -stare dane'!$H$2:$P$114,6,0),"")</f>
        <v>#N/A</v>
      </c>
      <c r="AF129" s="250" t="e">
        <f>IF($AA129="współrzędne niezmienione",VLOOKUP($G129,'WMA -stare dane'!$H$2:$P$114,7,0),"")</f>
        <v>#N/A</v>
      </c>
      <c r="AG129" s="250" t="e">
        <f>IF($AA129="współrzędne niezmienione",VLOOKUP($G129,'WMA -stare dane'!$H$2:$P$114,8,0),"")</f>
        <v>#N/A</v>
      </c>
      <c r="AH129" s="250" t="e">
        <f>IF($AA129="współrzędne niezmienione",VLOOKUP($G129,'WMA -stare dane'!$H$2:$P$114,9,0),"")</f>
        <v>#N/A</v>
      </c>
    </row>
    <row r="130" spans="1:34" ht="43.5" hidden="1">
      <c r="A130" s="21">
        <v>129</v>
      </c>
      <c r="B130" s="7" t="s">
        <v>167</v>
      </c>
      <c r="C130" s="1" t="s">
        <v>586</v>
      </c>
      <c r="D130" s="20" t="s">
        <v>102</v>
      </c>
      <c r="E130" s="20" t="s">
        <v>1645</v>
      </c>
      <c r="F130" s="20"/>
      <c r="G130" s="1" t="s">
        <v>1646</v>
      </c>
      <c r="H130" s="1"/>
      <c r="I130" s="20" t="s">
        <v>1647</v>
      </c>
      <c r="J130" s="20"/>
      <c r="K130" s="20">
        <v>88</v>
      </c>
      <c r="L130" s="1" t="s">
        <v>1648</v>
      </c>
      <c r="M130" s="1" t="s">
        <v>123</v>
      </c>
      <c r="N130" s="1"/>
      <c r="O130" s="20" t="s">
        <v>1607</v>
      </c>
      <c r="P130" s="7" t="s">
        <v>1577</v>
      </c>
      <c r="Q130" s="1" t="s">
        <v>1649</v>
      </c>
      <c r="R130" s="14" t="s">
        <v>95</v>
      </c>
      <c r="S130" s="14"/>
      <c r="T130" s="32"/>
      <c r="U130" s="40"/>
      <c r="V130" s="36"/>
      <c r="W130" s="36" t="s">
        <v>96</v>
      </c>
      <c r="X130"/>
      <c r="Y130" s="249" t="e">
        <f>VLOOKUP(G130,'WMA -stare dane'!$H$1:$R$114,1,0)</f>
        <v>#N/A</v>
      </c>
      <c r="Z130" s="249" t="e">
        <f>VLOOKUP(H130,'WMA -stare dane'!$I$1:$R$114,1,0)</f>
        <v>#N/A</v>
      </c>
      <c r="AA130" s="250" t="e">
        <f t="shared" si="1"/>
        <v>#N/A</v>
      </c>
      <c r="AB130" s="249" t="e">
        <f>IF($AA130="współrzędne niezmienione",VLOOKUP($G130,'WMA -stare dane'!$H$2:$P$114,3,0),"")</f>
        <v>#N/A</v>
      </c>
      <c r="AC130" s="249" t="e">
        <f>IF($AA130="współrzędne niezmienione",VLOOKUP($G130,'WMA -stare dane'!$H$2:$P$114,4,0),"")</f>
        <v>#N/A</v>
      </c>
      <c r="AD130" s="249" t="e">
        <f>IF($AA130="współrzędne niezmienione",VLOOKUP($G130,'WMA -stare dane'!$H$2:$P$114,5,0),"")</f>
        <v>#N/A</v>
      </c>
      <c r="AE130" s="249" t="e">
        <f>IF($AA130="współrzędne niezmienione",VLOOKUP($G130,'WMA -stare dane'!$H$2:$P$114,6,0),"")</f>
        <v>#N/A</v>
      </c>
      <c r="AF130" s="250" t="e">
        <f>IF($AA130="współrzędne niezmienione",VLOOKUP($G130,'WMA -stare dane'!$H$2:$P$114,7,0),"")</f>
        <v>#N/A</v>
      </c>
      <c r="AG130" s="250" t="e">
        <f>IF($AA130="współrzędne niezmienione",VLOOKUP($G130,'WMA -stare dane'!$H$2:$P$114,8,0),"")</f>
        <v>#N/A</v>
      </c>
      <c r="AH130" s="250" t="e">
        <f>IF($AA130="współrzędne niezmienione",VLOOKUP($G130,'WMA -stare dane'!$H$2:$P$114,9,0),"")</f>
        <v>#N/A</v>
      </c>
    </row>
    <row r="131" spans="1:34" ht="87">
      <c r="A131" s="21">
        <v>130</v>
      </c>
      <c r="B131" s="7" t="s">
        <v>167</v>
      </c>
      <c r="C131" s="1" t="s">
        <v>586</v>
      </c>
      <c r="D131" s="20" t="s">
        <v>64</v>
      </c>
      <c r="E131" s="20" t="s">
        <v>1650</v>
      </c>
      <c r="F131" s="20" t="s">
        <v>1651</v>
      </c>
      <c r="G131" s="1" t="s">
        <v>2689</v>
      </c>
      <c r="H131" s="1" t="s">
        <v>2690</v>
      </c>
      <c r="I131" s="20" t="s">
        <v>1654</v>
      </c>
      <c r="J131" s="20" t="s">
        <v>1655</v>
      </c>
      <c r="K131" s="20">
        <v>94</v>
      </c>
      <c r="L131" s="1" t="s">
        <v>1656</v>
      </c>
      <c r="M131" s="1" t="s">
        <v>123</v>
      </c>
      <c r="N131" s="1"/>
      <c r="O131" s="20" t="s">
        <v>1657</v>
      </c>
      <c r="P131" s="7" t="s">
        <v>1577</v>
      </c>
      <c r="Q131" s="1" t="s">
        <v>1658</v>
      </c>
      <c r="R131" s="16" t="s">
        <v>178</v>
      </c>
      <c r="S131" s="16" t="s">
        <v>1659</v>
      </c>
      <c r="T131" s="32" t="s">
        <v>1660</v>
      </c>
      <c r="U131" s="40" t="s">
        <v>1661</v>
      </c>
      <c r="V131" s="36"/>
      <c r="W131" s="36"/>
      <c r="X131" t="s">
        <v>251</v>
      </c>
      <c r="Y131" s="249" t="e">
        <f>VLOOKUP(G131,'WMA -stare dane'!$H$1:$R$114,1,0)</f>
        <v>#N/A</v>
      </c>
      <c r="Z131" s="249" t="e">
        <f>VLOOKUP(H131,'WMA -stare dane'!$I$1:$R$114,1,0)</f>
        <v>#N/A</v>
      </c>
      <c r="AA131" s="250" t="e">
        <f t="shared" ref="AA131:AA194" si="2">IF(AND(G131=Y131,H131=Z131),"współrzędne niezmienione","różnica")</f>
        <v>#N/A</v>
      </c>
      <c r="AB131" s="249" t="e">
        <f>IF($AA131="współrzędne niezmienione",VLOOKUP($G131,'WMA -stare dane'!$H$2:$P$114,3,0),"")</f>
        <v>#N/A</v>
      </c>
      <c r="AC131" s="249" t="e">
        <f>IF($AA131="współrzędne niezmienione",VLOOKUP($G131,'WMA -stare dane'!$H$2:$P$114,4,0),"")</f>
        <v>#N/A</v>
      </c>
      <c r="AD131" s="249" t="e">
        <f>IF($AA131="współrzędne niezmienione",VLOOKUP($G131,'WMA -stare dane'!$H$2:$P$114,5,0),"")</f>
        <v>#N/A</v>
      </c>
      <c r="AE131" s="249" t="e">
        <f>IF($AA131="współrzędne niezmienione",VLOOKUP($G131,'WMA -stare dane'!$H$2:$P$114,6,0),"")</f>
        <v>#N/A</v>
      </c>
      <c r="AF131" s="250" t="e">
        <f>IF($AA131="współrzędne niezmienione",VLOOKUP($G131,'WMA -stare dane'!$H$2:$P$114,7,0),"")</f>
        <v>#N/A</v>
      </c>
      <c r="AG131" s="250" t="e">
        <f>IF($AA131="współrzędne niezmienione",VLOOKUP($G131,'WMA -stare dane'!$H$2:$P$114,8,0),"")</f>
        <v>#N/A</v>
      </c>
      <c r="AH131" s="250" t="e">
        <f>IF($AA131="współrzędne niezmienione",VLOOKUP($G131,'WMA -stare dane'!$H$2:$P$114,9,0),"")</f>
        <v>#N/A</v>
      </c>
    </row>
    <row r="132" spans="1:34" ht="58" hidden="1">
      <c r="A132" s="21">
        <v>131</v>
      </c>
      <c r="B132" s="7" t="s">
        <v>1146</v>
      </c>
      <c r="C132" s="1" t="s">
        <v>1147</v>
      </c>
      <c r="D132" s="20" t="s">
        <v>1555</v>
      </c>
      <c r="E132" s="1" t="s">
        <v>1666</v>
      </c>
      <c r="F132" s="1"/>
      <c r="G132" s="1" t="s">
        <v>1667</v>
      </c>
      <c r="H132" s="1"/>
      <c r="I132" s="2"/>
      <c r="J132" s="2"/>
      <c r="K132" s="1">
        <v>77</v>
      </c>
      <c r="L132" s="1" t="s">
        <v>1668</v>
      </c>
      <c r="M132" s="1" t="s">
        <v>123</v>
      </c>
      <c r="N132" s="1" t="s">
        <v>1669</v>
      </c>
      <c r="O132" s="1" t="s">
        <v>1670</v>
      </c>
      <c r="P132" s="7" t="s">
        <v>557</v>
      </c>
      <c r="Q132" s="1" t="s">
        <v>1671</v>
      </c>
      <c r="R132" s="14" t="s">
        <v>95</v>
      </c>
      <c r="S132" s="14"/>
      <c r="T132" s="32"/>
      <c r="U132" s="40"/>
      <c r="V132" s="36"/>
      <c r="W132" s="1" t="s">
        <v>1672</v>
      </c>
      <c r="X132"/>
      <c r="Y132" s="249" t="e">
        <f>VLOOKUP(G132,'WMA -stare dane'!$H$1:$R$114,1,0)</f>
        <v>#N/A</v>
      </c>
      <c r="Z132" s="249" t="e">
        <f>VLOOKUP(H132,'WMA -stare dane'!$I$1:$R$114,1,0)</f>
        <v>#N/A</v>
      </c>
      <c r="AA132" s="250" t="e">
        <f t="shared" si="2"/>
        <v>#N/A</v>
      </c>
      <c r="AB132" s="249" t="e">
        <f>IF($AA132="współrzędne niezmienione",VLOOKUP($G132,'WMA -stare dane'!$H$2:$P$114,3,0),"")</f>
        <v>#N/A</v>
      </c>
      <c r="AC132" s="249" t="e">
        <f>IF($AA132="współrzędne niezmienione",VLOOKUP($G132,'WMA -stare dane'!$H$2:$P$114,4,0),"")</f>
        <v>#N/A</v>
      </c>
      <c r="AD132" s="249" t="e">
        <f>IF($AA132="współrzędne niezmienione",VLOOKUP($G132,'WMA -stare dane'!$H$2:$P$114,5,0),"")</f>
        <v>#N/A</v>
      </c>
      <c r="AE132" s="249" t="e">
        <f>IF($AA132="współrzędne niezmienione",VLOOKUP($G132,'WMA -stare dane'!$H$2:$P$114,6,0),"")</f>
        <v>#N/A</v>
      </c>
      <c r="AF132" s="250" t="e">
        <f>IF($AA132="współrzędne niezmienione",VLOOKUP($G132,'WMA -stare dane'!$H$2:$P$114,7,0),"")</f>
        <v>#N/A</v>
      </c>
      <c r="AG132" s="250" t="e">
        <f>IF($AA132="współrzędne niezmienione",VLOOKUP($G132,'WMA -stare dane'!$H$2:$P$114,8,0),"")</f>
        <v>#N/A</v>
      </c>
      <c r="AH132" s="250" t="e">
        <f>IF($AA132="współrzędne niezmienione",VLOOKUP($G132,'WMA -stare dane'!$H$2:$P$114,9,0),"")</f>
        <v>#N/A</v>
      </c>
    </row>
    <row r="133" spans="1:34" ht="43.5" hidden="1">
      <c r="A133" s="21">
        <v>132</v>
      </c>
      <c r="B133" s="7" t="s">
        <v>131</v>
      </c>
      <c r="C133" s="1" t="s">
        <v>1425</v>
      </c>
      <c r="D133" s="20" t="s">
        <v>1555</v>
      </c>
      <c r="E133" s="1" t="s">
        <v>1673</v>
      </c>
      <c r="F133" s="1"/>
      <c r="G133" s="1" t="s">
        <v>1674</v>
      </c>
      <c r="H133" s="1"/>
      <c r="I133" s="49" t="s">
        <v>1675</v>
      </c>
      <c r="J133" s="1"/>
      <c r="K133" s="1">
        <v>36</v>
      </c>
      <c r="L133" s="1" t="s">
        <v>1676</v>
      </c>
      <c r="M133" s="1" t="s">
        <v>123</v>
      </c>
      <c r="N133" s="1" t="s">
        <v>1669</v>
      </c>
      <c r="O133" s="20" t="s">
        <v>94</v>
      </c>
      <c r="P133" s="7"/>
      <c r="Q133" s="1"/>
      <c r="R133" s="14" t="s">
        <v>95</v>
      </c>
      <c r="S133" s="14"/>
      <c r="T133" s="32"/>
      <c r="U133" s="34"/>
      <c r="V133" s="36"/>
      <c r="W133" s="36" t="s">
        <v>96</v>
      </c>
      <c r="Y133" s="249" t="e">
        <f>VLOOKUP(G133,'WMA -stare dane'!$H$1:$R$114,1,0)</f>
        <v>#N/A</v>
      </c>
      <c r="Z133" s="249" t="e">
        <f>VLOOKUP(H133,'WMA -stare dane'!$I$1:$R$114,1,0)</f>
        <v>#N/A</v>
      </c>
      <c r="AA133" s="250" t="e">
        <f t="shared" si="2"/>
        <v>#N/A</v>
      </c>
      <c r="AB133" s="249" t="e">
        <f>IF($AA133="współrzędne niezmienione",VLOOKUP($G133,'WMA -stare dane'!$H$2:$P$114,3,0),"")</f>
        <v>#N/A</v>
      </c>
      <c r="AC133" s="249" t="e">
        <f>IF($AA133="współrzędne niezmienione",VLOOKUP($G133,'WMA -stare dane'!$H$2:$P$114,4,0),"")</f>
        <v>#N/A</v>
      </c>
      <c r="AD133" s="249" t="e">
        <f>IF($AA133="współrzędne niezmienione",VLOOKUP($G133,'WMA -stare dane'!$H$2:$P$114,5,0),"")</f>
        <v>#N/A</v>
      </c>
      <c r="AE133" s="249" t="e">
        <f>IF($AA133="współrzędne niezmienione",VLOOKUP($G133,'WMA -stare dane'!$H$2:$P$114,6,0),"")</f>
        <v>#N/A</v>
      </c>
      <c r="AF133" s="250" t="e">
        <f>IF($AA133="współrzędne niezmienione",VLOOKUP($G133,'WMA -stare dane'!$H$2:$P$114,7,0),"")</f>
        <v>#N/A</v>
      </c>
      <c r="AG133" s="250" t="e">
        <f>IF($AA133="współrzędne niezmienione",VLOOKUP($G133,'WMA -stare dane'!$H$2:$P$114,8,0),"")</f>
        <v>#N/A</v>
      </c>
      <c r="AH133" s="250" t="e">
        <f>IF($AA133="współrzędne niezmienione",VLOOKUP($G133,'WMA -stare dane'!$H$2:$P$114,9,0),"")</f>
        <v>#N/A</v>
      </c>
    </row>
    <row r="134" spans="1:34" ht="145" hidden="1">
      <c r="A134" s="21">
        <v>133</v>
      </c>
      <c r="B134" s="7" t="s">
        <v>199</v>
      </c>
      <c r="C134" s="1" t="s">
        <v>200</v>
      </c>
      <c r="D134" s="20" t="s">
        <v>1555</v>
      </c>
      <c r="E134" s="1" t="s">
        <v>1677</v>
      </c>
      <c r="F134" s="1"/>
      <c r="G134" s="1" t="s">
        <v>1678</v>
      </c>
      <c r="H134" s="1"/>
      <c r="I134" s="1"/>
      <c r="J134" s="1"/>
      <c r="K134" s="1">
        <v>5</v>
      </c>
      <c r="L134" s="1" t="s">
        <v>1679</v>
      </c>
      <c r="M134" s="1" t="s">
        <v>123</v>
      </c>
      <c r="N134" s="1" t="s">
        <v>1680</v>
      </c>
      <c r="O134" s="1" t="s">
        <v>1681</v>
      </c>
      <c r="P134" s="7" t="s">
        <v>557</v>
      </c>
      <c r="Q134" s="1"/>
      <c r="R134" s="2" t="s">
        <v>127</v>
      </c>
      <c r="S134" s="2"/>
      <c r="T134" s="32"/>
      <c r="U134" s="34"/>
      <c r="V134" s="36"/>
      <c r="W134" s="36"/>
      <c r="X134" t="s">
        <v>1682</v>
      </c>
      <c r="Y134" s="249" t="e">
        <f>VLOOKUP(G134,'WMA -stare dane'!$H$1:$R$114,1,0)</f>
        <v>#N/A</v>
      </c>
      <c r="Z134" s="249" t="e">
        <f>VLOOKUP(H134,'WMA -stare dane'!$I$1:$R$114,1,0)</f>
        <v>#N/A</v>
      </c>
      <c r="AA134" s="250" t="e">
        <f t="shared" si="2"/>
        <v>#N/A</v>
      </c>
      <c r="AB134" s="249" t="e">
        <f>IF($AA134="współrzędne niezmienione",VLOOKUP($G134,'WMA -stare dane'!$H$2:$P$114,3,0),"")</f>
        <v>#N/A</v>
      </c>
      <c r="AC134" s="249" t="e">
        <f>IF($AA134="współrzędne niezmienione",VLOOKUP($G134,'WMA -stare dane'!$H$2:$P$114,4,0),"")</f>
        <v>#N/A</v>
      </c>
      <c r="AD134" s="249" t="e">
        <f>IF($AA134="współrzędne niezmienione",VLOOKUP($G134,'WMA -stare dane'!$H$2:$P$114,5,0),"")</f>
        <v>#N/A</v>
      </c>
      <c r="AE134" s="249" t="e">
        <f>IF($AA134="współrzędne niezmienione",VLOOKUP($G134,'WMA -stare dane'!$H$2:$P$114,6,0),"")</f>
        <v>#N/A</v>
      </c>
      <c r="AF134" s="250" t="e">
        <f>IF($AA134="współrzędne niezmienione",VLOOKUP($G134,'WMA -stare dane'!$H$2:$P$114,7,0),"")</f>
        <v>#N/A</v>
      </c>
      <c r="AG134" s="250" t="e">
        <f>IF($AA134="współrzędne niezmienione",VLOOKUP($G134,'WMA -stare dane'!$H$2:$P$114,8,0),"")</f>
        <v>#N/A</v>
      </c>
      <c r="AH134" s="250" t="e">
        <f>IF($AA134="współrzędne niezmienione",VLOOKUP($G134,'WMA -stare dane'!$H$2:$P$114,9,0),"")</f>
        <v>#N/A</v>
      </c>
    </row>
    <row r="135" spans="1:34" ht="43.5" hidden="1">
      <c r="A135" s="21">
        <v>134</v>
      </c>
      <c r="B135" s="7" t="s">
        <v>131</v>
      </c>
      <c r="C135" s="1" t="s">
        <v>1425</v>
      </c>
      <c r="D135" s="20" t="s">
        <v>1555</v>
      </c>
      <c r="E135" s="1" t="s">
        <v>1683</v>
      </c>
      <c r="F135" s="1"/>
      <c r="G135" s="1" t="s">
        <v>1684</v>
      </c>
      <c r="H135" s="1"/>
      <c r="I135" s="49" t="s">
        <v>1685</v>
      </c>
      <c r="J135" s="1"/>
      <c r="K135" s="1">
        <v>11</v>
      </c>
      <c r="L135" s="1" t="s">
        <v>1686</v>
      </c>
      <c r="M135" s="1" t="s">
        <v>123</v>
      </c>
      <c r="N135" s="1" t="s">
        <v>1669</v>
      </c>
      <c r="O135" s="20" t="s">
        <v>94</v>
      </c>
      <c r="P135" s="7"/>
      <c r="Q135" s="1"/>
      <c r="R135" s="14" t="s">
        <v>95</v>
      </c>
      <c r="S135" s="14"/>
      <c r="T135" s="32"/>
      <c r="U135" s="34"/>
      <c r="V135" s="36"/>
      <c r="W135" s="36" t="s">
        <v>1687</v>
      </c>
      <c r="Y135" s="249" t="e">
        <f>VLOOKUP(G135,'WMA -stare dane'!$H$1:$R$114,1,0)</f>
        <v>#N/A</v>
      </c>
      <c r="Z135" s="249" t="e">
        <f>VLOOKUP(H135,'WMA -stare dane'!$I$1:$R$114,1,0)</f>
        <v>#N/A</v>
      </c>
      <c r="AA135" s="250" t="e">
        <f t="shared" si="2"/>
        <v>#N/A</v>
      </c>
      <c r="AB135" s="249" t="e">
        <f>IF($AA135="współrzędne niezmienione",VLOOKUP($G135,'WMA -stare dane'!$H$2:$P$114,3,0),"")</f>
        <v>#N/A</v>
      </c>
      <c r="AC135" s="249" t="e">
        <f>IF($AA135="współrzędne niezmienione",VLOOKUP($G135,'WMA -stare dane'!$H$2:$P$114,4,0),"")</f>
        <v>#N/A</v>
      </c>
      <c r="AD135" s="249" t="e">
        <f>IF($AA135="współrzędne niezmienione",VLOOKUP($G135,'WMA -stare dane'!$H$2:$P$114,5,0),"")</f>
        <v>#N/A</v>
      </c>
      <c r="AE135" s="249" t="e">
        <f>IF($AA135="współrzędne niezmienione",VLOOKUP($G135,'WMA -stare dane'!$H$2:$P$114,6,0),"")</f>
        <v>#N/A</v>
      </c>
      <c r="AF135" s="250" t="e">
        <f>IF($AA135="współrzędne niezmienione",VLOOKUP($G135,'WMA -stare dane'!$H$2:$P$114,7,0),"")</f>
        <v>#N/A</v>
      </c>
      <c r="AG135" s="250" t="e">
        <f>IF($AA135="współrzędne niezmienione",VLOOKUP($G135,'WMA -stare dane'!$H$2:$P$114,8,0),"")</f>
        <v>#N/A</v>
      </c>
      <c r="AH135" s="250" t="e">
        <f>IF($AA135="współrzędne niezmienione",VLOOKUP($G135,'WMA -stare dane'!$H$2:$P$114,9,0),"")</f>
        <v>#N/A</v>
      </c>
    </row>
    <row r="136" spans="1:34" ht="43.5" hidden="1">
      <c r="A136" s="21">
        <v>135</v>
      </c>
      <c r="B136" s="7" t="s">
        <v>463</v>
      </c>
      <c r="C136" s="1" t="s">
        <v>464</v>
      </c>
      <c r="D136" s="20" t="s">
        <v>1555</v>
      </c>
      <c r="E136" s="1" t="s">
        <v>1688</v>
      </c>
      <c r="F136" s="1"/>
      <c r="G136" s="1" t="s">
        <v>1689</v>
      </c>
      <c r="H136" s="1"/>
      <c r="I136" s="1"/>
      <c r="J136" s="1"/>
      <c r="K136" s="1">
        <v>6</v>
      </c>
      <c r="L136" s="1" t="s">
        <v>1690</v>
      </c>
      <c r="M136" s="1" t="s">
        <v>123</v>
      </c>
      <c r="N136" s="1" t="s">
        <v>1669</v>
      </c>
      <c r="O136" s="20" t="s">
        <v>94</v>
      </c>
      <c r="P136" s="7"/>
      <c r="Q136" s="1"/>
      <c r="R136" s="14" t="s">
        <v>95</v>
      </c>
      <c r="S136" s="14"/>
      <c r="T136" s="32"/>
      <c r="U136" s="34"/>
      <c r="V136" s="36"/>
      <c r="W136" s="36" t="s">
        <v>96</v>
      </c>
      <c r="X136"/>
      <c r="Y136" s="249" t="e">
        <f>VLOOKUP(G136,'WMA -stare dane'!$H$1:$R$114,1,0)</f>
        <v>#N/A</v>
      </c>
      <c r="Z136" s="249" t="e">
        <f>VLOOKUP(H136,'WMA -stare dane'!$I$1:$R$114,1,0)</f>
        <v>#N/A</v>
      </c>
      <c r="AA136" s="250" t="e">
        <f t="shared" si="2"/>
        <v>#N/A</v>
      </c>
      <c r="AB136" s="249" t="e">
        <f>IF($AA136="współrzędne niezmienione",VLOOKUP($G136,'WMA -stare dane'!$H$2:$P$114,3,0),"")</f>
        <v>#N/A</v>
      </c>
      <c r="AC136" s="249" t="e">
        <f>IF($AA136="współrzędne niezmienione",VLOOKUP($G136,'WMA -stare dane'!$H$2:$P$114,4,0),"")</f>
        <v>#N/A</v>
      </c>
      <c r="AD136" s="249" t="e">
        <f>IF($AA136="współrzędne niezmienione",VLOOKUP($G136,'WMA -stare dane'!$H$2:$P$114,5,0),"")</f>
        <v>#N/A</v>
      </c>
      <c r="AE136" s="249" t="e">
        <f>IF($AA136="współrzędne niezmienione",VLOOKUP($G136,'WMA -stare dane'!$H$2:$P$114,6,0),"")</f>
        <v>#N/A</v>
      </c>
      <c r="AF136" s="250" t="e">
        <f>IF($AA136="współrzędne niezmienione",VLOOKUP($G136,'WMA -stare dane'!$H$2:$P$114,7,0),"")</f>
        <v>#N/A</v>
      </c>
      <c r="AG136" s="250" t="e">
        <f>IF($AA136="współrzędne niezmienione",VLOOKUP($G136,'WMA -stare dane'!$H$2:$P$114,8,0),"")</f>
        <v>#N/A</v>
      </c>
      <c r="AH136" s="250" t="e">
        <f>IF($AA136="współrzędne niezmienione",VLOOKUP($G136,'WMA -stare dane'!$H$2:$P$114,9,0),"")</f>
        <v>#N/A</v>
      </c>
    </row>
    <row r="137" spans="1:34" ht="43.5" hidden="1">
      <c r="A137" s="21">
        <v>136</v>
      </c>
      <c r="B137" s="7" t="s">
        <v>106</v>
      </c>
      <c r="C137" s="1" t="s">
        <v>503</v>
      </c>
      <c r="D137" s="20" t="s">
        <v>1555</v>
      </c>
      <c r="E137" s="1" t="s">
        <v>1691</v>
      </c>
      <c r="F137" s="1"/>
      <c r="G137" s="1" t="s">
        <v>1692</v>
      </c>
      <c r="H137" s="1"/>
      <c r="I137" s="1"/>
      <c r="J137" s="1"/>
      <c r="K137" s="1">
        <v>20</v>
      </c>
      <c r="L137" s="1" t="s">
        <v>1693</v>
      </c>
      <c r="M137" s="1" t="s">
        <v>123</v>
      </c>
      <c r="N137" s="1" t="s">
        <v>1669</v>
      </c>
      <c r="O137" s="20" t="s">
        <v>94</v>
      </c>
      <c r="P137" s="7"/>
      <c r="Q137" s="1"/>
      <c r="R137" s="14" t="s">
        <v>95</v>
      </c>
      <c r="S137" s="14"/>
      <c r="T137" s="32"/>
      <c r="U137" s="34"/>
      <c r="V137" s="36" t="s">
        <v>96</v>
      </c>
      <c r="W137" s="36" t="s">
        <v>1694</v>
      </c>
      <c r="X137"/>
      <c r="Y137" s="249" t="e">
        <f>VLOOKUP(G137,'WMA -stare dane'!$H$1:$R$114,1,0)</f>
        <v>#N/A</v>
      </c>
      <c r="Z137" s="249" t="e">
        <f>VLOOKUP(H137,'WMA -stare dane'!$I$1:$R$114,1,0)</f>
        <v>#N/A</v>
      </c>
      <c r="AA137" s="250" t="e">
        <f t="shared" si="2"/>
        <v>#N/A</v>
      </c>
      <c r="AB137" s="249" t="e">
        <f>IF($AA137="współrzędne niezmienione",VLOOKUP($G137,'WMA -stare dane'!$H$2:$P$114,3,0),"")</f>
        <v>#N/A</v>
      </c>
      <c r="AC137" s="249" t="e">
        <f>IF($AA137="współrzędne niezmienione",VLOOKUP($G137,'WMA -stare dane'!$H$2:$P$114,4,0),"")</f>
        <v>#N/A</v>
      </c>
      <c r="AD137" s="249" t="e">
        <f>IF($AA137="współrzędne niezmienione",VLOOKUP($G137,'WMA -stare dane'!$H$2:$P$114,5,0),"")</f>
        <v>#N/A</v>
      </c>
      <c r="AE137" s="249" t="e">
        <f>IF($AA137="współrzędne niezmienione",VLOOKUP($G137,'WMA -stare dane'!$H$2:$P$114,6,0),"")</f>
        <v>#N/A</v>
      </c>
      <c r="AF137" s="250" t="e">
        <f>IF($AA137="współrzędne niezmienione",VLOOKUP($G137,'WMA -stare dane'!$H$2:$P$114,7,0),"")</f>
        <v>#N/A</v>
      </c>
      <c r="AG137" s="250" t="e">
        <f>IF($AA137="współrzędne niezmienione",VLOOKUP($G137,'WMA -stare dane'!$H$2:$P$114,8,0),"")</f>
        <v>#N/A</v>
      </c>
      <c r="AH137" s="250" t="e">
        <f>IF($AA137="współrzędne niezmienione",VLOOKUP($G137,'WMA -stare dane'!$H$2:$P$114,9,0),"")</f>
        <v>#N/A</v>
      </c>
    </row>
    <row r="138" spans="1:34" ht="43.5" hidden="1">
      <c r="A138" s="21">
        <v>137</v>
      </c>
      <c r="B138" s="7" t="s">
        <v>106</v>
      </c>
      <c r="C138" s="1" t="s">
        <v>119</v>
      </c>
      <c r="D138" s="20" t="s">
        <v>1555</v>
      </c>
      <c r="E138" s="1" t="s">
        <v>1695</v>
      </c>
      <c r="F138" s="1"/>
      <c r="G138" s="1" t="s">
        <v>1696</v>
      </c>
      <c r="H138" s="1"/>
      <c r="I138" s="1"/>
      <c r="J138" s="1"/>
      <c r="K138" s="1">
        <v>22</v>
      </c>
      <c r="L138" s="1" t="s">
        <v>1697</v>
      </c>
      <c r="M138" s="1" t="s">
        <v>123</v>
      </c>
      <c r="N138" s="1" t="s">
        <v>1669</v>
      </c>
      <c r="O138" s="20" t="s">
        <v>94</v>
      </c>
      <c r="P138" s="7"/>
      <c r="Q138" s="1"/>
      <c r="R138" s="14" t="s">
        <v>95</v>
      </c>
      <c r="S138" s="14"/>
      <c r="T138" s="32"/>
      <c r="U138" s="40" t="s">
        <v>113</v>
      </c>
      <c r="V138" s="36" t="s">
        <v>96</v>
      </c>
      <c r="W138" s="36" t="s">
        <v>114</v>
      </c>
      <c r="Y138" s="249" t="e">
        <f>VLOOKUP(G138,'WMA -stare dane'!$H$1:$R$114,1,0)</f>
        <v>#N/A</v>
      </c>
      <c r="Z138" s="249" t="e">
        <f>VLOOKUP(H138,'WMA -stare dane'!$I$1:$R$114,1,0)</f>
        <v>#N/A</v>
      </c>
      <c r="AA138" s="250" t="e">
        <f t="shared" si="2"/>
        <v>#N/A</v>
      </c>
      <c r="AB138" s="249" t="e">
        <f>IF($AA138="współrzędne niezmienione",VLOOKUP($G138,'WMA -stare dane'!$H$2:$P$114,3,0),"")</f>
        <v>#N/A</v>
      </c>
      <c r="AC138" s="249" t="e">
        <f>IF($AA138="współrzędne niezmienione",VLOOKUP($G138,'WMA -stare dane'!$H$2:$P$114,4,0),"")</f>
        <v>#N/A</v>
      </c>
      <c r="AD138" s="249" t="e">
        <f>IF($AA138="współrzędne niezmienione",VLOOKUP($G138,'WMA -stare dane'!$H$2:$P$114,5,0),"")</f>
        <v>#N/A</v>
      </c>
      <c r="AE138" s="249" t="e">
        <f>IF($AA138="współrzędne niezmienione",VLOOKUP($G138,'WMA -stare dane'!$H$2:$P$114,6,0),"")</f>
        <v>#N/A</v>
      </c>
      <c r="AF138" s="250" t="e">
        <f>IF($AA138="współrzędne niezmienione",VLOOKUP($G138,'WMA -stare dane'!$H$2:$P$114,7,0),"")</f>
        <v>#N/A</v>
      </c>
      <c r="AG138" s="250" t="e">
        <f>IF($AA138="współrzędne niezmienione",VLOOKUP($G138,'WMA -stare dane'!$H$2:$P$114,8,0),"")</f>
        <v>#N/A</v>
      </c>
      <c r="AH138" s="250" t="e">
        <f>IF($AA138="współrzędne niezmienione",VLOOKUP($G138,'WMA -stare dane'!$H$2:$P$114,9,0),"")</f>
        <v>#N/A</v>
      </c>
    </row>
    <row r="139" spans="1:34" ht="58" hidden="1">
      <c r="A139" s="21">
        <v>138</v>
      </c>
      <c r="B139" s="7" t="s">
        <v>160</v>
      </c>
      <c r="C139" s="1" t="s">
        <v>1535</v>
      </c>
      <c r="D139" s="20" t="s">
        <v>1335</v>
      </c>
      <c r="E139" s="1" t="s">
        <v>1698</v>
      </c>
      <c r="F139" s="1"/>
      <c r="G139" s="1" t="s">
        <v>1699</v>
      </c>
      <c r="H139" s="1"/>
      <c r="I139" s="1" t="s">
        <v>1700</v>
      </c>
      <c r="J139" s="1"/>
      <c r="K139" s="1">
        <v>52</v>
      </c>
      <c r="L139" s="1" t="s">
        <v>1701</v>
      </c>
      <c r="M139" s="1" t="s">
        <v>73</v>
      </c>
      <c r="N139" s="1"/>
      <c r="O139" s="20" t="s">
        <v>94</v>
      </c>
      <c r="P139" s="7"/>
      <c r="Q139" s="1"/>
      <c r="R139" s="14" t="s">
        <v>95</v>
      </c>
      <c r="S139" s="14"/>
      <c r="T139" s="32"/>
      <c r="U139" s="34"/>
      <c r="V139" s="36" t="s">
        <v>166</v>
      </c>
      <c r="W139" s="36" t="s">
        <v>96</v>
      </c>
      <c r="Y139" s="249" t="e">
        <f>VLOOKUP(G139,'WMA -stare dane'!$H$1:$R$114,1,0)</f>
        <v>#N/A</v>
      </c>
      <c r="Z139" s="249" t="e">
        <f>VLOOKUP(H139,'WMA -stare dane'!$I$1:$R$114,1,0)</f>
        <v>#N/A</v>
      </c>
      <c r="AA139" s="250" t="e">
        <f t="shared" si="2"/>
        <v>#N/A</v>
      </c>
      <c r="AB139" s="249" t="e">
        <f>IF($AA139="współrzędne niezmienione",VLOOKUP($G139,'WMA -stare dane'!$H$2:$P$114,3,0),"")</f>
        <v>#N/A</v>
      </c>
      <c r="AC139" s="249" t="e">
        <f>IF($AA139="współrzędne niezmienione",VLOOKUP($G139,'WMA -stare dane'!$H$2:$P$114,4,0),"")</f>
        <v>#N/A</v>
      </c>
      <c r="AD139" s="249" t="e">
        <f>IF($AA139="współrzędne niezmienione",VLOOKUP($G139,'WMA -stare dane'!$H$2:$P$114,5,0),"")</f>
        <v>#N/A</v>
      </c>
      <c r="AE139" s="249" t="e">
        <f>IF($AA139="współrzędne niezmienione",VLOOKUP($G139,'WMA -stare dane'!$H$2:$P$114,6,0),"")</f>
        <v>#N/A</v>
      </c>
      <c r="AF139" s="250" t="e">
        <f>IF($AA139="współrzędne niezmienione",VLOOKUP($G139,'WMA -stare dane'!$H$2:$P$114,7,0),"")</f>
        <v>#N/A</v>
      </c>
      <c r="AG139" s="250" t="e">
        <f>IF($AA139="współrzędne niezmienione",VLOOKUP($G139,'WMA -stare dane'!$H$2:$P$114,8,0),"")</f>
        <v>#N/A</v>
      </c>
      <c r="AH139" s="250" t="e">
        <f>IF($AA139="współrzędne niezmienione",VLOOKUP($G139,'WMA -stare dane'!$H$2:$P$114,9,0),"")</f>
        <v>#N/A</v>
      </c>
    </row>
    <row r="140" spans="1:34" ht="29" hidden="1">
      <c r="A140" s="21">
        <v>139</v>
      </c>
      <c r="B140" s="7" t="s">
        <v>131</v>
      </c>
      <c r="C140" s="1" t="s">
        <v>1425</v>
      </c>
      <c r="D140" s="20" t="s">
        <v>1335</v>
      </c>
      <c r="E140" s="1" t="s">
        <v>1702</v>
      </c>
      <c r="F140" s="1"/>
      <c r="G140" s="1" t="s">
        <v>1703</v>
      </c>
      <c r="H140" s="1"/>
      <c r="I140" s="49" t="s">
        <v>1704</v>
      </c>
      <c r="J140" s="1"/>
      <c r="K140" s="1">
        <v>92</v>
      </c>
      <c r="L140" s="1" t="s">
        <v>1705</v>
      </c>
      <c r="M140" s="1" t="s">
        <v>73</v>
      </c>
      <c r="N140" s="1"/>
      <c r="O140" s="20" t="s">
        <v>94</v>
      </c>
      <c r="P140" s="7"/>
      <c r="Q140" s="1"/>
      <c r="R140" s="14" t="s">
        <v>95</v>
      </c>
      <c r="S140" s="14"/>
      <c r="T140" s="32"/>
      <c r="U140" s="34"/>
      <c r="V140" s="36"/>
      <c r="W140" s="36" t="s">
        <v>96</v>
      </c>
      <c r="Y140" s="249" t="e">
        <f>VLOOKUP(G140,'WMA -stare dane'!$H$1:$R$114,1,0)</f>
        <v>#N/A</v>
      </c>
      <c r="Z140" s="249" t="e">
        <f>VLOOKUP(H140,'WMA -stare dane'!$I$1:$R$114,1,0)</f>
        <v>#N/A</v>
      </c>
      <c r="AA140" s="250" t="e">
        <f t="shared" si="2"/>
        <v>#N/A</v>
      </c>
      <c r="AB140" s="249" t="e">
        <f>IF($AA140="współrzędne niezmienione",VLOOKUP($G140,'WMA -stare dane'!$H$2:$P$114,3,0),"")</f>
        <v>#N/A</v>
      </c>
      <c r="AC140" s="249" t="e">
        <f>IF($AA140="współrzędne niezmienione",VLOOKUP($G140,'WMA -stare dane'!$H$2:$P$114,4,0),"")</f>
        <v>#N/A</v>
      </c>
      <c r="AD140" s="249" t="e">
        <f>IF($AA140="współrzędne niezmienione",VLOOKUP($G140,'WMA -stare dane'!$H$2:$P$114,5,0),"")</f>
        <v>#N/A</v>
      </c>
      <c r="AE140" s="249" t="e">
        <f>IF($AA140="współrzędne niezmienione",VLOOKUP($G140,'WMA -stare dane'!$H$2:$P$114,6,0),"")</f>
        <v>#N/A</v>
      </c>
      <c r="AF140" s="250" t="e">
        <f>IF($AA140="współrzędne niezmienione",VLOOKUP($G140,'WMA -stare dane'!$H$2:$P$114,7,0),"")</f>
        <v>#N/A</v>
      </c>
      <c r="AG140" s="250" t="e">
        <f>IF($AA140="współrzędne niezmienione",VLOOKUP($G140,'WMA -stare dane'!$H$2:$P$114,8,0),"")</f>
        <v>#N/A</v>
      </c>
      <c r="AH140" s="250" t="e">
        <f>IF($AA140="współrzędne niezmienione",VLOOKUP($G140,'WMA -stare dane'!$H$2:$P$114,9,0),"")</f>
        <v>#N/A</v>
      </c>
    </row>
    <row r="141" spans="1:34" ht="29" hidden="1">
      <c r="A141" s="21">
        <v>140</v>
      </c>
      <c r="B141" s="7" t="s">
        <v>463</v>
      </c>
      <c r="C141" s="1" t="s">
        <v>966</v>
      </c>
      <c r="D141" s="20" t="s">
        <v>1335</v>
      </c>
      <c r="E141" s="1" t="s">
        <v>1706</v>
      </c>
      <c r="F141" s="1"/>
      <c r="G141" s="1" t="s">
        <v>1707</v>
      </c>
      <c r="H141" s="1"/>
      <c r="I141" s="1" t="s">
        <v>1708</v>
      </c>
      <c r="J141" s="1"/>
      <c r="K141" s="1">
        <v>91</v>
      </c>
      <c r="L141" s="1" t="s">
        <v>1709</v>
      </c>
      <c r="M141" s="1" t="s">
        <v>73</v>
      </c>
      <c r="N141" s="1"/>
      <c r="O141" s="20" t="s">
        <v>94</v>
      </c>
      <c r="P141" s="7"/>
      <c r="Q141" s="1"/>
      <c r="R141" s="14" t="s">
        <v>95</v>
      </c>
      <c r="S141" s="14"/>
      <c r="T141" s="32"/>
      <c r="U141" s="34"/>
      <c r="V141" s="36"/>
      <c r="W141" s="36" t="s">
        <v>96</v>
      </c>
      <c r="X141"/>
      <c r="Y141" s="249" t="e">
        <f>VLOOKUP(G141,'WMA -stare dane'!$H$1:$R$114,1,0)</f>
        <v>#N/A</v>
      </c>
      <c r="Z141" s="249" t="e">
        <f>VLOOKUP(H141,'WMA -stare dane'!$I$1:$R$114,1,0)</f>
        <v>#N/A</v>
      </c>
      <c r="AA141" s="250" t="e">
        <f t="shared" si="2"/>
        <v>#N/A</v>
      </c>
      <c r="AB141" s="249" t="e">
        <f>IF($AA141="współrzędne niezmienione",VLOOKUP($G141,'WMA -stare dane'!$H$2:$P$114,3,0),"")</f>
        <v>#N/A</v>
      </c>
      <c r="AC141" s="249" t="e">
        <f>IF($AA141="współrzędne niezmienione",VLOOKUP($G141,'WMA -stare dane'!$H$2:$P$114,4,0),"")</f>
        <v>#N/A</v>
      </c>
      <c r="AD141" s="249" t="e">
        <f>IF($AA141="współrzędne niezmienione",VLOOKUP($G141,'WMA -stare dane'!$H$2:$P$114,5,0),"")</f>
        <v>#N/A</v>
      </c>
      <c r="AE141" s="249" t="e">
        <f>IF($AA141="współrzędne niezmienione",VLOOKUP($G141,'WMA -stare dane'!$H$2:$P$114,6,0),"")</f>
        <v>#N/A</v>
      </c>
      <c r="AF141" s="250" t="e">
        <f>IF($AA141="współrzędne niezmienione",VLOOKUP($G141,'WMA -stare dane'!$H$2:$P$114,7,0),"")</f>
        <v>#N/A</v>
      </c>
      <c r="AG141" s="250" t="e">
        <f>IF($AA141="współrzędne niezmienione",VLOOKUP($G141,'WMA -stare dane'!$H$2:$P$114,8,0),"")</f>
        <v>#N/A</v>
      </c>
      <c r="AH141" s="250" t="e">
        <f>IF($AA141="współrzędne niezmienione",VLOOKUP($G141,'WMA -stare dane'!$H$2:$P$114,9,0),"")</f>
        <v>#N/A</v>
      </c>
    </row>
    <row r="142" spans="1:34" ht="43.5" hidden="1">
      <c r="A142" s="21">
        <v>141</v>
      </c>
      <c r="B142" s="7" t="s">
        <v>199</v>
      </c>
      <c r="C142" s="1" t="s">
        <v>1457</v>
      </c>
      <c r="D142" s="20" t="s">
        <v>1335</v>
      </c>
      <c r="E142" s="1" t="s">
        <v>1710</v>
      </c>
      <c r="F142" s="1"/>
      <c r="G142" s="1" t="s">
        <v>1711</v>
      </c>
      <c r="H142" s="1"/>
      <c r="I142" s="1"/>
      <c r="J142" s="1"/>
      <c r="K142" s="1">
        <v>8</v>
      </c>
      <c r="L142" s="1" t="s">
        <v>1712</v>
      </c>
      <c r="M142" s="1" t="s">
        <v>73</v>
      </c>
      <c r="N142" s="1"/>
      <c r="O142" s="20" t="s">
        <v>94</v>
      </c>
      <c r="P142" s="7"/>
      <c r="Q142" s="1"/>
      <c r="R142" s="14" t="s">
        <v>95</v>
      </c>
      <c r="S142" s="14"/>
      <c r="T142" s="32"/>
      <c r="U142" s="34"/>
      <c r="V142" s="36"/>
      <c r="W142" s="36" t="s">
        <v>96</v>
      </c>
      <c r="X142"/>
      <c r="Y142" s="249" t="e">
        <f>VLOOKUP(G142,'WMA -stare dane'!$H$1:$R$114,1,0)</f>
        <v>#N/A</v>
      </c>
      <c r="Z142" s="249" t="e">
        <f>VLOOKUP(H142,'WMA -stare dane'!$I$1:$R$114,1,0)</f>
        <v>#N/A</v>
      </c>
      <c r="AA142" s="250" t="e">
        <f t="shared" si="2"/>
        <v>#N/A</v>
      </c>
      <c r="AB142" s="249" t="e">
        <f>IF($AA142="współrzędne niezmienione",VLOOKUP($G142,'WMA -stare dane'!$H$2:$P$114,3,0),"")</f>
        <v>#N/A</v>
      </c>
      <c r="AC142" s="249" t="e">
        <f>IF($AA142="współrzędne niezmienione",VLOOKUP($G142,'WMA -stare dane'!$H$2:$P$114,4,0),"")</f>
        <v>#N/A</v>
      </c>
      <c r="AD142" s="249" t="e">
        <f>IF($AA142="współrzędne niezmienione",VLOOKUP($G142,'WMA -stare dane'!$H$2:$P$114,5,0),"")</f>
        <v>#N/A</v>
      </c>
      <c r="AE142" s="249" t="e">
        <f>IF($AA142="współrzędne niezmienione",VLOOKUP($G142,'WMA -stare dane'!$H$2:$P$114,6,0),"")</f>
        <v>#N/A</v>
      </c>
      <c r="AF142" s="250" t="e">
        <f>IF($AA142="współrzędne niezmienione",VLOOKUP($G142,'WMA -stare dane'!$H$2:$P$114,7,0),"")</f>
        <v>#N/A</v>
      </c>
      <c r="AG142" s="250" t="e">
        <f>IF($AA142="współrzędne niezmienione",VLOOKUP($G142,'WMA -stare dane'!$H$2:$P$114,8,0),"")</f>
        <v>#N/A</v>
      </c>
      <c r="AH142" s="250" t="e">
        <f>IF($AA142="współrzędne niezmienione",VLOOKUP($G142,'WMA -stare dane'!$H$2:$P$114,9,0),"")</f>
        <v>#N/A</v>
      </c>
    </row>
    <row r="143" spans="1:34" ht="72.5" hidden="1">
      <c r="A143" s="21">
        <v>142</v>
      </c>
      <c r="B143" s="7" t="s">
        <v>160</v>
      </c>
      <c r="C143" s="1" t="s">
        <v>1535</v>
      </c>
      <c r="D143" s="20" t="s">
        <v>1335</v>
      </c>
      <c r="E143" s="1" t="s">
        <v>1713</v>
      </c>
      <c r="F143" s="1"/>
      <c r="G143" s="1" t="s">
        <v>1714</v>
      </c>
      <c r="H143" s="1"/>
      <c r="I143" s="1" t="s">
        <v>1715</v>
      </c>
      <c r="J143" s="1"/>
      <c r="K143" s="1"/>
      <c r="L143" s="1" t="s">
        <v>1716</v>
      </c>
      <c r="M143" s="1" t="s">
        <v>73</v>
      </c>
      <c r="N143" s="1" t="s">
        <v>1717</v>
      </c>
      <c r="O143" s="20" t="s">
        <v>94</v>
      </c>
      <c r="P143" s="7"/>
      <c r="Q143" s="1" t="s">
        <v>1718</v>
      </c>
      <c r="R143" s="15" t="s">
        <v>76</v>
      </c>
      <c r="S143" s="15" t="s">
        <v>1719</v>
      </c>
      <c r="T143" s="32" t="s">
        <v>1720</v>
      </c>
      <c r="U143" s="54" t="s">
        <v>1721</v>
      </c>
      <c r="V143" s="36" t="s">
        <v>166</v>
      </c>
      <c r="W143" s="36" t="s">
        <v>96</v>
      </c>
      <c r="Y143" s="249" t="e">
        <f>VLOOKUP(G143,'WMA -stare dane'!$H$1:$R$114,1,0)</f>
        <v>#N/A</v>
      </c>
      <c r="Z143" s="249" t="e">
        <f>VLOOKUP(H143,'WMA -stare dane'!$I$1:$R$114,1,0)</f>
        <v>#N/A</v>
      </c>
      <c r="AA143" s="250" t="e">
        <f t="shared" si="2"/>
        <v>#N/A</v>
      </c>
      <c r="AB143" s="249" t="e">
        <f>IF($AA143="współrzędne niezmienione",VLOOKUP($G143,'WMA -stare dane'!$H$2:$P$114,3,0),"")</f>
        <v>#N/A</v>
      </c>
      <c r="AC143" s="249" t="e">
        <f>IF($AA143="współrzędne niezmienione",VLOOKUP($G143,'WMA -stare dane'!$H$2:$P$114,4,0),"")</f>
        <v>#N/A</v>
      </c>
      <c r="AD143" s="249" t="e">
        <f>IF($AA143="współrzędne niezmienione",VLOOKUP($G143,'WMA -stare dane'!$H$2:$P$114,5,0),"")</f>
        <v>#N/A</v>
      </c>
      <c r="AE143" s="249" t="e">
        <f>IF($AA143="współrzędne niezmienione",VLOOKUP($G143,'WMA -stare dane'!$H$2:$P$114,6,0),"")</f>
        <v>#N/A</v>
      </c>
      <c r="AF143" s="250" t="e">
        <f>IF($AA143="współrzędne niezmienione",VLOOKUP($G143,'WMA -stare dane'!$H$2:$P$114,7,0),"")</f>
        <v>#N/A</v>
      </c>
      <c r="AG143" s="250" t="e">
        <f>IF($AA143="współrzędne niezmienione",VLOOKUP($G143,'WMA -stare dane'!$H$2:$P$114,8,0),"")</f>
        <v>#N/A</v>
      </c>
      <c r="AH143" s="250" t="e">
        <f>IF($AA143="współrzędne niezmienione",VLOOKUP($G143,'WMA -stare dane'!$H$2:$P$114,9,0),"")</f>
        <v>#N/A</v>
      </c>
    </row>
    <row r="144" spans="1:34" ht="58" hidden="1">
      <c r="A144" s="21">
        <v>143</v>
      </c>
      <c r="B144" s="7" t="s">
        <v>160</v>
      </c>
      <c r="C144" s="1" t="s">
        <v>1535</v>
      </c>
      <c r="D144" s="20" t="s">
        <v>1335</v>
      </c>
      <c r="E144" s="1" t="s">
        <v>1722</v>
      </c>
      <c r="F144" s="1"/>
      <c r="G144" s="1" t="s">
        <v>1723</v>
      </c>
      <c r="H144" s="1"/>
      <c r="I144" s="1" t="s">
        <v>1724</v>
      </c>
      <c r="J144" s="1"/>
      <c r="K144" s="1"/>
      <c r="L144" s="1" t="s">
        <v>1725</v>
      </c>
      <c r="M144" s="1" t="s">
        <v>383</v>
      </c>
      <c r="N144" s="1" t="s">
        <v>1717</v>
      </c>
      <c r="O144" s="20" t="s">
        <v>94</v>
      </c>
      <c r="P144" s="7"/>
      <c r="Q144" s="1" t="s">
        <v>1726</v>
      </c>
      <c r="R144" s="15" t="s">
        <v>76</v>
      </c>
      <c r="S144" s="15" t="s">
        <v>1719</v>
      </c>
      <c r="T144" s="32" t="s">
        <v>1720</v>
      </c>
      <c r="U144" s="54" t="s">
        <v>1721</v>
      </c>
      <c r="V144" s="36" t="s">
        <v>166</v>
      </c>
      <c r="W144" s="36" t="s">
        <v>96</v>
      </c>
      <c r="Y144" s="249" t="e">
        <f>VLOOKUP(G144,'WMA -stare dane'!$H$1:$R$114,1,0)</f>
        <v>#N/A</v>
      </c>
      <c r="Z144" s="249" t="e">
        <f>VLOOKUP(H144,'WMA -stare dane'!$I$1:$R$114,1,0)</f>
        <v>#N/A</v>
      </c>
      <c r="AA144" s="250" t="e">
        <f t="shared" si="2"/>
        <v>#N/A</v>
      </c>
      <c r="AB144" s="249" t="e">
        <f>IF($AA144="współrzędne niezmienione",VLOOKUP($G144,'WMA -stare dane'!$H$2:$P$114,3,0),"")</f>
        <v>#N/A</v>
      </c>
      <c r="AC144" s="249" t="e">
        <f>IF($AA144="współrzędne niezmienione",VLOOKUP($G144,'WMA -stare dane'!$H$2:$P$114,4,0),"")</f>
        <v>#N/A</v>
      </c>
      <c r="AD144" s="249" t="e">
        <f>IF($AA144="współrzędne niezmienione",VLOOKUP($G144,'WMA -stare dane'!$H$2:$P$114,5,0),"")</f>
        <v>#N/A</v>
      </c>
      <c r="AE144" s="249" t="e">
        <f>IF($AA144="współrzędne niezmienione",VLOOKUP($G144,'WMA -stare dane'!$H$2:$P$114,6,0),"")</f>
        <v>#N/A</v>
      </c>
      <c r="AF144" s="250" t="e">
        <f>IF($AA144="współrzędne niezmienione",VLOOKUP($G144,'WMA -stare dane'!$H$2:$P$114,7,0),"")</f>
        <v>#N/A</v>
      </c>
      <c r="AG144" s="250" t="e">
        <f>IF($AA144="współrzędne niezmienione",VLOOKUP($G144,'WMA -stare dane'!$H$2:$P$114,8,0),"")</f>
        <v>#N/A</v>
      </c>
      <c r="AH144" s="250" t="e">
        <f>IF($AA144="współrzędne niezmienione",VLOOKUP($G144,'WMA -stare dane'!$H$2:$P$114,9,0),"")</f>
        <v>#N/A</v>
      </c>
    </row>
    <row r="145" spans="1:34" ht="72.5" hidden="1">
      <c r="A145" s="21">
        <v>144</v>
      </c>
      <c r="B145" s="7" t="s">
        <v>167</v>
      </c>
      <c r="C145" s="1" t="s">
        <v>168</v>
      </c>
      <c r="D145" s="20" t="s">
        <v>1335</v>
      </c>
      <c r="E145" s="1" t="s">
        <v>1727</v>
      </c>
      <c r="F145" s="1"/>
      <c r="G145" s="1" t="s">
        <v>1728</v>
      </c>
      <c r="H145" s="1"/>
      <c r="I145" s="1" t="s">
        <v>1729</v>
      </c>
      <c r="J145" s="1"/>
      <c r="K145" s="1">
        <v>91</v>
      </c>
      <c r="L145" s="1" t="s">
        <v>1730</v>
      </c>
      <c r="M145" s="1" t="s">
        <v>73</v>
      </c>
      <c r="N145" s="1"/>
      <c r="O145" s="1" t="s">
        <v>1731</v>
      </c>
      <c r="P145" s="7" t="s">
        <v>1732</v>
      </c>
      <c r="Q145" s="1"/>
      <c r="R145" s="2" t="s">
        <v>127</v>
      </c>
      <c r="S145" s="2" t="s">
        <v>1733</v>
      </c>
      <c r="T145" s="32"/>
      <c r="U145" s="48" t="s">
        <v>1734</v>
      </c>
      <c r="V145" s="20" t="s">
        <v>166</v>
      </c>
      <c r="W145" s="20" t="s">
        <v>96</v>
      </c>
      <c r="X145"/>
      <c r="Y145" s="249" t="e">
        <f>VLOOKUP(G145,'WMA -stare dane'!$H$1:$R$114,1,0)</f>
        <v>#N/A</v>
      </c>
      <c r="Z145" s="249" t="e">
        <f>VLOOKUP(H145,'WMA -stare dane'!$I$1:$R$114,1,0)</f>
        <v>#N/A</v>
      </c>
      <c r="AA145" s="250" t="e">
        <f t="shared" si="2"/>
        <v>#N/A</v>
      </c>
      <c r="AB145" s="249" t="e">
        <f>IF($AA145="współrzędne niezmienione",VLOOKUP($G145,'WMA -stare dane'!$H$2:$P$114,3,0),"")</f>
        <v>#N/A</v>
      </c>
      <c r="AC145" s="249" t="e">
        <f>IF($AA145="współrzędne niezmienione",VLOOKUP($G145,'WMA -stare dane'!$H$2:$P$114,4,0),"")</f>
        <v>#N/A</v>
      </c>
      <c r="AD145" s="249" t="e">
        <f>IF($AA145="współrzędne niezmienione",VLOOKUP($G145,'WMA -stare dane'!$H$2:$P$114,5,0),"")</f>
        <v>#N/A</v>
      </c>
      <c r="AE145" s="249" t="e">
        <f>IF($AA145="współrzędne niezmienione",VLOOKUP($G145,'WMA -stare dane'!$H$2:$P$114,6,0),"")</f>
        <v>#N/A</v>
      </c>
      <c r="AF145" s="250" t="e">
        <f>IF($AA145="współrzędne niezmienione",VLOOKUP($G145,'WMA -stare dane'!$H$2:$P$114,7,0),"")</f>
        <v>#N/A</v>
      </c>
      <c r="AG145" s="250" t="e">
        <f>IF($AA145="współrzędne niezmienione",VLOOKUP($G145,'WMA -stare dane'!$H$2:$P$114,8,0),"")</f>
        <v>#N/A</v>
      </c>
      <c r="AH145" s="250" t="e">
        <f>IF($AA145="współrzędne niezmienione",VLOOKUP($G145,'WMA -stare dane'!$H$2:$P$114,9,0),"")</f>
        <v>#N/A</v>
      </c>
    </row>
    <row r="146" spans="1:34" ht="29" hidden="1">
      <c r="A146" s="21">
        <v>145</v>
      </c>
      <c r="B146" s="7" t="s">
        <v>463</v>
      </c>
      <c r="C146" s="1" t="s">
        <v>966</v>
      </c>
      <c r="D146" s="20" t="s">
        <v>1335</v>
      </c>
      <c r="E146" s="1" t="s">
        <v>1735</v>
      </c>
      <c r="F146" s="1"/>
      <c r="G146" s="1" t="s">
        <v>1736</v>
      </c>
      <c r="H146" s="1"/>
      <c r="I146" s="1" t="s">
        <v>1737</v>
      </c>
      <c r="J146" s="1"/>
      <c r="K146" s="1">
        <v>22</v>
      </c>
      <c r="L146" s="1" t="s">
        <v>1738</v>
      </c>
      <c r="M146" s="1" t="s">
        <v>383</v>
      </c>
      <c r="N146" s="1"/>
      <c r="O146" s="20" t="s">
        <v>94</v>
      </c>
      <c r="P146" s="7"/>
      <c r="Q146" s="1"/>
      <c r="R146" s="14" t="s">
        <v>95</v>
      </c>
      <c r="S146" s="14"/>
      <c r="T146" s="32"/>
      <c r="U146" s="34"/>
      <c r="V146" s="36"/>
      <c r="W146" s="36" t="s">
        <v>96</v>
      </c>
      <c r="X146"/>
      <c r="Y146" s="249" t="e">
        <f>VLOOKUP(G146,'WMA -stare dane'!$H$1:$R$114,1,0)</f>
        <v>#N/A</v>
      </c>
      <c r="Z146" s="249" t="e">
        <f>VLOOKUP(H146,'WMA -stare dane'!$I$1:$R$114,1,0)</f>
        <v>#N/A</v>
      </c>
      <c r="AA146" s="250" t="e">
        <f t="shared" si="2"/>
        <v>#N/A</v>
      </c>
      <c r="AB146" s="249" t="e">
        <f>IF($AA146="współrzędne niezmienione",VLOOKUP($G146,'WMA -stare dane'!$H$2:$P$114,3,0),"")</f>
        <v>#N/A</v>
      </c>
      <c r="AC146" s="249" t="e">
        <f>IF($AA146="współrzędne niezmienione",VLOOKUP($G146,'WMA -stare dane'!$H$2:$P$114,4,0),"")</f>
        <v>#N/A</v>
      </c>
      <c r="AD146" s="249" t="e">
        <f>IF($AA146="współrzędne niezmienione",VLOOKUP($G146,'WMA -stare dane'!$H$2:$P$114,5,0),"")</f>
        <v>#N/A</v>
      </c>
      <c r="AE146" s="249" t="e">
        <f>IF($AA146="współrzędne niezmienione",VLOOKUP($G146,'WMA -stare dane'!$H$2:$P$114,6,0),"")</f>
        <v>#N/A</v>
      </c>
      <c r="AF146" s="250" t="e">
        <f>IF($AA146="współrzędne niezmienione",VLOOKUP($G146,'WMA -stare dane'!$H$2:$P$114,7,0),"")</f>
        <v>#N/A</v>
      </c>
      <c r="AG146" s="250" t="e">
        <f>IF($AA146="współrzędne niezmienione",VLOOKUP($G146,'WMA -stare dane'!$H$2:$P$114,8,0),"")</f>
        <v>#N/A</v>
      </c>
      <c r="AH146" s="250" t="e">
        <f>IF($AA146="współrzędne niezmienione",VLOOKUP($G146,'WMA -stare dane'!$H$2:$P$114,9,0),"")</f>
        <v>#N/A</v>
      </c>
    </row>
    <row r="147" spans="1:34" ht="29" hidden="1">
      <c r="A147" s="21">
        <v>146</v>
      </c>
      <c r="B147" s="7" t="s">
        <v>131</v>
      </c>
      <c r="C147" s="1" t="s">
        <v>1425</v>
      </c>
      <c r="D147" s="20" t="s">
        <v>1335</v>
      </c>
      <c r="E147" s="1" t="s">
        <v>1739</v>
      </c>
      <c r="F147" s="1"/>
      <c r="G147" s="1" t="s">
        <v>1740</v>
      </c>
      <c r="H147" s="1"/>
      <c r="I147" s="49" t="s">
        <v>1741</v>
      </c>
      <c r="J147" s="1"/>
      <c r="K147" s="1">
        <v>92</v>
      </c>
      <c r="L147" s="1" t="s">
        <v>1742</v>
      </c>
      <c r="M147" s="1" t="s">
        <v>73</v>
      </c>
      <c r="N147" s="1"/>
      <c r="O147" s="20" t="s">
        <v>94</v>
      </c>
      <c r="P147" s="7"/>
      <c r="Q147" s="1"/>
      <c r="R147" s="14" t="s">
        <v>95</v>
      </c>
      <c r="S147" s="14"/>
      <c r="T147" s="32"/>
      <c r="U147" s="34"/>
      <c r="V147" s="36"/>
      <c r="W147" s="36" t="s">
        <v>96</v>
      </c>
      <c r="Y147" s="249" t="e">
        <f>VLOOKUP(G147,'WMA -stare dane'!$H$1:$R$114,1,0)</f>
        <v>#N/A</v>
      </c>
      <c r="Z147" s="249" t="e">
        <f>VLOOKUP(H147,'WMA -stare dane'!$I$1:$R$114,1,0)</f>
        <v>#N/A</v>
      </c>
      <c r="AA147" s="250" t="e">
        <f t="shared" si="2"/>
        <v>#N/A</v>
      </c>
      <c r="AB147" s="249" t="e">
        <f>IF($AA147="współrzędne niezmienione",VLOOKUP($G147,'WMA -stare dane'!$H$2:$P$114,3,0),"")</f>
        <v>#N/A</v>
      </c>
      <c r="AC147" s="249" t="e">
        <f>IF($AA147="współrzędne niezmienione",VLOOKUP($G147,'WMA -stare dane'!$H$2:$P$114,4,0),"")</f>
        <v>#N/A</v>
      </c>
      <c r="AD147" s="249" t="e">
        <f>IF($AA147="współrzędne niezmienione",VLOOKUP($G147,'WMA -stare dane'!$H$2:$P$114,5,0),"")</f>
        <v>#N/A</v>
      </c>
      <c r="AE147" s="249" t="e">
        <f>IF($AA147="współrzędne niezmienione",VLOOKUP($G147,'WMA -stare dane'!$H$2:$P$114,6,0),"")</f>
        <v>#N/A</v>
      </c>
      <c r="AF147" s="250" t="e">
        <f>IF($AA147="współrzędne niezmienione",VLOOKUP($G147,'WMA -stare dane'!$H$2:$P$114,7,0),"")</f>
        <v>#N/A</v>
      </c>
      <c r="AG147" s="250" t="e">
        <f>IF($AA147="współrzędne niezmienione",VLOOKUP($G147,'WMA -stare dane'!$H$2:$P$114,8,0),"")</f>
        <v>#N/A</v>
      </c>
      <c r="AH147" s="250" t="e">
        <f>IF($AA147="współrzędne niezmienione",VLOOKUP($G147,'WMA -stare dane'!$H$2:$P$114,9,0),"")</f>
        <v>#N/A</v>
      </c>
    </row>
    <row r="148" spans="1:34" ht="58" hidden="1">
      <c r="A148" s="21">
        <v>147</v>
      </c>
      <c r="B148" s="7" t="s">
        <v>131</v>
      </c>
      <c r="C148" s="1" t="s">
        <v>1425</v>
      </c>
      <c r="D148" s="20" t="s">
        <v>1335</v>
      </c>
      <c r="E148" s="1" t="s">
        <v>1743</v>
      </c>
      <c r="F148" s="1"/>
      <c r="G148" s="1" t="s">
        <v>1744</v>
      </c>
      <c r="H148" s="1"/>
      <c r="I148" s="49" t="s">
        <v>1745</v>
      </c>
      <c r="J148" s="1"/>
      <c r="K148" s="1">
        <v>32</v>
      </c>
      <c r="L148" s="1" t="s">
        <v>1746</v>
      </c>
      <c r="M148" s="1" t="s">
        <v>73</v>
      </c>
      <c r="N148" s="1"/>
      <c r="O148" s="20" t="s">
        <v>94</v>
      </c>
      <c r="P148" s="7"/>
      <c r="Q148" s="1"/>
      <c r="R148" s="14" t="s">
        <v>95</v>
      </c>
      <c r="S148" s="14"/>
      <c r="T148" s="32"/>
      <c r="U148" s="34"/>
      <c r="V148" s="36"/>
      <c r="W148" s="36" t="s">
        <v>96</v>
      </c>
      <c r="Y148" s="249" t="e">
        <f>VLOOKUP(G148,'WMA -stare dane'!$H$1:$R$114,1,0)</f>
        <v>#N/A</v>
      </c>
      <c r="Z148" s="249" t="e">
        <f>VLOOKUP(H148,'WMA -stare dane'!$I$1:$R$114,1,0)</f>
        <v>#N/A</v>
      </c>
      <c r="AA148" s="250" t="e">
        <f t="shared" si="2"/>
        <v>#N/A</v>
      </c>
      <c r="AB148" s="249" t="e">
        <f>IF($AA148="współrzędne niezmienione",VLOOKUP($G148,'WMA -stare dane'!$H$2:$P$114,3,0),"")</f>
        <v>#N/A</v>
      </c>
      <c r="AC148" s="249" t="e">
        <f>IF($AA148="współrzędne niezmienione",VLOOKUP($G148,'WMA -stare dane'!$H$2:$P$114,4,0),"")</f>
        <v>#N/A</v>
      </c>
      <c r="AD148" s="249" t="e">
        <f>IF($AA148="współrzędne niezmienione",VLOOKUP($G148,'WMA -stare dane'!$H$2:$P$114,5,0),"")</f>
        <v>#N/A</v>
      </c>
      <c r="AE148" s="249" t="e">
        <f>IF($AA148="współrzędne niezmienione",VLOOKUP($G148,'WMA -stare dane'!$H$2:$P$114,6,0),"")</f>
        <v>#N/A</v>
      </c>
      <c r="AF148" s="250" t="e">
        <f>IF($AA148="współrzędne niezmienione",VLOOKUP($G148,'WMA -stare dane'!$H$2:$P$114,7,0),"")</f>
        <v>#N/A</v>
      </c>
      <c r="AG148" s="250" t="e">
        <f>IF($AA148="współrzędne niezmienione",VLOOKUP($G148,'WMA -stare dane'!$H$2:$P$114,8,0),"")</f>
        <v>#N/A</v>
      </c>
      <c r="AH148" s="250" t="e">
        <f>IF($AA148="współrzędne niezmienione",VLOOKUP($G148,'WMA -stare dane'!$H$2:$P$114,9,0),"")</f>
        <v>#N/A</v>
      </c>
    </row>
    <row r="149" spans="1:34" ht="58" hidden="1">
      <c r="A149" s="21">
        <v>148</v>
      </c>
      <c r="B149" s="7" t="s">
        <v>228</v>
      </c>
      <c r="C149" s="1" t="s">
        <v>63</v>
      </c>
      <c r="D149" s="20" t="s">
        <v>1335</v>
      </c>
      <c r="E149" s="1" t="s">
        <v>1747</v>
      </c>
      <c r="F149" s="1"/>
      <c r="G149" s="1" t="s">
        <v>1748</v>
      </c>
      <c r="H149" s="1"/>
      <c r="I149" s="1"/>
      <c r="J149" s="1"/>
      <c r="K149" s="1">
        <v>92</v>
      </c>
      <c r="L149" s="1" t="s">
        <v>1749</v>
      </c>
      <c r="M149" s="1" t="s">
        <v>73</v>
      </c>
      <c r="N149" s="1"/>
      <c r="O149" s="20" t="s">
        <v>94</v>
      </c>
      <c r="P149" s="7"/>
      <c r="Q149" s="1"/>
      <c r="R149" s="14" t="s">
        <v>95</v>
      </c>
      <c r="S149" s="14"/>
      <c r="T149" s="32"/>
      <c r="U149" s="53" t="s">
        <v>1750</v>
      </c>
      <c r="V149" s="36"/>
      <c r="W149" s="36" t="s">
        <v>96</v>
      </c>
      <c r="X149"/>
      <c r="Y149" s="249" t="e">
        <f>VLOOKUP(G149,'WMA -stare dane'!$H$1:$R$114,1,0)</f>
        <v>#N/A</v>
      </c>
      <c r="Z149" s="249" t="e">
        <f>VLOOKUP(H149,'WMA -stare dane'!$I$1:$R$114,1,0)</f>
        <v>#N/A</v>
      </c>
      <c r="AA149" s="250" t="e">
        <f t="shared" si="2"/>
        <v>#N/A</v>
      </c>
      <c r="AB149" s="249" t="e">
        <f>IF($AA149="współrzędne niezmienione",VLOOKUP($G149,'WMA -stare dane'!$H$2:$P$114,3,0),"")</f>
        <v>#N/A</v>
      </c>
      <c r="AC149" s="249" t="e">
        <f>IF($AA149="współrzędne niezmienione",VLOOKUP($G149,'WMA -stare dane'!$H$2:$P$114,4,0),"")</f>
        <v>#N/A</v>
      </c>
      <c r="AD149" s="249" t="e">
        <f>IF($AA149="współrzędne niezmienione",VLOOKUP($G149,'WMA -stare dane'!$H$2:$P$114,5,0),"")</f>
        <v>#N/A</v>
      </c>
      <c r="AE149" s="249" t="e">
        <f>IF($AA149="współrzędne niezmienione",VLOOKUP($G149,'WMA -stare dane'!$H$2:$P$114,6,0),"")</f>
        <v>#N/A</v>
      </c>
      <c r="AF149" s="250" t="e">
        <f>IF($AA149="współrzędne niezmienione",VLOOKUP($G149,'WMA -stare dane'!$H$2:$P$114,7,0),"")</f>
        <v>#N/A</v>
      </c>
      <c r="AG149" s="250" t="e">
        <f>IF($AA149="współrzędne niezmienione",VLOOKUP($G149,'WMA -stare dane'!$H$2:$P$114,8,0),"")</f>
        <v>#N/A</v>
      </c>
      <c r="AH149" s="250" t="e">
        <f>IF($AA149="współrzędne niezmienione",VLOOKUP($G149,'WMA -stare dane'!$H$2:$P$114,9,0),"")</f>
        <v>#N/A</v>
      </c>
    </row>
    <row r="150" spans="1:34" ht="58" hidden="1">
      <c r="A150" s="21">
        <v>149</v>
      </c>
      <c r="B150" s="7" t="s">
        <v>228</v>
      </c>
      <c r="C150" s="1" t="s">
        <v>63</v>
      </c>
      <c r="D150" s="20" t="s">
        <v>1335</v>
      </c>
      <c r="E150" s="1" t="s">
        <v>1751</v>
      </c>
      <c r="F150" s="1"/>
      <c r="G150" s="1" t="s">
        <v>1752</v>
      </c>
      <c r="H150" s="1"/>
      <c r="I150" s="1"/>
      <c r="J150" s="1"/>
      <c r="K150" s="1">
        <v>92</v>
      </c>
      <c r="L150" s="1" t="s">
        <v>1753</v>
      </c>
      <c r="M150" s="1" t="s">
        <v>73</v>
      </c>
      <c r="N150" s="1"/>
      <c r="O150" s="20" t="s">
        <v>94</v>
      </c>
      <c r="P150" s="7"/>
      <c r="Q150" s="1"/>
      <c r="R150" s="14" t="s">
        <v>95</v>
      </c>
      <c r="S150" s="14"/>
      <c r="T150" s="32"/>
      <c r="U150" s="53" t="s">
        <v>1754</v>
      </c>
      <c r="V150" s="36"/>
      <c r="W150" s="36" t="s">
        <v>96</v>
      </c>
      <c r="X150"/>
      <c r="Y150" s="249" t="e">
        <f>VLOOKUP(G150,'WMA -stare dane'!$H$1:$R$114,1,0)</f>
        <v>#N/A</v>
      </c>
      <c r="Z150" s="249" t="e">
        <f>VLOOKUP(H150,'WMA -stare dane'!$I$1:$R$114,1,0)</f>
        <v>#N/A</v>
      </c>
      <c r="AA150" s="250" t="e">
        <f t="shared" si="2"/>
        <v>#N/A</v>
      </c>
      <c r="AB150" s="249" t="e">
        <f>IF($AA150="współrzędne niezmienione",VLOOKUP($G150,'WMA -stare dane'!$H$2:$P$114,3,0),"")</f>
        <v>#N/A</v>
      </c>
      <c r="AC150" s="249" t="e">
        <f>IF($AA150="współrzędne niezmienione",VLOOKUP($G150,'WMA -stare dane'!$H$2:$P$114,4,0),"")</f>
        <v>#N/A</v>
      </c>
      <c r="AD150" s="249" t="e">
        <f>IF($AA150="współrzędne niezmienione",VLOOKUP($G150,'WMA -stare dane'!$H$2:$P$114,5,0),"")</f>
        <v>#N/A</v>
      </c>
      <c r="AE150" s="249" t="e">
        <f>IF($AA150="współrzędne niezmienione",VLOOKUP($G150,'WMA -stare dane'!$H$2:$P$114,6,0),"")</f>
        <v>#N/A</v>
      </c>
      <c r="AF150" s="250" t="e">
        <f>IF($AA150="współrzędne niezmienione",VLOOKUP($G150,'WMA -stare dane'!$H$2:$P$114,7,0),"")</f>
        <v>#N/A</v>
      </c>
      <c r="AG150" s="250" t="e">
        <f>IF($AA150="współrzędne niezmienione",VLOOKUP($G150,'WMA -stare dane'!$H$2:$P$114,8,0),"")</f>
        <v>#N/A</v>
      </c>
      <c r="AH150" s="250" t="e">
        <f>IF($AA150="współrzędne niezmienione",VLOOKUP($G150,'WMA -stare dane'!$H$2:$P$114,9,0),"")</f>
        <v>#N/A</v>
      </c>
    </row>
    <row r="151" spans="1:34" ht="130.5" hidden="1">
      <c r="A151" s="21">
        <v>150</v>
      </c>
      <c r="B151" s="7" t="s">
        <v>160</v>
      </c>
      <c r="C151" s="1" t="s">
        <v>672</v>
      </c>
      <c r="D151" s="20" t="s">
        <v>1335</v>
      </c>
      <c r="E151" s="1" t="s">
        <v>1755</v>
      </c>
      <c r="F151" s="1"/>
      <c r="G151" s="1" t="s">
        <v>1756</v>
      </c>
      <c r="H151" s="1"/>
      <c r="I151" s="1" t="s">
        <v>1757</v>
      </c>
      <c r="J151" s="1"/>
      <c r="K151" s="1"/>
      <c r="L151" s="1" t="s">
        <v>1758</v>
      </c>
      <c r="M151" s="1" t="s">
        <v>73</v>
      </c>
      <c r="N151" s="1" t="s">
        <v>1717</v>
      </c>
      <c r="O151" s="1" t="s">
        <v>1759</v>
      </c>
      <c r="P151" s="7" t="s">
        <v>1466</v>
      </c>
      <c r="Q151" s="1" t="s">
        <v>1760</v>
      </c>
      <c r="R151" s="15" t="s">
        <v>76</v>
      </c>
      <c r="S151" s="15" t="s">
        <v>1719</v>
      </c>
      <c r="T151" s="32" t="s">
        <v>1761</v>
      </c>
      <c r="U151" s="32" t="s">
        <v>1762</v>
      </c>
      <c r="V151" s="32" t="s">
        <v>1763</v>
      </c>
      <c r="W151" s="32" t="s">
        <v>96</v>
      </c>
      <c r="X151"/>
      <c r="Y151" s="249" t="e">
        <f>VLOOKUP(G151,'WMA -stare dane'!$H$1:$R$114,1,0)</f>
        <v>#N/A</v>
      </c>
      <c r="Z151" s="249" t="e">
        <f>VLOOKUP(H151,'WMA -stare dane'!$I$1:$R$114,1,0)</f>
        <v>#N/A</v>
      </c>
      <c r="AA151" s="250" t="e">
        <f t="shared" si="2"/>
        <v>#N/A</v>
      </c>
      <c r="AB151" s="249" t="e">
        <f>IF($AA151="współrzędne niezmienione",VLOOKUP($G151,'WMA -stare dane'!$H$2:$P$114,3,0),"")</f>
        <v>#N/A</v>
      </c>
      <c r="AC151" s="249" t="e">
        <f>IF($AA151="współrzędne niezmienione",VLOOKUP($G151,'WMA -stare dane'!$H$2:$P$114,4,0),"")</f>
        <v>#N/A</v>
      </c>
      <c r="AD151" s="249" t="e">
        <f>IF($AA151="współrzędne niezmienione",VLOOKUP($G151,'WMA -stare dane'!$H$2:$P$114,5,0),"")</f>
        <v>#N/A</v>
      </c>
      <c r="AE151" s="249" t="e">
        <f>IF($AA151="współrzędne niezmienione",VLOOKUP($G151,'WMA -stare dane'!$H$2:$P$114,6,0),"")</f>
        <v>#N/A</v>
      </c>
      <c r="AF151" s="250" t="e">
        <f>IF($AA151="współrzędne niezmienione",VLOOKUP($G151,'WMA -stare dane'!$H$2:$P$114,7,0),"")</f>
        <v>#N/A</v>
      </c>
      <c r="AG151" s="250" t="e">
        <f>IF($AA151="współrzędne niezmienione",VLOOKUP($G151,'WMA -stare dane'!$H$2:$P$114,8,0),"")</f>
        <v>#N/A</v>
      </c>
      <c r="AH151" s="250" t="e">
        <f>IF($AA151="współrzędne niezmienione",VLOOKUP($G151,'WMA -stare dane'!$H$2:$P$114,9,0),"")</f>
        <v>#N/A</v>
      </c>
    </row>
    <row r="152" spans="1:34" ht="87" hidden="1">
      <c r="A152" s="21">
        <v>151</v>
      </c>
      <c r="B152" s="7" t="s">
        <v>160</v>
      </c>
      <c r="C152" s="1" t="s">
        <v>672</v>
      </c>
      <c r="D152" s="3" t="s">
        <v>102</v>
      </c>
      <c r="E152" s="1" t="s">
        <v>1755</v>
      </c>
      <c r="F152" s="1"/>
      <c r="G152" s="1" t="s">
        <v>1764</v>
      </c>
      <c r="H152" s="1"/>
      <c r="I152" s="1" t="s">
        <v>1765</v>
      </c>
      <c r="J152" s="1"/>
      <c r="K152" s="1">
        <v>74</v>
      </c>
      <c r="L152" s="1" t="s">
        <v>1766</v>
      </c>
      <c r="M152" s="1" t="s">
        <v>383</v>
      </c>
      <c r="N152" s="1"/>
      <c r="O152" s="1" t="s">
        <v>1767</v>
      </c>
      <c r="P152" s="7" t="s">
        <v>539</v>
      </c>
      <c r="Q152" s="1" t="s">
        <v>1768</v>
      </c>
      <c r="R152" s="2" t="s">
        <v>127</v>
      </c>
      <c r="S152" s="2"/>
      <c r="T152" s="32"/>
      <c r="U152" s="32" t="s">
        <v>1769</v>
      </c>
      <c r="V152" s="32" t="s">
        <v>1763</v>
      </c>
      <c r="W152" s="32" t="s">
        <v>96</v>
      </c>
      <c r="X152"/>
      <c r="Y152" s="249" t="e">
        <f>VLOOKUP(G152,'WMA -stare dane'!$H$1:$R$114,1,0)</f>
        <v>#N/A</v>
      </c>
      <c r="Z152" s="249" t="e">
        <f>VLOOKUP(H152,'WMA -stare dane'!$I$1:$R$114,1,0)</f>
        <v>#N/A</v>
      </c>
      <c r="AA152" s="250" t="e">
        <f t="shared" si="2"/>
        <v>#N/A</v>
      </c>
      <c r="AB152" s="249" t="e">
        <f>IF($AA152="współrzędne niezmienione",VLOOKUP($G152,'WMA -stare dane'!$H$2:$P$114,3,0),"")</f>
        <v>#N/A</v>
      </c>
      <c r="AC152" s="249" t="e">
        <f>IF($AA152="współrzędne niezmienione",VLOOKUP($G152,'WMA -stare dane'!$H$2:$P$114,4,0),"")</f>
        <v>#N/A</v>
      </c>
      <c r="AD152" s="249" t="e">
        <f>IF($AA152="współrzędne niezmienione",VLOOKUP($G152,'WMA -stare dane'!$H$2:$P$114,5,0),"")</f>
        <v>#N/A</v>
      </c>
      <c r="AE152" s="249" t="e">
        <f>IF($AA152="współrzędne niezmienione",VLOOKUP($G152,'WMA -stare dane'!$H$2:$P$114,6,0),"")</f>
        <v>#N/A</v>
      </c>
      <c r="AF152" s="250" t="e">
        <f>IF($AA152="współrzędne niezmienione",VLOOKUP($G152,'WMA -stare dane'!$H$2:$P$114,7,0),"")</f>
        <v>#N/A</v>
      </c>
      <c r="AG152" s="250" t="e">
        <f>IF($AA152="współrzędne niezmienione",VLOOKUP($G152,'WMA -stare dane'!$H$2:$P$114,8,0),"")</f>
        <v>#N/A</v>
      </c>
      <c r="AH152" s="250" t="e">
        <f>IF($AA152="współrzędne niezmienione",VLOOKUP($G152,'WMA -stare dane'!$H$2:$P$114,9,0),"")</f>
        <v>#N/A</v>
      </c>
    </row>
    <row r="153" spans="1:34" ht="145">
      <c r="A153" s="21">
        <v>152</v>
      </c>
      <c r="B153" s="1" t="s">
        <v>160</v>
      </c>
      <c r="C153" s="1" t="s">
        <v>672</v>
      </c>
      <c r="D153" s="1" t="s">
        <v>64</v>
      </c>
      <c r="E153" s="20" t="s">
        <v>1755</v>
      </c>
      <c r="F153" s="20"/>
      <c r="G153" s="1"/>
      <c r="H153" s="1"/>
      <c r="I153" s="20" t="s">
        <v>1772</v>
      </c>
      <c r="J153" s="20" t="s">
        <v>1773</v>
      </c>
      <c r="K153" s="20"/>
      <c r="L153" s="1" t="s">
        <v>1775</v>
      </c>
      <c r="M153" s="1" t="s">
        <v>123</v>
      </c>
      <c r="N153" s="1"/>
      <c r="O153" s="20"/>
      <c r="P153" s="7"/>
      <c r="Q153" s="1" t="s">
        <v>1776</v>
      </c>
      <c r="R153" s="2" t="s">
        <v>127</v>
      </c>
      <c r="S153" s="2" t="s">
        <v>1777</v>
      </c>
      <c r="T153" s="32"/>
      <c r="U153" s="32" t="s">
        <v>1778</v>
      </c>
      <c r="V153" s="32" t="s">
        <v>1763</v>
      </c>
      <c r="W153" s="32" t="s">
        <v>96</v>
      </c>
      <c r="X153"/>
      <c r="Y153" s="249" t="e">
        <f>VLOOKUP(G153,'WMA -stare dane'!$H$1:$R$114,1,0)</f>
        <v>#N/A</v>
      </c>
      <c r="Z153" s="249" t="e">
        <f>VLOOKUP(H153,'WMA -stare dane'!$I$1:$R$114,1,0)</f>
        <v>#N/A</v>
      </c>
      <c r="AA153" s="250" t="e">
        <f t="shared" si="2"/>
        <v>#N/A</v>
      </c>
      <c r="AB153" s="249" t="e">
        <f>IF($AA153="współrzędne niezmienione",VLOOKUP($G153,'WMA -stare dane'!$H$2:$P$114,3,0),"")</f>
        <v>#N/A</v>
      </c>
      <c r="AC153" s="249" t="e">
        <f>IF($AA153="współrzędne niezmienione",VLOOKUP($G153,'WMA -stare dane'!$H$2:$P$114,4,0),"")</f>
        <v>#N/A</v>
      </c>
      <c r="AD153" s="249" t="e">
        <f>IF($AA153="współrzędne niezmienione",VLOOKUP($G153,'WMA -stare dane'!$H$2:$P$114,5,0),"")</f>
        <v>#N/A</v>
      </c>
      <c r="AE153" s="249" t="e">
        <f>IF($AA153="współrzędne niezmienione",VLOOKUP($G153,'WMA -stare dane'!$H$2:$P$114,6,0),"")</f>
        <v>#N/A</v>
      </c>
      <c r="AF153" s="250" t="e">
        <f>IF($AA153="współrzędne niezmienione",VLOOKUP($G153,'WMA -stare dane'!$H$2:$P$114,7,0),"")</f>
        <v>#N/A</v>
      </c>
      <c r="AG153" s="250" t="e">
        <f>IF($AA153="współrzędne niezmienione",VLOOKUP($G153,'WMA -stare dane'!$H$2:$P$114,8,0),"")</f>
        <v>#N/A</v>
      </c>
      <c r="AH153" s="250" t="e">
        <f>IF($AA153="współrzędne niezmienione",VLOOKUP($G153,'WMA -stare dane'!$H$2:$P$114,9,0),"")</f>
        <v>#N/A</v>
      </c>
    </row>
    <row r="154" spans="1:34" ht="58" hidden="1">
      <c r="A154" s="21">
        <v>153</v>
      </c>
      <c r="B154" s="7" t="s">
        <v>160</v>
      </c>
      <c r="C154" s="1" t="s">
        <v>1535</v>
      </c>
      <c r="D154" s="20" t="s">
        <v>1335</v>
      </c>
      <c r="E154" s="1" t="s">
        <v>1779</v>
      </c>
      <c r="F154" s="1"/>
      <c r="G154" s="1" t="s">
        <v>1780</v>
      </c>
      <c r="H154" s="1"/>
      <c r="I154" s="1" t="s">
        <v>1781</v>
      </c>
      <c r="J154" s="1"/>
      <c r="K154" s="1">
        <v>87</v>
      </c>
      <c r="L154" s="1" t="s">
        <v>1782</v>
      </c>
      <c r="M154" s="1" t="s">
        <v>73</v>
      </c>
      <c r="N154" s="1"/>
      <c r="O154" s="20" t="s">
        <v>94</v>
      </c>
      <c r="P154" s="7"/>
      <c r="Q154" s="1"/>
      <c r="R154" s="14" t="s">
        <v>95</v>
      </c>
      <c r="S154" s="14"/>
      <c r="T154" s="32"/>
      <c r="U154" s="34"/>
      <c r="V154" s="36" t="s">
        <v>166</v>
      </c>
      <c r="W154" s="36" t="s">
        <v>96</v>
      </c>
      <c r="Y154" s="249" t="e">
        <f>VLOOKUP(G154,'WMA -stare dane'!$H$1:$R$114,1,0)</f>
        <v>#N/A</v>
      </c>
      <c r="Z154" s="249" t="e">
        <f>VLOOKUP(H154,'WMA -stare dane'!$I$1:$R$114,1,0)</f>
        <v>#N/A</v>
      </c>
      <c r="AA154" s="250" t="e">
        <f t="shared" si="2"/>
        <v>#N/A</v>
      </c>
      <c r="AB154" s="249" t="e">
        <f>IF($AA154="współrzędne niezmienione",VLOOKUP($G154,'WMA -stare dane'!$H$2:$P$114,3,0),"")</f>
        <v>#N/A</v>
      </c>
      <c r="AC154" s="249" t="e">
        <f>IF($AA154="współrzędne niezmienione",VLOOKUP($G154,'WMA -stare dane'!$H$2:$P$114,4,0),"")</f>
        <v>#N/A</v>
      </c>
      <c r="AD154" s="249" t="e">
        <f>IF($AA154="współrzędne niezmienione",VLOOKUP($G154,'WMA -stare dane'!$H$2:$P$114,5,0),"")</f>
        <v>#N/A</v>
      </c>
      <c r="AE154" s="249" t="e">
        <f>IF($AA154="współrzędne niezmienione",VLOOKUP($G154,'WMA -stare dane'!$H$2:$P$114,6,0),"")</f>
        <v>#N/A</v>
      </c>
      <c r="AF154" s="250" t="e">
        <f>IF($AA154="współrzędne niezmienione",VLOOKUP($G154,'WMA -stare dane'!$H$2:$P$114,7,0),"")</f>
        <v>#N/A</v>
      </c>
      <c r="AG154" s="250" t="e">
        <f>IF($AA154="współrzędne niezmienione",VLOOKUP($G154,'WMA -stare dane'!$H$2:$P$114,8,0),"")</f>
        <v>#N/A</v>
      </c>
      <c r="AH154" s="250" t="e">
        <f>IF($AA154="współrzędne niezmienione",VLOOKUP($G154,'WMA -stare dane'!$H$2:$P$114,9,0),"")</f>
        <v>#N/A</v>
      </c>
    </row>
    <row r="155" spans="1:34" ht="43.5" hidden="1">
      <c r="A155" s="21">
        <v>154</v>
      </c>
      <c r="B155" s="7" t="s">
        <v>160</v>
      </c>
      <c r="C155" s="1" t="s">
        <v>1535</v>
      </c>
      <c r="D155" s="20" t="s">
        <v>1335</v>
      </c>
      <c r="E155" s="1" t="s">
        <v>1722</v>
      </c>
      <c r="F155" s="1"/>
      <c r="G155" s="1" t="s">
        <v>1783</v>
      </c>
      <c r="H155" s="1"/>
      <c r="I155" s="1" t="s">
        <v>1784</v>
      </c>
      <c r="J155" s="1"/>
      <c r="K155" s="1">
        <v>7</v>
      </c>
      <c r="L155" s="1" t="s">
        <v>1785</v>
      </c>
      <c r="M155" s="1" t="s">
        <v>73</v>
      </c>
      <c r="N155" s="1"/>
      <c r="O155" s="1" t="s">
        <v>1786</v>
      </c>
      <c r="P155" s="7" t="s">
        <v>767</v>
      </c>
      <c r="Q155" s="1"/>
      <c r="R155" s="2" t="s">
        <v>127</v>
      </c>
      <c r="S155" s="2"/>
      <c r="T155" s="32"/>
      <c r="U155" s="34"/>
      <c r="V155" s="36" t="s">
        <v>166</v>
      </c>
      <c r="W155" s="36" t="s">
        <v>96</v>
      </c>
      <c r="X155" s="42" t="s">
        <v>130</v>
      </c>
      <c r="Y155" s="249" t="e">
        <f>VLOOKUP(G155,'WMA -stare dane'!$H$1:$R$114,1,0)</f>
        <v>#N/A</v>
      </c>
      <c r="Z155" s="249" t="e">
        <f>VLOOKUP(H155,'WMA -stare dane'!$I$1:$R$114,1,0)</f>
        <v>#N/A</v>
      </c>
      <c r="AA155" s="250" t="e">
        <f t="shared" si="2"/>
        <v>#N/A</v>
      </c>
      <c r="AB155" s="249" t="e">
        <f>IF($AA155="współrzędne niezmienione",VLOOKUP($G155,'WMA -stare dane'!$H$2:$P$114,3,0),"")</f>
        <v>#N/A</v>
      </c>
      <c r="AC155" s="249" t="e">
        <f>IF($AA155="współrzędne niezmienione",VLOOKUP($G155,'WMA -stare dane'!$H$2:$P$114,4,0),"")</f>
        <v>#N/A</v>
      </c>
      <c r="AD155" s="249" t="e">
        <f>IF($AA155="współrzędne niezmienione",VLOOKUP($G155,'WMA -stare dane'!$H$2:$P$114,5,0),"")</f>
        <v>#N/A</v>
      </c>
      <c r="AE155" s="249" t="e">
        <f>IF($AA155="współrzędne niezmienione",VLOOKUP($G155,'WMA -stare dane'!$H$2:$P$114,6,0),"")</f>
        <v>#N/A</v>
      </c>
      <c r="AF155" s="250" t="e">
        <f>IF($AA155="współrzędne niezmienione",VLOOKUP($G155,'WMA -stare dane'!$H$2:$P$114,7,0),"")</f>
        <v>#N/A</v>
      </c>
      <c r="AG155" s="250" t="e">
        <f>IF($AA155="współrzędne niezmienione",VLOOKUP($G155,'WMA -stare dane'!$H$2:$P$114,8,0),"")</f>
        <v>#N/A</v>
      </c>
      <c r="AH155" s="250" t="e">
        <f>IF($AA155="współrzędne niezmienione",VLOOKUP($G155,'WMA -stare dane'!$H$2:$P$114,9,0),"")</f>
        <v>#N/A</v>
      </c>
    </row>
    <row r="156" spans="1:34" ht="58" hidden="1">
      <c r="A156" s="21">
        <v>155</v>
      </c>
      <c r="B156" s="7" t="s">
        <v>160</v>
      </c>
      <c r="C156" s="1" t="s">
        <v>1535</v>
      </c>
      <c r="D156" s="20" t="s">
        <v>1335</v>
      </c>
      <c r="E156" s="1" t="s">
        <v>1787</v>
      </c>
      <c r="F156" s="1"/>
      <c r="G156" s="1" t="s">
        <v>1788</v>
      </c>
      <c r="H156" s="1"/>
      <c r="I156" s="1"/>
      <c r="J156" s="1"/>
      <c r="K156" s="1">
        <v>94</v>
      </c>
      <c r="L156" s="1" t="s">
        <v>1789</v>
      </c>
      <c r="M156" s="1" t="s">
        <v>73</v>
      </c>
      <c r="N156" s="1"/>
      <c r="O156" s="20" t="s">
        <v>94</v>
      </c>
      <c r="P156" s="7"/>
      <c r="Q156" s="1"/>
      <c r="R156" s="14" t="s">
        <v>95</v>
      </c>
      <c r="S156" s="14"/>
      <c r="T156" s="32"/>
      <c r="U156" s="34"/>
      <c r="V156" s="36" t="s">
        <v>166</v>
      </c>
      <c r="W156" s="36" t="s">
        <v>96</v>
      </c>
      <c r="Y156" s="249" t="e">
        <f>VLOOKUP(G156,'WMA -stare dane'!$H$1:$R$114,1,0)</f>
        <v>#N/A</v>
      </c>
      <c r="Z156" s="249" t="e">
        <f>VLOOKUP(H156,'WMA -stare dane'!$I$1:$R$114,1,0)</f>
        <v>#N/A</v>
      </c>
      <c r="AA156" s="250" t="e">
        <f t="shared" si="2"/>
        <v>#N/A</v>
      </c>
      <c r="AB156" s="249" t="e">
        <f>IF($AA156="współrzędne niezmienione",VLOOKUP($G156,'WMA -stare dane'!$H$2:$P$114,3,0),"")</f>
        <v>#N/A</v>
      </c>
      <c r="AC156" s="249" t="e">
        <f>IF($AA156="współrzędne niezmienione",VLOOKUP($G156,'WMA -stare dane'!$H$2:$P$114,4,0),"")</f>
        <v>#N/A</v>
      </c>
      <c r="AD156" s="249" t="e">
        <f>IF($AA156="współrzędne niezmienione",VLOOKUP($G156,'WMA -stare dane'!$H$2:$P$114,5,0),"")</f>
        <v>#N/A</v>
      </c>
      <c r="AE156" s="249" t="e">
        <f>IF($AA156="współrzędne niezmienione",VLOOKUP($G156,'WMA -stare dane'!$H$2:$P$114,6,0),"")</f>
        <v>#N/A</v>
      </c>
      <c r="AF156" s="250" t="e">
        <f>IF($AA156="współrzędne niezmienione",VLOOKUP($G156,'WMA -stare dane'!$H$2:$P$114,7,0),"")</f>
        <v>#N/A</v>
      </c>
      <c r="AG156" s="250" t="e">
        <f>IF($AA156="współrzędne niezmienione",VLOOKUP($G156,'WMA -stare dane'!$H$2:$P$114,8,0),"")</f>
        <v>#N/A</v>
      </c>
      <c r="AH156" s="250" t="e">
        <f>IF($AA156="współrzędne niezmienione",VLOOKUP($G156,'WMA -stare dane'!$H$2:$P$114,9,0),"")</f>
        <v>#N/A</v>
      </c>
    </row>
    <row r="157" spans="1:34" ht="58" hidden="1">
      <c r="A157" s="21">
        <v>156</v>
      </c>
      <c r="B157" s="7" t="s">
        <v>167</v>
      </c>
      <c r="C157" s="1" t="s">
        <v>168</v>
      </c>
      <c r="D157" s="20" t="s">
        <v>1335</v>
      </c>
      <c r="E157" s="1" t="s">
        <v>1790</v>
      </c>
      <c r="F157" s="1"/>
      <c r="G157" s="1" t="s">
        <v>1791</v>
      </c>
      <c r="H157" s="1"/>
      <c r="I157" s="1" t="s">
        <v>1792</v>
      </c>
      <c r="J157" s="1"/>
      <c r="K157" s="1">
        <v>94</v>
      </c>
      <c r="L157" s="1" t="s">
        <v>1793</v>
      </c>
      <c r="M157" s="1" t="s">
        <v>73</v>
      </c>
      <c r="N157" s="1"/>
      <c r="O157" s="20" t="s">
        <v>94</v>
      </c>
      <c r="P157" s="7"/>
      <c r="Q157" s="1"/>
      <c r="R157" s="14" t="s">
        <v>95</v>
      </c>
      <c r="S157" s="14"/>
      <c r="T157" s="32"/>
      <c r="U157" s="48" t="s">
        <v>1734</v>
      </c>
      <c r="V157" s="20" t="s">
        <v>166</v>
      </c>
      <c r="W157" s="20" t="s">
        <v>96</v>
      </c>
      <c r="X157"/>
      <c r="Y157" s="249" t="e">
        <f>VLOOKUP(G157,'WMA -stare dane'!$H$1:$R$114,1,0)</f>
        <v>#N/A</v>
      </c>
      <c r="Z157" s="249" t="e">
        <f>VLOOKUP(H157,'WMA -stare dane'!$I$1:$R$114,1,0)</f>
        <v>#N/A</v>
      </c>
      <c r="AA157" s="250" t="e">
        <f t="shared" si="2"/>
        <v>#N/A</v>
      </c>
      <c r="AB157" s="249" t="e">
        <f>IF($AA157="współrzędne niezmienione",VLOOKUP($G157,'WMA -stare dane'!$H$2:$P$114,3,0),"")</f>
        <v>#N/A</v>
      </c>
      <c r="AC157" s="249" t="e">
        <f>IF($AA157="współrzędne niezmienione",VLOOKUP($G157,'WMA -stare dane'!$H$2:$P$114,4,0),"")</f>
        <v>#N/A</v>
      </c>
      <c r="AD157" s="249" t="e">
        <f>IF($AA157="współrzędne niezmienione",VLOOKUP($G157,'WMA -stare dane'!$H$2:$P$114,5,0),"")</f>
        <v>#N/A</v>
      </c>
      <c r="AE157" s="249" t="e">
        <f>IF($AA157="współrzędne niezmienione",VLOOKUP($G157,'WMA -stare dane'!$H$2:$P$114,6,0),"")</f>
        <v>#N/A</v>
      </c>
      <c r="AF157" s="250" t="e">
        <f>IF($AA157="współrzędne niezmienione",VLOOKUP($G157,'WMA -stare dane'!$H$2:$P$114,7,0),"")</f>
        <v>#N/A</v>
      </c>
      <c r="AG157" s="250" t="e">
        <f>IF($AA157="współrzędne niezmienione",VLOOKUP($G157,'WMA -stare dane'!$H$2:$P$114,8,0),"")</f>
        <v>#N/A</v>
      </c>
      <c r="AH157" s="250" t="e">
        <f>IF($AA157="współrzędne niezmienione",VLOOKUP($G157,'WMA -stare dane'!$H$2:$P$114,9,0),"")</f>
        <v>#N/A</v>
      </c>
    </row>
    <row r="158" spans="1:34" ht="29" hidden="1">
      <c r="A158" s="21">
        <v>157</v>
      </c>
      <c r="B158" s="7" t="s">
        <v>463</v>
      </c>
      <c r="C158" s="1" t="s">
        <v>464</v>
      </c>
      <c r="D158" s="20" t="s">
        <v>102</v>
      </c>
      <c r="E158" s="1" t="s">
        <v>1794</v>
      </c>
      <c r="F158" s="1"/>
      <c r="G158" s="1" t="s">
        <v>1795</v>
      </c>
      <c r="H158" s="1"/>
      <c r="I158" s="1" t="s">
        <v>1796</v>
      </c>
      <c r="J158" s="1"/>
      <c r="K158" s="1">
        <v>22</v>
      </c>
      <c r="L158" s="1" t="s">
        <v>1797</v>
      </c>
      <c r="M158" s="1" t="s">
        <v>73</v>
      </c>
      <c r="N158" s="1"/>
      <c r="O158" s="20" t="s">
        <v>94</v>
      </c>
      <c r="P158" s="7"/>
      <c r="Q158" s="1"/>
      <c r="R158" s="14" t="s">
        <v>95</v>
      </c>
      <c r="S158" s="14"/>
      <c r="T158" s="32"/>
      <c r="U158" s="34"/>
      <c r="V158" s="36"/>
      <c r="W158" s="36" t="s">
        <v>96</v>
      </c>
      <c r="X158"/>
      <c r="Y158" s="249" t="e">
        <f>VLOOKUP(G158,'WMA -stare dane'!$H$1:$R$114,1,0)</f>
        <v>#N/A</v>
      </c>
      <c r="Z158" s="249" t="e">
        <f>VLOOKUP(H158,'WMA -stare dane'!$I$1:$R$114,1,0)</f>
        <v>#N/A</v>
      </c>
      <c r="AA158" s="250" t="e">
        <f t="shared" si="2"/>
        <v>#N/A</v>
      </c>
      <c r="AB158" s="249" t="e">
        <f>IF($AA158="współrzędne niezmienione",VLOOKUP($G158,'WMA -stare dane'!$H$2:$P$114,3,0),"")</f>
        <v>#N/A</v>
      </c>
      <c r="AC158" s="249" t="e">
        <f>IF($AA158="współrzędne niezmienione",VLOOKUP($G158,'WMA -stare dane'!$H$2:$P$114,4,0),"")</f>
        <v>#N/A</v>
      </c>
      <c r="AD158" s="249" t="e">
        <f>IF($AA158="współrzędne niezmienione",VLOOKUP($G158,'WMA -stare dane'!$H$2:$P$114,5,0),"")</f>
        <v>#N/A</v>
      </c>
      <c r="AE158" s="249" t="e">
        <f>IF($AA158="współrzędne niezmienione",VLOOKUP($G158,'WMA -stare dane'!$H$2:$P$114,6,0),"")</f>
        <v>#N/A</v>
      </c>
      <c r="AF158" s="250" t="e">
        <f>IF($AA158="współrzędne niezmienione",VLOOKUP($G158,'WMA -stare dane'!$H$2:$P$114,7,0),"")</f>
        <v>#N/A</v>
      </c>
      <c r="AG158" s="250" t="e">
        <f>IF($AA158="współrzędne niezmienione",VLOOKUP($G158,'WMA -stare dane'!$H$2:$P$114,8,0),"")</f>
        <v>#N/A</v>
      </c>
      <c r="AH158" s="250" t="e">
        <f>IF($AA158="współrzędne niezmienione",VLOOKUP($G158,'WMA -stare dane'!$H$2:$P$114,9,0),"")</f>
        <v>#N/A</v>
      </c>
    </row>
    <row r="159" spans="1:34" ht="43.5" hidden="1">
      <c r="A159" s="21">
        <v>158</v>
      </c>
      <c r="B159" s="7" t="s">
        <v>199</v>
      </c>
      <c r="C159" s="1" t="s">
        <v>200</v>
      </c>
      <c r="D159" s="20" t="s">
        <v>102</v>
      </c>
      <c r="E159" s="1" t="s">
        <v>1798</v>
      </c>
      <c r="F159" s="1"/>
      <c r="G159" s="1" t="s">
        <v>1799</v>
      </c>
      <c r="H159" s="1"/>
      <c r="I159" s="1" t="s">
        <v>1800</v>
      </c>
      <c r="J159" s="1"/>
      <c r="K159" s="1">
        <v>94</v>
      </c>
      <c r="L159" s="1" t="s">
        <v>1801</v>
      </c>
      <c r="M159" s="1" t="s">
        <v>73</v>
      </c>
      <c r="N159" s="1"/>
      <c r="O159" s="20" t="s">
        <v>94</v>
      </c>
      <c r="P159" s="7"/>
      <c r="Q159" s="1"/>
      <c r="R159" s="14" t="s">
        <v>95</v>
      </c>
      <c r="S159" s="14"/>
      <c r="T159" s="32"/>
      <c r="U159" s="34"/>
      <c r="V159" s="36"/>
      <c r="W159" s="36" t="s">
        <v>96</v>
      </c>
      <c r="X159"/>
      <c r="Y159" s="249" t="e">
        <f>VLOOKUP(G159,'WMA -stare dane'!$H$1:$R$114,1,0)</f>
        <v>#N/A</v>
      </c>
      <c r="Z159" s="249" t="e">
        <f>VLOOKUP(H159,'WMA -stare dane'!$I$1:$R$114,1,0)</f>
        <v>#N/A</v>
      </c>
      <c r="AA159" s="250" t="e">
        <f t="shared" si="2"/>
        <v>#N/A</v>
      </c>
      <c r="AB159" s="249" t="e">
        <f>IF($AA159="współrzędne niezmienione",VLOOKUP($G159,'WMA -stare dane'!$H$2:$P$114,3,0),"")</f>
        <v>#N/A</v>
      </c>
      <c r="AC159" s="249" t="e">
        <f>IF($AA159="współrzędne niezmienione",VLOOKUP($G159,'WMA -stare dane'!$H$2:$P$114,4,0),"")</f>
        <v>#N/A</v>
      </c>
      <c r="AD159" s="249" t="e">
        <f>IF($AA159="współrzędne niezmienione",VLOOKUP($G159,'WMA -stare dane'!$H$2:$P$114,5,0),"")</f>
        <v>#N/A</v>
      </c>
      <c r="AE159" s="249" t="e">
        <f>IF($AA159="współrzędne niezmienione",VLOOKUP($G159,'WMA -stare dane'!$H$2:$P$114,6,0),"")</f>
        <v>#N/A</v>
      </c>
      <c r="AF159" s="250" t="e">
        <f>IF($AA159="współrzędne niezmienione",VLOOKUP($G159,'WMA -stare dane'!$H$2:$P$114,7,0),"")</f>
        <v>#N/A</v>
      </c>
      <c r="AG159" s="250" t="e">
        <f>IF($AA159="współrzędne niezmienione",VLOOKUP($G159,'WMA -stare dane'!$H$2:$P$114,8,0),"")</f>
        <v>#N/A</v>
      </c>
      <c r="AH159" s="250" t="e">
        <f>IF($AA159="współrzędne niezmienione",VLOOKUP($G159,'WMA -stare dane'!$H$2:$P$114,9,0),"")</f>
        <v>#N/A</v>
      </c>
    </row>
    <row r="160" spans="1:34" ht="58" hidden="1">
      <c r="A160" s="21">
        <v>159</v>
      </c>
      <c r="B160" s="7" t="s">
        <v>463</v>
      </c>
      <c r="C160" s="1" t="s">
        <v>464</v>
      </c>
      <c r="D160" s="20" t="s">
        <v>102</v>
      </c>
      <c r="E160" s="1" t="s">
        <v>1802</v>
      </c>
      <c r="F160" s="1"/>
      <c r="G160" s="1" t="s">
        <v>1803</v>
      </c>
      <c r="H160" s="1"/>
      <c r="I160" s="1"/>
      <c r="J160" s="1"/>
      <c r="K160" s="1">
        <v>21</v>
      </c>
      <c r="L160" s="1" t="s">
        <v>1804</v>
      </c>
      <c r="M160" s="1" t="s">
        <v>73</v>
      </c>
      <c r="N160" s="1"/>
      <c r="O160" s="20" t="s">
        <v>94</v>
      </c>
      <c r="P160" s="7"/>
      <c r="Q160" s="1"/>
      <c r="R160" s="14" t="s">
        <v>95</v>
      </c>
      <c r="S160" s="14"/>
      <c r="T160" s="32"/>
      <c r="U160" s="34"/>
      <c r="V160" s="36"/>
      <c r="W160" s="36" t="s">
        <v>96</v>
      </c>
      <c r="X160"/>
      <c r="Y160" s="249" t="e">
        <f>VLOOKUP(G160,'WMA -stare dane'!$H$1:$R$114,1,0)</f>
        <v>#N/A</v>
      </c>
      <c r="Z160" s="249" t="e">
        <f>VLOOKUP(H160,'WMA -stare dane'!$I$1:$R$114,1,0)</f>
        <v>#N/A</v>
      </c>
      <c r="AA160" s="250" t="e">
        <f t="shared" si="2"/>
        <v>#N/A</v>
      </c>
      <c r="AB160" s="249" t="e">
        <f>IF($AA160="współrzędne niezmienione",VLOOKUP($G160,'WMA -stare dane'!$H$2:$P$114,3,0),"")</f>
        <v>#N/A</v>
      </c>
      <c r="AC160" s="249" t="e">
        <f>IF($AA160="współrzędne niezmienione",VLOOKUP($G160,'WMA -stare dane'!$H$2:$P$114,4,0),"")</f>
        <v>#N/A</v>
      </c>
      <c r="AD160" s="249" t="e">
        <f>IF($AA160="współrzędne niezmienione",VLOOKUP($G160,'WMA -stare dane'!$H$2:$P$114,5,0),"")</f>
        <v>#N/A</v>
      </c>
      <c r="AE160" s="249" t="e">
        <f>IF($AA160="współrzędne niezmienione",VLOOKUP($G160,'WMA -stare dane'!$H$2:$P$114,6,0),"")</f>
        <v>#N/A</v>
      </c>
      <c r="AF160" s="250" t="e">
        <f>IF($AA160="współrzędne niezmienione",VLOOKUP($G160,'WMA -stare dane'!$H$2:$P$114,7,0),"")</f>
        <v>#N/A</v>
      </c>
      <c r="AG160" s="250" t="e">
        <f>IF($AA160="współrzędne niezmienione",VLOOKUP($G160,'WMA -stare dane'!$H$2:$P$114,8,0),"")</f>
        <v>#N/A</v>
      </c>
      <c r="AH160" s="250" t="e">
        <f>IF($AA160="współrzędne niezmienione",VLOOKUP($G160,'WMA -stare dane'!$H$2:$P$114,9,0),"")</f>
        <v>#N/A</v>
      </c>
    </row>
    <row r="161" spans="1:34" ht="43.5" hidden="1">
      <c r="A161" s="21">
        <v>160</v>
      </c>
      <c r="B161" s="7" t="s">
        <v>199</v>
      </c>
      <c r="C161" s="1" t="s">
        <v>200</v>
      </c>
      <c r="D161" s="20" t="s">
        <v>102</v>
      </c>
      <c r="E161" s="1" t="s">
        <v>1805</v>
      </c>
      <c r="F161" s="1"/>
      <c r="G161" s="1" t="s">
        <v>1806</v>
      </c>
      <c r="H161" s="1"/>
      <c r="I161" s="1" t="s">
        <v>1807</v>
      </c>
      <c r="J161" s="1"/>
      <c r="K161" s="1">
        <v>30</v>
      </c>
      <c r="L161" s="1" t="s">
        <v>1808</v>
      </c>
      <c r="M161" s="1" t="s">
        <v>73</v>
      </c>
      <c r="N161" s="1"/>
      <c r="O161" s="20" t="s">
        <v>94</v>
      </c>
      <c r="P161" s="7"/>
      <c r="Q161" s="1"/>
      <c r="R161" s="14" t="s">
        <v>95</v>
      </c>
      <c r="S161" s="14"/>
      <c r="T161" s="32"/>
      <c r="U161" s="34"/>
      <c r="V161" s="36"/>
      <c r="W161" s="36" t="s">
        <v>96</v>
      </c>
      <c r="X161"/>
      <c r="Y161" s="249" t="e">
        <f>VLOOKUP(G161,'WMA -stare dane'!$H$1:$R$114,1,0)</f>
        <v>#N/A</v>
      </c>
      <c r="Z161" s="249" t="e">
        <f>VLOOKUP(H161,'WMA -stare dane'!$I$1:$R$114,1,0)</f>
        <v>#N/A</v>
      </c>
      <c r="AA161" s="250" t="e">
        <f t="shared" si="2"/>
        <v>#N/A</v>
      </c>
      <c r="AB161" s="249" t="e">
        <f>IF($AA161="współrzędne niezmienione",VLOOKUP($G161,'WMA -stare dane'!$H$2:$P$114,3,0),"")</f>
        <v>#N/A</v>
      </c>
      <c r="AC161" s="249" t="e">
        <f>IF($AA161="współrzędne niezmienione",VLOOKUP($G161,'WMA -stare dane'!$H$2:$P$114,4,0),"")</f>
        <v>#N/A</v>
      </c>
      <c r="AD161" s="249" t="e">
        <f>IF($AA161="współrzędne niezmienione",VLOOKUP($G161,'WMA -stare dane'!$H$2:$P$114,5,0),"")</f>
        <v>#N/A</v>
      </c>
      <c r="AE161" s="249" t="e">
        <f>IF($AA161="współrzędne niezmienione",VLOOKUP($G161,'WMA -stare dane'!$H$2:$P$114,6,0),"")</f>
        <v>#N/A</v>
      </c>
      <c r="AF161" s="250" t="e">
        <f>IF($AA161="współrzędne niezmienione",VLOOKUP($G161,'WMA -stare dane'!$H$2:$P$114,7,0),"")</f>
        <v>#N/A</v>
      </c>
      <c r="AG161" s="250" t="e">
        <f>IF($AA161="współrzędne niezmienione",VLOOKUP($G161,'WMA -stare dane'!$H$2:$P$114,8,0),"")</f>
        <v>#N/A</v>
      </c>
      <c r="AH161" s="250" t="e">
        <f>IF($AA161="współrzędne niezmienione",VLOOKUP($G161,'WMA -stare dane'!$H$2:$P$114,9,0),"")</f>
        <v>#N/A</v>
      </c>
    </row>
    <row r="162" spans="1:34" ht="101.5" hidden="1">
      <c r="A162" s="21">
        <v>161</v>
      </c>
      <c r="B162" s="7" t="s">
        <v>167</v>
      </c>
      <c r="C162" s="20" t="s">
        <v>168</v>
      </c>
      <c r="D162" s="20" t="s">
        <v>102</v>
      </c>
      <c r="E162" s="1" t="s">
        <v>1809</v>
      </c>
      <c r="F162" s="1"/>
      <c r="G162" s="1" t="s">
        <v>1810</v>
      </c>
      <c r="H162" s="1"/>
      <c r="I162" s="1"/>
      <c r="J162" s="1"/>
      <c r="K162" s="1"/>
      <c r="L162" s="1" t="s">
        <v>1811</v>
      </c>
      <c r="M162" s="1" t="s">
        <v>73</v>
      </c>
      <c r="N162" s="1" t="s">
        <v>1812</v>
      </c>
      <c r="O162" s="1" t="s">
        <v>1813</v>
      </c>
      <c r="P162" s="7" t="s">
        <v>1814</v>
      </c>
      <c r="Q162" s="1" t="s">
        <v>1815</v>
      </c>
      <c r="R162" s="2" t="s">
        <v>127</v>
      </c>
      <c r="S162" s="2"/>
      <c r="T162" s="32"/>
      <c r="U162" s="1" t="s">
        <v>1816</v>
      </c>
      <c r="V162" s="20" t="s">
        <v>166</v>
      </c>
      <c r="W162" s="20" t="s">
        <v>96</v>
      </c>
      <c r="X162"/>
      <c r="Y162" s="249" t="e">
        <f>VLOOKUP(G162,'WMA -stare dane'!$H$1:$R$114,1,0)</f>
        <v>#N/A</v>
      </c>
      <c r="Z162" s="249" t="e">
        <f>VLOOKUP(H162,'WMA -stare dane'!$I$1:$R$114,1,0)</f>
        <v>#N/A</v>
      </c>
      <c r="AA162" s="250" t="e">
        <f t="shared" si="2"/>
        <v>#N/A</v>
      </c>
      <c r="AB162" s="249" t="e">
        <f>IF($AA162="współrzędne niezmienione",VLOOKUP($G162,'WMA -stare dane'!$H$2:$P$114,3,0),"")</f>
        <v>#N/A</v>
      </c>
      <c r="AC162" s="249" t="e">
        <f>IF($AA162="współrzędne niezmienione",VLOOKUP($G162,'WMA -stare dane'!$H$2:$P$114,4,0),"")</f>
        <v>#N/A</v>
      </c>
      <c r="AD162" s="249" t="e">
        <f>IF($AA162="współrzędne niezmienione",VLOOKUP($G162,'WMA -stare dane'!$H$2:$P$114,5,0),"")</f>
        <v>#N/A</v>
      </c>
      <c r="AE162" s="249" t="e">
        <f>IF($AA162="współrzędne niezmienione",VLOOKUP($G162,'WMA -stare dane'!$H$2:$P$114,6,0),"")</f>
        <v>#N/A</v>
      </c>
      <c r="AF162" s="250" t="e">
        <f>IF($AA162="współrzędne niezmienione",VLOOKUP($G162,'WMA -stare dane'!$H$2:$P$114,7,0),"")</f>
        <v>#N/A</v>
      </c>
      <c r="AG162" s="250" t="e">
        <f>IF($AA162="współrzędne niezmienione",VLOOKUP($G162,'WMA -stare dane'!$H$2:$P$114,8,0),"")</f>
        <v>#N/A</v>
      </c>
      <c r="AH162" s="250" t="e">
        <f>IF($AA162="współrzędne niezmienione",VLOOKUP($G162,'WMA -stare dane'!$H$2:$P$114,9,0),"")</f>
        <v>#N/A</v>
      </c>
    </row>
    <row r="163" spans="1:34" ht="72.5">
      <c r="A163" s="21">
        <v>162</v>
      </c>
      <c r="B163" s="7" t="s">
        <v>167</v>
      </c>
      <c r="C163" s="20" t="s">
        <v>168</v>
      </c>
      <c r="D163" s="20" t="s">
        <v>64</v>
      </c>
      <c r="E163" s="1" t="s">
        <v>1809</v>
      </c>
      <c r="F163" s="1"/>
      <c r="G163" s="1"/>
      <c r="H163" s="1"/>
      <c r="I163" s="1"/>
      <c r="J163" s="1"/>
      <c r="K163" s="1"/>
      <c r="L163" s="1" t="s">
        <v>1820</v>
      </c>
      <c r="M163" s="1" t="s">
        <v>123</v>
      </c>
      <c r="N163" s="1"/>
      <c r="O163" s="1"/>
      <c r="P163" s="7"/>
      <c r="Q163" s="1" t="s">
        <v>1821</v>
      </c>
      <c r="R163" s="2" t="s">
        <v>127</v>
      </c>
      <c r="S163" s="2" t="s">
        <v>1822</v>
      </c>
      <c r="T163" s="32"/>
      <c r="U163" s="1" t="s">
        <v>1823</v>
      </c>
      <c r="V163" s="20" t="s">
        <v>96</v>
      </c>
      <c r="W163" s="20" t="s">
        <v>96</v>
      </c>
      <c r="X163"/>
      <c r="Y163" s="249" t="e">
        <f>VLOOKUP(G163,'WMA -stare dane'!$H$1:$R$114,1,0)</f>
        <v>#N/A</v>
      </c>
      <c r="Z163" s="249" t="e">
        <f>VLOOKUP(H163,'WMA -stare dane'!$I$1:$R$114,1,0)</f>
        <v>#N/A</v>
      </c>
      <c r="AA163" s="250" t="e">
        <f t="shared" si="2"/>
        <v>#N/A</v>
      </c>
      <c r="AB163" s="249" t="e">
        <f>IF($AA163="współrzędne niezmienione",VLOOKUP($G163,'WMA -stare dane'!$H$2:$P$114,3,0),"")</f>
        <v>#N/A</v>
      </c>
      <c r="AC163" s="249" t="e">
        <f>IF($AA163="współrzędne niezmienione",VLOOKUP($G163,'WMA -stare dane'!$H$2:$P$114,4,0),"")</f>
        <v>#N/A</v>
      </c>
      <c r="AD163" s="249" t="e">
        <f>IF($AA163="współrzędne niezmienione",VLOOKUP($G163,'WMA -stare dane'!$H$2:$P$114,5,0),"")</f>
        <v>#N/A</v>
      </c>
      <c r="AE163" s="249" t="e">
        <f>IF($AA163="współrzędne niezmienione",VLOOKUP($G163,'WMA -stare dane'!$H$2:$P$114,6,0),"")</f>
        <v>#N/A</v>
      </c>
      <c r="AF163" s="250" t="e">
        <f>IF($AA163="współrzędne niezmienione",VLOOKUP($G163,'WMA -stare dane'!$H$2:$P$114,7,0),"")</f>
        <v>#N/A</v>
      </c>
      <c r="AG163" s="250" t="e">
        <f>IF($AA163="współrzędne niezmienione",VLOOKUP($G163,'WMA -stare dane'!$H$2:$P$114,8,0),"")</f>
        <v>#N/A</v>
      </c>
      <c r="AH163" s="250" t="e">
        <f>IF($AA163="współrzędne niezmienione",VLOOKUP($G163,'WMA -stare dane'!$H$2:$P$114,9,0),"")</f>
        <v>#N/A</v>
      </c>
    </row>
    <row r="164" spans="1:34" ht="58" hidden="1">
      <c r="A164" s="21">
        <v>163</v>
      </c>
      <c r="B164" s="7" t="s">
        <v>85</v>
      </c>
      <c r="C164" s="1" t="s">
        <v>86</v>
      </c>
      <c r="D164" s="20" t="s">
        <v>102</v>
      </c>
      <c r="E164" s="1" t="s">
        <v>1828</v>
      </c>
      <c r="F164" s="1"/>
      <c r="G164" s="1" t="s">
        <v>1829</v>
      </c>
      <c r="H164" s="1"/>
      <c r="I164" s="1" t="s">
        <v>1830</v>
      </c>
      <c r="J164" s="1"/>
      <c r="K164" s="1">
        <v>51</v>
      </c>
      <c r="L164" s="1" t="s">
        <v>1831</v>
      </c>
      <c r="M164" s="1" t="s">
        <v>73</v>
      </c>
      <c r="N164" s="1"/>
      <c r="O164" s="20" t="s">
        <v>94</v>
      </c>
      <c r="P164" s="7"/>
      <c r="Q164" s="1"/>
      <c r="R164" s="14" t="s">
        <v>95</v>
      </c>
      <c r="S164" s="14"/>
      <c r="T164" s="32"/>
      <c r="U164" s="34"/>
      <c r="V164" s="36" t="s">
        <v>96</v>
      </c>
      <c r="W164" s="36" t="s">
        <v>96</v>
      </c>
      <c r="X164"/>
      <c r="Y164" s="249" t="e">
        <f>VLOOKUP(G164,'WMA -stare dane'!$H$1:$R$114,1,0)</f>
        <v>#N/A</v>
      </c>
      <c r="Z164" s="249" t="e">
        <f>VLOOKUP(H164,'WMA -stare dane'!$I$1:$R$114,1,0)</f>
        <v>#N/A</v>
      </c>
      <c r="AA164" s="250" t="e">
        <f t="shared" si="2"/>
        <v>#N/A</v>
      </c>
      <c r="AB164" s="249" t="e">
        <f>IF($AA164="współrzędne niezmienione",VLOOKUP($G164,'WMA -stare dane'!$H$2:$P$114,3,0),"")</f>
        <v>#N/A</v>
      </c>
      <c r="AC164" s="249" t="e">
        <f>IF($AA164="współrzędne niezmienione",VLOOKUP($G164,'WMA -stare dane'!$H$2:$P$114,4,0),"")</f>
        <v>#N/A</v>
      </c>
      <c r="AD164" s="249" t="e">
        <f>IF($AA164="współrzędne niezmienione",VLOOKUP($G164,'WMA -stare dane'!$H$2:$P$114,5,0),"")</f>
        <v>#N/A</v>
      </c>
      <c r="AE164" s="249" t="e">
        <f>IF($AA164="współrzędne niezmienione",VLOOKUP($G164,'WMA -stare dane'!$H$2:$P$114,6,0),"")</f>
        <v>#N/A</v>
      </c>
      <c r="AF164" s="250" t="e">
        <f>IF($AA164="współrzędne niezmienione",VLOOKUP($G164,'WMA -stare dane'!$H$2:$P$114,7,0),"")</f>
        <v>#N/A</v>
      </c>
      <c r="AG164" s="250" t="e">
        <f>IF($AA164="współrzędne niezmienione",VLOOKUP($G164,'WMA -stare dane'!$H$2:$P$114,8,0),"")</f>
        <v>#N/A</v>
      </c>
      <c r="AH164" s="250" t="e">
        <f>IF($AA164="współrzędne niezmienione",VLOOKUP($G164,'WMA -stare dane'!$H$2:$P$114,9,0),"")</f>
        <v>#N/A</v>
      </c>
    </row>
    <row r="165" spans="1:34" ht="43.5" hidden="1">
      <c r="A165" s="21">
        <v>164</v>
      </c>
      <c r="B165" s="7" t="s">
        <v>199</v>
      </c>
      <c r="C165" s="1" t="s">
        <v>200</v>
      </c>
      <c r="D165" s="20" t="s">
        <v>102</v>
      </c>
      <c r="E165" s="1" t="s">
        <v>1832</v>
      </c>
      <c r="F165" s="1"/>
      <c r="G165" s="1" t="s">
        <v>1833</v>
      </c>
      <c r="H165" s="1"/>
      <c r="I165" s="1" t="s">
        <v>1834</v>
      </c>
      <c r="J165" s="1"/>
      <c r="K165" s="1">
        <v>35</v>
      </c>
      <c r="L165" s="1" t="s">
        <v>1835</v>
      </c>
      <c r="M165" s="1" t="s">
        <v>73</v>
      </c>
      <c r="N165" s="1"/>
      <c r="O165" s="20" t="s">
        <v>94</v>
      </c>
      <c r="P165" s="7"/>
      <c r="Q165" s="1"/>
      <c r="R165" s="14" t="s">
        <v>95</v>
      </c>
      <c r="S165" s="14"/>
      <c r="T165" s="32"/>
      <c r="U165" s="34"/>
      <c r="V165" s="36"/>
      <c r="W165" s="36" t="s">
        <v>96</v>
      </c>
      <c r="X165"/>
      <c r="Y165" s="249" t="e">
        <f>VLOOKUP(G165,'WMA -stare dane'!$H$1:$R$114,1,0)</f>
        <v>#N/A</v>
      </c>
      <c r="Z165" s="249" t="e">
        <f>VLOOKUP(H165,'WMA -stare dane'!$I$1:$R$114,1,0)</f>
        <v>#N/A</v>
      </c>
      <c r="AA165" s="250" t="e">
        <f t="shared" si="2"/>
        <v>#N/A</v>
      </c>
      <c r="AB165" s="249" t="e">
        <f>IF($AA165="współrzędne niezmienione",VLOOKUP($G165,'WMA -stare dane'!$H$2:$P$114,3,0),"")</f>
        <v>#N/A</v>
      </c>
      <c r="AC165" s="249" t="e">
        <f>IF($AA165="współrzędne niezmienione",VLOOKUP($G165,'WMA -stare dane'!$H$2:$P$114,4,0),"")</f>
        <v>#N/A</v>
      </c>
      <c r="AD165" s="249" t="e">
        <f>IF($AA165="współrzędne niezmienione",VLOOKUP($G165,'WMA -stare dane'!$H$2:$P$114,5,0),"")</f>
        <v>#N/A</v>
      </c>
      <c r="AE165" s="249" t="e">
        <f>IF($AA165="współrzędne niezmienione",VLOOKUP($G165,'WMA -stare dane'!$H$2:$P$114,6,0),"")</f>
        <v>#N/A</v>
      </c>
      <c r="AF165" s="250" t="e">
        <f>IF($AA165="współrzędne niezmienione",VLOOKUP($G165,'WMA -stare dane'!$H$2:$P$114,7,0),"")</f>
        <v>#N/A</v>
      </c>
      <c r="AG165" s="250" t="e">
        <f>IF($AA165="współrzędne niezmienione",VLOOKUP($G165,'WMA -stare dane'!$H$2:$P$114,8,0),"")</f>
        <v>#N/A</v>
      </c>
      <c r="AH165" s="250" t="e">
        <f>IF($AA165="współrzędne niezmienione",VLOOKUP($G165,'WMA -stare dane'!$H$2:$P$114,9,0),"")</f>
        <v>#N/A</v>
      </c>
    </row>
    <row r="166" spans="1:34" ht="29" hidden="1">
      <c r="A166" s="21">
        <v>165</v>
      </c>
      <c r="B166" s="7" t="s">
        <v>463</v>
      </c>
      <c r="C166" s="1" t="s">
        <v>464</v>
      </c>
      <c r="D166" s="20" t="s">
        <v>102</v>
      </c>
      <c r="E166" s="1" t="s">
        <v>1836</v>
      </c>
      <c r="F166" s="1"/>
      <c r="G166" s="1" t="s">
        <v>1837</v>
      </c>
      <c r="H166" s="1"/>
      <c r="I166" s="1" t="s">
        <v>1838</v>
      </c>
      <c r="J166" s="1"/>
      <c r="K166" s="1">
        <v>91</v>
      </c>
      <c r="L166" s="1" t="s">
        <v>1839</v>
      </c>
      <c r="M166" s="1" t="s">
        <v>73</v>
      </c>
      <c r="N166" s="1"/>
      <c r="O166" s="20" t="s">
        <v>94</v>
      </c>
      <c r="P166" s="7"/>
      <c r="Q166" s="1"/>
      <c r="R166" s="14" t="s">
        <v>95</v>
      </c>
      <c r="S166" s="14"/>
      <c r="T166" s="32"/>
      <c r="U166" s="34"/>
      <c r="V166" s="36"/>
      <c r="W166" s="36" t="s">
        <v>96</v>
      </c>
      <c r="X166"/>
      <c r="Y166" s="249" t="e">
        <f>VLOOKUP(G166,'WMA -stare dane'!$H$1:$R$114,1,0)</f>
        <v>#N/A</v>
      </c>
      <c r="Z166" s="249" t="e">
        <f>VLOOKUP(H166,'WMA -stare dane'!$I$1:$R$114,1,0)</f>
        <v>#N/A</v>
      </c>
      <c r="AA166" s="250" t="e">
        <f t="shared" si="2"/>
        <v>#N/A</v>
      </c>
      <c r="AB166" s="249" t="e">
        <f>IF($AA166="współrzędne niezmienione",VLOOKUP($G166,'WMA -stare dane'!$H$2:$P$114,3,0),"")</f>
        <v>#N/A</v>
      </c>
      <c r="AC166" s="249" t="e">
        <f>IF($AA166="współrzędne niezmienione",VLOOKUP($G166,'WMA -stare dane'!$H$2:$P$114,4,0),"")</f>
        <v>#N/A</v>
      </c>
      <c r="AD166" s="249" t="e">
        <f>IF($AA166="współrzędne niezmienione",VLOOKUP($G166,'WMA -stare dane'!$H$2:$P$114,5,0),"")</f>
        <v>#N/A</v>
      </c>
      <c r="AE166" s="249" t="e">
        <f>IF($AA166="współrzędne niezmienione",VLOOKUP($G166,'WMA -stare dane'!$H$2:$P$114,6,0),"")</f>
        <v>#N/A</v>
      </c>
      <c r="AF166" s="250" t="e">
        <f>IF($AA166="współrzędne niezmienione",VLOOKUP($G166,'WMA -stare dane'!$H$2:$P$114,7,0),"")</f>
        <v>#N/A</v>
      </c>
      <c r="AG166" s="250" t="e">
        <f>IF($AA166="współrzędne niezmienione",VLOOKUP($G166,'WMA -stare dane'!$H$2:$P$114,8,0),"")</f>
        <v>#N/A</v>
      </c>
      <c r="AH166" s="250" t="e">
        <f>IF($AA166="współrzędne niezmienione",VLOOKUP($G166,'WMA -stare dane'!$H$2:$P$114,9,0),"")</f>
        <v>#N/A</v>
      </c>
    </row>
    <row r="167" spans="1:34" ht="145" hidden="1">
      <c r="A167" s="21">
        <v>166</v>
      </c>
      <c r="B167" s="7" t="s">
        <v>1146</v>
      </c>
      <c r="C167" s="1" t="s">
        <v>432</v>
      </c>
      <c r="D167" s="20" t="s">
        <v>102</v>
      </c>
      <c r="E167" s="1" t="s">
        <v>1840</v>
      </c>
      <c r="F167" s="1"/>
      <c r="G167" s="1" t="s">
        <v>1841</v>
      </c>
      <c r="H167" s="1"/>
      <c r="I167" s="1" t="s">
        <v>1842</v>
      </c>
      <c r="J167" s="1"/>
      <c r="K167" s="1">
        <v>74</v>
      </c>
      <c r="L167" s="1" t="s">
        <v>1843</v>
      </c>
      <c r="M167" s="1" t="s">
        <v>73</v>
      </c>
      <c r="N167" s="1"/>
      <c r="O167" s="1" t="s">
        <v>1844</v>
      </c>
      <c r="P167" s="7" t="s">
        <v>557</v>
      </c>
      <c r="Q167" s="1" t="s">
        <v>1845</v>
      </c>
      <c r="R167" s="15" t="s">
        <v>76</v>
      </c>
      <c r="S167" s="15" t="s">
        <v>1846</v>
      </c>
      <c r="T167" s="32"/>
      <c r="U167" s="34"/>
      <c r="V167" s="36"/>
      <c r="W167" s="36" t="s">
        <v>96</v>
      </c>
      <c r="X167"/>
      <c r="Y167" s="249" t="e">
        <f>VLOOKUP(G167,'WMA -stare dane'!$H$1:$R$114,1,0)</f>
        <v>#N/A</v>
      </c>
      <c r="Z167" s="249" t="e">
        <f>VLOOKUP(H167,'WMA -stare dane'!$I$1:$R$114,1,0)</f>
        <v>#N/A</v>
      </c>
      <c r="AA167" s="250" t="e">
        <f t="shared" si="2"/>
        <v>#N/A</v>
      </c>
      <c r="AB167" s="249" t="e">
        <f>IF($AA167="współrzędne niezmienione",VLOOKUP($G167,'WMA -stare dane'!$H$2:$P$114,3,0),"")</f>
        <v>#N/A</v>
      </c>
      <c r="AC167" s="249" t="e">
        <f>IF($AA167="współrzędne niezmienione",VLOOKUP($G167,'WMA -stare dane'!$H$2:$P$114,4,0),"")</f>
        <v>#N/A</v>
      </c>
      <c r="AD167" s="249" t="e">
        <f>IF($AA167="współrzędne niezmienione",VLOOKUP($G167,'WMA -stare dane'!$H$2:$P$114,5,0),"")</f>
        <v>#N/A</v>
      </c>
      <c r="AE167" s="249" t="e">
        <f>IF($AA167="współrzędne niezmienione",VLOOKUP($G167,'WMA -stare dane'!$H$2:$P$114,6,0),"")</f>
        <v>#N/A</v>
      </c>
      <c r="AF167" s="250" t="e">
        <f>IF($AA167="współrzędne niezmienione",VLOOKUP($G167,'WMA -stare dane'!$H$2:$P$114,7,0),"")</f>
        <v>#N/A</v>
      </c>
      <c r="AG167" s="250" t="e">
        <f>IF($AA167="współrzędne niezmienione",VLOOKUP($G167,'WMA -stare dane'!$H$2:$P$114,8,0),"")</f>
        <v>#N/A</v>
      </c>
      <c r="AH167" s="250" t="e">
        <f>IF($AA167="współrzędne niezmienione",VLOOKUP($G167,'WMA -stare dane'!$H$2:$P$114,9,0),"")</f>
        <v>#N/A</v>
      </c>
    </row>
    <row r="168" spans="1:34" ht="43.5" hidden="1">
      <c r="A168" s="21">
        <v>167</v>
      </c>
      <c r="B168" s="7" t="s">
        <v>106</v>
      </c>
      <c r="C168" s="1" t="s">
        <v>503</v>
      </c>
      <c r="D168" s="20" t="s">
        <v>102</v>
      </c>
      <c r="E168" s="1" t="s">
        <v>1847</v>
      </c>
      <c r="F168" s="1"/>
      <c r="G168" s="1" t="s">
        <v>1848</v>
      </c>
      <c r="H168" s="1"/>
      <c r="I168" s="1"/>
      <c r="J168" s="1"/>
      <c r="K168" s="1">
        <v>20</v>
      </c>
      <c r="L168" s="1" t="s">
        <v>1849</v>
      </c>
      <c r="M168" s="1" t="s">
        <v>73</v>
      </c>
      <c r="N168" s="1"/>
      <c r="O168" s="20" t="s">
        <v>94</v>
      </c>
      <c r="P168" s="7"/>
      <c r="Q168" s="1"/>
      <c r="R168" s="14" t="s">
        <v>95</v>
      </c>
      <c r="S168" s="14"/>
      <c r="T168" s="32"/>
      <c r="U168" s="34"/>
      <c r="V168" s="36" t="s">
        <v>96</v>
      </c>
      <c r="W168" s="36" t="s">
        <v>96</v>
      </c>
      <c r="X168"/>
      <c r="Y168" s="249" t="e">
        <f>VLOOKUP(G168,'WMA -stare dane'!$H$1:$R$114,1,0)</f>
        <v>#N/A</v>
      </c>
      <c r="Z168" s="249" t="e">
        <f>VLOOKUP(H168,'WMA -stare dane'!$I$1:$R$114,1,0)</f>
        <v>#N/A</v>
      </c>
      <c r="AA168" s="250" t="e">
        <f t="shared" si="2"/>
        <v>#N/A</v>
      </c>
      <c r="AB168" s="249" t="e">
        <f>IF($AA168="współrzędne niezmienione",VLOOKUP($G168,'WMA -stare dane'!$H$2:$P$114,3,0),"")</f>
        <v>#N/A</v>
      </c>
      <c r="AC168" s="249" t="e">
        <f>IF($AA168="współrzędne niezmienione",VLOOKUP($G168,'WMA -stare dane'!$H$2:$P$114,4,0),"")</f>
        <v>#N/A</v>
      </c>
      <c r="AD168" s="249" t="e">
        <f>IF($AA168="współrzędne niezmienione",VLOOKUP($G168,'WMA -stare dane'!$H$2:$P$114,5,0),"")</f>
        <v>#N/A</v>
      </c>
      <c r="AE168" s="249" t="e">
        <f>IF($AA168="współrzędne niezmienione",VLOOKUP($G168,'WMA -stare dane'!$H$2:$P$114,6,0),"")</f>
        <v>#N/A</v>
      </c>
      <c r="AF168" s="250" t="e">
        <f>IF($AA168="współrzędne niezmienione",VLOOKUP($G168,'WMA -stare dane'!$H$2:$P$114,7,0),"")</f>
        <v>#N/A</v>
      </c>
      <c r="AG168" s="250" t="e">
        <f>IF($AA168="współrzędne niezmienione",VLOOKUP($G168,'WMA -stare dane'!$H$2:$P$114,8,0),"")</f>
        <v>#N/A</v>
      </c>
      <c r="AH168" s="250" t="e">
        <f>IF($AA168="współrzędne niezmienione",VLOOKUP($G168,'WMA -stare dane'!$H$2:$P$114,9,0),"")</f>
        <v>#N/A</v>
      </c>
    </row>
    <row r="169" spans="1:34" ht="29" hidden="1">
      <c r="A169" s="21">
        <v>168</v>
      </c>
      <c r="B169" s="7" t="s">
        <v>228</v>
      </c>
      <c r="C169" s="1" t="s">
        <v>63</v>
      </c>
      <c r="D169" s="20" t="s">
        <v>102</v>
      </c>
      <c r="E169" s="1" t="s">
        <v>1850</v>
      </c>
      <c r="F169" s="1"/>
      <c r="G169" s="1" t="s">
        <v>1851</v>
      </c>
      <c r="H169" s="1"/>
      <c r="I169" s="1" t="s">
        <v>1852</v>
      </c>
      <c r="J169" s="1"/>
      <c r="K169" s="1">
        <v>62</v>
      </c>
      <c r="L169" s="1" t="s">
        <v>1853</v>
      </c>
      <c r="M169" s="1" t="s">
        <v>73</v>
      </c>
      <c r="N169" s="1"/>
      <c r="O169" s="20" t="s">
        <v>94</v>
      </c>
      <c r="P169" s="7"/>
      <c r="Q169" s="1"/>
      <c r="R169" s="14" t="s">
        <v>95</v>
      </c>
      <c r="S169" s="14"/>
      <c r="T169" s="32"/>
      <c r="U169" s="34"/>
      <c r="V169" s="36"/>
      <c r="W169" s="36" t="s">
        <v>96</v>
      </c>
      <c r="X169"/>
      <c r="Y169" s="249" t="e">
        <f>VLOOKUP(G169,'WMA -stare dane'!$H$1:$R$114,1,0)</f>
        <v>#N/A</v>
      </c>
      <c r="Z169" s="249" t="e">
        <f>VLOOKUP(H169,'WMA -stare dane'!$I$1:$R$114,1,0)</f>
        <v>#N/A</v>
      </c>
      <c r="AA169" s="250" t="e">
        <f t="shared" si="2"/>
        <v>#N/A</v>
      </c>
      <c r="AB169" s="249" t="e">
        <f>IF($AA169="współrzędne niezmienione",VLOOKUP($G169,'WMA -stare dane'!$H$2:$P$114,3,0),"")</f>
        <v>#N/A</v>
      </c>
      <c r="AC169" s="249" t="e">
        <f>IF($AA169="współrzędne niezmienione",VLOOKUP($G169,'WMA -stare dane'!$H$2:$P$114,4,0),"")</f>
        <v>#N/A</v>
      </c>
      <c r="AD169" s="249" t="e">
        <f>IF($AA169="współrzędne niezmienione",VLOOKUP($G169,'WMA -stare dane'!$H$2:$P$114,5,0),"")</f>
        <v>#N/A</v>
      </c>
      <c r="AE169" s="249" t="e">
        <f>IF($AA169="współrzędne niezmienione",VLOOKUP($G169,'WMA -stare dane'!$H$2:$P$114,6,0),"")</f>
        <v>#N/A</v>
      </c>
      <c r="AF169" s="250" t="e">
        <f>IF($AA169="współrzędne niezmienione",VLOOKUP($G169,'WMA -stare dane'!$H$2:$P$114,7,0),"")</f>
        <v>#N/A</v>
      </c>
      <c r="AG169" s="250" t="e">
        <f>IF($AA169="współrzędne niezmienione",VLOOKUP($G169,'WMA -stare dane'!$H$2:$P$114,8,0),"")</f>
        <v>#N/A</v>
      </c>
      <c r="AH169" s="250" t="e">
        <f>IF($AA169="współrzędne niezmienione",VLOOKUP($G169,'WMA -stare dane'!$H$2:$P$114,9,0),"")</f>
        <v>#N/A</v>
      </c>
    </row>
    <row r="170" spans="1:34" ht="43.5" hidden="1">
      <c r="A170" s="21">
        <v>169</v>
      </c>
      <c r="B170" s="7" t="s">
        <v>106</v>
      </c>
      <c r="C170" s="1" t="s">
        <v>119</v>
      </c>
      <c r="D170" s="20" t="s">
        <v>102</v>
      </c>
      <c r="E170" s="1" t="s">
        <v>1854</v>
      </c>
      <c r="F170" s="1"/>
      <c r="G170" s="1" t="s">
        <v>1855</v>
      </c>
      <c r="H170" s="1"/>
      <c r="I170" s="1"/>
      <c r="J170" s="1"/>
      <c r="K170" s="1" t="s">
        <v>521</v>
      </c>
      <c r="L170" s="1" t="s">
        <v>1856</v>
      </c>
      <c r="M170" s="1" t="s">
        <v>73</v>
      </c>
      <c r="N170" s="1"/>
      <c r="O170" s="20" t="s">
        <v>94</v>
      </c>
      <c r="P170" s="7"/>
      <c r="Q170" s="1" t="s">
        <v>1857</v>
      </c>
      <c r="R170" s="2" t="s">
        <v>127</v>
      </c>
      <c r="S170" s="2" t="s">
        <v>1857</v>
      </c>
      <c r="T170" s="32" t="s">
        <v>1858</v>
      </c>
      <c r="U170" s="40" t="s">
        <v>113</v>
      </c>
      <c r="V170" s="36" t="s">
        <v>96</v>
      </c>
      <c r="W170" s="36" t="s">
        <v>114</v>
      </c>
      <c r="X170" t="s">
        <v>1814</v>
      </c>
      <c r="Y170" s="249" t="e">
        <f>VLOOKUP(G170,'WMA -stare dane'!$H$1:$R$114,1,0)</f>
        <v>#N/A</v>
      </c>
      <c r="Z170" s="249" t="e">
        <f>VLOOKUP(H170,'WMA -stare dane'!$I$1:$R$114,1,0)</f>
        <v>#N/A</v>
      </c>
      <c r="AA170" s="250" t="e">
        <f t="shared" si="2"/>
        <v>#N/A</v>
      </c>
      <c r="AB170" s="249" t="e">
        <f>IF($AA170="współrzędne niezmienione",VLOOKUP($G170,'WMA -stare dane'!$H$2:$P$114,3,0),"")</f>
        <v>#N/A</v>
      </c>
      <c r="AC170" s="249" t="e">
        <f>IF($AA170="współrzędne niezmienione",VLOOKUP($G170,'WMA -stare dane'!$H$2:$P$114,4,0),"")</f>
        <v>#N/A</v>
      </c>
      <c r="AD170" s="249" t="e">
        <f>IF($AA170="współrzędne niezmienione",VLOOKUP($G170,'WMA -stare dane'!$H$2:$P$114,5,0),"")</f>
        <v>#N/A</v>
      </c>
      <c r="AE170" s="249" t="e">
        <f>IF($AA170="współrzędne niezmienione",VLOOKUP($G170,'WMA -stare dane'!$H$2:$P$114,6,0),"")</f>
        <v>#N/A</v>
      </c>
      <c r="AF170" s="250" t="e">
        <f>IF($AA170="współrzędne niezmienione",VLOOKUP($G170,'WMA -stare dane'!$H$2:$P$114,7,0),"")</f>
        <v>#N/A</v>
      </c>
      <c r="AG170" s="250" t="e">
        <f>IF($AA170="współrzędne niezmienione",VLOOKUP($G170,'WMA -stare dane'!$H$2:$P$114,8,0),"")</f>
        <v>#N/A</v>
      </c>
      <c r="AH170" s="250" t="e">
        <f>IF($AA170="współrzędne niezmienione",VLOOKUP($G170,'WMA -stare dane'!$H$2:$P$114,9,0),"")</f>
        <v>#N/A</v>
      </c>
    </row>
    <row r="171" spans="1:34" ht="43.5" hidden="1">
      <c r="A171" s="21">
        <v>170</v>
      </c>
      <c r="B171" s="7" t="s">
        <v>199</v>
      </c>
      <c r="C171" s="1" t="s">
        <v>200</v>
      </c>
      <c r="D171" s="20" t="s">
        <v>102</v>
      </c>
      <c r="E171" s="1" t="s">
        <v>1859</v>
      </c>
      <c r="F171" s="1"/>
      <c r="G171" s="1" t="s">
        <v>1860</v>
      </c>
      <c r="H171" s="1"/>
      <c r="I171" s="1" t="s">
        <v>1861</v>
      </c>
      <c r="J171" s="1"/>
      <c r="K171" s="1">
        <v>30</v>
      </c>
      <c r="L171" s="1" t="s">
        <v>1862</v>
      </c>
      <c r="M171" s="1" t="s">
        <v>73</v>
      </c>
      <c r="N171" s="1"/>
      <c r="O171" s="20" t="s">
        <v>94</v>
      </c>
      <c r="P171" s="7"/>
      <c r="Q171" s="1"/>
      <c r="R171" s="14" t="s">
        <v>95</v>
      </c>
      <c r="S171" s="14"/>
      <c r="T171" s="32"/>
      <c r="U171" s="34"/>
      <c r="V171" s="36"/>
      <c r="W171" s="36" t="s">
        <v>96</v>
      </c>
      <c r="X171"/>
      <c r="Y171" s="249" t="e">
        <f>VLOOKUP(G171,'WMA -stare dane'!$H$1:$R$114,1,0)</f>
        <v>#N/A</v>
      </c>
      <c r="Z171" s="249" t="e">
        <f>VLOOKUP(H171,'WMA -stare dane'!$I$1:$R$114,1,0)</f>
        <v>#N/A</v>
      </c>
      <c r="AA171" s="250" t="e">
        <f t="shared" si="2"/>
        <v>#N/A</v>
      </c>
      <c r="AB171" s="249" t="e">
        <f>IF($AA171="współrzędne niezmienione",VLOOKUP($G171,'WMA -stare dane'!$H$2:$P$114,3,0),"")</f>
        <v>#N/A</v>
      </c>
      <c r="AC171" s="249" t="e">
        <f>IF($AA171="współrzędne niezmienione",VLOOKUP($G171,'WMA -stare dane'!$H$2:$P$114,4,0),"")</f>
        <v>#N/A</v>
      </c>
      <c r="AD171" s="249" t="e">
        <f>IF($AA171="współrzędne niezmienione",VLOOKUP($G171,'WMA -stare dane'!$H$2:$P$114,5,0),"")</f>
        <v>#N/A</v>
      </c>
      <c r="AE171" s="249" t="e">
        <f>IF($AA171="współrzędne niezmienione",VLOOKUP($G171,'WMA -stare dane'!$H$2:$P$114,6,0),"")</f>
        <v>#N/A</v>
      </c>
      <c r="AF171" s="250" t="e">
        <f>IF($AA171="współrzędne niezmienione",VLOOKUP($G171,'WMA -stare dane'!$H$2:$P$114,7,0),"")</f>
        <v>#N/A</v>
      </c>
      <c r="AG171" s="250" t="e">
        <f>IF($AA171="współrzędne niezmienione",VLOOKUP($G171,'WMA -stare dane'!$H$2:$P$114,8,0),"")</f>
        <v>#N/A</v>
      </c>
      <c r="AH171" s="250" t="e">
        <f>IF($AA171="współrzędne niezmienione",VLOOKUP($G171,'WMA -stare dane'!$H$2:$P$114,9,0),"")</f>
        <v>#N/A</v>
      </c>
    </row>
    <row r="172" spans="1:34" ht="58" hidden="1">
      <c r="A172" s="21">
        <v>171</v>
      </c>
      <c r="B172" s="7" t="s">
        <v>167</v>
      </c>
      <c r="C172" s="1" t="s">
        <v>586</v>
      </c>
      <c r="D172" s="20" t="s">
        <v>102</v>
      </c>
      <c r="E172" s="1" t="s">
        <v>1863</v>
      </c>
      <c r="F172" s="1"/>
      <c r="G172" s="1" t="s">
        <v>1864</v>
      </c>
      <c r="H172" s="1"/>
      <c r="I172" s="1"/>
      <c r="J172" s="1"/>
      <c r="K172" s="1">
        <v>94</v>
      </c>
      <c r="L172" s="1" t="s">
        <v>1865</v>
      </c>
      <c r="M172" s="1" t="s">
        <v>383</v>
      </c>
      <c r="N172" s="1"/>
      <c r="O172" s="1" t="s">
        <v>1866</v>
      </c>
      <c r="P172" s="7" t="s">
        <v>557</v>
      </c>
      <c r="Q172" s="1" t="s">
        <v>1867</v>
      </c>
      <c r="R172" s="2" t="s">
        <v>127</v>
      </c>
      <c r="S172" s="2" t="s">
        <v>1111</v>
      </c>
      <c r="T172" s="32"/>
      <c r="U172" s="34" t="s">
        <v>1868</v>
      </c>
      <c r="V172" s="36"/>
      <c r="W172" s="36"/>
      <c r="X172" t="s">
        <v>251</v>
      </c>
      <c r="Y172" s="249" t="e">
        <f>VLOOKUP(G172,'WMA -stare dane'!$H$1:$R$114,1,0)</f>
        <v>#N/A</v>
      </c>
      <c r="Z172" s="249" t="e">
        <f>VLOOKUP(H172,'WMA -stare dane'!$I$1:$R$114,1,0)</f>
        <v>#N/A</v>
      </c>
      <c r="AA172" s="250" t="e">
        <f t="shared" si="2"/>
        <v>#N/A</v>
      </c>
      <c r="AB172" s="249" t="e">
        <f>IF($AA172="współrzędne niezmienione",VLOOKUP($G172,'WMA -stare dane'!$H$2:$P$114,3,0),"")</f>
        <v>#N/A</v>
      </c>
      <c r="AC172" s="249" t="e">
        <f>IF($AA172="współrzędne niezmienione",VLOOKUP($G172,'WMA -stare dane'!$H$2:$P$114,4,0),"")</f>
        <v>#N/A</v>
      </c>
      <c r="AD172" s="249" t="e">
        <f>IF($AA172="współrzędne niezmienione",VLOOKUP($G172,'WMA -stare dane'!$H$2:$P$114,5,0),"")</f>
        <v>#N/A</v>
      </c>
      <c r="AE172" s="249" t="e">
        <f>IF($AA172="współrzędne niezmienione",VLOOKUP($G172,'WMA -stare dane'!$H$2:$P$114,6,0),"")</f>
        <v>#N/A</v>
      </c>
      <c r="AF172" s="250" t="e">
        <f>IF($AA172="współrzędne niezmienione",VLOOKUP($G172,'WMA -stare dane'!$H$2:$P$114,7,0),"")</f>
        <v>#N/A</v>
      </c>
      <c r="AG172" s="250" t="e">
        <f>IF($AA172="współrzędne niezmienione",VLOOKUP($G172,'WMA -stare dane'!$H$2:$P$114,8,0),"")</f>
        <v>#N/A</v>
      </c>
      <c r="AH172" s="250" t="e">
        <f>IF($AA172="współrzędne niezmienione",VLOOKUP($G172,'WMA -stare dane'!$H$2:$P$114,9,0),"")</f>
        <v>#N/A</v>
      </c>
    </row>
    <row r="173" spans="1:34" ht="29" hidden="1">
      <c r="A173" s="21">
        <v>172</v>
      </c>
      <c r="B173" s="7" t="s">
        <v>131</v>
      </c>
      <c r="C173" s="1" t="s">
        <v>132</v>
      </c>
      <c r="D173" s="20" t="s">
        <v>102</v>
      </c>
      <c r="E173" s="1" t="s">
        <v>1869</v>
      </c>
      <c r="F173" s="1"/>
      <c r="G173" s="49" t="s">
        <v>1870</v>
      </c>
      <c r="H173" s="1"/>
      <c r="I173" s="1" t="s">
        <v>1871</v>
      </c>
      <c r="J173" s="1"/>
      <c r="K173" s="1">
        <v>11</v>
      </c>
      <c r="L173" s="1" t="s">
        <v>1872</v>
      </c>
      <c r="M173" s="1" t="s">
        <v>73</v>
      </c>
      <c r="N173" s="1"/>
      <c r="O173" s="20" t="s">
        <v>94</v>
      </c>
      <c r="P173" s="7"/>
      <c r="Q173" s="1"/>
      <c r="R173" s="14" t="s">
        <v>95</v>
      </c>
      <c r="S173" s="14"/>
      <c r="T173" s="32"/>
      <c r="U173" s="34"/>
      <c r="V173" s="36"/>
      <c r="W173" s="36" t="s">
        <v>96</v>
      </c>
      <c r="Y173" s="249" t="e">
        <f>VLOOKUP(G173,'WMA -stare dane'!$H$1:$R$114,1,0)</f>
        <v>#N/A</v>
      </c>
      <c r="Z173" s="249" t="e">
        <f>VLOOKUP(H173,'WMA -stare dane'!$I$1:$R$114,1,0)</f>
        <v>#N/A</v>
      </c>
      <c r="AA173" s="250" t="e">
        <f t="shared" si="2"/>
        <v>#N/A</v>
      </c>
      <c r="AB173" s="249" t="e">
        <f>IF($AA173="współrzędne niezmienione",VLOOKUP($G173,'WMA -stare dane'!$H$2:$P$114,3,0),"")</f>
        <v>#N/A</v>
      </c>
      <c r="AC173" s="249" t="e">
        <f>IF($AA173="współrzędne niezmienione",VLOOKUP($G173,'WMA -stare dane'!$H$2:$P$114,4,0),"")</f>
        <v>#N/A</v>
      </c>
      <c r="AD173" s="249" t="e">
        <f>IF($AA173="współrzędne niezmienione",VLOOKUP($G173,'WMA -stare dane'!$H$2:$P$114,5,0),"")</f>
        <v>#N/A</v>
      </c>
      <c r="AE173" s="249" t="e">
        <f>IF($AA173="współrzędne niezmienione",VLOOKUP($G173,'WMA -stare dane'!$H$2:$P$114,6,0),"")</f>
        <v>#N/A</v>
      </c>
      <c r="AF173" s="250" t="e">
        <f>IF($AA173="współrzędne niezmienione",VLOOKUP($G173,'WMA -stare dane'!$H$2:$P$114,7,0),"")</f>
        <v>#N/A</v>
      </c>
      <c r="AG173" s="250" t="e">
        <f>IF($AA173="współrzędne niezmienione",VLOOKUP($G173,'WMA -stare dane'!$H$2:$P$114,8,0),"")</f>
        <v>#N/A</v>
      </c>
      <c r="AH173" s="250" t="e">
        <f>IF($AA173="współrzędne niezmienione",VLOOKUP($G173,'WMA -stare dane'!$H$2:$P$114,9,0),"")</f>
        <v>#N/A</v>
      </c>
    </row>
    <row r="174" spans="1:34" ht="29" hidden="1">
      <c r="A174" s="21">
        <v>173</v>
      </c>
      <c r="B174" s="7" t="s">
        <v>131</v>
      </c>
      <c r="C174" s="1" t="s">
        <v>132</v>
      </c>
      <c r="D174" s="20" t="s">
        <v>102</v>
      </c>
      <c r="E174" s="1" t="s">
        <v>1873</v>
      </c>
      <c r="F174" s="1"/>
      <c r="G174" s="1" t="s">
        <v>1874</v>
      </c>
      <c r="H174" s="1"/>
      <c r="I174" s="1" t="s">
        <v>1875</v>
      </c>
      <c r="J174" s="1"/>
      <c r="K174" s="1">
        <v>11</v>
      </c>
      <c r="L174" s="1" t="s">
        <v>1876</v>
      </c>
      <c r="M174" s="1" t="s">
        <v>73</v>
      </c>
      <c r="N174" s="1"/>
      <c r="O174" s="20" t="s">
        <v>94</v>
      </c>
      <c r="P174" s="7"/>
      <c r="Q174" s="1"/>
      <c r="R174" s="14" t="s">
        <v>95</v>
      </c>
      <c r="S174" s="14"/>
      <c r="T174" s="32"/>
      <c r="U174" s="34"/>
      <c r="V174" s="36"/>
      <c r="W174" s="36" t="s">
        <v>1877</v>
      </c>
      <c r="Y174" s="249" t="e">
        <f>VLOOKUP(G174,'WMA -stare dane'!$H$1:$R$114,1,0)</f>
        <v>#N/A</v>
      </c>
      <c r="Z174" s="249" t="e">
        <f>VLOOKUP(H174,'WMA -stare dane'!$I$1:$R$114,1,0)</f>
        <v>#N/A</v>
      </c>
      <c r="AA174" s="250" t="e">
        <f t="shared" si="2"/>
        <v>#N/A</v>
      </c>
      <c r="AB174" s="249" t="e">
        <f>IF($AA174="współrzędne niezmienione",VLOOKUP($G174,'WMA -stare dane'!$H$2:$P$114,3,0),"")</f>
        <v>#N/A</v>
      </c>
      <c r="AC174" s="249" t="e">
        <f>IF($AA174="współrzędne niezmienione",VLOOKUP($G174,'WMA -stare dane'!$H$2:$P$114,4,0),"")</f>
        <v>#N/A</v>
      </c>
      <c r="AD174" s="249" t="e">
        <f>IF($AA174="współrzędne niezmienione",VLOOKUP($G174,'WMA -stare dane'!$H$2:$P$114,5,0),"")</f>
        <v>#N/A</v>
      </c>
      <c r="AE174" s="249" t="e">
        <f>IF($AA174="współrzędne niezmienione",VLOOKUP($G174,'WMA -stare dane'!$H$2:$P$114,6,0),"")</f>
        <v>#N/A</v>
      </c>
      <c r="AF174" s="250" t="e">
        <f>IF($AA174="współrzędne niezmienione",VLOOKUP($G174,'WMA -stare dane'!$H$2:$P$114,7,0),"")</f>
        <v>#N/A</v>
      </c>
      <c r="AG174" s="250" t="e">
        <f>IF($AA174="współrzędne niezmienione",VLOOKUP($G174,'WMA -stare dane'!$H$2:$P$114,8,0),"")</f>
        <v>#N/A</v>
      </c>
      <c r="AH174" s="250" t="e">
        <f>IF($AA174="współrzędne niezmienione",VLOOKUP($G174,'WMA -stare dane'!$H$2:$P$114,9,0),"")</f>
        <v>#N/A</v>
      </c>
    </row>
    <row r="175" spans="1:34" ht="43.5" hidden="1">
      <c r="A175" s="21">
        <v>174</v>
      </c>
      <c r="B175" s="7" t="s">
        <v>199</v>
      </c>
      <c r="C175" s="1" t="s">
        <v>200</v>
      </c>
      <c r="D175" s="20" t="s">
        <v>102</v>
      </c>
      <c r="E175" s="1" t="s">
        <v>1878</v>
      </c>
      <c r="F175" s="1"/>
      <c r="G175" s="1" t="s">
        <v>1879</v>
      </c>
      <c r="H175" s="1"/>
      <c r="I175" s="1" t="s">
        <v>1880</v>
      </c>
      <c r="J175" s="1"/>
      <c r="K175" s="1">
        <v>94</v>
      </c>
      <c r="L175" s="1" t="s">
        <v>1881</v>
      </c>
      <c r="M175" s="1" t="s">
        <v>73</v>
      </c>
      <c r="N175" s="1"/>
      <c r="O175" s="20" t="s">
        <v>94</v>
      </c>
      <c r="P175" s="7"/>
      <c r="Q175" s="1"/>
      <c r="R175" s="14" t="s">
        <v>95</v>
      </c>
      <c r="S175" s="14"/>
      <c r="T175" s="32"/>
      <c r="U175" s="34"/>
      <c r="V175" s="36"/>
      <c r="W175" s="36" t="s">
        <v>96</v>
      </c>
      <c r="X175"/>
      <c r="Y175" s="249" t="e">
        <f>VLOOKUP(G175,'WMA -stare dane'!$H$1:$R$114,1,0)</f>
        <v>#N/A</v>
      </c>
      <c r="Z175" s="249" t="e">
        <f>VLOOKUP(H175,'WMA -stare dane'!$I$1:$R$114,1,0)</f>
        <v>#N/A</v>
      </c>
      <c r="AA175" s="250" t="e">
        <f t="shared" si="2"/>
        <v>#N/A</v>
      </c>
      <c r="AB175" s="249" t="e">
        <f>IF($AA175="współrzędne niezmienione",VLOOKUP($G175,'WMA -stare dane'!$H$2:$P$114,3,0),"")</f>
        <v>#N/A</v>
      </c>
      <c r="AC175" s="249" t="e">
        <f>IF($AA175="współrzędne niezmienione",VLOOKUP($G175,'WMA -stare dane'!$H$2:$P$114,4,0),"")</f>
        <v>#N/A</v>
      </c>
      <c r="AD175" s="249" t="e">
        <f>IF($AA175="współrzędne niezmienione",VLOOKUP($G175,'WMA -stare dane'!$H$2:$P$114,5,0),"")</f>
        <v>#N/A</v>
      </c>
      <c r="AE175" s="249" t="e">
        <f>IF($AA175="współrzędne niezmienione",VLOOKUP($G175,'WMA -stare dane'!$H$2:$P$114,6,0),"")</f>
        <v>#N/A</v>
      </c>
      <c r="AF175" s="250" t="e">
        <f>IF($AA175="współrzędne niezmienione",VLOOKUP($G175,'WMA -stare dane'!$H$2:$P$114,7,0),"")</f>
        <v>#N/A</v>
      </c>
      <c r="AG175" s="250" t="e">
        <f>IF($AA175="współrzędne niezmienione",VLOOKUP($G175,'WMA -stare dane'!$H$2:$P$114,8,0),"")</f>
        <v>#N/A</v>
      </c>
      <c r="AH175" s="250" t="e">
        <f>IF($AA175="współrzędne niezmienione",VLOOKUP($G175,'WMA -stare dane'!$H$2:$P$114,9,0),"")</f>
        <v>#N/A</v>
      </c>
    </row>
    <row r="176" spans="1:34" ht="43.5" hidden="1">
      <c r="A176" s="21">
        <v>175</v>
      </c>
      <c r="B176" s="7" t="s">
        <v>106</v>
      </c>
      <c r="C176" s="1" t="s">
        <v>119</v>
      </c>
      <c r="D176" s="20" t="s">
        <v>102</v>
      </c>
      <c r="E176" s="1" t="s">
        <v>1882</v>
      </c>
      <c r="F176" s="1"/>
      <c r="G176" s="1" t="s">
        <v>1883</v>
      </c>
      <c r="H176" s="1"/>
      <c r="I176" s="1"/>
      <c r="J176" s="1"/>
      <c r="K176" s="1">
        <v>22</v>
      </c>
      <c r="L176" s="1" t="s">
        <v>1884</v>
      </c>
      <c r="M176" s="1" t="s">
        <v>73</v>
      </c>
      <c r="N176" s="1"/>
      <c r="O176" s="20" t="s">
        <v>94</v>
      </c>
      <c r="P176" s="7"/>
      <c r="Q176" s="1"/>
      <c r="R176" s="14" t="s">
        <v>95</v>
      </c>
      <c r="S176" s="14"/>
      <c r="T176" s="32"/>
      <c r="U176" s="40" t="s">
        <v>113</v>
      </c>
      <c r="V176" s="36" t="s">
        <v>96</v>
      </c>
      <c r="W176" s="36" t="s">
        <v>114</v>
      </c>
      <c r="X176"/>
      <c r="Y176" s="249" t="e">
        <f>VLOOKUP(G176,'WMA -stare dane'!$H$1:$R$114,1,0)</f>
        <v>#N/A</v>
      </c>
      <c r="Z176" s="249" t="e">
        <f>VLOOKUP(H176,'WMA -stare dane'!$I$1:$R$114,1,0)</f>
        <v>#N/A</v>
      </c>
      <c r="AA176" s="250" t="e">
        <f t="shared" si="2"/>
        <v>#N/A</v>
      </c>
      <c r="AB176" s="249" t="e">
        <f>IF($AA176="współrzędne niezmienione",VLOOKUP($G176,'WMA -stare dane'!$H$2:$P$114,3,0),"")</f>
        <v>#N/A</v>
      </c>
      <c r="AC176" s="249" t="e">
        <f>IF($AA176="współrzędne niezmienione",VLOOKUP($G176,'WMA -stare dane'!$H$2:$P$114,4,0),"")</f>
        <v>#N/A</v>
      </c>
      <c r="AD176" s="249" t="e">
        <f>IF($AA176="współrzędne niezmienione",VLOOKUP($G176,'WMA -stare dane'!$H$2:$P$114,5,0),"")</f>
        <v>#N/A</v>
      </c>
      <c r="AE176" s="249" t="e">
        <f>IF($AA176="współrzędne niezmienione",VLOOKUP($G176,'WMA -stare dane'!$H$2:$P$114,6,0),"")</f>
        <v>#N/A</v>
      </c>
      <c r="AF176" s="250" t="e">
        <f>IF($AA176="współrzędne niezmienione",VLOOKUP($G176,'WMA -stare dane'!$H$2:$P$114,7,0),"")</f>
        <v>#N/A</v>
      </c>
      <c r="AG176" s="250" t="e">
        <f>IF($AA176="współrzędne niezmienione",VLOOKUP($G176,'WMA -stare dane'!$H$2:$P$114,8,0),"")</f>
        <v>#N/A</v>
      </c>
      <c r="AH176" s="250" t="e">
        <f>IF($AA176="współrzędne niezmienione",VLOOKUP($G176,'WMA -stare dane'!$H$2:$P$114,9,0),"")</f>
        <v>#N/A</v>
      </c>
    </row>
    <row r="177" spans="1:34" ht="29" hidden="1">
      <c r="A177" s="21">
        <v>176</v>
      </c>
      <c r="B177" s="7" t="s">
        <v>131</v>
      </c>
      <c r="C177" s="1" t="s">
        <v>132</v>
      </c>
      <c r="D177" s="20" t="s">
        <v>102</v>
      </c>
      <c r="E177" s="1" t="s">
        <v>1885</v>
      </c>
      <c r="F177" s="1"/>
      <c r="G177" s="1" t="s">
        <v>1886</v>
      </c>
      <c r="H177" s="1"/>
      <c r="I177" s="1" t="s">
        <v>1887</v>
      </c>
      <c r="J177" s="1"/>
      <c r="K177" s="1">
        <v>92</v>
      </c>
      <c r="L177" s="1" t="s">
        <v>1888</v>
      </c>
      <c r="M177" s="1" t="s">
        <v>73</v>
      </c>
      <c r="N177" s="1"/>
      <c r="O177" s="20" t="s">
        <v>94</v>
      </c>
      <c r="P177" s="7"/>
      <c r="Q177" s="1"/>
      <c r="R177" s="14" t="s">
        <v>95</v>
      </c>
      <c r="S177" s="14"/>
      <c r="T177" s="32"/>
      <c r="U177" s="34"/>
      <c r="V177" s="36"/>
      <c r="W177" s="36" t="s">
        <v>96</v>
      </c>
      <c r="Y177" s="249" t="e">
        <f>VLOOKUP(G177,'WMA -stare dane'!$H$1:$R$114,1,0)</f>
        <v>#N/A</v>
      </c>
      <c r="Z177" s="249" t="e">
        <f>VLOOKUP(H177,'WMA -stare dane'!$I$1:$R$114,1,0)</f>
        <v>#N/A</v>
      </c>
      <c r="AA177" s="250" t="e">
        <f t="shared" si="2"/>
        <v>#N/A</v>
      </c>
      <c r="AB177" s="249" t="e">
        <f>IF($AA177="współrzędne niezmienione",VLOOKUP($G177,'WMA -stare dane'!$H$2:$P$114,3,0),"")</f>
        <v>#N/A</v>
      </c>
      <c r="AC177" s="249" t="e">
        <f>IF($AA177="współrzędne niezmienione",VLOOKUP($G177,'WMA -stare dane'!$H$2:$P$114,4,0),"")</f>
        <v>#N/A</v>
      </c>
      <c r="AD177" s="249" t="e">
        <f>IF($AA177="współrzędne niezmienione",VLOOKUP($G177,'WMA -stare dane'!$H$2:$P$114,5,0),"")</f>
        <v>#N/A</v>
      </c>
      <c r="AE177" s="249" t="e">
        <f>IF($AA177="współrzędne niezmienione",VLOOKUP($G177,'WMA -stare dane'!$H$2:$P$114,6,0),"")</f>
        <v>#N/A</v>
      </c>
      <c r="AF177" s="250" t="e">
        <f>IF($AA177="współrzędne niezmienione",VLOOKUP($G177,'WMA -stare dane'!$H$2:$P$114,7,0),"")</f>
        <v>#N/A</v>
      </c>
      <c r="AG177" s="250" t="e">
        <f>IF($AA177="współrzędne niezmienione",VLOOKUP($G177,'WMA -stare dane'!$H$2:$P$114,8,0),"")</f>
        <v>#N/A</v>
      </c>
      <c r="AH177" s="250" t="e">
        <f>IF($AA177="współrzędne niezmienione",VLOOKUP($G177,'WMA -stare dane'!$H$2:$P$114,9,0),"")</f>
        <v>#N/A</v>
      </c>
    </row>
    <row r="178" spans="1:34" ht="101.5" hidden="1">
      <c r="A178" s="21">
        <v>177</v>
      </c>
      <c r="B178" s="7" t="s">
        <v>131</v>
      </c>
      <c r="C178" s="1" t="s">
        <v>132</v>
      </c>
      <c r="D178" s="20" t="s">
        <v>102</v>
      </c>
      <c r="E178" s="20" t="s">
        <v>1889</v>
      </c>
      <c r="F178" s="20"/>
      <c r="G178" s="49" t="s">
        <v>1890</v>
      </c>
      <c r="H178" s="1"/>
      <c r="I178" s="1" t="s">
        <v>1891</v>
      </c>
      <c r="J178" s="20"/>
      <c r="K178" s="20">
        <v>15</v>
      </c>
      <c r="L178" s="1" t="s">
        <v>1892</v>
      </c>
      <c r="M178" s="1" t="s">
        <v>123</v>
      </c>
      <c r="N178" s="20"/>
      <c r="O178" s="1" t="s">
        <v>641</v>
      </c>
      <c r="P178" s="7" t="s">
        <v>641</v>
      </c>
      <c r="Q178" s="1" t="s">
        <v>1893</v>
      </c>
      <c r="R178" s="14" t="s">
        <v>95</v>
      </c>
      <c r="S178" s="14"/>
      <c r="T178" s="32"/>
      <c r="U178" s="34"/>
      <c r="V178" s="36"/>
      <c r="W178" s="36" t="s">
        <v>97</v>
      </c>
      <c r="Y178" s="249" t="e">
        <f>VLOOKUP(G178,'WMA -stare dane'!$H$1:$R$114,1,0)</f>
        <v>#N/A</v>
      </c>
      <c r="Z178" s="249" t="e">
        <f>VLOOKUP(H178,'WMA -stare dane'!$I$1:$R$114,1,0)</f>
        <v>#N/A</v>
      </c>
      <c r="AA178" s="250" t="e">
        <f t="shared" si="2"/>
        <v>#N/A</v>
      </c>
      <c r="AB178" s="249" t="e">
        <f>IF($AA178="współrzędne niezmienione",VLOOKUP($G178,'WMA -stare dane'!$H$2:$P$114,3,0),"")</f>
        <v>#N/A</v>
      </c>
      <c r="AC178" s="249" t="e">
        <f>IF($AA178="współrzędne niezmienione",VLOOKUP($G178,'WMA -stare dane'!$H$2:$P$114,4,0),"")</f>
        <v>#N/A</v>
      </c>
      <c r="AD178" s="249" t="e">
        <f>IF($AA178="współrzędne niezmienione",VLOOKUP($G178,'WMA -stare dane'!$H$2:$P$114,5,0),"")</f>
        <v>#N/A</v>
      </c>
      <c r="AE178" s="249" t="e">
        <f>IF($AA178="współrzędne niezmienione",VLOOKUP($G178,'WMA -stare dane'!$H$2:$P$114,6,0),"")</f>
        <v>#N/A</v>
      </c>
      <c r="AF178" s="250" t="e">
        <f>IF($AA178="współrzędne niezmienione",VLOOKUP($G178,'WMA -stare dane'!$H$2:$P$114,7,0),"")</f>
        <v>#N/A</v>
      </c>
      <c r="AG178" s="250" t="e">
        <f>IF($AA178="współrzędne niezmienione",VLOOKUP($G178,'WMA -stare dane'!$H$2:$P$114,8,0),"")</f>
        <v>#N/A</v>
      </c>
      <c r="AH178" s="250" t="e">
        <f>IF($AA178="współrzędne niezmienione",VLOOKUP($G178,'WMA -stare dane'!$H$2:$P$114,9,0),"")</f>
        <v>#N/A</v>
      </c>
    </row>
    <row r="179" spans="1:34" ht="43.5">
      <c r="A179" s="21">
        <v>178</v>
      </c>
      <c r="B179" s="7" t="s">
        <v>131</v>
      </c>
      <c r="C179" s="1" t="s">
        <v>132</v>
      </c>
      <c r="D179" s="20" t="s">
        <v>64</v>
      </c>
      <c r="E179" s="1" t="s">
        <v>1894</v>
      </c>
      <c r="F179" s="20" t="s">
        <v>1895</v>
      </c>
      <c r="G179" s="49" t="s">
        <v>2691</v>
      </c>
      <c r="H179" s="49" t="s">
        <v>2692</v>
      </c>
      <c r="I179" s="1" t="s">
        <v>1898</v>
      </c>
      <c r="J179" s="20" t="s">
        <v>1834</v>
      </c>
      <c r="K179" s="1">
        <v>92</v>
      </c>
      <c r="L179" s="1" t="s">
        <v>1899</v>
      </c>
      <c r="M179" s="1" t="s">
        <v>123</v>
      </c>
      <c r="N179" s="20"/>
      <c r="O179" s="1" t="s">
        <v>641</v>
      </c>
      <c r="P179" s="7" t="s">
        <v>641</v>
      </c>
      <c r="Q179" s="1" t="s">
        <v>1900</v>
      </c>
      <c r="R179" s="16" t="s">
        <v>178</v>
      </c>
      <c r="S179" s="16" t="s">
        <v>1901</v>
      </c>
      <c r="T179" s="32"/>
      <c r="U179" s="34"/>
      <c r="V179" s="36" t="s">
        <v>97</v>
      </c>
      <c r="W179" s="36" t="s">
        <v>96</v>
      </c>
      <c r="Y179" s="249" t="e">
        <f>VLOOKUP(G179,'WMA -stare dane'!$H$1:$R$114,1,0)</f>
        <v>#N/A</v>
      </c>
      <c r="Z179" s="249" t="e">
        <f>VLOOKUP(H179,'WMA -stare dane'!$I$1:$R$114,1,0)</f>
        <v>#N/A</v>
      </c>
      <c r="AA179" s="250" t="e">
        <f t="shared" si="2"/>
        <v>#N/A</v>
      </c>
      <c r="AB179" s="249" t="e">
        <f>IF($AA179="współrzędne niezmienione",VLOOKUP($G179,'WMA -stare dane'!$H$2:$P$114,3,0),"")</f>
        <v>#N/A</v>
      </c>
      <c r="AC179" s="249" t="e">
        <f>IF($AA179="współrzędne niezmienione",VLOOKUP($G179,'WMA -stare dane'!$H$2:$P$114,4,0),"")</f>
        <v>#N/A</v>
      </c>
      <c r="AD179" s="249" t="e">
        <f>IF($AA179="współrzędne niezmienione",VLOOKUP($G179,'WMA -stare dane'!$H$2:$P$114,5,0),"")</f>
        <v>#N/A</v>
      </c>
      <c r="AE179" s="249" t="e">
        <f>IF($AA179="współrzędne niezmienione",VLOOKUP($G179,'WMA -stare dane'!$H$2:$P$114,6,0),"")</f>
        <v>#N/A</v>
      </c>
      <c r="AF179" s="250" t="e">
        <f>IF($AA179="współrzędne niezmienione",VLOOKUP($G179,'WMA -stare dane'!$H$2:$P$114,7,0),"")</f>
        <v>#N/A</v>
      </c>
      <c r="AG179" s="250" t="e">
        <f>IF($AA179="współrzędne niezmienione",VLOOKUP($G179,'WMA -stare dane'!$H$2:$P$114,8,0),"")</f>
        <v>#N/A</v>
      </c>
      <c r="AH179" s="250" t="e">
        <f>IF($AA179="współrzędne niezmienione",VLOOKUP($G179,'WMA -stare dane'!$H$2:$P$114,9,0),"")</f>
        <v>#N/A</v>
      </c>
    </row>
    <row r="180" spans="1:34" ht="130.5" hidden="1">
      <c r="A180" s="21">
        <v>179</v>
      </c>
      <c r="B180" s="7" t="s">
        <v>131</v>
      </c>
      <c r="C180" s="1" t="s">
        <v>132</v>
      </c>
      <c r="D180" s="20" t="s">
        <v>102</v>
      </c>
      <c r="E180" s="20" t="s">
        <v>1906</v>
      </c>
      <c r="F180" s="20"/>
      <c r="G180" s="1"/>
      <c r="H180" s="1"/>
      <c r="I180" s="1" t="s">
        <v>1907</v>
      </c>
      <c r="J180" s="20"/>
      <c r="K180" s="20">
        <v>12</v>
      </c>
      <c r="L180" s="1" t="s">
        <v>1908</v>
      </c>
      <c r="M180" s="1" t="s">
        <v>123</v>
      </c>
      <c r="N180" s="20"/>
      <c r="O180" s="1" t="s">
        <v>641</v>
      </c>
      <c r="P180" s="7" t="s">
        <v>641</v>
      </c>
      <c r="Q180" s="1" t="s">
        <v>1909</v>
      </c>
      <c r="R180" s="2" t="s">
        <v>127</v>
      </c>
      <c r="S180" s="2" t="s">
        <v>1910</v>
      </c>
      <c r="T180" s="32" t="s">
        <v>1911</v>
      </c>
      <c r="U180" s="34"/>
      <c r="V180" s="36"/>
      <c r="W180" s="36"/>
      <c r="Y180" s="249" t="e">
        <f>VLOOKUP(G180,'WMA -stare dane'!$H$1:$R$114,1,0)</f>
        <v>#N/A</v>
      </c>
      <c r="Z180" s="249" t="e">
        <f>VLOOKUP(H180,'WMA -stare dane'!$I$1:$R$114,1,0)</f>
        <v>#N/A</v>
      </c>
      <c r="AA180" s="250" t="e">
        <f t="shared" si="2"/>
        <v>#N/A</v>
      </c>
      <c r="AB180" s="249" t="e">
        <f>IF($AA180="współrzędne niezmienione",VLOOKUP($G180,'WMA -stare dane'!$H$2:$P$114,3,0),"")</f>
        <v>#N/A</v>
      </c>
      <c r="AC180" s="249" t="e">
        <f>IF($AA180="współrzędne niezmienione",VLOOKUP($G180,'WMA -stare dane'!$H$2:$P$114,4,0),"")</f>
        <v>#N/A</v>
      </c>
      <c r="AD180" s="249" t="e">
        <f>IF($AA180="współrzędne niezmienione",VLOOKUP($G180,'WMA -stare dane'!$H$2:$P$114,5,0),"")</f>
        <v>#N/A</v>
      </c>
      <c r="AE180" s="249" t="e">
        <f>IF($AA180="współrzędne niezmienione",VLOOKUP($G180,'WMA -stare dane'!$H$2:$P$114,6,0),"")</f>
        <v>#N/A</v>
      </c>
      <c r="AF180" s="250" t="e">
        <f>IF($AA180="współrzędne niezmienione",VLOOKUP($G180,'WMA -stare dane'!$H$2:$P$114,7,0),"")</f>
        <v>#N/A</v>
      </c>
      <c r="AG180" s="250" t="e">
        <f>IF($AA180="współrzędne niezmienione",VLOOKUP($G180,'WMA -stare dane'!$H$2:$P$114,8,0),"")</f>
        <v>#N/A</v>
      </c>
      <c r="AH180" s="250" t="e">
        <f>IF($AA180="współrzędne niezmienione",VLOOKUP($G180,'WMA -stare dane'!$H$2:$P$114,9,0),"")</f>
        <v>#N/A</v>
      </c>
    </row>
    <row r="181" spans="1:34" ht="130.5" hidden="1">
      <c r="A181" s="21">
        <v>180</v>
      </c>
      <c r="B181" s="7" t="s">
        <v>131</v>
      </c>
      <c r="C181" s="1" t="s">
        <v>132</v>
      </c>
      <c r="D181" s="20" t="s">
        <v>1335</v>
      </c>
      <c r="E181" s="20" t="s">
        <v>1906</v>
      </c>
      <c r="F181" s="20"/>
      <c r="G181" s="49" t="s">
        <v>1912</v>
      </c>
      <c r="H181" s="1"/>
      <c r="I181" s="1" t="s">
        <v>1907</v>
      </c>
      <c r="J181" s="20"/>
      <c r="K181" s="20">
        <v>12</v>
      </c>
      <c r="L181" s="1" t="s">
        <v>1913</v>
      </c>
      <c r="M181" s="1" t="s">
        <v>123</v>
      </c>
      <c r="N181" s="20"/>
      <c r="O181" s="1" t="s">
        <v>641</v>
      </c>
      <c r="P181" s="7" t="s">
        <v>641</v>
      </c>
      <c r="Q181" s="1" t="s">
        <v>1909</v>
      </c>
      <c r="R181" s="14" t="s">
        <v>95</v>
      </c>
      <c r="S181" s="14" t="s">
        <v>1914</v>
      </c>
      <c r="T181" s="32" t="s">
        <v>1911</v>
      </c>
      <c r="U181" s="34"/>
      <c r="V181" s="36"/>
      <c r="W181" s="36" t="s">
        <v>96</v>
      </c>
      <c r="Y181" s="249" t="e">
        <f>VLOOKUP(G181,'WMA -stare dane'!$H$1:$R$114,1,0)</f>
        <v>#N/A</v>
      </c>
      <c r="Z181" s="249" t="e">
        <f>VLOOKUP(H181,'WMA -stare dane'!$I$1:$R$114,1,0)</f>
        <v>#N/A</v>
      </c>
      <c r="AA181" s="250" t="e">
        <f t="shared" si="2"/>
        <v>#N/A</v>
      </c>
      <c r="AB181" s="249" t="e">
        <f>IF($AA181="współrzędne niezmienione",VLOOKUP($G181,'WMA -stare dane'!$H$2:$P$114,3,0),"")</f>
        <v>#N/A</v>
      </c>
      <c r="AC181" s="249" t="e">
        <f>IF($AA181="współrzędne niezmienione",VLOOKUP($G181,'WMA -stare dane'!$H$2:$P$114,4,0),"")</f>
        <v>#N/A</v>
      </c>
      <c r="AD181" s="249" t="e">
        <f>IF($AA181="współrzędne niezmienione",VLOOKUP($G181,'WMA -stare dane'!$H$2:$P$114,5,0),"")</f>
        <v>#N/A</v>
      </c>
      <c r="AE181" s="249" t="e">
        <f>IF($AA181="współrzędne niezmienione",VLOOKUP($G181,'WMA -stare dane'!$H$2:$P$114,6,0),"")</f>
        <v>#N/A</v>
      </c>
      <c r="AF181" s="250" t="e">
        <f>IF($AA181="współrzędne niezmienione",VLOOKUP($G181,'WMA -stare dane'!$H$2:$P$114,7,0),"")</f>
        <v>#N/A</v>
      </c>
      <c r="AG181" s="250" t="e">
        <f>IF($AA181="współrzędne niezmienione",VLOOKUP($G181,'WMA -stare dane'!$H$2:$P$114,8,0),"")</f>
        <v>#N/A</v>
      </c>
      <c r="AH181" s="250" t="e">
        <f>IF($AA181="współrzędne niezmienione",VLOOKUP($G181,'WMA -stare dane'!$H$2:$P$114,9,0),"")</f>
        <v>#N/A</v>
      </c>
    </row>
    <row r="182" spans="1:34" ht="29" hidden="1">
      <c r="A182" s="21">
        <v>181</v>
      </c>
      <c r="B182" s="7" t="s">
        <v>131</v>
      </c>
      <c r="C182" s="1" t="s">
        <v>132</v>
      </c>
      <c r="D182" s="20" t="s">
        <v>102</v>
      </c>
      <c r="E182" s="1" t="s">
        <v>1915</v>
      </c>
      <c r="F182" s="20"/>
      <c r="G182" s="49" t="s">
        <v>1916</v>
      </c>
      <c r="H182" s="1"/>
      <c r="I182" s="1" t="s">
        <v>1917</v>
      </c>
      <c r="J182" s="20"/>
      <c r="K182" s="20">
        <v>36</v>
      </c>
      <c r="L182" s="1" t="s">
        <v>1918</v>
      </c>
      <c r="M182" s="1" t="s">
        <v>123</v>
      </c>
      <c r="N182" s="20"/>
      <c r="O182" s="1" t="s">
        <v>641</v>
      </c>
      <c r="P182" s="7" t="s">
        <v>641</v>
      </c>
      <c r="Q182" s="1"/>
      <c r="R182" s="14" t="s">
        <v>95</v>
      </c>
      <c r="S182" s="14"/>
      <c r="T182" s="32"/>
      <c r="U182" s="34"/>
      <c r="V182" s="36"/>
      <c r="W182" s="36" t="s">
        <v>96</v>
      </c>
      <c r="Y182" s="249" t="e">
        <f>VLOOKUP(G182,'WMA -stare dane'!$H$1:$R$114,1,0)</f>
        <v>#N/A</v>
      </c>
      <c r="Z182" s="249" t="e">
        <f>VLOOKUP(H182,'WMA -stare dane'!$I$1:$R$114,1,0)</f>
        <v>#N/A</v>
      </c>
      <c r="AA182" s="250" t="e">
        <f t="shared" si="2"/>
        <v>#N/A</v>
      </c>
      <c r="AB182" s="249" t="e">
        <f>IF($AA182="współrzędne niezmienione",VLOOKUP($G182,'WMA -stare dane'!$H$2:$P$114,3,0),"")</f>
        <v>#N/A</v>
      </c>
      <c r="AC182" s="249" t="e">
        <f>IF($AA182="współrzędne niezmienione",VLOOKUP($G182,'WMA -stare dane'!$H$2:$P$114,4,0),"")</f>
        <v>#N/A</v>
      </c>
      <c r="AD182" s="249" t="e">
        <f>IF($AA182="współrzędne niezmienione",VLOOKUP($G182,'WMA -stare dane'!$H$2:$P$114,5,0),"")</f>
        <v>#N/A</v>
      </c>
      <c r="AE182" s="249" t="e">
        <f>IF($AA182="współrzędne niezmienione",VLOOKUP($G182,'WMA -stare dane'!$H$2:$P$114,6,0),"")</f>
        <v>#N/A</v>
      </c>
      <c r="AF182" s="250" t="e">
        <f>IF($AA182="współrzędne niezmienione",VLOOKUP($G182,'WMA -stare dane'!$H$2:$P$114,7,0),"")</f>
        <v>#N/A</v>
      </c>
      <c r="AG182" s="250" t="e">
        <f>IF($AA182="współrzędne niezmienione",VLOOKUP($G182,'WMA -stare dane'!$H$2:$P$114,8,0),"")</f>
        <v>#N/A</v>
      </c>
      <c r="AH182" s="250" t="e">
        <f>IF($AA182="współrzędne niezmienione",VLOOKUP($G182,'WMA -stare dane'!$H$2:$P$114,9,0),"")</f>
        <v>#N/A</v>
      </c>
    </row>
    <row r="183" spans="1:34" ht="72.5">
      <c r="A183" s="21">
        <v>182</v>
      </c>
      <c r="B183" s="7" t="s">
        <v>131</v>
      </c>
      <c r="C183" s="1" t="s">
        <v>132</v>
      </c>
      <c r="D183" s="20" t="s">
        <v>64</v>
      </c>
      <c r="E183" s="1" t="s">
        <v>1919</v>
      </c>
      <c r="F183" s="20" t="s">
        <v>1920</v>
      </c>
      <c r="G183" s="49" t="s">
        <v>2693</v>
      </c>
      <c r="H183" s="49" t="s">
        <v>2694</v>
      </c>
      <c r="I183" s="1" t="s">
        <v>1923</v>
      </c>
      <c r="J183" s="20" t="s">
        <v>1924</v>
      </c>
      <c r="K183" s="1">
        <v>15</v>
      </c>
      <c r="L183" s="1" t="s">
        <v>1925</v>
      </c>
      <c r="M183" s="1" t="s">
        <v>123</v>
      </c>
      <c r="N183" s="20"/>
      <c r="O183" s="1" t="s">
        <v>641</v>
      </c>
      <c r="P183" s="7" t="s">
        <v>641</v>
      </c>
      <c r="Q183" s="1" t="s">
        <v>1926</v>
      </c>
      <c r="R183" s="15" t="s">
        <v>76</v>
      </c>
      <c r="S183" s="15" t="s">
        <v>1927</v>
      </c>
      <c r="T183" s="32"/>
      <c r="U183" s="34"/>
      <c r="V183" s="36" t="s">
        <v>96</v>
      </c>
      <c r="W183" s="32" t="s">
        <v>1928</v>
      </c>
      <c r="Y183" s="249" t="e">
        <f>VLOOKUP(G183,'WMA -stare dane'!$H$1:$R$114,1,0)</f>
        <v>#N/A</v>
      </c>
      <c r="Z183" s="249" t="e">
        <f>VLOOKUP(H183,'WMA -stare dane'!$I$1:$R$114,1,0)</f>
        <v>#N/A</v>
      </c>
      <c r="AA183" s="250" t="e">
        <f t="shared" si="2"/>
        <v>#N/A</v>
      </c>
      <c r="AB183" s="249" t="e">
        <f>IF($AA183="współrzędne niezmienione",VLOOKUP($G183,'WMA -stare dane'!$H$2:$P$114,3,0),"")</f>
        <v>#N/A</v>
      </c>
      <c r="AC183" s="249" t="e">
        <f>IF($AA183="współrzędne niezmienione",VLOOKUP($G183,'WMA -stare dane'!$H$2:$P$114,4,0),"")</f>
        <v>#N/A</v>
      </c>
      <c r="AD183" s="249" t="e">
        <f>IF($AA183="współrzędne niezmienione",VLOOKUP($G183,'WMA -stare dane'!$H$2:$P$114,5,0),"")</f>
        <v>#N/A</v>
      </c>
      <c r="AE183" s="249" t="e">
        <f>IF($AA183="współrzędne niezmienione",VLOOKUP($G183,'WMA -stare dane'!$H$2:$P$114,6,0),"")</f>
        <v>#N/A</v>
      </c>
      <c r="AF183" s="250" t="e">
        <f>IF($AA183="współrzędne niezmienione",VLOOKUP($G183,'WMA -stare dane'!$H$2:$P$114,7,0),"")</f>
        <v>#N/A</v>
      </c>
      <c r="AG183" s="250" t="e">
        <f>IF($AA183="współrzędne niezmienione",VLOOKUP($G183,'WMA -stare dane'!$H$2:$P$114,8,0),"")</f>
        <v>#N/A</v>
      </c>
      <c r="AH183" s="250" t="e">
        <f>IF($AA183="współrzędne niezmienione",VLOOKUP($G183,'WMA -stare dane'!$H$2:$P$114,9,0),"")</f>
        <v>#N/A</v>
      </c>
    </row>
    <row r="184" spans="1:34" ht="101.5" hidden="1">
      <c r="A184" s="21">
        <v>183</v>
      </c>
      <c r="B184" s="7" t="s">
        <v>131</v>
      </c>
      <c r="C184" s="1" t="s">
        <v>132</v>
      </c>
      <c r="D184" s="20" t="s">
        <v>102</v>
      </c>
      <c r="E184" s="20" t="s">
        <v>1933</v>
      </c>
      <c r="F184" s="20"/>
      <c r="G184" s="49" t="s">
        <v>1934</v>
      </c>
      <c r="H184" s="1"/>
      <c r="I184" s="1" t="s">
        <v>1935</v>
      </c>
      <c r="J184" s="20"/>
      <c r="K184" s="20">
        <v>25</v>
      </c>
      <c r="L184" s="1" t="s">
        <v>1936</v>
      </c>
      <c r="M184" s="1" t="s">
        <v>123</v>
      </c>
      <c r="N184" s="20"/>
      <c r="O184" s="1" t="s">
        <v>641</v>
      </c>
      <c r="P184" s="7" t="s">
        <v>641</v>
      </c>
      <c r="Q184" s="1" t="s">
        <v>1937</v>
      </c>
      <c r="R184" s="15" t="s">
        <v>76</v>
      </c>
      <c r="S184" s="15" t="s">
        <v>1927</v>
      </c>
      <c r="T184" s="32"/>
      <c r="U184" s="34"/>
      <c r="V184" s="36"/>
      <c r="W184" s="20" t="s">
        <v>1938</v>
      </c>
      <c r="Y184" s="249" t="e">
        <f>VLOOKUP(G184,'WMA -stare dane'!$H$1:$R$114,1,0)</f>
        <v>#N/A</v>
      </c>
      <c r="Z184" s="249" t="e">
        <f>VLOOKUP(H184,'WMA -stare dane'!$I$1:$R$114,1,0)</f>
        <v>#N/A</v>
      </c>
      <c r="AA184" s="250" t="e">
        <f t="shared" si="2"/>
        <v>#N/A</v>
      </c>
      <c r="AB184" s="249" t="e">
        <f>IF($AA184="współrzędne niezmienione",VLOOKUP($G184,'WMA -stare dane'!$H$2:$P$114,3,0),"")</f>
        <v>#N/A</v>
      </c>
      <c r="AC184" s="249" t="e">
        <f>IF($AA184="współrzędne niezmienione",VLOOKUP($G184,'WMA -stare dane'!$H$2:$P$114,4,0),"")</f>
        <v>#N/A</v>
      </c>
      <c r="AD184" s="249" t="e">
        <f>IF($AA184="współrzędne niezmienione",VLOOKUP($G184,'WMA -stare dane'!$H$2:$P$114,5,0),"")</f>
        <v>#N/A</v>
      </c>
      <c r="AE184" s="249" t="e">
        <f>IF($AA184="współrzędne niezmienione",VLOOKUP($G184,'WMA -stare dane'!$H$2:$P$114,6,0),"")</f>
        <v>#N/A</v>
      </c>
      <c r="AF184" s="250" t="e">
        <f>IF($AA184="współrzędne niezmienione",VLOOKUP($G184,'WMA -stare dane'!$H$2:$P$114,7,0),"")</f>
        <v>#N/A</v>
      </c>
      <c r="AG184" s="250" t="e">
        <f>IF($AA184="współrzędne niezmienione",VLOOKUP($G184,'WMA -stare dane'!$H$2:$P$114,8,0),"")</f>
        <v>#N/A</v>
      </c>
      <c r="AH184" s="250" t="e">
        <f>IF($AA184="współrzędne niezmienione",VLOOKUP($G184,'WMA -stare dane'!$H$2:$P$114,9,0),"")</f>
        <v>#N/A</v>
      </c>
    </row>
    <row r="185" spans="1:34" ht="29" hidden="1">
      <c r="A185" s="21">
        <v>184</v>
      </c>
      <c r="B185" s="7" t="s">
        <v>131</v>
      </c>
      <c r="C185" s="1" t="s">
        <v>132</v>
      </c>
      <c r="D185" s="20" t="s">
        <v>102</v>
      </c>
      <c r="E185" s="20" t="s">
        <v>1939</v>
      </c>
      <c r="F185" s="20"/>
      <c r="G185" s="49" t="s">
        <v>1940</v>
      </c>
      <c r="H185" s="1"/>
      <c r="I185" s="1" t="s">
        <v>1941</v>
      </c>
      <c r="J185" s="20"/>
      <c r="K185" s="20">
        <v>25</v>
      </c>
      <c r="L185" s="1" t="s">
        <v>1942</v>
      </c>
      <c r="M185" s="1" t="s">
        <v>123</v>
      </c>
      <c r="N185" s="20"/>
      <c r="O185" s="1" t="s">
        <v>641</v>
      </c>
      <c r="P185" s="7" t="s">
        <v>641</v>
      </c>
      <c r="Q185" s="1" t="s">
        <v>1943</v>
      </c>
      <c r="R185" s="14" t="s">
        <v>95</v>
      </c>
      <c r="S185" s="14"/>
      <c r="T185" s="32"/>
      <c r="U185" s="34"/>
      <c r="V185" s="36"/>
      <c r="W185" s="36" t="s">
        <v>1944</v>
      </c>
      <c r="Y185" s="249" t="e">
        <f>VLOOKUP(G185,'WMA -stare dane'!$H$1:$R$114,1,0)</f>
        <v>#N/A</v>
      </c>
      <c r="Z185" s="249" t="e">
        <f>VLOOKUP(H185,'WMA -stare dane'!$I$1:$R$114,1,0)</f>
        <v>#N/A</v>
      </c>
      <c r="AA185" s="250" t="e">
        <f t="shared" si="2"/>
        <v>#N/A</v>
      </c>
      <c r="AB185" s="249" t="e">
        <f>IF($AA185="współrzędne niezmienione",VLOOKUP($G185,'WMA -stare dane'!$H$2:$P$114,3,0),"")</f>
        <v>#N/A</v>
      </c>
      <c r="AC185" s="249" t="e">
        <f>IF($AA185="współrzędne niezmienione",VLOOKUP($G185,'WMA -stare dane'!$H$2:$P$114,4,0),"")</f>
        <v>#N/A</v>
      </c>
      <c r="AD185" s="249" t="e">
        <f>IF($AA185="współrzędne niezmienione",VLOOKUP($G185,'WMA -stare dane'!$H$2:$P$114,5,0),"")</f>
        <v>#N/A</v>
      </c>
      <c r="AE185" s="249" t="e">
        <f>IF($AA185="współrzędne niezmienione",VLOOKUP($G185,'WMA -stare dane'!$H$2:$P$114,6,0),"")</f>
        <v>#N/A</v>
      </c>
      <c r="AF185" s="250" t="e">
        <f>IF($AA185="współrzędne niezmienione",VLOOKUP($G185,'WMA -stare dane'!$H$2:$P$114,7,0),"")</f>
        <v>#N/A</v>
      </c>
      <c r="AG185" s="250" t="e">
        <f>IF($AA185="współrzędne niezmienione",VLOOKUP($G185,'WMA -stare dane'!$H$2:$P$114,8,0),"")</f>
        <v>#N/A</v>
      </c>
      <c r="AH185" s="250" t="e">
        <f>IF($AA185="współrzędne niezmienione",VLOOKUP($G185,'WMA -stare dane'!$H$2:$P$114,9,0),"")</f>
        <v>#N/A</v>
      </c>
    </row>
    <row r="186" spans="1:34" ht="87" hidden="1">
      <c r="A186" s="21">
        <v>185</v>
      </c>
      <c r="B186" s="7" t="s">
        <v>131</v>
      </c>
      <c r="C186" s="1" t="s">
        <v>132</v>
      </c>
      <c r="D186" s="20" t="s">
        <v>102</v>
      </c>
      <c r="E186" s="1" t="s">
        <v>1945</v>
      </c>
      <c r="F186" s="20"/>
      <c r="G186" s="49" t="s">
        <v>1946</v>
      </c>
      <c r="H186" s="1"/>
      <c r="I186" s="1" t="s">
        <v>1947</v>
      </c>
      <c r="J186" s="20"/>
      <c r="K186" s="20">
        <v>36</v>
      </c>
      <c r="L186" s="1" t="s">
        <v>1948</v>
      </c>
      <c r="M186" s="1" t="s">
        <v>123</v>
      </c>
      <c r="N186" s="20"/>
      <c r="O186" s="1" t="s">
        <v>641</v>
      </c>
      <c r="P186" s="7" t="s">
        <v>641</v>
      </c>
      <c r="Q186" s="1" t="s">
        <v>1949</v>
      </c>
      <c r="R186" s="15" t="s">
        <v>76</v>
      </c>
      <c r="S186" s="15" t="s">
        <v>1927</v>
      </c>
      <c r="T186" s="32"/>
      <c r="U186" s="34"/>
      <c r="V186" s="36"/>
      <c r="W186" s="36" t="s">
        <v>96</v>
      </c>
      <c r="Y186" s="249" t="e">
        <f>VLOOKUP(G186,'WMA -stare dane'!$H$1:$R$114,1,0)</f>
        <v>#N/A</v>
      </c>
      <c r="Z186" s="249" t="e">
        <f>VLOOKUP(H186,'WMA -stare dane'!$I$1:$R$114,1,0)</f>
        <v>#N/A</v>
      </c>
      <c r="AA186" s="250" t="e">
        <f t="shared" si="2"/>
        <v>#N/A</v>
      </c>
      <c r="AB186" s="249" t="e">
        <f>IF($AA186="współrzędne niezmienione",VLOOKUP($G186,'WMA -stare dane'!$H$2:$P$114,3,0),"")</f>
        <v>#N/A</v>
      </c>
      <c r="AC186" s="249" t="e">
        <f>IF($AA186="współrzędne niezmienione",VLOOKUP($G186,'WMA -stare dane'!$H$2:$P$114,4,0),"")</f>
        <v>#N/A</v>
      </c>
      <c r="AD186" s="249" t="e">
        <f>IF($AA186="współrzędne niezmienione",VLOOKUP($G186,'WMA -stare dane'!$H$2:$P$114,5,0),"")</f>
        <v>#N/A</v>
      </c>
      <c r="AE186" s="249" t="e">
        <f>IF($AA186="współrzędne niezmienione",VLOOKUP($G186,'WMA -stare dane'!$H$2:$P$114,6,0),"")</f>
        <v>#N/A</v>
      </c>
      <c r="AF186" s="250" t="e">
        <f>IF($AA186="współrzędne niezmienione",VLOOKUP($G186,'WMA -stare dane'!$H$2:$P$114,7,0),"")</f>
        <v>#N/A</v>
      </c>
      <c r="AG186" s="250" t="e">
        <f>IF($AA186="współrzędne niezmienione",VLOOKUP($G186,'WMA -stare dane'!$H$2:$P$114,8,0),"")</f>
        <v>#N/A</v>
      </c>
      <c r="AH186" s="250" t="e">
        <f>IF($AA186="współrzędne niezmienione",VLOOKUP($G186,'WMA -stare dane'!$H$2:$P$114,9,0),"")</f>
        <v>#N/A</v>
      </c>
    </row>
    <row r="187" spans="1:34" ht="87" hidden="1">
      <c r="A187" s="21">
        <v>186</v>
      </c>
      <c r="B187" s="7" t="s">
        <v>131</v>
      </c>
      <c r="C187" s="1" t="s">
        <v>132</v>
      </c>
      <c r="D187" s="20" t="s">
        <v>102</v>
      </c>
      <c r="E187" s="20" t="s">
        <v>1950</v>
      </c>
      <c r="F187" s="20"/>
      <c r="G187" s="49" t="s">
        <v>1951</v>
      </c>
      <c r="H187" s="1"/>
      <c r="I187" s="1" t="s">
        <v>1952</v>
      </c>
      <c r="J187" s="20"/>
      <c r="K187" s="20">
        <v>32</v>
      </c>
      <c r="L187" s="1" t="s">
        <v>1953</v>
      </c>
      <c r="M187" s="1" t="s">
        <v>123</v>
      </c>
      <c r="N187" s="20"/>
      <c r="O187" s="1" t="s">
        <v>641</v>
      </c>
      <c r="P187" s="7" t="s">
        <v>641</v>
      </c>
      <c r="Q187" s="1" t="s">
        <v>1954</v>
      </c>
      <c r="R187" s="15" t="s">
        <v>76</v>
      </c>
      <c r="S187" s="15" t="s">
        <v>1955</v>
      </c>
      <c r="T187" s="32" t="s">
        <v>1956</v>
      </c>
      <c r="U187" s="34"/>
      <c r="V187" s="36"/>
      <c r="W187" s="36" t="s">
        <v>96</v>
      </c>
      <c r="Y187" s="249" t="e">
        <f>VLOOKUP(G187,'WMA -stare dane'!$H$1:$R$114,1,0)</f>
        <v>#N/A</v>
      </c>
      <c r="Z187" s="249" t="e">
        <f>VLOOKUP(H187,'WMA -stare dane'!$I$1:$R$114,1,0)</f>
        <v>#N/A</v>
      </c>
      <c r="AA187" s="250" t="e">
        <f t="shared" si="2"/>
        <v>#N/A</v>
      </c>
      <c r="AB187" s="249" t="e">
        <f>IF($AA187="współrzędne niezmienione",VLOOKUP($G187,'WMA -stare dane'!$H$2:$P$114,3,0),"")</f>
        <v>#N/A</v>
      </c>
      <c r="AC187" s="249" t="e">
        <f>IF($AA187="współrzędne niezmienione",VLOOKUP($G187,'WMA -stare dane'!$H$2:$P$114,4,0),"")</f>
        <v>#N/A</v>
      </c>
      <c r="AD187" s="249" t="e">
        <f>IF($AA187="współrzędne niezmienione",VLOOKUP($G187,'WMA -stare dane'!$H$2:$P$114,5,0),"")</f>
        <v>#N/A</v>
      </c>
      <c r="AE187" s="249" t="e">
        <f>IF($AA187="współrzędne niezmienione",VLOOKUP($G187,'WMA -stare dane'!$H$2:$P$114,6,0),"")</f>
        <v>#N/A</v>
      </c>
      <c r="AF187" s="250" t="e">
        <f>IF($AA187="współrzędne niezmienione",VLOOKUP($G187,'WMA -stare dane'!$H$2:$P$114,7,0),"")</f>
        <v>#N/A</v>
      </c>
      <c r="AG187" s="250" t="e">
        <f>IF($AA187="współrzędne niezmienione",VLOOKUP($G187,'WMA -stare dane'!$H$2:$P$114,8,0),"")</f>
        <v>#N/A</v>
      </c>
      <c r="AH187" s="250" t="e">
        <f>IF($AA187="współrzędne niezmienione",VLOOKUP($G187,'WMA -stare dane'!$H$2:$P$114,9,0),"")</f>
        <v>#N/A</v>
      </c>
    </row>
    <row r="188" spans="1:34" ht="43.5" hidden="1">
      <c r="A188" s="21">
        <v>187</v>
      </c>
      <c r="B188" s="7" t="s">
        <v>199</v>
      </c>
      <c r="C188" s="1" t="s">
        <v>200</v>
      </c>
      <c r="D188" s="20" t="s">
        <v>102</v>
      </c>
      <c r="E188" s="1" t="s">
        <v>1957</v>
      </c>
      <c r="F188" s="1"/>
      <c r="G188" s="1" t="s">
        <v>1958</v>
      </c>
      <c r="H188" s="1"/>
      <c r="I188" s="1" t="s">
        <v>1959</v>
      </c>
      <c r="J188" s="1"/>
      <c r="K188" s="1">
        <v>94</v>
      </c>
      <c r="L188" s="1" t="s">
        <v>1960</v>
      </c>
      <c r="M188" s="1" t="s">
        <v>73</v>
      </c>
      <c r="N188" s="1"/>
      <c r="O188" s="20" t="s">
        <v>94</v>
      </c>
      <c r="P188" s="7"/>
      <c r="Q188" s="1"/>
      <c r="R188" s="14" t="s">
        <v>95</v>
      </c>
      <c r="S188" s="14"/>
      <c r="T188" s="32"/>
      <c r="U188" s="34"/>
      <c r="V188" s="36"/>
      <c r="W188" s="36" t="s">
        <v>96</v>
      </c>
      <c r="X188"/>
      <c r="Y188" s="249" t="e">
        <f>VLOOKUP(G188,'WMA -stare dane'!$H$1:$R$114,1,0)</f>
        <v>#N/A</v>
      </c>
      <c r="Z188" s="249" t="e">
        <f>VLOOKUP(H188,'WMA -stare dane'!$I$1:$R$114,1,0)</f>
        <v>#N/A</v>
      </c>
      <c r="AA188" s="250" t="e">
        <f t="shared" si="2"/>
        <v>#N/A</v>
      </c>
      <c r="AB188" s="249" t="e">
        <f>IF($AA188="współrzędne niezmienione",VLOOKUP($G188,'WMA -stare dane'!$H$2:$P$114,3,0),"")</f>
        <v>#N/A</v>
      </c>
      <c r="AC188" s="249" t="e">
        <f>IF($AA188="współrzędne niezmienione",VLOOKUP($G188,'WMA -stare dane'!$H$2:$P$114,4,0),"")</f>
        <v>#N/A</v>
      </c>
      <c r="AD188" s="249" t="e">
        <f>IF($AA188="współrzędne niezmienione",VLOOKUP($G188,'WMA -stare dane'!$H$2:$P$114,5,0),"")</f>
        <v>#N/A</v>
      </c>
      <c r="AE188" s="249" t="e">
        <f>IF($AA188="współrzędne niezmienione",VLOOKUP($G188,'WMA -stare dane'!$H$2:$P$114,6,0),"")</f>
        <v>#N/A</v>
      </c>
      <c r="AF188" s="250" t="e">
        <f>IF($AA188="współrzędne niezmienione",VLOOKUP($G188,'WMA -stare dane'!$H$2:$P$114,7,0),"")</f>
        <v>#N/A</v>
      </c>
      <c r="AG188" s="250" t="e">
        <f>IF($AA188="współrzędne niezmienione",VLOOKUP($G188,'WMA -stare dane'!$H$2:$P$114,8,0),"")</f>
        <v>#N/A</v>
      </c>
      <c r="AH188" s="250" t="e">
        <f>IF($AA188="współrzędne niezmienione",VLOOKUP($G188,'WMA -stare dane'!$H$2:$P$114,9,0),"")</f>
        <v>#N/A</v>
      </c>
    </row>
    <row r="189" spans="1:34" ht="58" hidden="1">
      <c r="A189" s="21">
        <v>188</v>
      </c>
      <c r="B189" s="7" t="s">
        <v>106</v>
      </c>
      <c r="C189" s="1" t="s">
        <v>119</v>
      </c>
      <c r="D189" s="20" t="s">
        <v>102</v>
      </c>
      <c r="E189" s="1" t="s">
        <v>1961</v>
      </c>
      <c r="F189" s="1"/>
      <c r="G189" s="1" t="s">
        <v>1962</v>
      </c>
      <c r="H189" s="1"/>
      <c r="I189" s="1"/>
      <c r="J189" s="1"/>
      <c r="K189" s="1">
        <v>29</v>
      </c>
      <c r="L189" s="1" t="s">
        <v>1963</v>
      </c>
      <c r="M189" s="1" t="s">
        <v>383</v>
      </c>
      <c r="N189" s="1"/>
      <c r="O189" s="20" t="s">
        <v>94</v>
      </c>
      <c r="P189" s="7"/>
      <c r="Q189" s="1"/>
      <c r="R189" s="31" t="s">
        <v>178</v>
      </c>
      <c r="S189" s="31" t="s">
        <v>1964</v>
      </c>
      <c r="T189" s="32"/>
      <c r="U189" s="40" t="s">
        <v>113</v>
      </c>
      <c r="V189" s="36" t="s">
        <v>96</v>
      </c>
      <c r="W189" s="36" t="s">
        <v>114</v>
      </c>
      <c r="X189"/>
      <c r="Y189" s="249" t="e">
        <f>VLOOKUP(G189,'WMA -stare dane'!$H$1:$R$114,1,0)</f>
        <v>#N/A</v>
      </c>
      <c r="Z189" s="249" t="e">
        <f>VLOOKUP(H189,'WMA -stare dane'!$I$1:$R$114,1,0)</f>
        <v>#N/A</v>
      </c>
      <c r="AA189" s="250" t="e">
        <f t="shared" si="2"/>
        <v>#N/A</v>
      </c>
      <c r="AB189" s="249" t="e">
        <f>IF($AA189="współrzędne niezmienione",VLOOKUP($G189,'WMA -stare dane'!$H$2:$P$114,3,0),"")</f>
        <v>#N/A</v>
      </c>
      <c r="AC189" s="249" t="e">
        <f>IF($AA189="współrzędne niezmienione",VLOOKUP($G189,'WMA -stare dane'!$H$2:$P$114,4,0),"")</f>
        <v>#N/A</v>
      </c>
      <c r="AD189" s="249" t="e">
        <f>IF($AA189="współrzędne niezmienione",VLOOKUP($G189,'WMA -stare dane'!$H$2:$P$114,5,0),"")</f>
        <v>#N/A</v>
      </c>
      <c r="AE189" s="249" t="e">
        <f>IF($AA189="współrzędne niezmienione",VLOOKUP($G189,'WMA -stare dane'!$H$2:$P$114,6,0),"")</f>
        <v>#N/A</v>
      </c>
      <c r="AF189" s="250" t="e">
        <f>IF($AA189="współrzędne niezmienione",VLOOKUP($G189,'WMA -stare dane'!$H$2:$P$114,7,0),"")</f>
        <v>#N/A</v>
      </c>
      <c r="AG189" s="250" t="e">
        <f>IF($AA189="współrzędne niezmienione",VLOOKUP($G189,'WMA -stare dane'!$H$2:$P$114,8,0),"")</f>
        <v>#N/A</v>
      </c>
      <c r="AH189" s="250" t="e">
        <f>IF($AA189="współrzędne niezmienione",VLOOKUP($G189,'WMA -stare dane'!$H$2:$P$114,9,0),"")</f>
        <v>#N/A</v>
      </c>
    </row>
    <row r="190" spans="1:34" ht="43.5" hidden="1">
      <c r="A190" s="21">
        <v>189</v>
      </c>
      <c r="B190" s="7" t="s">
        <v>160</v>
      </c>
      <c r="C190" s="1" t="s">
        <v>649</v>
      </c>
      <c r="D190" s="20" t="s">
        <v>102</v>
      </c>
      <c r="E190" s="1" t="s">
        <v>1965</v>
      </c>
      <c r="F190" s="1"/>
      <c r="G190" s="1" t="s">
        <v>1966</v>
      </c>
      <c r="H190" s="1"/>
      <c r="I190" s="1" t="s">
        <v>1967</v>
      </c>
      <c r="J190" s="1"/>
      <c r="K190" s="1">
        <v>79</v>
      </c>
      <c r="L190" s="1" t="s">
        <v>1968</v>
      </c>
      <c r="M190" s="1" t="s">
        <v>383</v>
      </c>
      <c r="N190" s="1"/>
      <c r="O190" s="20" t="s">
        <v>94</v>
      </c>
      <c r="P190" s="7"/>
      <c r="Q190" s="1"/>
      <c r="R190" s="14" t="s">
        <v>95</v>
      </c>
      <c r="S190" s="14" t="s">
        <v>1969</v>
      </c>
      <c r="T190" s="32"/>
      <c r="U190" s="32" t="s">
        <v>1970</v>
      </c>
      <c r="V190" s="32"/>
      <c r="W190" s="32" t="s">
        <v>96</v>
      </c>
      <c r="X190"/>
      <c r="Y190" s="249" t="e">
        <f>VLOOKUP(G190,'WMA -stare dane'!$H$1:$R$114,1,0)</f>
        <v>#N/A</v>
      </c>
      <c r="Z190" s="249" t="e">
        <f>VLOOKUP(H190,'WMA -stare dane'!$I$1:$R$114,1,0)</f>
        <v>#N/A</v>
      </c>
      <c r="AA190" s="250" t="e">
        <f t="shared" si="2"/>
        <v>#N/A</v>
      </c>
      <c r="AB190" s="249" t="e">
        <f>IF($AA190="współrzędne niezmienione",VLOOKUP($G190,'WMA -stare dane'!$H$2:$P$114,3,0),"")</f>
        <v>#N/A</v>
      </c>
      <c r="AC190" s="249" t="e">
        <f>IF($AA190="współrzędne niezmienione",VLOOKUP($G190,'WMA -stare dane'!$H$2:$P$114,4,0),"")</f>
        <v>#N/A</v>
      </c>
      <c r="AD190" s="249" t="e">
        <f>IF($AA190="współrzędne niezmienione",VLOOKUP($G190,'WMA -stare dane'!$H$2:$P$114,5,0),"")</f>
        <v>#N/A</v>
      </c>
      <c r="AE190" s="249" t="e">
        <f>IF($AA190="współrzędne niezmienione",VLOOKUP($G190,'WMA -stare dane'!$H$2:$P$114,6,0),"")</f>
        <v>#N/A</v>
      </c>
      <c r="AF190" s="250" t="e">
        <f>IF($AA190="współrzędne niezmienione",VLOOKUP($G190,'WMA -stare dane'!$H$2:$P$114,7,0),"")</f>
        <v>#N/A</v>
      </c>
      <c r="AG190" s="250" t="e">
        <f>IF($AA190="współrzędne niezmienione",VLOOKUP($G190,'WMA -stare dane'!$H$2:$P$114,8,0),"")</f>
        <v>#N/A</v>
      </c>
      <c r="AH190" s="250" t="e">
        <f>IF($AA190="współrzędne niezmienione",VLOOKUP($G190,'WMA -stare dane'!$H$2:$P$114,9,0),"")</f>
        <v>#N/A</v>
      </c>
    </row>
    <row r="191" spans="1:34" ht="159.5" hidden="1">
      <c r="A191" s="21">
        <v>190</v>
      </c>
      <c r="B191" s="7" t="s">
        <v>269</v>
      </c>
      <c r="C191" s="1" t="s">
        <v>270</v>
      </c>
      <c r="D191" s="20" t="s">
        <v>102</v>
      </c>
      <c r="E191" s="1" t="s">
        <v>1971</v>
      </c>
      <c r="F191" s="1"/>
      <c r="G191" s="66" t="s">
        <v>1972</v>
      </c>
      <c r="H191" s="1"/>
      <c r="I191" s="1"/>
      <c r="J191" s="1"/>
      <c r="K191" s="1"/>
      <c r="L191" s="1" t="s">
        <v>1973</v>
      </c>
      <c r="M191" s="1" t="s">
        <v>174</v>
      </c>
      <c r="N191" s="1" t="s">
        <v>1974</v>
      </c>
      <c r="O191" s="1" t="s">
        <v>1975</v>
      </c>
      <c r="P191" s="7"/>
      <c r="Q191" s="1" t="s">
        <v>1976</v>
      </c>
      <c r="R191" s="15" t="s">
        <v>76</v>
      </c>
      <c r="S191" s="15" t="s">
        <v>1977</v>
      </c>
      <c r="T191" s="32" t="s">
        <v>1978</v>
      </c>
      <c r="U191" s="34"/>
      <c r="V191" s="36"/>
      <c r="W191" s="67" t="s">
        <v>282</v>
      </c>
      <c r="X191"/>
      <c r="Y191" s="249" t="e">
        <f>VLOOKUP(G191,'WMA -stare dane'!$H$1:$R$114,1,0)</f>
        <v>#N/A</v>
      </c>
      <c r="Z191" s="249" t="e">
        <f>VLOOKUP(H191,'WMA -stare dane'!$I$1:$R$114,1,0)</f>
        <v>#N/A</v>
      </c>
      <c r="AA191" s="250" t="e">
        <f t="shared" si="2"/>
        <v>#N/A</v>
      </c>
      <c r="AB191" s="249" t="e">
        <f>IF($AA191="współrzędne niezmienione",VLOOKUP($G191,'WMA -stare dane'!$H$2:$P$114,3,0),"")</f>
        <v>#N/A</v>
      </c>
      <c r="AC191" s="249" t="e">
        <f>IF($AA191="współrzędne niezmienione",VLOOKUP($G191,'WMA -stare dane'!$H$2:$P$114,4,0),"")</f>
        <v>#N/A</v>
      </c>
      <c r="AD191" s="249" t="e">
        <f>IF($AA191="współrzędne niezmienione",VLOOKUP($G191,'WMA -stare dane'!$H$2:$P$114,5,0),"")</f>
        <v>#N/A</v>
      </c>
      <c r="AE191" s="249" t="e">
        <f>IF($AA191="współrzędne niezmienione",VLOOKUP($G191,'WMA -stare dane'!$H$2:$P$114,6,0),"")</f>
        <v>#N/A</v>
      </c>
      <c r="AF191" s="250" t="e">
        <f>IF($AA191="współrzędne niezmienione",VLOOKUP($G191,'WMA -stare dane'!$H$2:$P$114,7,0),"")</f>
        <v>#N/A</v>
      </c>
      <c r="AG191" s="250" t="e">
        <f>IF($AA191="współrzędne niezmienione",VLOOKUP($G191,'WMA -stare dane'!$H$2:$P$114,8,0),"")</f>
        <v>#N/A</v>
      </c>
      <c r="AH191" s="250" t="e">
        <f>IF($AA191="współrzędne niezmienione",VLOOKUP($G191,'WMA -stare dane'!$H$2:$P$114,9,0),"")</f>
        <v>#N/A</v>
      </c>
    </row>
    <row r="192" spans="1:34" ht="58" hidden="1">
      <c r="A192" s="21">
        <v>191</v>
      </c>
      <c r="B192" s="7" t="s">
        <v>167</v>
      </c>
      <c r="C192" s="1" t="s">
        <v>168</v>
      </c>
      <c r="D192" s="20" t="s">
        <v>102</v>
      </c>
      <c r="E192" s="1" t="s">
        <v>1979</v>
      </c>
      <c r="F192" s="1"/>
      <c r="G192" s="1" t="s">
        <v>1980</v>
      </c>
      <c r="H192" s="1"/>
      <c r="I192" s="1"/>
      <c r="J192" s="1" t="s">
        <v>1981</v>
      </c>
      <c r="K192" s="1">
        <v>81</v>
      </c>
      <c r="L192" s="1" t="s">
        <v>1982</v>
      </c>
      <c r="M192" s="1" t="s">
        <v>383</v>
      </c>
      <c r="N192" s="1"/>
      <c r="O192" s="20" t="s">
        <v>94</v>
      </c>
      <c r="P192" s="7"/>
      <c r="Q192" s="1"/>
      <c r="R192" s="31" t="s">
        <v>178</v>
      </c>
      <c r="S192" s="31" t="s">
        <v>1983</v>
      </c>
      <c r="T192" s="32"/>
      <c r="U192" s="48" t="s">
        <v>1734</v>
      </c>
      <c r="V192" s="20" t="s">
        <v>166</v>
      </c>
      <c r="W192" s="20" t="s">
        <v>96</v>
      </c>
      <c r="X192"/>
      <c r="Y192" s="249" t="e">
        <f>VLOOKUP(G192,'WMA -stare dane'!$H$1:$R$114,1,0)</f>
        <v>#N/A</v>
      </c>
      <c r="Z192" s="249" t="e">
        <f>VLOOKUP(H192,'WMA -stare dane'!$I$1:$R$114,1,0)</f>
        <v>#N/A</v>
      </c>
      <c r="AA192" s="250" t="e">
        <f t="shared" si="2"/>
        <v>#N/A</v>
      </c>
      <c r="AB192" s="249" t="e">
        <f>IF($AA192="współrzędne niezmienione",VLOOKUP($G192,'WMA -stare dane'!$H$2:$P$114,3,0),"")</f>
        <v>#N/A</v>
      </c>
      <c r="AC192" s="249" t="e">
        <f>IF($AA192="współrzędne niezmienione",VLOOKUP($G192,'WMA -stare dane'!$H$2:$P$114,4,0),"")</f>
        <v>#N/A</v>
      </c>
      <c r="AD192" s="249" t="e">
        <f>IF($AA192="współrzędne niezmienione",VLOOKUP($G192,'WMA -stare dane'!$H$2:$P$114,5,0),"")</f>
        <v>#N/A</v>
      </c>
      <c r="AE192" s="249" t="e">
        <f>IF($AA192="współrzędne niezmienione",VLOOKUP($G192,'WMA -stare dane'!$H$2:$P$114,6,0),"")</f>
        <v>#N/A</v>
      </c>
      <c r="AF192" s="250" t="e">
        <f>IF($AA192="współrzędne niezmienione",VLOOKUP($G192,'WMA -stare dane'!$H$2:$P$114,7,0),"")</f>
        <v>#N/A</v>
      </c>
      <c r="AG192" s="250" t="e">
        <f>IF($AA192="współrzędne niezmienione",VLOOKUP($G192,'WMA -stare dane'!$H$2:$P$114,8,0),"")</f>
        <v>#N/A</v>
      </c>
      <c r="AH192" s="250" t="e">
        <f>IF($AA192="współrzędne niezmienione",VLOOKUP($G192,'WMA -stare dane'!$H$2:$P$114,9,0),"")</f>
        <v>#N/A</v>
      </c>
    </row>
    <row r="193" spans="1:34" ht="29" hidden="1">
      <c r="A193" s="21">
        <v>192</v>
      </c>
      <c r="B193" s="7" t="s">
        <v>131</v>
      </c>
      <c r="C193" s="1" t="s">
        <v>132</v>
      </c>
      <c r="D193" s="20" t="s">
        <v>102</v>
      </c>
      <c r="E193" s="1" t="s">
        <v>1894</v>
      </c>
      <c r="F193" s="1"/>
      <c r="G193" s="1" t="s">
        <v>1984</v>
      </c>
      <c r="H193" s="1"/>
      <c r="I193" s="1" t="s">
        <v>1985</v>
      </c>
      <c r="J193" s="1"/>
      <c r="K193" s="1">
        <v>15</v>
      </c>
      <c r="L193" s="1" t="s">
        <v>1986</v>
      </c>
      <c r="M193" s="1" t="s">
        <v>73</v>
      </c>
      <c r="N193" s="1"/>
      <c r="O193" s="20" t="s">
        <v>94</v>
      </c>
      <c r="P193" s="7"/>
      <c r="Q193" s="1"/>
      <c r="R193" s="14" t="s">
        <v>95</v>
      </c>
      <c r="S193" s="14"/>
      <c r="T193" s="32"/>
      <c r="U193" s="34"/>
      <c r="V193" s="36"/>
      <c r="W193" s="36" t="s">
        <v>96</v>
      </c>
      <c r="Y193" s="249" t="e">
        <f>VLOOKUP(G193,'WMA -stare dane'!$H$1:$R$114,1,0)</f>
        <v>#N/A</v>
      </c>
      <c r="Z193" s="249" t="e">
        <f>VLOOKUP(H193,'WMA -stare dane'!$I$1:$R$114,1,0)</f>
        <v>#N/A</v>
      </c>
      <c r="AA193" s="250" t="e">
        <f t="shared" si="2"/>
        <v>#N/A</v>
      </c>
      <c r="AB193" s="249" t="e">
        <f>IF($AA193="współrzędne niezmienione",VLOOKUP($G193,'WMA -stare dane'!$H$2:$P$114,3,0),"")</f>
        <v>#N/A</v>
      </c>
      <c r="AC193" s="249" t="e">
        <f>IF($AA193="współrzędne niezmienione",VLOOKUP($G193,'WMA -stare dane'!$H$2:$P$114,4,0),"")</f>
        <v>#N/A</v>
      </c>
      <c r="AD193" s="249" t="e">
        <f>IF($AA193="współrzędne niezmienione",VLOOKUP($G193,'WMA -stare dane'!$H$2:$P$114,5,0),"")</f>
        <v>#N/A</v>
      </c>
      <c r="AE193" s="249" t="e">
        <f>IF($AA193="współrzędne niezmienione",VLOOKUP($G193,'WMA -stare dane'!$H$2:$P$114,6,0),"")</f>
        <v>#N/A</v>
      </c>
      <c r="AF193" s="250" t="e">
        <f>IF($AA193="współrzędne niezmienione",VLOOKUP($G193,'WMA -stare dane'!$H$2:$P$114,7,0),"")</f>
        <v>#N/A</v>
      </c>
      <c r="AG193" s="250" t="e">
        <f>IF($AA193="współrzędne niezmienione",VLOOKUP($G193,'WMA -stare dane'!$H$2:$P$114,8,0),"")</f>
        <v>#N/A</v>
      </c>
      <c r="AH193" s="250" t="e">
        <f>IF($AA193="współrzędne niezmienione",VLOOKUP($G193,'WMA -stare dane'!$H$2:$P$114,9,0),"")</f>
        <v>#N/A</v>
      </c>
    </row>
    <row r="194" spans="1:34" ht="43.5" hidden="1">
      <c r="A194" s="21">
        <v>193</v>
      </c>
      <c r="B194" s="7" t="s">
        <v>463</v>
      </c>
      <c r="C194" s="1" t="s">
        <v>86</v>
      </c>
      <c r="D194" s="20" t="s">
        <v>102</v>
      </c>
      <c r="E194" s="1" t="s">
        <v>1987</v>
      </c>
      <c r="F194" s="1"/>
      <c r="G194" s="1" t="s">
        <v>1988</v>
      </c>
      <c r="H194" s="1"/>
      <c r="I194" s="1"/>
      <c r="J194" s="1"/>
      <c r="K194" s="1">
        <v>16</v>
      </c>
      <c r="L194" s="1" t="s">
        <v>1989</v>
      </c>
      <c r="M194" s="1" t="s">
        <v>73</v>
      </c>
      <c r="N194" s="1"/>
      <c r="O194" s="20" t="s">
        <v>94</v>
      </c>
      <c r="P194" s="7"/>
      <c r="Q194" s="1"/>
      <c r="R194" s="14" t="s">
        <v>95</v>
      </c>
      <c r="S194" s="14"/>
      <c r="T194" s="32"/>
      <c r="U194" s="34"/>
      <c r="V194" s="36" t="s">
        <v>96</v>
      </c>
      <c r="W194" s="36" t="s">
        <v>96</v>
      </c>
      <c r="X194"/>
      <c r="Y194" s="249" t="e">
        <f>VLOOKUP(G194,'WMA -stare dane'!$H$1:$R$114,1,0)</f>
        <v>#N/A</v>
      </c>
      <c r="Z194" s="249" t="e">
        <f>VLOOKUP(H194,'WMA -stare dane'!$I$1:$R$114,1,0)</f>
        <v>#N/A</v>
      </c>
      <c r="AA194" s="250" t="e">
        <f t="shared" si="2"/>
        <v>#N/A</v>
      </c>
      <c r="AB194" s="249" t="e">
        <f>IF($AA194="współrzędne niezmienione",VLOOKUP($G194,'WMA -stare dane'!$H$2:$P$114,3,0),"")</f>
        <v>#N/A</v>
      </c>
      <c r="AC194" s="249" t="e">
        <f>IF($AA194="współrzędne niezmienione",VLOOKUP($G194,'WMA -stare dane'!$H$2:$P$114,4,0),"")</f>
        <v>#N/A</v>
      </c>
      <c r="AD194" s="249" t="e">
        <f>IF($AA194="współrzędne niezmienione",VLOOKUP($G194,'WMA -stare dane'!$H$2:$P$114,5,0),"")</f>
        <v>#N/A</v>
      </c>
      <c r="AE194" s="249" t="e">
        <f>IF($AA194="współrzędne niezmienione",VLOOKUP($G194,'WMA -stare dane'!$H$2:$P$114,6,0),"")</f>
        <v>#N/A</v>
      </c>
      <c r="AF194" s="250" t="e">
        <f>IF($AA194="współrzędne niezmienione",VLOOKUP($G194,'WMA -stare dane'!$H$2:$P$114,7,0),"")</f>
        <v>#N/A</v>
      </c>
      <c r="AG194" s="250" t="e">
        <f>IF($AA194="współrzędne niezmienione",VLOOKUP($G194,'WMA -stare dane'!$H$2:$P$114,8,0),"")</f>
        <v>#N/A</v>
      </c>
      <c r="AH194" s="250" t="e">
        <f>IF($AA194="współrzędne niezmienione",VLOOKUP($G194,'WMA -stare dane'!$H$2:$P$114,9,0),"")</f>
        <v>#N/A</v>
      </c>
    </row>
    <row r="195" spans="1:34" ht="93.75" hidden="1" customHeight="1">
      <c r="A195" s="21">
        <v>194</v>
      </c>
      <c r="B195" s="7" t="s">
        <v>85</v>
      </c>
      <c r="C195" s="1" t="s">
        <v>1073</v>
      </c>
      <c r="D195" s="20" t="s">
        <v>102</v>
      </c>
      <c r="E195" s="1" t="s">
        <v>1990</v>
      </c>
      <c r="F195" s="1"/>
      <c r="G195" s="1" t="s">
        <v>1991</v>
      </c>
      <c r="H195" s="1"/>
      <c r="I195" s="1" t="s">
        <v>1992</v>
      </c>
      <c r="J195" s="1"/>
      <c r="K195" s="1">
        <v>65</v>
      </c>
      <c r="L195" s="1" t="s">
        <v>1993</v>
      </c>
      <c r="M195" s="1" t="s">
        <v>73</v>
      </c>
      <c r="N195" s="1"/>
      <c r="O195" s="1" t="s">
        <v>1994</v>
      </c>
      <c r="P195" s="7" t="s">
        <v>557</v>
      </c>
      <c r="Q195" s="1"/>
      <c r="R195" s="2" t="s">
        <v>127</v>
      </c>
      <c r="S195" s="2"/>
      <c r="T195" s="32"/>
      <c r="U195" s="34"/>
      <c r="V195" s="36"/>
      <c r="W195" s="61"/>
      <c r="X195"/>
      <c r="Y195" s="249" t="e">
        <f>VLOOKUP(G195,'WMA -stare dane'!$H$1:$R$114,1,0)</f>
        <v>#N/A</v>
      </c>
      <c r="Z195" s="249" t="e">
        <f>VLOOKUP(H195,'WMA -stare dane'!$I$1:$R$114,1,0)</f>
        <v>#N/A</v>
      </c>
      <c r="AA195" s="250" t="e">
        <f t="shared" ref="AA195:AA258" si="3">IF(AND(G195=Y195,H195=Z195),"współrzędne niezmienione","różnica")</f>
        <v>#N/A</v>
      </c>
      <c r="AB195" s="249" t="e">
        <f>IF($AA195="współrzędne niezmienione",VLOOKUP($G195,'WMA -stare dane'!$H$2:$P$114,3,0),"")</f>
        <v>#N/A</v>
      </c>
      <c r="AC195" s="249" t="e">
        <f>IF($AA195="współrzędne niezmienione",VLOOKUP($G195,'WMA -stare dane'!$H$2:$P$114,4,0),"")</f>
        <v>#N/A</v>
      </c>
      <c r="AD195" s="249" t="e">
        <f>IF($AA195="współrzędne niezmienione",VLOOKUP($G195,'WMA -stare dane'!$H$2:$P$114,5,0),"")</f>
        <v>#N/A</v>
      </c>
      <c r="AE195" s="249" t="e">
        <f>IF($AA195="współrzędne niezmienione",VLOOKUP($G195,'WMA -stare dane'!$H$2:$P$114,6,0),"")</f>
        <v>#N/A</v>
      </c>
      <c r="AF195" s="250" t="e">
        <f>IF($AA195="współrzędne niezmienione",VLOOKUP($G195,'WMA -stare dane'!$H$2:$P$114,7,0),"")</f>
        <v>#N/A</v>
      </c>
      <c r="AG195" s="250" t="e">
        <f>IF($AA195="współrzędne niezmienione",VLOOKUP($G195,'WMA -stare dane'!$H$2:$P$114,8,0),"")</f>
        <v>#N/A</v>
      </c>
      <c r="AH195" s="250" t="e">
        <f>IF($AA195="współrzędne niezmienione",VLOOKUP($G195,'WMA -stare dane'!$H$2:$P$114,9,0),"")</f>
        <v>#N/A</v>
      </c>
    </row>
    <row r="196" spans="1:34" s="12" customFormat="1" ht="93.75" hidden="1" customHeight="1">
      <c r="A196" s="21">
        <v>195</v>
      </c>
      <c r="B196" s="7" t="s">
        <v>85</v>
      </c>
      <c r="C196" s="1" t="s">
        <v>1073</v>
      </c>
      <c r="D196" s="20" t="s">
        <v>102</v>
      </c>
      <c r="E196" s="1" t="s">
        <v>1995</v>
      </c>
      <c r="F196" s="1"/>
      <c r="G196" s="66" t="s">
        <v>1996</v>
      </c>
      <c r="H196" s="1"/>
      <c r="I196" s="1" t="s">
        <v>1997</v>
      </c>
      <c r="J196" s="1"/>
      <c r="K196" s="1">
        <v>62</v>
      </c>
      <c r="L196" s="1" t="s">
        <v>1998</v>
      </c>
      <c r="M196" s="1" t="s">
        <v>123</v>
      </c>
      <c r="N196" s="1"/>
      <c r="O196" s="1" t="s">
        <v>1999</v>
      </c>
      <c r="P196" s="7" t="s">
        <v>557</v>
      </c>
      <c r="Q196" s="1" t="s">
        <v>2000</v>
      </c>
      <c r="R196" s="14" t="s">
        <v>95</v>
      </c>
      <c r="S196" s="14"/>
      <c r="T196" s="32" t="s">
        <v>2001</v>
      </c>
      <c r="U196" s="47"/>
      <c r="V196" s="54" t="s">
        <v>2002</v>
      </c>
      <c r="W196" s="67" t="s">
        <v>96</v>
      </c>
      <c r="Y196" s="249" t="e">
        <f>VLOOKUP(G196,'WMA -stare dane'!$H$1:$R$114,1,0)</f>
        <v>#N/A</v>
      </c>
      <c r="Z196" s="249" t="e">
        <f>VLOOKUP(H196,'WMA -stare dane'!$I$1:$R$114,1,0)</f>
        <v>#N/A</v>
      </c>
      <c r="AA196" s="250" t="e">
        <f t="shared" si="3"/>
        <v>#N/A</v>
      </c>
      <c r="AB196" s="249" t="e">
        <f>IF($AA196="współrzędne niezmienione",VLOOKUP($G196,'WMA -stare dane'!$H$2:$P$114,3,0),"")</f>
        <v>#N/A</v>
      </c>
      <c r="AC196" s="249" t="e">
        <f>IF($AA196="współrzędne niezmienione",VLOOKUP($G196,'WMA -stare dane'!$H$2:$P$114,4,0),"")</f>
        <v>#N/A</v>
      </c>
      <c r="AD196" s="249" t="e">
        <f>IF($AA196="współrzędne niezmienione",VLOOKUP($G196,'WMA -stare dane'!$H$2:$P$114,5,0),"")</f>
        <v>#N/A</v>
      </c>
      <c r="AE196" s="249" t="e">
        <f>IF($AA196="współrzędne niezmienione",VLOOKUP($G196,'WMA -stare dane'!$H$2:$P$114,6,0),"")</f>
        <v>#N/A</v>
      </c>
      <c r="AF196" s="250" t="e">
        <f>IF($AA196="współrzędne niezmienione",VLOOKUP($G196,'WMA -stare dane'!$H$2:$P$114,7,0),"")</f>
        <v>#N/A</v>
      </c>
      <c r="AG196" s="250" t="e">
        <f>IF($AA196="współrzędne niezmienione",VLOOKUP($G196,'WMA -stare dane'!$H$2:$P$114,8,0),"")</f>
        <v>#N/A</v>
      </c>
      <c r="AH196" s="250" t="e">
        <f>IF($AA196="współrzędne niezmienione",VLOOKUP($G196,'WMA -stare dane'!$H$2:$P$114,9,0),"")</f>
        <v>#N/A</v>
      </c>
    </row>
    <row r="197" spans="1:34" ht="43.5" hidden="1">
      <c r="A197" s="21">
        <v>196</v>
      </c>
      <c r="B197" s="7" t="s">
        <v>463</v>
      </c>
      <c r="C197" s="1" t="s">
        <v>598</v>
      </c>
      <c r="D197" s="20" t="s">
        <v>102</v>
      </c>
      <c r="E197" s="1" t="s">
        <v>2003</v>
      </c>
      <c r="F197" s="1"/>
      <c r="G197" s="1" t="s">
        <v>2004</v>
      </c>
      <c r="H197" s="1"/>
      <c r="I197" s="1" t="s">
        <v>2005</v>
      </c>
      <c r="J197" s="1"/>
      <c r="K197" s="1">
        <v>15</v>
      </c>
      <c r="L197" s="1" t="s">
        <v>2006</v>
      </c>
      <c r="M197" s="1" t="s">
        <v>73</v>
      </c>
      <c r="N197" s="1"/>
      <c r="O197" s="1" t="s">
        <v>94</v>
      </c>
      <c r="P197" s="7"/>
      <c r="Q197" s="1"/>
      <c r="R197" s="14" t="s">
        <v>95</v>
      </c>
      <c r="S197" s="14"/>
      <c r="T197" s="32"/>
      <c r="U197" s="34"/>
      <c r="V197" s="36"/>
      <c r="W197" s="36" t="s">
        <v>96</v>
      </c>
      <c r="Y197" s="249" t="e">
        <f>VLOOKUP(G197,'WMA -stare dane'!$H$1:$R$114,1,0)</f>
        <v>#N/A</v>
      </c>
      <c r="Z197" s="249" t="e">
        <f>VLOOKUP(H197,'WMA -stare dane'!$I$1:$R$114,1,0)</f>
        <v>#N/A</v>
      </c>
      <c r="AA197" s="250" t="e">
        <f t="shared" si="3"/>
        <v>#N/A</v>
      </c>
      <c r="AB197" s="249" t="e">
        <f>IF($AA197="współrzędne niezmienione",VLOOKUP($G197,'WMA -stare dane'!$H$2:$P$114,3,0),"")</f>
        <v>#N/A</v>
      </c>
      <c r="AC197" s="249" t="e">
        <f>IF($AA197="współrzędne niezmienione",VLOOKUP($G197,'WMA -stare dane'!$H$2:$P$114,4,0),"")</f>
        <v>#N/A</v>
      </c>
      <c r="AD197" s="249" t="e">
        <f>IF($AA197="współrzędne niezmienione",VLOOKUP($G197,'WMA -stare dane'!$H$2:$P$114,5,0),"")</f>
        <v>#N/A</v>
      </c>
      <c r="AE197" s="249" t="e">
        <f>IF($AA197="współrzędne niezmienione",VLOOKUP($G197,'WMA -stare dane'!$H$2:$P$114,6,0),"")</f>
        <v>#N/A</v>
      </c>
      <c r="AF197" s="250" t="e">
        <f>IF($AA197="współrzędne niezmienione",VLOOKUP($G197,'WMA -stare dane'!$H$2:$P$114,7,0),"")</f>
        <v>#N/A</v>
      </c>
      <c r="AG197" s="250" t="e">
        <f>IF($AA197="współrzędne niezmienione",VLOOKUP($G197,'WMA -stare dane'!$H$2:$P$114,8,0),"")</f>
        <v>#N/A</v>
      </c>
      <c r="AH197" s="250" t="e">
        <f>IF($AA197="współrzędne niezmienione",VLOOKUP($G197,'WMA -stare dane'!$H$2:$P$114,9,0),"")</f>
        <v>#N/A</v>
      </c>
    </row>
    <row r="198" spans="1:34" ht="58" hidden="1">
      <c r="A198" s="21">
        <v>197</v>
      </c>
      <c r="B198" s="7" t="s">
        <v>463</v>
      </c>
      <c r="C198" s="1" t="s">
        <v>598</v>
      </c>
      <c r="D198" s="20" t="s">
        <v>102</v>
      </c>
      <c r="E198" s="1" t="s">
        <v>2007</v>
      </c>
      <c r="F198" s="1"/>
      <c r="G198" s="1" t="s">
        <v>2008</v>
      </c>
      <c r="H198" s="1"/>
      <c r="I198" s="1"/>
      <c r="J198" s="1"/>
      <c r="K198" s="1">
        <v>55</v>
      </c>
      <c r="L198" s="1" t="s">
        <v>2009</v>
      </c>
      <c r="M198" s="1" t="s">
        <v>73</v>
      </c>
      <c r="N198" s="1"/>
      <c r="O198" s="1" t="s">
        <v>94</v>
      </c>
      <c r="P198" s="7"/>
      <c r="Q198" s="1"/>
      <c r="R198" s="14" t="s">
        <v>95</v>
      </c>
      <c r="S198" s="14"/>
      <c r="T198" s="32"/>
      <c r="U198" s="34"/>
      <c r="V198" s="36"/>
      <c r="W198" s="36" t="s">
        <v>96</v>
      </c>
      <c r="Y198" s="249" t="e">
        <f>VLOOKUP(G198,'WMA -stare dane'!$H$1:$R$114,1,0)</f>
        <v>#N/A</v>
      </c>
      <c r="Z198" s="249" t="e">
        <f>VLOOKUP(H198,'WMA -stare dane'!$I$1:$R$114,1,0)</f>
        <v>#N/A</v>
      </c>
      <c r="AA198" s="250" t="e">
        <f t="shared" si="3"/>
        <v>#N/A</v>
      </c>
      <c r="AB198" s="249" t="e">
        <f>IF($AA198="współrzędne niezmienione",VLOOKUP($G198,'WMA -stare dane'!$H$2:$P$114,3,0),"")</f>
        <v>#N/A</v>
      </c>
      <c r="AC198" s="249" t="e">
        <f>IF($AA198="współrzędne niezmienione",VLOOKUP($G198,'WMA -stare dane'!$H$2:$P$114,4,0),"")</f>
        <v>#N/A</v>
      </c>
      <c r="AD198" s="249" t="e">
        <f>IF($AA198="współrzędne niezmienione",VLOOKUP($G198,'WMA -stare dane'!$H$2:$P$114,5,0),"")</f>
        <v>#N/A</v>
      </c>
      <c r="AE198" s="249" t="e">
        <f>IF($AA198="współrzędne niezmienione",VLOOKUP($G198,'WMA -stare dane'!$H$2:$P$114,6,0),"")</f>
        <v>#N/A</v>
      </c>
      <c r="AF198" s="250" t="e">
        <f>IF($AA198="współrzędne niezmienione",VLOOKUP($G198,'WMA -stare dane'!$H$2:$P$114,7,0),"")</f>
        <v>#N/A</v>
      </c>
      <c r="AG198" s="250" t="e">
        <f>IF($AA198="współrzędne niezmienione",VLOOKUP($G198,'WMA -stare dane'!$H$2:$P$114,8,0),"")</f>
        <v>#N/A</v>
      </c>
      <c r="AH198" s="250" t="e">
        <f>IF($AA198="współrzędne niezmienione",VLOOKUP($G198,'WMA -stare dane'!$H$2:$P$114,9,0),"")</f>
        <v>#N/A</v>
      </c>
    </row>
    <row r="199" spans="1:34" ht="29" hidden="1">
      <c r="A199" s="21">
        <v>198</v>
      </c>
      <c r="B199" s="7" t="s">
        <v>228</v>
      </c>
      <c r="C199" s="1" t="s">
        <v>2010</v>
      </c>
      <c r="D199" s="20" t="s">
        <v>102</v>
      </c>
      <c r="E199" s="1" t="s">
        <v>2011</v>
      </c>
      <c r="F199" s="1"/>
      <c r="G199" s="1" t="s">
        <v>2012</v>
      </c>
      <c r="H199" s="1"/>
      <c r="I199" s="1" t="s">
        <v>2013</v>
      </c>
      <c r="J199" s="1"/>
      <c r="K199" s="1">
        <v>10</v>
      </c>
      <c r="L199" s="1" t="s">
        <v>1204</v>
      </c>
      <c r="M199" s="1" t="s">
        <v>73</v>
      </c>
      <c r="N199" s="1"/>
      <c r="O199" s="20" t="s">
        <v>94</v>
      </c>
      <c r="P199" s="7"/>
      <c r="Q199" s="1"/>
      <c r="R199" s="14" t="s">
        <v>95</v>
      </c>
      <c r="S199" s="14"/>
      <c r="T199" s="32"/>
      <c r="U199" s="34"/>
      <c r="V199" s="36"/>
      <c r="W199" s="36" t="s">
        <v>96</v>
      </c>
      <c r="X199"/>
      <c r="Y199" s="249" t="e">
        <f>VLOOKUP(G199,'WMA -stare dane'!$H$1:$R$114,1,0)</f>
        <v>#N/A</v>
      </c>
      <c r="Z199" s="249" t="e">
        <f>VLOOKUP(H199,'WMA -stare dane'!$I$1:$R$114,1,0)</f>
        <v>#N/A</v>
      </c>
      <c r="AA199" s="250" t="e">
        <f t="shared" si="3"/>
        <v>#N/A</v>
      </c>
      <c r="AB199" s="249" t="e">
        <f>IF($AA199="współrzędne niezmienione",VLOOKUP($G199,'WMA -stare dane'!$H$2:$P$114,3,0),"")</f>
        <v>#N/A</v>
      </c>
      <c r="AC199" s="249" t="e">
        <f>IF($AA199="współrzędne niezmienione",VLOOKUP($G199,'WMA -stare dane'!$H$2:$P$114,4,0),"")</f>
        <v>#N/A</v>
      </c>
      <c r="AD199" s="249" t="e">
        <f>IF($AA199="współrzędne niezmienione",VLOOKUP($G199,'WMA -stare dane'!$H$2:$P$114,5,0),"")</f>
        <v>#N/A</v>
      </c>
      <c r="AE199" s="249" t="e">
        <f>IF($AA199="współrzędne niezmienione",VLOOKUP($G199,'WMA -stare dane'!$H$2:$P$114,6,0),"")</f>
        <v>#N/A</v>
      </c>
      <c r="AF199" s="250" t="e">
        <f>IF($AA199="współrzędne niezmienione",VLOOKUP($G199,'WMA -stare dane'!$H$2:$P$114,7,0),"")</f>
        <v>#N/A</v>
      </c>
      <c r="AG199" s="250" t="e">
        <f>IF($AA199="współrzędne niezmienione",VLOOKUP($G199,'WMA -stare dane'!$H$2:$P$114,8,0),"")</f>
        <v>#N/A</v>
      </c>
      <c r="AH199" s="250" t="e">
        <f>IF($AA199="współrzędne niezmienione",VLOOKUP($G199,'WMA -stare dane'!$H$2:$P$114,9,0),"")</f>
        <v>#N/A</v>
      </c>
    </row>
    <row r="200" spans="1:34" ht="29" hidden="1">
      <c r="A200" s="21">
        <v>199</v>
      </c>
      <c r="B200" s="7" t="s">
        <v>228</v>
      </c>
      <c r="C200" s="1" t="s">
        <v>2010</v>
      </c>
      <c r="D200" s="20" t="s">
        <v>102</v>
      </c>
      <c r="E200" s="49" t="s">
        <v>2014</v>
      </c>
      <c r="F200" s="1"/>
      <c r="G200" s="1" t="s">
        <v>2015</v>
      </c>
      <c r="H200" s="1"/>
      <c r="I200" s="1" t="s">
        <v>2016</v>
      </c>
      <c r="J200" s="1"/>
      <c r="K200" s="1">
        <v>60</v>
      </c>
      <c r="L200" s="1" t="s">
        <v>2017</v>
      </c>
      <c r="M200" s="1" t="s">
        <v>73</v>
      </c>
      <c r="N200" s="1"/>
      <c r="O200" s="20" t="s">
        <v>94</v>
      </c>
      <c r="P200" s="7"/>
      <c r="Q200" s="1"/>
      <c r="R200" s="14" t="s">
        <v>95</v>
      </c>
      <c r="S200" s="14"/>
      <c r="T200" s="32"/>
      <c r="U200" s="53" t="s">
        <v>2018</v>
      </c>
      <c r="V200" s="36"/>
      <c r="W200" s="36" t="s">
        <v>96</v>
      </c>
      <c r="X200"/>
      <c r="Y200" s="249" t="e">
        <f>VLOOKUP(G200,'WMA -stare dane'!$H$1:$R$114,1,0)</f>
        <v>#N/A</v>
      </c>
      <c r="Z200" s="249" t="e">
        <f>VLOOKUP(H200,'WMA -stare dane'!$I$1:$R$114,1,0)</f>
        <v>#N/A</v>
      </c>
      <c r="AA200" s="250" t="e">
        <f t="shared" si="3"/>
        <v>#N/A</v>
      </c>
      <c r="AB200" s="249" t="e">
        <f>IF($AA200="współrzędne niezmienione",VLOOKUP($G200,'WMA -stare dane'!$H$2:$P$114,3,0),"")</f>
        <v>#N/A</v>
      </c>
      <c r="AC200" s="249" t="e">
        <f>IF($AA200="współrzędne niezmienione",VLOOKUP($G200,'WMA -stare dane'!$H$2:$P$114,4,0),"")</f>
        <v>#N/A</v>
      </c>
      <c r="AD200" s="249" t="e">
        <f>IF($AA200="współrzędne niezmienione",VLOOKUP($G200,'WMA -stare dane'!$H$2:$P$114,5,0),"")</f>
        <v>#N/A</v>
      </c>
      <c r="AE200" s="249" t="e">
        <f>IF($AA200="współrzędne niezmienione",VLOOKUP($G200,'WMA -stare dane'!$H$2:$P$114,6,0),"")</f>
        <v>#N/A</v>
      </c>
      <c r="AF200" s="250" t="e">
        <f>IF($AA200="współrzędne niezmienione",VLOOKUP($G200,'WMA -stare dane'!$H$2:$P$114,7,0),"")</f>
        <v>#N/A</v>
      </c>
      <c r="AG200" s="250" t="e">
        <f>IF($AA200="współrzędne niezmienione",VLOOKUP($G200,'WMA -stare dane'!$H$2:$P$114,8,0),"")</f>
        <v>#N/A</v>
      </c>
      <c r="AH200" s="250" t="e">
        <f>IF($AA200="współrzędne niezmienione",VLOOKUP($G200,'WMA -stare dane'!$H$2:$P$114,9,0),"")</f>
        <v>#N/A</v>
      </c>
    </row>
    <row r="201" spans="1:34" ht="29" hidden="1">
      <c r="A201" s="21">
        <v>200</v>
      </c>
      <c r="B201" s="7" t="s">
        <v>228</v>
      </c>
      <c r="C201" s="1" t="s">
        <v>2010</v>
      </c>
      <c r="D201" s="20" t="s">
        <v>102</v>
      </c>
      <c r="E201" s="1" t="s">
        <v>2019</v>
      </c>
      <c r="F201" s="1"/>
      <c r="G201" s="1" t="s">
        <v>2020</v>
      </c>
      <c r="H201" s="1"/>
      <c r="I201" s="1" t="s">
        <v>2021</v>
      </c>
      <c r="J201" s="1"/>
      <c r="K201" s="1">
        <v>92</v>
      </c>
      <c r="L201" s="1" t="s">
        <v>2022</v>
      </c>
      <c r="M201" s="1" t="s">
        <v>73</v>
      </c>
      <c r="N201" s="1"/>
      <c r="O201" s="20" t="s">
        <v>94</v>
      </c>
      <c r="P201" s="7"/>
      <c r="Q201" s="1"/>
      <c r="R201" s="14" t="s">
        <v>95</v>
      </c>
      <c r="S201" s="14"/>
      <c r="T201" s="32"/>
      <c r="U201" s="53" t="s">
        <v>2023</v>
      </c>
      <c r="V201" s="36"/>
      <c r="W201" s="36" t="s">
        <v>96</v>
      </c>
      <c r="X201"/>
      <c r="Y201" s="249" t="e">
        <f>VLOOKUP(G201,'WMA -stare dane'!$H$1:$R$114,1,0)</f>
        <v>#N/A</v>
      </c>
      <c r="Z201" s="249" t="e">
        <f>VLOOKUP(H201,'WMA -stare dane'!$I$1:$R$114,1,0)</f>
        <v>#N/A</v>
      </c>
      <c r="AA201" s="250" t="e">
        <f t="shared" si="3"/>
        <v>#N/A</v>
      </c>
      <c r="AB201" s="249" t="e">
        <f>IF($AA201="współrzędne niezmienione",VLOOKUP($G201,'WMA -stare dane'!$H$2:$P$114,3,0),"")</f>
        <v>#N/A</v>
      </c>
      <c r="AC201" s="249" t="e">
        <f>IF($AA201="współrzędne niezmienione",VLOOKUP($G201,'WMA -stare dane'!$H$2:$P$114,4,0),"")</f>
        <v>#N/A</v>
      </c>
      <c r="AD201" s="249" t="e">
        <f>IF($AA201="współrzędne niezmienione",VLOOKUP($G201,'WMA -stare dane'!$H$2:$P$114,5,0),"")</f>
        <v>#N/A</v>
      </c>
      <c r="AE201" s="249" t="e">
        <f>IF($AA201="współrzędne niezmienione",VLOOKUP($G201,'WMA -stare dane'!$H$2:$P$114,6,0),"")</f>
        <v>#N/A</v>
      </c>
      <c r="AF201" s="250" t="e">
        <f>IF($AA201="współrzędne niezmienione",VLOOKUP($G201,'WMA -stare dane'!$H$2:$P$114,7,0),"")</f>
        <v>#N/A</v>
      </c>
      <c r="AG201" s="250" t="e">
        <f>IF($AA201="współrzędne niezmienione",VLOOKUP($G201,'WMA -stare dane'!$H$2:$P$114,8,0),"")</f>
        <v>#N/A</v>
      </c>
      <c r="AH201" s="250" t="e">
        <f>IF($AA201="współrzędne niezmienione",VLOOKUP($G201,'WMA -stare dane'!$H$2:$P$114,9,0),"")</f>
        <v>#N/A</v>
      </c>
    </row>
    <row r="202" spans="1:34" ht="29" hidden="1">
      <c r="A202" s="21">
        <v>201</v>
      </c>
      <c r="B202" s="7" t="s">
        <v>62</v>
      </c>
      <c r="C202" s="1" t="s">
        <v>2010</v>
      </c>
      <c r="D202" s="20" t="s">
        <v>102</v>
      </c>
      <c r="E202" s="1" t="s">
        <v>2024</v>
      </c>
      <c r="F202" s="1"/>
      <c r="G202" s="1" t="s">
        <v>2025</v>
      </c>
      <c r="H202" s="1"/>
      <c r="I202" s="1"/>
      <c r="J202" s="1"/>
      <c r="K202" s="1" t="s">
        <v>2026</v>
      </c>
      <c r="L202" s="1" t="s">
        <v>2027</v>
      </c>
      <c r="M202" s="1" t="s">
        <v>73</v>
      </c>
      <c r="N202" s="1"/>
      <c r="O202" s="20" t="s">
        <v>94</v>
      </c>
      <c r="P202" s="7"/>
      <c r="Q202" s="1"/>
      <c r="R202" s="14" t="s">
        <v>95</v>
      </c>
      <c r="S202" s="14"/>
      <c r="T202" s="32"/>
      <c r="U202" s="53" t="s">
        <v>1750</v>
      </c>
      <c r="V202" s="36"/>
      <c r="W202" s="36" t="s">
        <v>96</v>
      </c>
      <c r="X202"/>
      <c r="Y202" s="249" t="e">
        <f>VLOOKUP(G202,'WMA -stare dane'!$H$1:$R$114,1,0)</f>
        <v>#N/A</v>
      </c>
      <c r="Z202" s="249" t="e">
        <f>VLOOKUP(H202,'WMA -stare dane'!$I$1:$R$114,1,0)</f>
        <v>#N/A</v>
      </c>
      <c r="AA202" s="250" t="e">
        <f t="shared" si="3"/>
        <v>#N/A</v>
      </c>
      <c r="AB202" s="249" t="e">
        <f>IF($AA202="współrzędne niezmienione",VLOOKUP($G202,'WMA -stare dane'!$H$2:$P$114,3,0),"")</f>
        <v>#N/A</v>
      </c>
      <c r="AC202" s="249" t="e">
        <f>IF($AA202="współrzędne niezmienione",VLOOKUP($G202,'WMA -stare dane'!$H$2:$P$114,4,0),"")</f>
        <v>#N/A</v>
      </c>
      <c r="AD202" s="249" t="e">
        <f>IF($AA202="współrzędne niezmienione",VLOOKUP($G202,'WMA -stare dane'!$H$2:$P$114,5,0),"")</f>
        <v>#N/A</v>
      </c>
      <c r="AE202" s="249" t="e">
        <f>IF($AA202="współrzędne niezmienione",VLOOKUP($G202,'WMA -stare dane'!$H$2:$P$114,6,0),"")</f>
        <v>#N/A</v>
      </c>
      <c r="AF202" s="250" t="e">
        <f>IF($AA202="współrzędne niezmienione",VLOOKUP($G202,'WMA -stare dane'!$H$2:$P$114,7,0),"")</f>
        <v>#N/A</v>
      </c>
      <c r="AG202" s="250" t="e">
        <f>IF($AA202="współrzędne niezmienione",VLOOKUP($G202,'WMA -stare dane'!$H$2:$P$114,8,0),"")</f>
        <v>#N/A</v>
      </c>
      <c r="AH202" s="250" t="e">
        <f>IF($AA202="współrzędne niezmienione",VLOOKUP($G202,'WMA -stare dane'!$H$2:$P$114,9,0),"")</f>
        <v>#N/A</v>
      </c>
    </row>
    <row r="203" spans="1:34" ht="87" hidden="1">
      <c r="A203" s="21">
        <v>202</v>
      </c>
      <c r="B203" s="7" t="s">
        <v>228</v>
      </c>
      <c r="C203" s="1" t="s">
        <v>63</v>
      </c>
      <c r="D203" s="20" t="s">
        <v>102</v>
      </c>
      <c r="E203" s="1" t="s">
        <v>2028</v>
      </c>
      <c r="F203" s="1"/>
      <c r="G203" s="1" t="s">
        <v>2029</v>
      </c>
      <c r="H203" s="1"/>
      <c r="I203" s="1" t="s">
        <v>2030</v>
      </c>
      <c r="J203" s="1"/>
      <c r="K203" s="1">
        <v>61</v>
      </c>
      <c r="L203" s="1" t="s">
        <v>2031</v>
      </c>
      <c r="M203" s="1" t="s">
        <v>123</v>
      </c>
      <c r="N203" s="1"/>
      <c r="O203" s="1" t="s">
        <v>2032</v>
      </c>
      <c r="P203" s="7" t="s">
        <v>2033</v>
      </c>
      <c r="Q203" s="1" t="s">
        <v>2034</v>
      </c>
      <c r="R203" s="14" t="s">
        <v>95</v>
      </c>
      <c r="S203" s="14"/>
      <c r="T203" s="32"/>
      <c r="U203" s="54" t="s">
        <v>2035</v>
      </c>
      <c r="V203" s="36"/>
      <c r="W203" s="36" t="s">
        <v>96</v>
      </c>
      <c r="X203"/>
      <c r="Y203" s="249" t="e">
        <f>VLOOKUP(G203,'WMA -stare dane'!$H$1:$R$114,1,0)</f>
        <v>#N/A</v>
      </c>
      <c r="Z203" s="249" t="e">
        <f>VLOOKUP(H203,'WMA -stare dane'!$I$1:$R$114,1,0)</f>
        <v>#N/A</v>
      </c>
      <c r="AA203" s="250" t="e">
        <f t="shared" si="3"/>
        <v>#N/A</v>
      </c>
      <c r="AB203" s="249" t="e">
        <f>IF($AA203="współrzędne niezmienione",VLOOKUP($G203,'WMA -stare dane'!$H$2:$P$114,3,0),"")</f>
        <v>#N/A</v>
      </c>
      <c r="AC203" s="249" t="e">
        <f>IF($AA203="współrzędne niezmienione",VLOOKUP($G203,'WMA -stare dane'!$H$2:$P$114,4,0),"")</f>
        <v>#N/A</v>
      </c>
      <c r="AD203" s="249" t="e">
        <f>IF($AA203="współrzędne niezmienione",VLOOKUP($G203,'WMA -stare dane'!$H$2:$P$114,5,0),"")</f>
        <v>#N/A</v>
      </c>
      <c r="AE203" s="249" t="e">
        <f>IF($AA203="współrzędne niezmienione",VLOOKUP($G203,'WMA -stare dane'!$H$2:$P$114,6,0),"")</f>
        <v>#N/A</v>
      </c>
      <c r="AF203" s="250" t="e">
        <f>IF($AA203="współrzędne niezmienione",VLOOKUP($G203,'WMA -stare dane'!$H$2:$P$114,7,0),"")</f>
        <v>#N/A</v>
      </c>
      <c r="AG203" s="250" t="e">
        <f>IF($AA203="współrzędne niezmienione",VLOOKUP($G203,'WMA -stare dane'!$H$2:$P$114,8,0),"")</f>
        <v>#N/A</v>
      </c>
      <c r="AH203" s="250" t="e">
        <f>IF($AA203="współrzędne niezmienione",VLOOKUP($G203,'WMA -stare dane'!$H$2:$P$114,9,0),"")</f>
        <v>#N/A</v>
      </c>
    </row>
    <row r="204" spans="1:34" ht="101.5">
      <c r="A204" s="21">
        <v>203</v>
      </c>
      <c r="B204" s="7" t="s">
        <v>228</v>
      </c>
      <c r="C204" s="1" t="s">
        <v>63</v>
      </c>
      <c r="D204" s="1" t="s">
        <v>64</v>
      </c>
      <c r="E204" s="1" t="s">
        <v>2036</v>
      </c>
      <c r="F204" s="1" t="s">
        <v>2037</v>
      </c>
      <c r="G204" s="1" t="s">
        <v>2695</v>
      </c>
      <c r="H204" s="1" t="s">
        <v>2039</v>
      </c>
      <c r="I204" s="1" t="s">
        <v>2040</v>
      </c>
      <c r="J204" s="1" t="s">
        <v>2041</v>
      </c>
      <c r="K204" s="1" t="s">
        <v>235</v>
      </c>
      <c r="L204" s="1" t="s">
        <v>2042</v>
      </c>
      <c r="M204" s="1" t="s">
        <v>123</v>
      </c>
      <c r="N204" s="1"/>
      <c r="O204" s="1" t="s">
        <v>2043</v>
      </c>
      <c r="P204" s="7" t="s">
        <v>2033</v>
      </c>
      <c r="Q204" s="1" t="s">
        <v>2044</v>
      </c>
      <c r="R204" s="14" t="s">
        <v>95</v>
      </c>
      <c r="S204" s="14" t="s">
        <v>2045</v>
      </c>
      <c r="T204" s="32" t="s">
        <v>2046</v>
      </c>
      <c r="U204" s="54" t="s">
        <v>2047</v>
      </c>
      <c r="V204" s="36" t="s">
        <v>96</v>
      </c>
      <c r="W204" s="36" t="s">
        <v>96</v>
      </c>
      <c r="X204"/>
      <c r="Y204" s="249" t="e">
        <f>VLOOKUP(G204,'WMA -stare dane'!$H$1:$R$114,1,0)</f>
        <v>#N/A</v>
      </c>
      <c r="Z204" s="249" t="str">
        <f>VLOOKUP(H204,'WMA -stare dane'!$I$1:$R$114,1,0)</f>
        <v>52.194086 21.248175</v>
      </c>
      <c r="AA204" s="250" t="e">
        <f t="shared" si="3"/>
        <v>#N/A</v>
      </c>
      <c r="AB204" s="249" t="e">
        <f>IF($AA204="współrzędne niezmienione",VLOOKUP($G204,'WMA -stare dane'!$H$2:$P$114,3,0),"")</f>
        <v>#N/A</v>
      </c>
      <c r="AC204" s="249" t="e">
        <f>IF($AA204="współrzędne niezmienione",VLOOKUP($G204,'WMA -stare dane'!$H$2:$P$114,4,0),"")</f>
        <v>#N/A</v>
      </c>
      <c r="AD204" s="249" t="e">
        <f>IF($AA204="współrzędne niezmienione",VLOOKUP($G204,'WMA -stare dane'!$H$2:$P$114,5,0),"")</f>
        <v>#N/A</v>
      </c>
      <c r="AE204" s="249" t="e">
        <f>IF($AA204="współrzędne niezmienione",VLOOKUP($G204,'WMA -stare dane'!$H$2:$P$114,6,0),"")</f>
        <v>#N/A</v>
      </c>
      <c r="AF204" s="250" t="e">
        <f>IF($AA204="współrzędne niezmienione",VLOOKUP($G204,'WMA -stare dane'!$H$2:$P$114,7,0),"")</f>
        <v>#N/A</v>
      </c>
      <c r="AG204" s="250" t="e">
        <f>IF($AA204="współrzędne niezmienione",VLOOKUP($G204,'WMA -stare dane'!$H$2:$P$114,8,0),"")</f>
        <v>#N/A</v>
      </c>
      <c r="AH204" s="250" t="e">
        <f>IF($AA204="współrzędne niezmienione",VLOOKUP($G204,'WMA -stare dane'!$H$2:$P$114,9,0),"")</f>
        <v>#N/A</v>
      </c>
    </row>
    <row r="205" spans="1:34" ht="147" hidden="1" customHeight="1">
      <c r="A205" s="21">
        <v>204</v>
      </c>
      <c r="B205" s="7" t="s">
        <v>1146</v>
      </c>
      <c r="C205" s="1" t="s">
        <v>1086</v>
      </c>
      <c r="D205" s="20" t="s">
        <v>102</v>
      </c>
      <c r="E205" s="1" t="s">
        <v>2052</v>
      </c>
      <c r="F205" s="1"/>
      <c r="G205" s="1" t="s">
        <v>2053</v>
      </c>
      <c r="H205" s="1"/>
      <c r="I205" s="1" t="s">
        <v>2054</v>
      </c>
      <c r="J205" s="1"/>
      <c r="K205" s="1">
        <v>74</v>
      </c>
      <c r="L205" s="1" t="s">
        <v>2055</v>
      </c>
      <c r="M205" s="1" t="s">
        <v>73</v>
      </c>
      <c r="N205" s="1"/>
      <c r="O205" s="1" t="s">
        <v>2056</v>
      </c>
      <c r="P205" s="7" t="s">
        <v>557</v>
      </c>
      <c r="Q205" s="1" t="s">
        <v>2057</v>
      </c>
      <c r="R205" s="15" t="s">
        <v>76</v>
      </c>
      <c r="S205" s="15" t="s">
        <v>1927</v>
      </c>
      <c r="T205" s="32"/>
      <c r="U205" s="34"/>
      <c r="V205" s="36"/>
      <c r="W205" s="36" t="s">
        <v>96</v>
      </c>
      <c r="X205"/>
      <c r="Y205" s="249" t="e">
        <f>VLOOKUP(G205,'WMA -stare dane'!$H$1:$R$114,1,0)</f>
        <v>#N/A</v>
      </c>
      <c r="Z205" s="249" t="e">
        <f>VLOOKUP(H205,'WMA -stare dane'!$I$1:$R$114,1,0)</f>
        <v>#N/A</v>
      </c>
      <c r="AA205" s="250" t="e">
        <f t="shared" si="3"/>
        <v>#N/A</v>
      </c>
      <c r="AB205" s="249" t="e">
        <f>IF($AA205="współrzędne niezmienione",VLOOKUP($G205,'WMA -stare dane'!$H$2:$P$114,3,0),"")</f>
        <v>#N/A</v>
      </c>
      <c r="AC205" s="249" t="e">
        <f>IF($AA205="współrzędne niezmienione",VLOOKUP($G205,'WMA -stare dane'!$H$2:$P$114,4,0),"")</f>
        <v>#N/A</v>
      </c>
      <c r="AD205" s="249" t="e">
        <f>IF($AA205="współrzędne niezmienione",VLOOKUP($G205,'WMA -stare dane'!$H$2:$P$114,5,0),"")</f>
        <v>#N/A</v>
      </c>
      <c r="AE205" s="249" t="e">
        <f>IF($AA205="współrzędne niezmienione",VLOOKUP($G205,'WMA -stare dane'!$H$2:$P$114,6,0),"")</f>
        <v>#N/A</v>
      </c>
      <c r="AF205" s="250" t="e">
        <f>IF($AA205="współrzędne niezmienione",VLOOKUP($G205,'WMA -stare dane'!$H$2:$P$114,7,0),"")</f>
        <v>#N/A</v>
      </c>
      <c r="AG205" s="250" t="e">
        <f>IF($AA205="współrzędne niezmienione",VLOOKUP($G205,'WMA -stare dane'!$H$2:$P$114,8,0),"")</f>
        <v>#N/A</v>
      </c>
      <c r="AH205" s="250" t="e">
        <f>IF($AA205="współrzędne niezmienione",VLOOKUP($G205,'WMA -stare dane'!$H$2:$P$114,9,0),"")</f>
        <v>#N/A</v>
      </c>
    </row>
    <row r="206" spans="1:34" ht="116" hidden="1">
      <c r="A206" s="21">
        <v>205</v>
      </c>
      <c r="B206" s="7" t="s">
        <v>160</v>
      </c>
      <c r="C206" s="1" t="s">
        <v>672</v>
      </c>
      <c r="D206" s="20" t="s">
        <v>102</v>
      </c>
      <c r="E206" s="1" t="s">
        <v>2058</v>
      </c>
      <c r="F206" s="1"/>
      <c r="G206" s="1" t="s">
        <v>2059</v>
      </c>
      <c r="H206" s="1"/>
      <c r="I206" s="1" t="s">
        <v>2060</v>
      </c>
      <c r="J206" s="1"/>
      <c r="K206" s="1">
        <v>78</v>
      </c>
      <c r="L206" s="1" t="s">
        <v>2061</v>
      </c>
      <c r="M206" s="1" t="s">
        <v>383</v>
      </c>
      <c r="N206" s="1"/>
      <c r="O206" s="1" t="s">
        <v>2062</v>
      </c>
      <c r="P206" s="7" t="s">
        <v>102</v>
      </c>
      <c r="Q206" s="1" t="s">
        <v>2063</v>
      </c>
      <c r="R206" s="2" t="s">
        <v>127</v>
      </c>
      <c r="S206" s="2" t="s">
        <v>2064</v>
      </c>
      <c r="T206" s="32"/>
      <c r="U206" s="32" t="s">
        <v>2065</v>
      </c>
      <c r="V206" s="32"/>
      <c r="W206" s="32" t="s">
        <v>96</v>
      </c>
      <c r="X206"/>
      <c r="Y206" s="249" t="e">
        <f>VLOOKUP(G206,'WMA -stare dane'!$H$1:$R$114,1,0)</f>
        <v>#N/A</v>
      </c>
      <c r="Z206" s="249" t="e">
        <f>VLOOKUP(H206,'WMA -stare dane'!$I$1:$R$114,1,0)</f>
        <v>#N/A</v>
      </c>
      <c r="AA206" s="250" t="e">
        <f t="shared" si="3"/>
        <v>#N/A</v>
      </c>
      <c r="AB206" s="249" t="e">
        <f>IF($AA206="współrzędne niezmienione",VLOOKUP($G206,'WMA -stare dane'!$H$2:$P$114,3,0),"")</f>
        <v>#N/A</v>
      </c>
      <c r="AC206" s="249" t="e">
        <f>IF($AA206="współrzędne niezmienione",VLOOKUP($G206,'WMA -stare dane'!$H$2:$P$114,4,0),"")</f>
        <v>#N/A</v>
      </c>
      <c r="AD206" s="249" t="e">
        <f>IF($AA206="współrzędne niezmienione",VLOOKUP($G206,'WMA -stare dane'!$H$2:$P$114,5,0),"")</f>
        <v>#N/A</v>
      </c>
      <c r="AE206" s="249" t="e">
        <f>IF($AA206="współrzędne niezmienione",VLOOKUP($G206,'WMA -stare dane'!$H$2:$P$114,6,0),"")</f>
        <v>#N/A</v>
      </c>
      <c r="AF206" s="250" t="e">
        <f>IF($AA206="współrzędne niezmienione",VLOOKUP($G206,'WMA -stare dane'!$H$2:$P$114,7,0),"")</f>
        <v>#N/A</v>
      </c>
      <c r="AG206" s="250" t="e">
        <f>IF($AA206="współrzędne niezmienione",VLOOKUP($G206,'WMA -stare dane'!$H$2:$P$114,8,0),"")</f>
        <v>#N/A</v>
      </c>
      <c r="AH206" s="250" t="e">
        <f>IF($AA206="współrzędne niezmienione",VLOOKUP($G206,'WMA -stare dane'!$H$2:$P$114,9,0),"")</f>
        <v>#N/A</v>
      </c>
    </row>
    <row r="207" spans="1:34" ht="116" hidden="1">
      <c r="A207" s="21">
        <v>206</v>
      </c>
      <c r="B207" s="7" t="s">
        <v>160</v>
      </c>
      <c r="C207" s="1" t="s">
        <v>672</v>
      </c>
      <c r="D207" s="20" t="s">
        <v>102</v>
      </c>
      <c r="E207" s="1" t="s">
        <v>2066</v>
      </c>
      <c r="F207" s="1"/>
      <c r="G207" s="1" t="s">
        <v>2067</v>
      </c>
      <c r="H207" s="1"/>
      <c r="I207" s="1" t="s">
        <v>2068</v>
      </c>
      <c r="J207" s="1"/>
      <c r="K207" s="1">
        <v>78</v>
      </c>
      <c r="L207" s="1" t="s">
        <v>2069</v>
      </c>
      <c r="M207" s="1" t="s">
        <v>383</v>
      </c>
      <c r="N207" s="1"/>
      <c r="O207" s="1" t="s">
        <v>2070</v>
      </c>
      <c r="P207" s="7" t="s">
        <v>102</v>
      </c>
      <c r="Q207" s="1" t="s">
        <v>2071</v>
      </c>
      <c r="R207" s="2" t="s">
        <v>127</v>
      </c>
      <c r="S207" s="2" t="s">
        <v>2064</v>
      </c>
      <c r="T207" s="32"/>
      <c r="U207" s="32" t="s">
        <v>2072</v>
      </c>
      <c r="V207" s="32"/>
      <c r="W207" s="32" t="s">
        <v>96</v>
      </c>
      <c r="X207"/>
      <c r="Y207" s="249" t="e">
        <f>VLOOKUP(G207,'WMA -stare dane'!$H$1:$R$114,1,0)</f>
        <v>#N/A</v>
      </c>
      <c r="Z207" s="249" t="e">
        <f>VLOOKUP(H207,'WMA -stare dane'!$I$1:$R$114,1,0)</f>
        <v>#N/A</v>
      </c>
      <c r="AA207" s="250" t="e">
        <f t="shared" si="3"/>
        <v>#N/A</v>
      </c>
      <c r="AB207" s="249" t="e">
        <f>IF($AA207="współrzędne niezmienione",VLOOKUP($G207,'WMA -stare dane'!$H$2:$P$114,3,0),"")</f>
        <v>#N/A</v>
      </c>
      <c r="AC207" s="249" t="e">
        <f>IF($AA207="współrzędne niezmienione",VLOOKUP($G207,'WMA -stare dane'!$H$2:$P$114,4,0),"")</f>
        <v>#N/A</v>
      </c>
      <c r="AD207" s="249" t="e">
        <f>IF($AA207="współrzędne niezmienione",VLOOKUP($G207,'WMA -stare dane'!$H$2:$P$114,5,0),"")</f>
        <v>#N/A</v>
      </c>
      <c r="AE207" s="249" t="e">
        <f>IF($AA207="współrzędne niezmienione",VLOOKUP($G207,'WMA -stare dane'!$H$2:$P$114,6,0),"")</f>
        <v>#N/A</v>
      </c>
      <c r="AF207" s="250" t="e">
        <f>IF($AA207="współrzędne niezmienione",VLOOKUP($G207,'WMA -stare dane'!$H$2:$P$114,7,0),"")</f>
        <v>#N/A</v>
      </c>
      <c r="AG207" s="250" t="e">
        <f>IF($AA207="współrzędne niezmienione",VLOOKUP($G207,'WMA -stare dane'!$H$2:$P$114,8,0),"")</f>
        <v>#N/A</v>
      </c>
      <c r="AH207" s="250" t="e">
        <f>IF($AA207="współrzędne niezmienione",VLOOKUP($G207,'WMA -stare dane'!$H$2:$P$114,9,0),"")</f>
        <v>#N/A</v>
      </c>
    </row>
    <row r="208" spans="1:34" ht="29" hidden="1">
      <c r="A208" s="21">
        <v>207</v>
      </c>
      <c r="B208" s="7" t="s">
        <v>160</v>
      </c>
      <c r="C208" s="1" t="s">
        <v>672</v>
      </c>
      <c r="D208" s="20" t="s">
        <v>102</v>
      </c>
      <c r="E208" s="1" t="s">
        <v>2073</v>
      </c>
      <c r="F208" s="1"/>
      <c r="G208" s="1" t="s">
        <v>2074</v>
      </c>
      <c r="H208" s="1"/>
      <c r="I208" s="1" t="s">
        <v>2075</v>
      </c>
      <c r="J208" s="1"/>
      <c r="K208" s="1">
        <v>42</v>
      </c>
      <c r="L208" s="1" t="s">
        <v>2076</v>
      </c>
      <c r="M208" s="1" t="s">
        <v>383</v>
      </c>
      <c r="N208" s="1"/>
      <c r="O208" s="1" t="s">
        <v>94</v>
      </c>
      <c r="P208" s="7"/>
      <c r="Q208" s="1"/>
      <c r="R208" s="14" t="s">
        <v>95</v>
      </c>
      <c r="S208" s="14" t="s">
        <v>1969</v>
      </c>
      <c r="T208" s="32"/>
      <c r="U208" s="34"/>
      <c r="V208" s="36"/>
      <c r="W208" s="36" t="s">
        <v>96</v>
      </c>
      <c r="X208"/>
      <c r="Y208" s="249" t="e">
        <f>VLOOKUP(G208,'WMA -stare dane'!$H$1:$R$114,1,0)</f>
        <v>#N/A</v>
      </c>
      <c r="Z208" s="249" t="e">
        <f>VLOOKUP(H208,'WMA -stare dane'!$I$1:$R$114,1,0)</f>
        <v>#N/A</v>
      </c>
      <c r="AA208" s="250" t="e">
        <f t="shared" si="3"/>
        <v>#N/A</v>
      </c>
      <c r="AB208" s="249" t="e">
        <f>IF($AA208="współrzędne niezmienione",VLOOKUP($G208,'WMA -stare dane'!$H$2:$P$114,3,0),"")</f>
        <v>#N/A</v>
      </c>
      <c r="AC208" s="249" t="e">
        <f>IF($AA208="współrzędne niezmienione",VLOOKUP($G208,'WMA -stare dane'!$H$2:$P$114,4,0),"")</f>
        <v>#N/A</v>
      </c>
      <c r="AD208" s="249" t="e">
        <f>IF($AA208="współrzędne niezmienione",VLOOKUP($G208,'WMA -stare dane'!$H$2:$P$114,5,0),"")</f>
        <v>#N/A</v>
      </c>
      <c r="AE208" s="249" t="e">
        <f>IF($AA208="współrzędne niezmienione",VLOOKUP($G208,'WMA -stare dane'!$H$2:$P$114,6,0),"")</f>
        <v>#N/A</v>
      </c>
      <c r="AF208" s="250" t="e">
        <f>IF($AA208="współrzędne niezmienione",VLOOKUP($G208,'WMA -stare dane'!$H$2:$P$114,7,0),"")</f>
        <v>#N/A</v>
      </c>
      <c r="AG208" s="250" t="e">
        <f>IF($AA208="współrzędne niezmienione",VLOOKUP($G208,'WMA -stare dane'!$H$2:$P$114,8,0),"")</f>
        <v>#N/A</v>
      </c>
      <c r="AH208" s="250" t="e">
        <f>IF($AA208="współrzędne niezmienione",VLOOKUP($G208,'WMA -stare dane'!$H$2:$P$114,9,0),"")</f>
        <v>#N/A</v>
      </c>
    </row>
    <row r="209" spans="1:34" ht="29" hidden="1">
      <c r="A209" s="21">
        <v>208</v>
      </c>
      <c r="B209" s="7" t="s">
        <v>160</v>
      </c>
      <c r="C209" s="1" t="s">
        <v>672</v>
      </c>
      <c r="D209" s="20" t="s">
        <v>102</v>
      </c>
      <c r="E209" s="1" t="s">
        <v>2077</v>
      </c>
      <c r="F209" s="1"/>
      <c r="G209" s="1" t="s">
        <v>2078</v>
      </c>
      <c r="H209" s="1"/>
      <c r="I209" s="1" t="s">
        <v>2079</v>
      </c>
      <c r="J209" s="1"/>
      <c r="K209" s="1" t="s">
        <v>2080</v>
      </c>
      <c r="L209" s="1" t="s">
        <v>2081</v>
      </c>
      <c r="M209" s="1" t="s">
        <v>73</v>
      </c>
      <c r="N209" s="1"/>
      <c r="O209" s="1" t="s">
        <v>94</v>
      </c>
      <c r="P209" s="7"/>
      <c r="Q209" s="1"/>
      <c r="R209" s="14" t="s">
        <v>95</v>
      </c>
      <c r="S209" s="14"/>
      <c r="T209" s="32"/>
      <c r="U209" s="34"/>
      <c r="V209" s="36"/>
      <c r="W209" s="32" t="s">
        <v>96</v>
      </c>
      <c r="X209"/>
      <c r="Y209" s="249" t="e">
        <f>VLOOKUP(G209,'WMA -stare dane'!$H$1:$R$114,1,0)</f>
        <v>#N/A</v>
      </c>
      <c r="Z209" s="249" t="e">
        <f>VLOOKUP(H209,'WMA -stare dane'!$I$1:$R$114,1,0)</f>
        <v>#N/A</v>
      </c>
      <c r="AA209" s="250" t="e">
        <f t="shared" si="3"/>
        <v>#N/A</v>
      </c>
      <c r="AB209" s="249" t="e">
        <f>IF($AA209="współrzędne niezmienione",VLOOKUP($G209,'WMA -stare dane'!$H$2:$P$114,3,0),"")</f>
        <v>#N/A</v>
      </c>
      <c r="AC209" s="249" t="e">
        <f>IF($AA209="współrzędne niezmienione",VLOOKUP($G209,'WMA -stare dane'!$H$2:$P$114,4,0),"")</f>
        <v>#N/A</v>
      </c>
      <c r="AD209" s="249" t="e">
        <f>IF($AA209="współrzędne niezmienione",VLOOKUP($G209,'WMA -stare dane'!$H$2:$P$114,5,0),"")</f>
        <v>#N/A</v>
      </c>
      <c r="AE209" s="249" t="e">
        <f>IF($AA209="współrzędne niezmienione",VLOOKUP($G209,'WMA -stare dane'!$H$2:$P$114,6,0),"")</f>
        <v>#N/A</v>
      </c>
      <c r="AF209" s="250" t="e">
        <f>IF($AA209="współrzędne niezmienione",VLOOKUP($G209,'WMA -stare dane'!$H$2:$P$114,7,0),"")</f>
        <v>#N/A</v>
      </c>
      <c r="AG209" s="250" t="e">
        <f>IF($AA209="współrzędne niezmienione",VLOOKUP($G209,'WMA -stare dane'!$H$2:$P$114,8,0),"")</f>
        <v>#N/A</v>
      </c>
      <c r="AH209" s="250" t="e">
        <f>IF($AA209="współrzędne niezmienione",VLOOKUP($G209,'WMA -stare dane'!$H$2:$P$114,9,0),"")</f>
        <v>#N/A</v>
      </c>
    </row>
    <row r="210" spans="1:34" ht="29" hidden="1">
      <c r="A210" s="21">
        <v>209</v>
      </c>
      <c r="B210" s="7" t="s">
        <v>269</v>
      </c>
      <c r="C210" s="1" t="s">
        <v>298</v>
      </c>
      <c r="D210" s="20" t="s">
        <v>102</v>
      </c>
      <c r="E210" s="1" t="s">
        <v>2082</v>
      </c>
      <c r="F210" s="1"/>
      <c r="G210" s="1" t="s">
        <v>2083</v>
      </c>
      <c r="H210" s="1"/>
      <c r="I210" s="1" t="s">
        <v>2084</v>
      </c>
      <c r="J210" s="1"/>
      <c r="K210" s="1">
        <v>60</v>
      </c>
      <c r="L210" s="1" t="s">
        <v>2085</v>
      </c>
      <c r="M210" s="1" t="s">
        <v>73</v>
      </c>
      <c r="N210" s="1"/>
      <c r="O210" s="1" t="s">
        <v>94</v>
      </c>
      <c r="P210" s="7"/>
      <c r="Q210" s="1"/>
      <c r="R210" s="14" t="s">
        <v>95</v>
      </c>
      <c r="S210" s="14"/>
      <c r="T210" s="32"/>
      <c r="U210" s="34"/>
      <c r="V210" s="36"/>
      <c r="W210" s="67" t="s">
        <v>282</v>
      </c>
      <c r="X210"/>
      <c r="Y210" s="249" t="e">
        <f>VLOOKUP(G210,'WMA -stare dane'!$H$1:$R$114,1,0)</f>
        <v>#N/A</v>
      </c>
      <c r="Z210" s="249" t="e">
        <f>VLOOKUP(H210,'WMA -stare dane'!$I$1:$R$114,1,0)</f>
        <v>#N/A</v>
      </c>
      <c r="AA210" s="250" t="e">
        <f t="shared" si="3"/>
        <v>#N/A</v>
      </c>
      <c r="AB210" s="249" t="e">
        <f>IF($AA210="współrzędne niezmienione",VLOOKUP($G210,'WMA -stare dane'!$H$2:$P$114,3,0),"")</f>
        <v>#N/A</v>
      </c>
      <c r="AC210" s="249" t="e">
        <f>IF($AA210="współrzędne niezmienione",VLOOKUP($G210,'WMA -stare dane'!$H$2:$P$114,4,0),"")</f>
        <v>#N/A</v>
      </c>
      <c r="AD210" s="249" t="e">
        <f>IF($AA210="współrzędne niezmienione",VLOOKUP($G210,'WMA -stare dane'!$H$2:$P$114,5,0),"")</f>
        <v>#N/A</v>
      </c>
      <c r="AE210" s="249" t="e">
        <f>IF($AA210="współrzędne niezmienione",VLOOKUP($G210,'WMA -stare dane'!$H$2:$P$114,6,0),"")</f>
        <v>#N/A</v>
      </c>
      <c r="AF210" s="250" t="e">
        <f>IF($AA210="współrzędne niezmienione",VLOOKUP($G210,'WMA -stare dane'!$H$2:$P$114,7,0),"")</f>
        <v>#N/A</v>
      </c>
      <c r="AG210" s="250" t="e">
        <f>IF($AA210="współrzędne niezmienione",VLOOKUP($G210,'WMA -stare dane'!$H$2:$P$114,8,0),"")</f>
        <v>#N/A</v>
      </c>
      <c r="AH210" s="250" t="e">
        <f>IF($AA210="współrzędne niezmienione",VLOOKUP($G210,'WMA -stare dane'!$H$2:$P$114,9,0),"")</f>
        <v>#N/A</v>
      </c>
    </row>
    <row r="211" spans="1:34" ht="29" hidden="1">
      <c r="A211" s="21">
        <v>210</v>
      </c>
      <c r="B211" s="7" t="s">
        <v>269</v>
      </c>
      <c r="C211" s="1" t="s">
        <v>298</v>
      </c>
      <c r="D211" s="20" t="s">
        <v>102</v>
      </c>
      <c r="E211" s="1" t="s">
        <v>2086</v>
      </c>
      <c r="F211" s="1"/>
      <c r="G211" s="1" t="s">
        <v>2087</v>
      </c>
      <c r="H211" s="1"/>
      <c r="I211" s="1"/>
      <c r="J211" s="1"/>
      <c r="K211" s="1">
        <v>48</v>
      </c>
      <c r="L211" s="1" t="s">
        <v>2088</v>
      </c>
      <c r="M211" s="1" t="s">
        <v>383</v>
      </c>
      <c r="N211" s="1"/>
      <c r="O211" s="1" t="s">
        <v>94</v>
      </c>
      <c r="P211" s="7"/>
      <c r="Q211" s="1"/>
      <c r="R211" s="14" t="s">
        <v>95</v>
      </c>
      <c r="S211" s="14"/>
      <c r="T211" s="32"/>
      <c r="U211" s="34"/>
      <c r="V211" s="36"/>
      <c r="W211" s="67" t="s">
        <v>282</v>
      </c>
      <c r="X211"/>
      <c r="Y211" s="249" t="e">
        <f>VLOOKUP(G211,'WMA -stare dane'!$H$1:$R$114,1,0)</f>
        <v>#N/A</v>
      </c>
      <c r="Z211" s="249" t="e">
        <f>VLOOKUP(H211,'WMA -stare dane'!$I$1:$R$114,1,0)</f>
        <v>#N/A</v>
      </c>
      <c r="AA211" s="250" t="e">
        <f t="shared" si="3"/>
        <v>#N/A</v>
      </c>
      <c r="AB211" s="249" t="e">
        <f>IF($AA211="współrzędne niezmienione",VLOOKUP($G211,'WMA -stare dane'!$H$2:$P$114,3,0),"")</f>
        <v>#N/A</v>
      </c>
      <c r="AC211" s="249" t="e">
        <f>IF($AA211="współrzędne niezmienione",VLOOKUP($G211,'WMA -stare dane'!$H$2:$P$114,4,0),"")</f>
        <v>#N/A</v>
      </c>
      <c r="AD211" s="249" t="e">
        <f>IF($AA211="współrzędne niezmienione",VLOOKUP($G211,'WMA -stare dane'!$H$2:$P$114,5,0),"")</f>
        <v>#N/A</v>
      </c>
      <c r="AE211" s="249" t="e">
        <f>IF($AA211="współrzędne niezmienione",VLOOKUP($G211,'WMA -stare dane'!$H$2:$P$114,6,0),"")</f>
        <v>#N/A</v>
      </c>
      <c r="AF211" s="250" t="e">
        <f>IF($AA211="współrzędne niezmienione",VLOOKUP($G211,'WMA -stare dane'!$H$2:$P$114,7,0),"")</f>
        <v>#N/A</v>
      </c>
      <c r="AG211" s="250" t="e">
        <f>IF($AA211="współrzędne niezmienione",VLOOKUP($G211,'WMA -stare dane'!$H$2:$P$114,8,0),"")</f>
        <v>#N/A</v>
      </c>
      <c r="AH211" s="250" t="e">
        <f>IF($AA211="współrzędne niezmienione",VLOOKUP($G211,'WMA -stare dane'!$H$2:$P$114,9,0),"")</f>
        <v>#N/A</v>
      </c>
    </row>
    <row r="212" spans="1:34" ht="29" hidden="1">
      <c r="A212" s="21">
        <v>211</v>
      </c>
      <c r="B212" s="7" t="s">
        <v>269</v>
      </c>
      <c r="C212" s="1" t="s">
        <v>298</v>
      </c>
      <c r="D212" s="20" t="s">
        <v>102</v>
      </c>
      <c r="E212" s="1" t="s">
        <v>2089</v>
      </c>
      <c r="F212" s="1"/>
      <c r="G212" s="1" t="s">
        <v>2090</v>
      </c>
      <c r="H212" s="1"/>
      <c r="I212" s="1" t="s">
        <v>2091</v>
      </c>
      <c r="J212" s="1"/>
      <c r="K212" s="1">
        <v>60</v>
      </c>
      <c r="L212" s="1" t="s">
        <v>2092</v>
      </c>
      <c r="M212" s="1" t="s">
        <v>73</v>
      </c>
      <c r="N212" s="1"/>
      <c r="O212" s="1" t="s">
        <v>94</v>
      </c>
      <c r="P212" s="7"/>
      <c r="Q212" s="1"/>
      <c r="R212" s="14" t="s">
        <v>95</v>
      </c>
      <c r="S212" s="14"/>
      <c r="T212" s="32"/>
      <c r="U212" s="34"/>
      <c r="V212" s="36"/>
      <c r="W212" s="67" t="s">
        <v>282</v>
      </c>
      <c r="X212"/>
      <c r="Y212" s="249" t="e">
        <f>VLOOKUP(G212,'WMA -stare dane'!$H$1:$R$114,1,0)</f>
        <v>#N/A</v>
      </c>
      <c r="Z212" s="249" t="e">
        <f>VLOOKUP(H212,'WMA -stare dane'!$I$1:$R$114,1,0)</f>
        <v>#N/A</v>
      </c>
      <c r="AA212" s="250" t="e">
        <f t="shared" si="3"/>
        <v>#N/A</v>
      </c>
      <c r="AB212" s="249" t="e">
        <f>IF($AA212="współrzędne niezmienione",VLOOKUP($G212,'WMA -stare dane'!$H$2:$P$114,3,0),"")</f>
        <v>#N/A</v>
      </c>
      <c r="AC212" s="249" t="e">
        <f>IF($AA212="współrzędne niezmienione",VLOOKUP($G212,'WMA -stare dane'!$H$2:$P$114,4,0),"")</f>
        <v>#N/A</v>
      </c>
      <c r="AD212" s="249" t="e">
        <f>IF($AA212="współrzędne niezmienione",VLOOKUP($G212,'WMA -stare dane'!$H$2:$P$114,5,0),"")</f>
        <v>#N/A</v>
      </c>
      <c r="AE212" s="249" t="e">
        <f>IF($AA212="współrzędne niezmienione",VLOOKUP($G212,'WMA -stare dane'!$H$2:$P$114,6,0),"")</f>
        <v>#N/A</v>
      </c>
      <c r="AF212" s="250" t="e">
        <f>IF($AA212="współrzędne niezmienione",VLOOKUP($G212,'WMA -stare dane'!$H$2:$P$114,7,0),"")</f>
        <v>#N/A</v>
      </c>
      <c r="AG212" s="250" t="e">
        <f>IF($AA212="współrzędne niezmienione",VLOOKUP($G212,'WMA -stare dane'!$H$2:$P$114,8,0),"")</f>
        <v>#N/A</v>
      </c>
      <c r="AH212" s="250" t="e">
        <f>IF($AA212="współrzędne niezmienione",VLOOKUP($G212,'WMA -stare dane'!$H$2:$P$114,9,0),"")</f>
        <v>#N/A</v>
      </c>
    </row>
    <row r="213" spans="1:34" ht="116" hidden="1">
      <c r="A213" s="21">
        <v>212</v>
      </c>
      <c r="B213" s="7" t="s">
        <v>269</v>
      </c>
      <c r="C213" s="1" t="s">
        <v>298</v>
      </c>
      <c r="D213" s="20" t="s">
        <v>102</v>
      </c>
      <c r="E213" s="1" t="s">
        <v>2093</v>
      </c>
      <c r="F213" s="1"/>
      <c r="G213" s="1" t="s">
        <v>2094</v>
      </c>
      <c r="H213" s="1"/>
      <c r="I213" s="1" t="s">
        <v>2095</v>
      </c>
      <c r="J213" s="1"/>
      <c r="K213" s="1">
        <v>92</v>
      </c>
      <c r="L213" s="1" t="s">
        <v>2096</v>
      </c>
      <c r="M213" s="1" t="s">
        <v>383</v>
      </c>
      <c r="N213" s="1"/>
      <c r="O213" s="1" t="s">
        <v>2097</v>
      </c>
      <c r="P213" s="7"/>
      <c r="Q213" s="1"/>
      <c r="R213" s="15" t="s">
        <v>76</v>
      </c>
      <c r="S213" s="15" t="s">
        <v>2098</v>
      </c>
      <c r="T213" s="32"/>
      <c r="U213" s="34"/>
      <c r="V213" s="36"/>
      <c r="W213" s="36" t="s">
        <v>96</v>
      </c>
      <c r="X213"/>
      <c r="Y213" s="249" t="e">
        <f>VLOOKUP(G213,'WMA -stare dane'!$H$1:$R$114,1,0)</f>
        <v>#N/A</v>
      </c>
      <c r="Z213" s="249" t="e">
        <f>VLOOKUP(H213,'WMA -stare dane'!$I$1:$R$114,1,0)</f>
        <v>#N/A</v>
      </c>
      <c r="AA213" s="250" t="e">
        <f t="shared" si="3"/>
        <v>#N/A</v>
      </c>
      <c r="AB213" s="249" t="e">
        <f>IF($AA213="współrzędne niezmienione",VLOOKUP($G213,'WMA -stare dane'!$H$2:$P$114,3,0),"")</f>
        <v>#N/A</v>
      </c>
      <c r="AC213" s="249" t="e">
        <f>IF($AA213="współrzędne niezmienione",VLOOKUP($G213,'WMA -stare dane'!$H$2:$P$114,4,0),"")</f>
        <v>#N/A</v>
      </c>
      <c r="AD213" s="249" t="e">
        <f>IF($AA213="współrzędne niezmienione",VLOOKUP($G213,'WMA -stare dane'!$H$2:$P$114,5,0),"")</f>
        <v>#N/A</v>
      </c>
      <c r="AE213" s="249" t="e">
        <f>IF($AA213="współrzędne niezmienione",VLOOKUP($G213,'WMA -stare dane'!$H$2:$P$114,6,0),"")</f>
        <v>#N/A</v>
      </c>
      <c r="AF213" s="250" t="e">
        <f>IF($AA213="współrzędne niezmienione",VLOOKUP($G213,'WMA -stare dane'!$H$2:$P$114,7,0),"")</f>
        <v>#N/A</v>
      </c>
      <c r="AG213" s="250" t="e">
        <f>IF($AA213="współrzędne niezmienione",VLOOKUP($G213,'WMA -stare dane'!$H$2:$P$114,8,0),"")</f>
        <v>#N/A</v>
      </c>
      <c r="AH213" s="250" t="e">
        <f>IF($AA213="współrzędne niezmienione",VLOOKUP($G213,'WMA -stare dane'!$H$2:$P$114,9,0),"")</f>
        <v>#N/A</v>
      </c>
    </row>
    <row r="214" spans="1:34" ht="58" hidden="1">
      <c r="A214" s="21">
        <v>213</v>
      </c>
      <c r="B214" s="7" t="s">
        <v>167</v>
      </c>
      <c r="C214" s="1" t="s">
        <v>1281</v>
      </c>
      <c r="D214" s="20" t="s">
        <v>102</v>
      </c>
      <c r="E214" s="1" t="s">
        <v>2099</v>
      </c>
      <c r="F214" s="1"/>
      <c r="G214" s="1" t="s">
        <v>2100</v>
      </c>
      <c r="H214" s="1"/>
      <c r="I214" s="1" t="s">
        <v>2101</v>
      </c>
      <c r="J214" s="1"/>
      <c r="K214" s="1">
        <v>86</v>
      </c>
      <c r="L214" s="1" t="s">
        <v>2102</v>
      </c>
      <c r="M214" s="1" t="s">
        <v>73</v>
      </c>
      <c r="N214" s="1"/>
      <c r="O214" s="1" t="s">
        <v>2103</v>
      </c>
      <c r="P214" s="7" t="s">
        <v>792</v>
      </c>
      <c r="Q214" s="1"/>
      <c r="R214" s="2" t="s">
        <v>127</v>
      </c>
      <c r="S214" s="2"/>
      <c r="T214" s="32"/>
      <c r="U214" s="20" t="s">
        <v>793</v>
      </c>
      <c r="V214" s="20"/>
      <c r="W214" s="20"/>
      <c r="X214" t="s">
        <v>2104</v>
      </c>
      <c r="Y214" s="249" t="e">
        <f>VLOOKUP(G214,'WMA -stare dane'!$H$1:$R$114,1,0)</f>
        <v>#N/A</v>
      </c>
      <c r="Z214" s="249" t="e">
        <f>VLOOKUP(H214,'WMA -stare dane'!$I$1:$R$114,1,0)</f>
        <v>#N/A</v>
      </c>
      <c r="AA214" s="250" t="e">
        <f t="shared" si="3"/>
        <v>#N/A</v>
      </c>
      <c r="AB214" s="249" t="e">
        <f>IF($AA214="współrzędne niezmienione",VLOOKUP($G214,'WMA -stare dane'!$H$2:$P$114,3,0),"")</f>
        <v>#N/A</v>
      </c>
      <c r="AC214" s="249" t="e">
        <f>IF($AA214="współrzędne niezmienione",VLOOKUP($G214,'WMA -stare dane'!$H$2:$P$114,4,0),"")</f>
        <v>#N/A</v>
      </c>
      <c r="AD214" s="249" t="e">
        <f>IF($AA214="współrzędne niezmienione",VLOOKUP($G214,'WMA -stare dane'!$H$2:$P$114,5,0),"")</f>
        <v>#N/A</v>
      </c>
      <c r="AE214" s="249" t="e">
        <f>IF($AA214="współrzędne niezmienione",VLOOKUP($G214,'WMA -stare dane'!$H$2:$P$114,6,0),"")</f>
        <v>#N/A</v>
      </c>
      <c r="AF214" s="250" t="e">
        <f>IF($AA214="współrzędne niezmienione",VLOOKUP($G214,'WMA -stare dane'!$H$2:$P$114,7,0),"")</f>
        <v>#N/A</v>
      </c>
      <c r="AG214" s="250" t="e">
        <f>IF($AA214="współrzędne niezmienione",VLOOKUP($G214,'WMA -stare dane'!$H$2:$P$114,8,0),"")</f>
        <v>#N/A</v>
      </c>
      <c r="AH214" s="250" t="e">
        <f>IF($AA214="współrzędne niezmienione",VLOOKUP($G214,'WMA -stare dane'!$H$2:$P$114,9,0),"")</f>
        <v>#N/A</v>
      </c>
    </row>
    <row r="215" spans="1:34" ht="43.5" hidden="1">
      <c r="A215" s="21">
        <v>214</v>
      </c>
      <c r="B215" s="7" t="s">
        <v>463</v>
      </c>
      <c r="C215" s="1" t="s">
        <v>966</v>
      </c>
      <c r="D215" s="20" t="s">
        <v>102</v>
      </c>
      <c r="E215" s="1" t="s">
        <v>2105</v>
      </c>
      <c r="F215" s="1"/>
      <c r="G215" s="1" t="s">
        <v>2106</v>
      </c>
      <c r="H215" s="1"/>
      <c r="I215" s="1" t="s">
        <v>2107</v>
      </c>
      <c r="J215" s="1"/>
      <c r="K215" s="1">
        <v>20</v>
      </c>
      <c r="L215" s="1" t="s">
        <v>2108</v>
      </c>
      <c r="M215" s="1" t="s">
        <v>383</v>
      </c>
      <c r="N215" s="1" t="s">
        <v>2109</v>
      </c>
      <c r="O215" s="20" t="s">
        <v>94</v>
      </c>
      <c r="P215" s="7"/>
      <c r="Q215" s="1" t="s">
        <v>2110</v>
      </c>
      <c r="R215" s="2" t="s">
        <v>127</v>
      </c>
      <c r="S215" s="2" t="s">
        <v>1111</v>
      </c>
      <c r="T215" s="32"/>
      <c r="U215" s="34"/>
      <c r="V215" s="36"/>
      <c r="W215" s="36" t="s">
        <v>96</v>
      </c>
      <c r="X215"/>
      <c r="Y215" s="249" t="e">
        <f>VLOOKUP(G215,'WMA -stare dane'!$H$1:$R$114,1,0)</f>
        <v>#N/A</v>
      </c>
      <c r="Z215" s="249" t="e">
        <f>VLOOKUP(H215,'WMA -stare dane'!$I$1:$R$114,1,0)</f>
        <v>#N/A</v>
      </c>
      <c r="AA215" s="250" t="e">
        <f t="shared" si="3"/>
        <v>#N/A</v>
      </c>
      <c r="AB215" s="249" t="e">
        <f>IF($AA215="współrzędne niezmienione",VLOOKUP($G215,'WMA -stare dane'!$H$2:$P$114,3,0),"")</f>
        <v>#N/A</v>
      </c>
      <c r="AC215" s="249" t="e">
        <f>IF($AA215="współrzędne niezmienione",VLOOKUP($G215,'WMA -stare dane'!$H$2:$P$114,4,0),"")</f>
        <v>#N/A</v>
      </c>
      <c r="AD215" s="249" t="e">
        <f>IF($AA215="współrzędne niezmienione",VLOOKUP($G215,'WMA -stare dane'!$H$2:$P$114,5,0),"")</f>
        <v>#N/A</v>
      </c>
      <c r="AE215" s="249" t="e">
        <f>IF($AA215="współrzędne niezmienione",VLOOKUP($G215,'WMA -stare dane'!$H$2:$P$114,6,0),"")</f>
        <v>#N/A</v>
      </c>
      <c r="AF215" s="250" t="e">
        <f>IF($AA215="współrzędne niezmienione",VLOOKUP($G215,'WMA -stare dane'!$H$2:$P$114,7,0),"")</f>
        <v>#N/A</v>
      </c>
      <c r="AG215" s="250" t="e">
        <f>IF($AA215="współrzędne niezmienione",VLOOKUP($G215,'WMA -stare dane'!$H$2:$P$114,8,0),"")</f>
        <v>#N/A</v>
      </c>
      <c r="AH215" s="250" t="e">
        <f>IF($AA215="współrzędne niezmienione",VLOOKUP($G215,'WMA -stare dane'!$H$2:$P$114,9,0),"")</f>
        <v>#N/A</v>
      </c>
    </row>
    <row r="216" spans="1:34" ht="58" hidden="1">
      <c r="A216" s="21">
        <v>215</v>
      </c>
      <c r="B216" s="7" t="s">
        <v>167</v>
      </c>
      <c r="C216" s="1" t="s">
        <v>1281</v>
      </c>
      <c r="D216" s="20" t="s">
        <v>102</v>
      </c>
      <c r="E216" s="1" t="s">
        <v>2111</v>
      </c>
      <c r="F216" s="1"/>
      <c r="G216" s="1" t="s">
        <v>2112</v>
      </c>
      <c r="H216" s="1"/>
      <c r="I216" s="1" t="s">
        <v>2113</v>
      </c>
      <c r="J216" s="1"/>
      <c r="K216" s="1">
        <v>81</v>
      </c>
      <c r="L216" s="1" t="s">
        <v>2114</v>
      </c>
      <c r="M216" s="1" t="s">
        <v>383</v>
      </c>
      <c r="N216" s="1"/>
      <c r="O216" s="20" t="s">
        <v>94</v>
      </c>
      <c r="P216" s="7"/>
      <c r="Q216" s="1"/>
      <c r="R216" s="14" t="s">
        <v>95</v>
      </c>
      <c r="S216" s="14" t="s">
        <v>2115</v>
      </c>
      <c r="T216" s="32"/>
      <c r="U216" s="1" t="s">
        <v>2116</v>
      </c>
      <c r="V216" s="20"/>
      <c r="W216" s="20"/>
      <c r="X216" t="s">
        <v>2117</v>
      </c>
      <c r="Y216" s="249" t="e">
        <f>VLOOKUP(G216,'WMA -stare dane'!$H$1:$R$114,1,0)</f>
        <v>#N/A</v>
      </c>
      <c r="Z216" s="249" t="e">
        <f>VLOOKUP(H216,'WMA -stare dane'!$I$1:$R$114,1,0)</f>
        <v>#N/A</v>
      </c>
      <c r="AA216" s="250" t="e">
        <f t="shared" si="3"/>
        <v>#N/A</v>
      </c>
      <c r="AB216" s="249" t="e">
        <f>IF($AA216="współrzędne niezmienione",VLOOKUP($G216,'WMA -stare dane'!$H$2:$P$114,3,0),"")</f>
        <v>#N/A</v>
      </c>
      <c r="AC216" s="249" t="e">
        <f>IF($AA216="współrzędne niezmienione",VLOOKUP($G216,'WMA -stare dane'!$H$2:$P$114,4,0),"")</f>
        <v>#N/A</v>
      </c>
      <c r="AD216" s="249" t="e">
        <f>IF($AA216="współrzędne niezmienione",VLOOKUP($G216,'WMA -stare dane'!$H$2:$P$114,5,0),"")</f>
        <v>#N/A</v>
      </c>
      <c r="AE216" s="249" t="e">
        <f>IF($AA216="współrzędne niezmienione",VLOOKUP($G216,'WMA -stare dane'!$H$2:$P$114,6,0),"")</f>
        <v>#N/A</v>
      </c>
      <c r="AF216" s="250" t="e">
        <f>IF($AA216="współrzędne niezmienione",VLOOKUP($G216,'WMA -stare dane'!$H$2:$P$114,7,0),"")</f>
        <v>#N/A</v>
      </c>
      <c r="AG216" s="250" t="e">
        <f>IF($AA216="współrzędne niezmienione",VLOOKUP($G216,'WMA -stare dane'!$H$2:$P$114,8,0),"")</f>
        <v>#N/A</v>
      </c>
      <c r="AH216" s="250" t="e">
        <f>IF($AA216="współrzędne niezmienione",VLOOKUP($G216,'WMA -stare dane'!$H$2:$P$114,9,0),"")</f>
        <v>#N/A</v>
      </c>
    </row>
    <row r="217" spans="1:34" ht="58" hidden="1">
      <c r="A217" s="21">
        <v>216</v>
      </c>
      <c r="B217" s="7" t="s">
        <v>167</v>
      </c>
      <c r="C217" s="1" t="s">
        <v>1522</v>
      </c>
      <c r="D217" s="20" t="s">
        <v>102</v>
      </c>
      <c r="E217" s="1" t="s">
        <v>2118</v>
      </c>
      <c r="F217" s="1"/>
      <c r="G217" s="1" t="s">
        <v>2119</v>
      </c>
      <c r="H217" s="1"/>
      <c r="I217" s="1"/>
      <c r="J217" s="1"/>
      <c r="K217" s="1">
        <v>94</v>
      </c>
      <c r="L217" s="1" t="s">
        <v>2120</v>
      </c>
      <c r="M217" s="1" t="s">
        <v>383</v>
      </c>
      <c r="N217" s="1"/>
      <c r="O217" s="1" t="s">
        <v>1866</v>
      </c>
      <c r="P217" s="7" t="s">
        <v>557</v>
      </c>
      <c r="Q217" s="1" t="s">
        <v>2121</v>
      </c>
      <c r="R217" s="2" t="s">
        <v>127</v>
      </c>
      <c r="S217" s="2" t="s">
        <v>1111</v>
      </c>
      <c r="T217" s="32"/>
      <c r="U217" s="34" t="s">
        <v>2122</v>
      </c>
      <c r="V217" s="36"/>
      <c r="W217" s="36"/>
      <c r="X217" t="s">
        <v>251</v>
      </c>
      <c r="Y217" s="249" t="e">
        <f>VLOOKUP(G217,'WMA -stare dane'!$H$1:$R$114,1,0)</f>
        <v>#N/A</v>
      </c>
      <c r="Z217" s="249" t="e">
        <f>VLOOKUP(H217,'WMA -stare dane'!$I$1:$R$114,1,0)</f>
        <v>#N/A</v>
      </c>
      <c r="AA217" s="250" t="e">
        <f t="shared" si="3"/>
        <v>#N/A</v>
      </c>
      <c r="AB217" s="249" t="e">
        <f>IF($AA217="współrzędne niezmienione",VLOOKUP($G217,'WMA -stare dane'!$H$2:$P$114,3,0),"")</f>
        <v>#N/A</v>
      </c>
      <c r="AC217" s="249" t="e">
        <f>IF($AA217="współrzędne niezmienione",VLOOKUP($G217,'WMA -stare dane'!$H$2:$P$114,4,0),"")</f>
        <v>#N/A</v>
      </c>
      <c r="AD217" s="249" t="e">
        <f>IF($AA217="współrzędne niezmienione",VLOOKUP($G217,'WMA -stare dane'!$H$2:$P$114,5,0),"")</f>
        <v>#N/A</v>
      </c>
      <c r="AE217" s="249" t="e">
        <f>IF($AA217="współrzędne niezmienione",VLOOKUP($G217,'WMA -stare dane'!$H$2:$P$114,6,0),"")</f>
        <v>#N/A</v>
      </c>
      <c r="AF217" s="250" t="e">
        <f>IF($AA217="współrzędne niezmienione",VLOOKUP($G217,'WMA -stare dane'!$H$2:$P$114,7,0),"")</f>
        <v>#N/A</v>
      </c>
      <c r="AG217" s="250" t="e">
        <f>IF($AA217="współrzędne niezmienione",VLOOKUP($G217,'WMA -stare dane'!$H$2:$P$114,8,0),"")</f>
        <v>#N/A</v>
      </c>
      <c r="AH217" s="250" t="e">
        <f>IF($AA217="współrzędne niezmienione",VLOOKUP($G217,'WMA -stare dane'!$H$2:$P$114,9,0),"")</f>
        <v>#N/A</v>
      </c>
    </row>
    <row r="218" spans="1:34" ht="87" hidden="1">
      <c r="A218" s="21">
        <v>217</v>
      </c>
      <c r="B218" s="7" t="s">
        <v>106</v>
      </c>
      <c r="C218" s="1" t="s">
        <v>107</v>
      </c>
      <c r="D218" s="20" t="s">
        <v>102</v>
      </c>
      <c r="E218" s="1" t="s">
        <v>2123</v>
      </c>
      <c r="F218" s="1"/>
      <c r="G218" s="1" t="s">
        <v>2124</v>
      </c>
      <c r="H218" s="1"/>
      <c r="I218" s="1"/>
      <c r="J218" s="1"/>
      <c r="K218" s="1">
        <v>29</v>
      </c>
      <c r="L218" s="1" t="s">
        <v>2125</v>
      </c>
      <c r="M218" s="1" t="s">
        <v>383</v>
      </c>
      <c r="N218" s="1"/>
      <c r="O218" s="1" t="s">
        <v>2126</v>
      </c>
      <c r="P218" s="7" t="s">
        <v>2127</v>
      </c>
      <c r="Q218" s="1" t="s">
        <v>2128</v>
      </c>
      <c r="R218" s="2" t="s">
        <v>127</v>
      </c>
      <c r="S218" s="2"/>
      <c r="T218" s="32"/>
      <c r="U218" s="40" t="s">
        <v>113</v>
      </c>
      <c r="V218" s="36" t="s">
        <v>96</v>
      </c>
      <c r="W218" s="36" t="s">
        <v>114</v>
      </c>
      <c r="X218"/>
      <c r="Y218" s="249" t="e">
        <f>VLOOKUP(G218,'WMA -stare dane'!$H$1:$R$114,1,0)</f>
        <v>#N/A</v>
      </c>
      <c r="Z218" s="249" t="e">
        <f>VLOOKUP(H218,'WMA -stare dane'!$I$1:$R$114,1,0)</f>
        <v>#N/A</v>
      </c>
      <c r="AA218" s="250" t="e">
        <f t="shared" si="3"/>
        <v>#N/A</v>
      </c>
      <c r="AB218" s="249" t="e">
        <f>IF($AA218="współrzędne niezmienione",VLOOKUP($G218,'WMA -stare dane'!$H$2:$P$114,3,0),"")</f>
        <v>#N/A</v>
      </c>
      <c r="AC218" s="249" t="e">
        <f>IF($AA218="współrzędne niezmienione",VLOOKUP($G218,'WMA -stare dane'!$H$2:$P$114,4,0),"")</f>
        <v>#N/A</v>
      </c>
      <c r="AD218" s="249" t="e">
        <f>IF($AA218="współrzędne niezmienione",VLOOKUP($G218,'WMA -stare dane'!$H$2:$P$114,5,0),"")</f>
        <v>#N/A</v>
      </c>
      <c r="AE218" s="249" t="e">
        <f>IF($AA218="współrzędne niezmienione",VLOOKUP($G218,'WMA -stare dane'!$H$2:$P$114,6,0),"")</f>
        <v>#N/A</v>
      </c>
      <c r="AF218" s="250" t="e">
        <f>IF($AA218="współrzędne niezmienione",VLOOKUP($G218,'WMA -stare dane'!$H$2:$P$114,7,0),"")</f>
        <v>#N/A</v>
      </c>
      <c r="AG218" s="250" t="e">
        <f>IF($AA218="współrzędne niezmienione",VLOOKUP($G218,'WMA -stare dane'!$H$2:$P$114,8,0),"")</f>
        <v>#N/A</v>
      </c>
      <c r="AH218" s="250" t="e">
        <f>IF($AA218="współrzędne niezmienione",VLOOKUP($G218,'WMA -stare dane'!$H$2:$P$114,9,0),"")</f>
        <v>#N/A</v>
      </c>
    </row>
    <row r="219" spans="1:34" s="12" customFormat="1" ht="93.75" hidden="1" customHeight="1">
      <c r="A219" s="21">
        <v>218</v>
      </c>
      <c r="B219" s="7" t="s">
        <v>106</v>
      </c>
      <c r="C219" s="1" t="s">
        <v>107</v>
      </c>
      <c r="D219" s="20" t="s">
        <v>102</v>
      </c>
      <c r="E219" s="1" t="s">
        <v>2123</v>
      </c>
      <c r="F219" s="1"/>
      <c r="G219" s="1" t="s">
        <v>2129</v>
      </c>
      <c r="H219" s="1"/>
      <c r="I219" s="1"/>
      <c r="J219" s="1" t="s">
        <v>2130</v>
      </c>
      <c r="K219" s="1">
        <v>29</v>
      </c>
      <c r="L219" s="1" t="s">
        <v>2131</v>
      </c>
      <c r="M219" s="1" t="s">
        <v>123</v>
      </c>
      <c r="N219" s="1"/>
      <c r="O219" s="1" t="s">
        <v>2132</v>
      </c>
      <c r="P219" s="7"/>
      <c r="Q219" s="1" t="s">
        <v>2133</v>
      </c>
      <c r="R219" s="2" t="s">
        <v>127</v>
      </c>
      <c r="S219" s="2" t="s">
        <v>2134</v>
      </c>
      <c r="T219" s="32"/>
      <c r="U219" s="40" t="s">
        <v>113</v>
      </c>
      <c r="V219" s="36" t="s">
        <v>96</v>
      </c>
      <c r="W219" s="36" t="s">
        <v>114</v>
      </c>
      <c r="Y219" s="249" t="e">
        <f>VLOOKUP(G219,'WMA -stare dane'!$H$1:$R$114,1,0)</f>
        <v>#N/A</v>
      </c>
      <c r="Z219" s="249" t="e">
        <f>VLOOKUP(H219,'WMA -stare dane'!$I$1:$R$114,1,0)</f>
        <v>#N/A</v>
      </c>
      <c r="AA219" s="250" t="e">
        <f t="shared" si="3"/>
        <v>#N/A</v>
      </c>
      <c r="AB219" s="249" t="e">
        <f>IF($AA219="współrzędne niezmienione",VLOOKUP($G219,'WMA -stare dane'!$H$2:$P$114,3,0),"")</f>
        <v>#N/A</v>
      </c>
      <c r="AC219" s="249" t="e">
        <f>IF($AA219="współrzędne niezmienione",VLOOKUP($G219,'WMA -stare dane'!$H$2:$P$114,4,0),"")</f>
        <v>#N/A</v>
      </c>
      <c r="AD219" s="249" t="e">
        <f>IF($AA219="współrzędne niezmienione",VLOOKUP($G219,'WMA -stare dane'!$H$2:$P$114,5,0),"")</f>
        <v>#N/A</v>
      </c>
      <c r="AE219" s="249" t="e">
        <f>IF($AA219="współrzędne niezmienione",VLOOKUP($G219,'WMA -stare dane'!$H$2:$P$114,6,0),"")</f>
        <v>#N/A</v>
      </c>
      <c r="AF219" s="250" t="e">
        <f>IF($AA219="współrzędne niezmienione",VLOOKUP($G219,'WMA -stare dane'!$H$2:$P$114,7,0),"")</f>
        <v>#N/A</v>
      </c>
      <c r="AG219" s="250" t="e">
        <f>IF($AA219="współrzędne niezmienione",VLOOKUP($G219,'WMA -stare dane'!$H$2:$P$114,8,0),"")</f>
        <v>#N/A</v>
      </c>
      <c r="AH219" s="250" t="e">
        <f>IF($AA219="współrzędne niezmienione",VLOOKUP($G219,'WMA -stare dane'!$H$2:$P$114,9,0),"")</f>
        <v>#N/A</v>
      </c>
    </row>
    <row r="220" spans="1:34" ht="43.5" hidden="1">
      <c r="A220" s="21">
        <v>219</v>
      </c>
      <c r="B220" s="7" t="s">
        <v>106</v>
      </c>
      <c r="C220" s="1" t="s">
        <v>107</v>
      </c>
      <c r="D220" s="20" t="s">
        <v>102</v>
      </c>
      <c r="E220" s="1" t="s">
        <v>2135</v>
      </c>
      <c r="F220" s="1"/>
      <c r="G220" s="1" t="s">
        <v>2136</v>
      </c>
      <c r="H220" s="1"/>
      <c r="I220" s="1"/>
      <c r="J220" s="1"/>
      <c r="K220" s="1">
        <v>31</v>
      </c>
      <c r="L220" s="1" t="s">
        <v>2137</v>
      </c>
      <c r="M220" s="1" t="s">
        <v>73</v>
      </c>
      <c r="N220" s="1"/>
      <c r="O220" s="20" t="s">
        <v>94</v>
      </c>
      <c r="P220" s="7"/>
      <c r="Q220" s="1"/>
      <c r="R220" s="14" t="s">
        <v>95</v>
      </c>
      <c r="S220" s="14"/>
      <c r="T220" s="32"/>
      <c r="U220" s="40" t="s">
        <v>113</v>
      </c>
      <c r="V220" s="36" t="s">
        <v>96</v>
      </c>
      <c r="W220" s="36" t="s">
        <v>114</v>
      </c>
      <c r="X220"/>
      <c r="Y220" s="249" t="e">
        <f>VLOOKUP(G220,'WMA -stare dane'!$H$1:$R$114,1,0)</f>
        <v>#N/A</v>
      </c>
      <c r="Z220" s="249" t="e">
        <f>VLOOKUP(H220,'WMA -stare dane'!$I$1:$R$114,1,0)</f>
        <v>#N/A</v>
      </c>
      <c r="AA220" s="250" t="e">
        <f t="shared" si="3"/>
        <v>#N/A</v>
      </c>
      <c r="AB220" s="249" t="e">
        <f>IF($AA220="współrzędne niezmienione",VLOOKUP($G220,'WMA -stare dane'!$H$2:$P$114,3,0),"")</f>
        <v>#N/A</v>
      </c>
      <c r="AC220" s="249" t="e">
        <f>IF($AA220="współrzędne niezmienione",VLOOKUP($G220,'WMA -stare dane'!$H$2:$P$114,4,0),"")</f>
        <v>#N/A</v>
      </c>
      <c r="AD220" s="249" t="e">
        <f>IF($AA220="współrzędne niezmienione",VLOOKUP($G220,'WMA -stare dane'!$H$2:$P$114,5,0),"")</f>
        <v>#N/A</v>
      </c>
      <c r="AE220" s="249" t="e">
        <f>IF($AA220="współrzędne niezmienione",VLOOKUP($G220,'WMA -stare dane'!$H$2:$P$114,6,0),"")</f>
        <v>#N/A</v>
      </c>
      <c r="AF220" s="250" t="e">
        <f>IF($AA220="współrzędne niezmienione",VLOOKUP($G220,'WMA -stare dane'!$H$2:$P$114,7,0),"")</f>
        <v>#N/A</v>
      </c>
      <c r="AG220" s="250" t="e">
        <f>IF($AA220="współrzędne niezmienione",VLOOKUP($G220,'WMA -stare dane'!$H$2:$P$114,8,0),"")</f>
        <v>#N/A</v>
      </c>
      <c r="AH220" s="250" t="e">
        <f>IF($AA220="współrzędne niezmienione",VLOOKUP($G220,'WMA -stare dane'!$H$2:$P$114,9,0),"")</f>
        <v>#N/A</v>
      </c>
    </row>
    <row r="221" spans="1:34" ht="29" hidden="1">
      <c r="A221" s="21">
        <v>220</v>
      </c>
      <c r="B221" s="7" t="s">
        <v>131</v>
      </c>
      <c r="C221" s="1" t="s">
        <v>1425</v>
      </c>
      <c r="D221" s="20" t="s">
        <v>102</v>
      </c>
      <c r="E221" s="1" t="s">
        <v>2138</v>
      </c>
      <c r="F221" s="1"/>
      <c r="G221" s="1" t="s">
        <v>2139</v>
      </c>
      <c r="H221" s="1"/>
      <c r="I221" s="1" t="s">
        <v>2140</v>
      </c>
      <c r="J221" s="1"/>
      <c r="K221" s="1">
        <v>11</v>
      </c>
      <c r="L221" s="1" t="s">
        <v>2141</v>
      </c>
      <c r="M221" s="1" t="s">
        <v>73</v>
      </c>
      <c r="N221" s="1"/>
      <c r="O221" s="20" t="s">
        <v>94</v>
      </c>
      <c r="P221" s="7"/>
      <c r="Q221" s="1"/>
      <c r="R221" s="14" t="s">
        <v>95</v>
      </c>
      <c r="S221" s="14"/>
      <c r="T221" s="32"/>
      <c r="U221" s="34"/>
      <c r="V221" s="36"/>
      <c r="W221" s="36" t="s">
        <v>2142</v>
      </c>
      <c r="Y221" s="249" t="e">
        <f>VLOOKUP(G221,'WMA -stare dane'!$H$1:$R$114,1,0)</f>
        <v>#N/A</v>
      </c>
      <c r="Z221" s="249" t="e">
        <f>VLOOKUP(H221,'WMA -stare dane'!$I$1:$R$114,1,0)</f>
        <v>#N/A</v>
      </c>
      <c r="AA221" s="250" t="e">
        <f t="shared" si="3"/>
        <v>#N/A</v>
      </c>
      <c r="AB221" s="249" t="e">
        <f>IF($AA221="współrzędne niezmienione",VLOOKUP($G221,'WMA -stare dane'!$H$2:$P$114,3,0),"")</f>
        <v>#N/A</v>
      </c>
      <c r="AC221" s="249" t="e">
        <f>IF($AA221="współrzędne niezmienione",VLOOKUP($G221,'WMA -stare dane'!$H$2:$P$114,4,0),"")</f>
        <v>#N/A</v>
      </c>
      <c r="AD221" s="249" t="e">
        <f>IF($AA221="współrzędne niezmienione",VLOOKUP($G221,'WMA -stare dane'!$H$2:$P$114,5,0),"")</f>
        <v>#N/A</v>
      </c>
      <c r="AE221" s="249" t="e">
        <f>IF($AA221="współrzędne niezmienione",VLOOKUP($G221,'WMA -stare dane'!$H$2:$P$114,6,0),"")</f>
        <v>#N/A</v>
      </c>
      <c r="AF221" s="250" t="e">
        <f>IF($AA221="współrzędne niezmienione",VLOOKUP($G221,'WMA -stare dane'!$H$2:$P$114,7,0),"")</f>
        <v>#N/A</v>
      </c>
      <c r="AG221" s="250" t="e">
        <f>IF($AA221="współrzędne niezmienione",VLOOKUP($G221,'WMA -stare dane'!$H$2:$P$114,8,0),"")</f>
        <v>#N/A</v>
      </c>
      <c r="AH221" s="250" t="e">
        <f>IF($AA221="współrzędne niezmienione",VLOOKUP($G221,'WMA -stare dane'!$H$2:$P$114,9,0),"")</f>
        <v>#N/A</v>
      </c>
    </row>
    <row r="222" spans="1:34" ht="29" hidden="1">
      <c r="A222" s="21">
        <v>221</v>
      </c>
      <c r="B222" s="7" t="s">
        <v>131</v>
      </c>
      <c r="C222" s="1" t="s">
        <v>1425</v>
      </c>
      <c r="D222" s="20" t="s">
        <v>102</v>
      </c>
      <c r="E222" s="1" t="s">
        <v>2143</v>
      </c>
      <c r="F222" s="1"/>
      <c r="G222" s="1" t="s">
        <v>2144</v>
      </c>
      <c r="H222" s="1"/>
      <c r="I222" s="1" t="s">
        <v>2145</v>
      </c>
      <c r="J222" s="1"/>
      <c r="K222" s="1">
        <v>92</v>
      </c>
      <c r="L222" s="1" t="s">
        <v>2146</v>
      </c>
      <c r="M222" s="1" t="s">
        <v>73</v>
      </c>
      <c r="N222" s="1"/>
      <c r="O222" s="20" t="s">
        <v>94</v>
      </c>
      <c r="P222" s="7"/>
      <c r="Q222" s="1"/>
      <c r="R222" s="14" t="s">
        <v>95</v>
      </c>
      <c r="S222" s="14"/>
      <c r="T222" s="32"/>
      <c r="U222" s="34"/>
      <c r="V222" s="36"/>
      <c r="W222" s="36" t="s">
        <v>96</v>
      </c>
      <c r="Y222" s="249" t="e">
        <f>VLOOKUP(G222,'WMA -stare dane'!$H$1:$R$114,1,0)</f>
        <v>#N/A</v>
      </c>
      <c r="Z222" s="249" t="e">
        <f>VLOOKUP(H222,'WMA -stare dane'!$I$1:$R$114,1,0)</f>
        <v>#N/A</v>
      </c>
      <c r="AA222" s="250" t="e">
        <f t="shared" si="3"/>
        <v>#N/A</v>
      </c>
      <c r="AB222" s="249" t="e">
        <f>IF($AA222="współrzędne niezmienione",VLOOKUP($G222,'WMA -stare dane'!$H$2:$P$114,3,0),"")</f>
        <v>#N/A</v>
      </c>
      <c r="AC222" s="249" t="e">
        <f>IF($AA222="współrzędne niezmienione",VLOOKUP($G222,'WMA -stare dane'!$H$2:$P$114,4,0),"")</f>
        <v>#N/A</v>
      </c>
      <c r="AD222" s="249" t="e">
        <f>IF($AA222="współrzędne niezmienione",VLOOKUP($G222,'WMA -stare dane'!$H$2:$P$114,5,0),"")</f>
        <v>#N/A</v>
      </c>
      <c r="AE222" s="249" t="e">
        <f>IF($AA222="współrzędne niezmienione",VLOOKUP($G222,'WMA -stare dane'!$H$2:$P$114,6,0),"")</f>
        <v>#N/A</v>
      </c>
      <c r="AF222" s="250" t="e">
        <f>IF($AA222="współrzędne niezmienione",VLOOKUP($G222,'WMA -stare dane'!$H$2:$P$114,7,0),"")</f>
        <v>#N/A</v>
      </c>
      <c r="AG222" s="250" t="e">
        <f>IF($AA222="współrzędne niezmienione",VLOOKUP($G222,'WMA -stare dane'!$H$2:$P$114,8,0),"")</f>
        <v>#N/A</v>
      </c>
      <c r="AH222" s="250" t="e">
        <f>IF($AA222="współrzędne niezmienione",VLOOKUP($G222,'WMA -stare dane'!$H$2:$P$114,9,0),"")</f>
        <v>#N/A</v>
      </c>
    </row>
    <row r="223" spans="1:34" ht="43.5" hidden="1">
      <c r="A223" s="21">
        <v>222</v>
      </c>
      <c r="B223" s="7" t="s">
        <v>131</v>
      </c>
      <c r="C223" s="1" t="s">
        <v>1425</v>
      </c>
      <c r="D223" s="20" t="s">
        <v>102</v>
      </c>
      <c r="E223" s="1" t="s">
        <v>2147</v>
      </c>
      <c r="F223" s="1"/>
      <c r="G223" s="49" t="s">
        <v>2148</v>
      </c>
      <c r="H223" s="1"/>
      <c r="I223" s="49" t="s">
        <v>2149</v>
      </c>
      <c r="J223" s="1"/>
      <c r="K223" s="1">
        <v>92</v>
      </c>
      <c r="L223" s="1" t="s">
        <v>2150</v>
      </c>
      <c r="M223" s="1" t="s">
        <v>73</v>
      </c>
      <c r="N223" s="1"/>
      <c r="O223" s="20" t="s">
        <v>94</v>
      </c>
      <c r="P223" s="7"/>
      <c r="Q223" s="1"/>
      <c r="R223" s="14" t="s">
        <v>95</v>
      </c>
      <c r="S223" s="14"/>
      <c r="T223" s="32"/>
      <c r="U223" s="34"/>
      <c r="V223" s="36"/>
      <c r="W223" s="1" t="s">
        <v>2151</v>
      </c>
      <c r="Y223" s="249" t="e">
        <f>VLOOKUP(G223,'WMA -stare dane'!$H$1:$R$114,1,0)</f>
        <v>#N/A</v>
      </c>
      <c r="Z223" s="249" t="e">
        <f>VLOOKUP(H223,'WMA -stare dane'!$I$1:$R$114,1,0)</f>
        <v>#N/A</v>
      </c>
      <c r="AA223" s="250" t="e">
        <f t="shared" si="3"/>
        <v>#N/A</v>
      </c>
      <c r="AB223" s="249" t="e">
        <f>IF($AA223="współrzędne niezmienione",VLOOKUP($G223,'WMA -stare dane'!$H$2:$P$114,3,0),"")</f>
        <v>#N/A</v>
      </c>
      <c r="AC223" s="249" t="e">
        <f>IF($AA223="współrzędne niezmienione",VLOOKUP($G223,'WMA -stare dane'!$H$2:$P$114,4,0),"")</f>
        <v>#N/A</v>
      </c>
      <c r="AD223" s="249" t="e">
        <f>IF($AA223="współrzędne niezmienione",VLOOKUP($G223,'WMA -stare dane'!$H$2:$P$114,5,0),"")</f>
        <v>#N/A</v>
      </c>
      <c r="AE223" s="249" t="e">
        <f>IF($AA223="współrzędne niezmienione",VLOOKUP($G223,'WMA -stare dane'!$H$2:$P$114,6,0),"")</f>
        <v>#N/A</v>
      </c>
      <c r="AF223" s="250" t="e">
        <f>IF($AA223="współrzędne niezmienione",VLOOKUP($G223,'WMA -stare dane'!$H$2:$P$114,7,0),"")</f>
        <v>#N/A</v>
      </c>
      <c r="AG223" s="250" t="e">
        <f>IF($AA223="współrzędne niezmienione",VLOOKUP($G223,'WMA -stare dane'!$H$2:$P$114,8,0),"")</f>
        <v>#N/A</v>
      </c>
      <c r="AH223" s="250" t="e">
        <f>IF($AA223="współrzędne niezmienione",VLOOKUP($G223,'WMA -stare dane'!$H$2:$P$114,9,0),"")</f>
        <v>#N/A</v>
      </c>
    </row>
    <row r="224" spans="1:34" ht="29" hidden="1">
      <c r="A224" s="21">
        <v>223</v>
      </c>
      <c r="B224" s="7" t="s">
        <v>131</v>
      </c>
      <c r="C224" s="1" t="s">
        <v>1425</v>
      </c>
      <c r="D224" s="20" t="s">
        <v>102</v>
      </c>
      <c r="E224" s="1" t="s">
        <v>2152</v>
      </c>
      <c r="F224" s="1"/>
      <c r="G224" s="1" t="s">
        <v>2153</v>
      </c>
      <c r="H224" s="1"/>
      <c r="I224" s="49" t="s">
        <v>2154</v>
      </c>
      <c r="J224" s="1"/>
      <c r="K224" s="1">
        <v>15</v>
      </c>
      <c r="L224" s="1" t="s">
        <v>2155</v>
      </c>
      <c r="M224" s="1" t="s">
        <v>73</v>
      </c>
      <c r="N224" s="1"/>
      <c r="O224" s="20" t="s">
        <v>94</v>
      </c>
      <c r="P224" s="7"/>
      <c r="Q224" s="1"/>
      <c r="R224" s="14" t="s">
        <v>95</v>
      </c>
      <c r="S224" s="14"/>
      <c r="T224" s="32"/>
      <c r="U224" s="34"/>
      <c r="V224" s="36"/>
      <c r="W224" s="36" t="s">
        <v>96</v>
      </c>
      <c r="Y224" s="249" t="e">
        <f>VLOOKUP(G224,'WMA -stare dane'!$H$1:$R$114,1,0)</f>
        <v>#N/A</v>
      </c>
      <c r="Z224" s="249" t="e">
        <f>VLOOKUP(H224,'WMA -stare dane'!$I$1:$R$114,1,0)</f>
        <v>#N/A</v>
      </c>
      <c r="AA224" s="250" t="e">
        <f t="shared" si="3"/>
        <v>#N/A</v>
      </c>
      <c r="AB224" s="249" t="e">
        <f>IF($AA224="współrzędne niezmienione",VLOOKUP($G224,'WMA -stare dane'!$H$2:$P$114,3,0),"")</f>
        <v>#N/A</v>
      </c>
      <c r="AC224" s="249" t="e">
        <f>IF($AA224="współrzędne niezmienione",VLOOKUP($G224,'WMA -stare dane'!$H$2:$P$114,4,0),"")</f>
        <v>#N/A</v>
      </c>
      <c r="AD224" s="249" t="e">
        <f>IF($AA224="współrzędne niezmienione",VLOOKUP($G224,'WMA -stare dane'!$H$2:$P$114,5,0),"")</f>
        <v>#N/A</v>
      </c>
      <c r="AE224" s="249" t="e">
        <f>IF($AA224="współrzędne niezmienione",VLOOKUP($G224,'WMA -stare dane'!$H$2:$P$114,6,0),"")</f>
        <v>#N/A</v>
      </c>
      <c r="AF224" s="250" t="e">
        <f>IF($AA224="współrzędne niezmienione",VLOOKUP($G224,'WMA -stare dane'!$H$2:$P$114,7,0),"")</f>
        <v>#N/A</v>
      </c>
      <c r="AG224" s="250" t="e">
        <f>IF($AA224="współrzędne niezmienione",VLOOKUP($G224,'WMA -stare dane'!$H$2:$P$114,8,0),"")</f>
        <v>#N/A</v>
      </c>
      <c r="AH224" s="250" t="e">
        <f>IF($AA224="współrzędne niezmienione",VLOOKUP($G224,'WMA -stare dane'!$H$2:$P$114,9,0),"")</f>
        <v>#N/A</v>
      </c>
    </row>
    <row r="225" spans="1:34" ht="29" hidden="1">
      <c r="A225" s="21">
        <v>224</v>
      </c>
      <c r="B225" s="7" t="s">
        <v>463</v>
      </c>
      <c r="C225" s="1" t="s">
        <v>966</v>
      </c>
      <c r="D225" s="20" t="s">
        <v>102</v>
      </c>
      <c r="E225" s="1" t="s">
        <v>2156</v>
      </c>
      <c r="F225" s="1"/>
      <c r="G225" s="1" t="s">
        <v>2157</v>
      </c>
      <c r="H225" s="1"/>
      <c r="I225" s="1" t="s">
        <v>2158</v>
      </c>
      <c r="J225" s="1"/>
      <c r="K225" s="1">
        <v>22</v>
      </c>
      <c r="L225" s="1" t="s">
        <v>2159</v>
      </c>
      <c r="M225" s="1" t="s">
        <v>73</v>
      </c>
      <c r="N225" s="1"/>
      <c r="O225" s="20" t="s">
        <v>94</v>
      </c>
      <c r="P225" s="7"/>
      <c r="Q225" s="1"/>
      <c r="R225" s="14" t="s">
        <v>95</v>
      </c>
      <c r="S225" s="14"/>
      <c r="T225" s="32"/>
      <c r="U225" s="34" t="s">
        <v>2160</v>
      </c>
      <c r="V225" s="36"/>
      <c r="W225" s="36" t="s">
        <v>96</v>
      </c>
      <c r="X225"/>
      <c r="Y225" s="249" t="e">
        <f>VLOOKUP(G225,'WMA -stare dane'!$H$1:$R$114,1,0)</f>
        <v>#N/A</v>
      </c>
      <c r="Z225" s="249" t="e">
        <f>VLOOKUP(H225,'WMA -stare dane'!$I$1:$R$114,1,0)</f>
        <v>#N/A</v>
      </c>
      <c r="AA225" s="250" t="e">
        <f t="shared" si="3"/>
        <v>#N/A</v>
      </c>
      <c r="AB225" s="249" t="e">
        <f>IF($AA225="współrzędne niezmienione",VLOOKUP($G225,'WMA -stare dane'!$H$2:$P$114,3,0),"")</f>
        <v>#N/A</v>
      </c>
      <c r="AC225" s="249" t="e">
        <f>IF($AA225="współrzędne niezmienione",VLOOKUP($G225,'WMA -stare dane'!$H$2:$P$114,4,0),"")</f>
        <v>#N/A</v>
      </c>
      <c r="AD225" s="249" t="e">
        <f>IF($AA225="współrzędne niezmienione",VLOOKUP($G225,'WMA -stare dane'!$H$2:$P$114,5,0),"")</f>
        <v>#N/A</v>
      </c>
      <c r="AE225" s="249" t="e">
        <f>IF($AA225="współrzędne niezmienione",VLOOKUP($G225,'WMA -stare dane'!$H$2:$P$114,6,0),"")</f>
        <v>#N/A</v>
      </c>
      <c r="AF225" s="250" t="e">
        <f>IF($AA225="współrzędne niezmienione",VLOOKUP($G225,'WMA -stare dane'!$H$2:$P$114,7,0),"")</f>
        <v>#N/A</v>
      </c>
      <c r="AG225" s="250" t="e">
        <f>IF($AA225="współrzędne niezmienione",VLOOKUP($G225,'WMA -stare dane'!$H$2:$P$114,8,0),"")</f>
        <v>#N/A</v>
      </c>
      <c r="AH225" s="250" t="e">
        <f>IF($AA225="współrzędne niezmienione",VLOOKUP($G225,'WMA -stare dane'!$H$2:$P$114,9,0),"")</f>
        <v>#N/A</v>
      </c>
    </row>
    <row r="226" spans="1:34" ht="43.5" hidden="1">
      <c r="A226" s="21">
        <v>225</v>
      </c>
      <c r="B226" s="7" t="s">
        <v>199</v>
      </c>
      <c r="C226" s="1" t="s">
        <v>1457</v>
      </c>
      <c r="D226" s="20" t="s">
        <v>102</v>
      </c>
      <c r="E226" s="1" t="s">
        <v>2161</v>
      </c>
      <c r="F226" s="1"/>
      <c r="G226" s="1" t="s">
        <v>2162</v>
      </c>
      <c r="H226" s="1"/>
      <c r="I226" s="1"/>
      <c r="J226" s="1"/>
      <c r="K226" s="1">
        <v>35</v>
      </c>
      <c r="L226" s="1" t="s">
        <v>2163</v>
      </c>
      <c r="M226" s="1" t="s">
        <v>73</v>
      </c>
      <c r="N226" s="1"/>
      <c r="O226" s="20" t="s">
        <v>94</v>
      </c>
      <c r="P226" s="7"/>
      <c r="Q226" s="1"/>
      <c r="R226" s="14" t="s">
        <v>95</v>
      </c>
      <c r="S226" s="14"/>
      <c r="T226" s="32"/>
      <c r="U226" s="34"/>
      <c r="V226" s="36"/>
      <c r="W226" s="253" t="s">
        <v>96</v>
      </c>
      <c r="X226"/>
      <c r="Y226" s="249" t="e">
        <f>VLOOKUP(G226,'WMA -stare dane'!$H$1:$R$114,1,0)</f>
        <v>#N/A</v>
      </c>
      <c r="Z226" s="249" t="e">
        <f>VLOOKUP(H226,'WMA -stare dane'!$I$1:$R$114,1,0)</f>
        <v>#N/A</v>
      </c>
      <c r="AA226" s="250" t="e">
        <f t="shared" si="3"/>
        <v>#N/A</v>
      </c>
      <c r="AB226" s="249" t="e">
        <f>IF($AA226="współrzędne niezmienione",VLOOKUP($G226,'WMA -stare dane'!$H$2:$P$114,3,0),"")</f>
        <v>#N/A</v>
      </c>
      <c r="AC226" s="249" t="e">
        <f>IF($AA226="współrzędne niezmienione",VLOOKUP($G226,'WMA -stare dane'!$H$2:$P$114,4,0),"")</f>
        <v>#N/A</v>
      </c>
      <c r="AD226" s="249" t="e">
        <f>IF($AA226="współrzędne niezmienione",VLOOKUP($G226,'WMA -stare dane'!$H$2:$P$114,5,0),"")</f>
        <v>#N/A</v>
      </c>
      <c r="AE226" s="249" t="e">
        <f>IF($AA226="współrzędne niezmienione",VLOOKUP($G226,'WMA -stare dane'!$H$2:$P$114,6,0),"")</f>
        <v>#N/A</v>
      </c>
      <c r="AF226" s="250" t="e">
        <f>IF($AA226="współrzędne niezmienione",VLOOKUP($G226,'WMA -stare dane'!$H$2:$P$114,7,0),"")</f>
        <v>#N/A</v>
      </c>
      <c r="AG226" s="250" t="e">
        <f>IF($AA226="współrzędne niezmienione",VLOOKUP($G226,'WMA -stare dane'!$H$2:$P$114,8,0),"")</f>
        <v>#N/A</v>
      </c>
      <c r="AH226" s="250" t="e">
        <f>IF($AA226="współrzędne niezmienione",VLOOKUP($G226,'WMA -stare dane'!$H$2:$P$114,9,0),"")</f>
        <v>#N/A</v>
      </c>
    </row>
    <row r="227" spans="1:34" ht="43.5" hidden="1">
      <c r="A227" s="21">
        <v>226</v>
      </c>
      <c r="B227" s="7" t="s">
        <v>199</v>
      </c>
      <c r="C227" s="1" t="s">
        <v>1457</v>
      </c>
      <c r="D227" s="20" t="s">
        <v>102</v>
      </c>
      <c r="E227" s="1" t="s">
        <v>2082</v>
      </c>
      <c r="F227" s="1"/>
      <c r="G227" s="1" t="s">
        <v>2164</v>
      </c>
      <c r="H227" s="1"/>
      <c r="I227" s="1"/>
      <c r="J227" s="1"/>
      <c r="K227" s="1">
        <v>35</v>
      </c>
      <c r="L227" s="1" t="s">
        <v>2165</v>
      </c>
      <c r="M227" s="1" t="s">
        <v>73</v>
      </c>
      <c r="N227" s="1"/>
      <c r="O227" s="20" t="s">
        <v>94</v>
      </c>
      <c r="P227" s="7"/>
      <c r="Q227" s="1" t="s">
        <v>2166</v>
      </c>
      <c r="R227" s="14" t="s">
        <v>95</v>
      </c>
      <c r="S227" s="14"/>
      <c r="T227" s="32"/>
      <c r="U227" s="34"/>
      <c r="V227" s="36"/>
      <c r="W227" s="253" t="s">
        <v>97</v>
      </c>
      <c r="X227"/>
      <c r="Y227" s="249" t="e">
        <f>VLOOKUP(G227,'WMA -stare dane'!$H$1:$R$114,1,0)</f>
        <v>#N/A</v>
      </c>
      <c r="Z227" s="249" t="e">
        <f>VLOOKUP(H227,'WMA -stare dane'!$I$1:$R$114,1,0)</f>
        <v>#N/A</v>
      </c>
      <c r="AA227" s="250" t="e">
        <f t="shared" si="3"/>
        <v>#N/A</v>
      </c>
      <c r="AB227" s="249" t="e">
        <f>IF($AA227="współrzędne niezmienione",VLOOKUP($G227,'WMA -stare dane'!$H$2:$P$114,3,0),"")</f>
        <v>#N/A</v>
      </c>
      <c r="AC227" s="249" t="e">
        <f>IF($AA227="współrzędne niezmienione",VLOOKUP($G227,'WMA -stare dane'!$H$2:$P$114,4,0),"")</f>
        <v>#N/A</v>
      </c>
      <c r="AD227" s="249" t="e">
        <f>IF($AA227="współrzędne niezmienione",VLOOKUP($G227,'WMA -stare dane'!$H$2:$P$114,5,0),"")</f>
        <v>#N/A</v>
      </c>
      <c r="AE227" s="249" t="e">
        <f>IF($AA227="współrzędne niezmienione",VLOOKUP($G227,'WMA -stare dane'!$H$2:$P$114,6,0),"")</f>
        <v>#N/A</v>
      </c>
      <c r="AF227" s="250" t="e">
        <f>IF($AA227="współrzędne niezmienione",VLOOKUP($G227,'WMA -stare dane'!$H$2:$P$114,7,0),"")</f>
        <v>#N/A</v>
      </c>
      <c r="AG227" s="250" t="e">
        <f>IF($AA227="współrzędne niezmienione",VLOOKUP($G227,'WMA -stare dane'!$H$2:$P$114,8,0),"")</f>
        <v>#N/A</v>
      </c>
      <c r="AH227" s="250" t="e">
        <f>IF($AA227="współrzędne niezmienione",VLOOKUP($G227,'WMA -stare dane'!$H$2:$P$114,9,0),"")</f>
        <v>#N/A</v>
      </c>
    </row>
    <row r="228" spans="1:34" ht="43.5" hidden="1">
      <c r="A228" s="21">
        <v>227</v>
      </c>
      <c r="B228" s="7" t="s">
        <v>199</v>
      </c>
      <c r="C228" s="1" t="s">
        <v>1457</v>
      </c>
      <c r="D228" s="20" t="s">
        <v>102</v>
      </c>
      <c r="E228" s="1" t="s">
        <v>2082</v>
      </c>
      <c r="F228" s="1"/>
      <c r="G228" s="1" t="s">
        <v>2167</v>
      </c>
      <c r="H228" s="1"/>
      <c r="I228" s="1"/>
      <c r="J228" s="1"/>
      <c r="K228" s="1">
        <v>35</v>
      </c>
      <c r="L228" s="1" t="s">
        <v>2168</v>
      </c>
      <c r="M228" s="1" t="s">
        <v>73</v>
      </c>
      <c r="N228" s="1"/>
      <c r="O228" s="20" t="s">
        <v>94</v>
      </c>
      <c r="P228" s="7"/>
      <c r="Q228" s="1" t="s">
        <v>2166</v>
      </c>
      <c r="R228" s="14" t="s">
        <v>95</v>
      </c>
      <c r="S228" s="14"/>
      <c r="T228" s="32"/>
      <c r="U228" s="34"/>
      <c r="V228" s="36"/>
      <c r="W228" s="253" t="s">
        <v>97</v>
      </c>
      <c r="X228"/>
      <c r="Y228" s="249" t="e">
        <f>VLOOKUP(G228,'WMA -stare dane'!$H$1:$R$114,1,0)</f>
        <v>#N/A</v>
      </c>
      <c r="Z228" s="249" t="e">
        <f>VLOOKUP(H228,'WMA -stare dane'!$I$1:$R$114,1,0)</f>
        <v>#N/A</v>
      </c>
      <c r="AA228" s="250" t="e">
        <f t="shared" si="3"/>
        <v>#N/A</v>
      </c>
      <c r="AB228" s="249" t="e">
        <f>IF($AA228="współrzędne niezmienione",VLOOKUP($G228,'WMA -stare dane'!$H$2:$P$114,3,0),"")</f>
        <v>#N/A</v>
      </c>
      <c r="AC228" s="249" t="e">
        <f>IF($AA228="współrzędne niezmienione",VLOOKUP($G228,'WMA -stare dane'!$H$2:$P$114,4,0),"")</f>
        <v>#N/A</v>
      </c>
      <c r="AD228" s="249" t="e">
        <f>IF($AA228="współrzędne niezmienione",VLOOKUP($G228,'WMA -stare dane'!$H$2:$P$114,5,0),"")</f>
        <v>#N/A</v>
      </c>
      <c r="AE228" s="249" t="e">
        <f>IF($AA228="współrzędne niezmienione",VLOOKUP($G228,'WMA -stare dane'!$H$2:$P$114,6,0),"")</f>
        <v>#N/A</v>
      </c>
      <c r="AF228" s="250" t="e">
        <f>IF($AA228="współrzędne niezmienione",VLOOKUP($G228,'WMA -stare dane'!$H$2:$P$114,7,0),"")</f>
        <v>#N/A</v>
      </c>
      <c r="AG228" s="250" t="e">
        <f>IF($AA228="współrzędne niezmienione",VLOOKUP($G228,'WMA -stare dane'!$H$2:$P$114,8,0),"")</f>
        <v>#N/A</v>
      </c>
      <c r="AH228" s="250" t="e">
        <f>IF($AA228="współrzędne niezmienione",VLOOKUP($G228,'WMA -stare dane'!$H$2:$P$114,9,0),"")</f>
        <v>#N/A</v>
      </c>
    </row>
    <row r="229" spans="1:34" ht="72.5" hidden="1">
      <c r="A229" s="21">
        <v>228</v>
      </c>
      <c r="B229" s="7" t="s">
        <v>1146</v>
      </c>
      <c r="C229" s="1" t="s">
        <v>1147</v>
      </c>
      <c r="D229" s="20" t="s">
        <v>102</v>
      </c>
      <c r="E229" s="1" t="s">
        <v>2169</v>
      </c>
      <c r="F229" s="1"/>
      <c r="G229" s="1" t="s">
        <v>2170</v>
      </c>
      <c r="H229" s="1"/>
      <c r="I229" s="1" t="s">
        <v>2171</v>
      </c>
      <c r="J229" s="1"/>
      <c r="K229" s="1">
        <v>28</v>
      </c>
      <c r="L229" s="1" t="s">
        <v>2172</v>
      </c>
      <c r="M229" s="1" t="s">
        <v>73</v>
      </c>
      <c r="N229" s="1"/>
      <c r="O229" s="20"/>
      <c r="P229" s="7"/>
      <c r="Q229" s="1" t="s">
        <v>2173</v>
      </c>
      <c r="R229" s="15" t="s">
        <v>76</v>
      </c>
      <c r="S229" s="15" t="s">
        <v>2174</v>
      </c>
      <c r="T229" s="32" t="s">
        <v>2175</v>
      </c>
      <c r="U229" s="34"/>
      <c r="V229" s="36"/>
      <c r="W229" s="36" t="s">
        <v>96</v>
      </c>
      <c r="X229"/>
      <c r="Y229" s="249" t="e">
        <f>VLOOKUP(G229,'WMA -stare dane'!$H$1:$R$114,1,0)</f>
        <v>#N/A</v>
      </c>
      <c r="Z229" s="249" t="e">
        <f>VLOOKUP(H229,'WMA -stare dane'!$I$1:$R$114,1,0)</f>
        <v>#N/A</v>
      </c>
      <c r="AA229" s="250" t="e">
        <f t="shared" si="3"/>
        <v>#N/A</v>
      </c>
      <c r="AB229" s="249" t="e">
        <f>IF($AA229="współrzędne niezmienione",VLOOKUP($G229,'WMA -stare dane'!$H$2:$P$114,3,0),"")</f>
        <v>#N/A</v>
      </c>
      <c r="AC229" s="249" t="e">
        <f>IF($AA229="współrzędne niezmienione",VLOOKUP($G229,'WMA -stare dane'!$H$2:$P$114,4,0),"")</f>
        <v>#N/A</v>
      </c>
      <c r="AD229" s="249" t="e">
        <f>IF($AA229="współrzędne niezmienione",VLOOKUP($G229,'WMA -stare dane'!$H$2:$P$114,5,0),"")</f>
        <v>#N/A</v>
      </c>
      <c r="AE229" s="249" t="e">
        <f>IF($AA229="współrzędne niezmienione",VLOOKUP($G229,'WMA -stare dane'!$H$2:$P$114,6,0),"")</f>
        <v>#N/A</v>
      </c>
      <c r="AF229" s="250" t="e">
        <f>IF($AA229="współrzędne niezmienione",VLOOKUP($G229,'WMA -stare dane'!$H$2:$P$114,7,0),"")</f>
        <v>#N/A</v>
      </c>
      <c r="AG229" s="250" t="e">
        <f>IF($AA229="współrzędne niezmienione",VLOOKUP($G229,'WMA -stare dane'!$H$2:$P$114,8,0),"")</f>
        <v>#N/A</v>
      </c>
      <c r="AH229" s="250" t="e">
        <f>IF($AA229="współrzędne niezmienione",VLOOKUP($G229,'WMA -stare dane'!$H$2:$P$114,9,0),"")</f>
        <v>#N/A</v>
      </c>
    </row>
    <row r="230" spans="1:34" ht="29" hidden="1">
      <c r="A230" s="21">
        <v>229</v>
      </c>
      <c r="B230" s="7" t="s">
        <v>463</v>
      </c>
      <c r="C230" s="1" t="s">
        <v>966</v>
      </c>
      <c r="D230" s="20" t="s">
        <v>102</v>
      </c>
      <c r="E230" s="1" t="s">
        <v>2176</v>
      </c>
      <c r="F230" s="1"/>
      <c r="G230" s="1" t="s">
        <v>2177</v>
      </c>
      <c r="H230" s="1"/>
      <c r="I230" s="1" t="s">
        <v>2178</v>
      </c>
      <c r="J230" s="1"/>
      <c r="K230" s="1">
        <v>22</v>
      </c>
      <c r="L230" s="1" t="s">
        <v>2179</v>
      </c>
      <c r="M230" s="1" t="s">
        <v>73</v>
      </c>
      <c r="N230" s="1"/>
      <c r="O230" s="20" t="s">
        <v>94</v>
      </c>
      <c r="P230" s="7"/>
      <c r="Q230" s="1"/>
      <c r="R230" s="14" t="s">
        <v>95</v>
      </c>
      <c r="S230" s="14"/>
      <c r="T230" s="32"/>
      <c r="U230" s="34"/>
      <c r="V230" s="36"/>
      <c r="W230" s="36" t="s">
        <v>96</v>
      </c>
      <c r="X230"/>
      <c r="Y230" s="249" t="e">
        <f>VLOOKUP(G230,'WMA -stare dane'!$H$1:$R$114,1,0)</f>
        <v>#N/A</v>
      </c>
      <c r="Z230" s="249" t="e">
        <f>VLOOKUP(H230,'WMA -stare dane'!$I$1:$R$114,1,0)</f>
        <v>#N/A</v>
      </c>
      <c r="AA230" s="250" t="e">
        <f t="shared" si="3"/>
        <v>#N/A</v>
      </c>
      <c r="AB230" s="249" t="e">
        <f>IF($AA230="współrzędne niezmienione",VLOOKUP($G230,'WMA -stare dane'!$H$2:$P$114,3,0),"")</f>
        <v>#N/A</v>
      </c>
      <c r="AC230" s="249" t="e">
        <f>IF($AA230="współrzędne niezmienione",VLOOKUP($G230,'WMA -stare dane'!$H$2:$P$114,4,0),"")</f>
        <v>#N/A</v>
      </c>
      <c r="AD230" s="249" t="e">
        <f>IF($AA230="współrzędne niezmienione",VLOOKUP($G230,'WMA -stare dane'!$H$2:$P$114,5,0),"")</f>
        <v>#N/A</v>
      </c>
      <c r="AE230" s="249" t="e">
        <f>IF($AA230="współrzędne niezmienione",VLOOKUP($G230,'WMA -stare dane'!$H$2:$P$114,6,0),"")</f>
        <v>#N/A</v>
      </c>
      <c r="AF230" s="250" t="e">
        <f>IF($AA230="współrzędne niezmienione",VLOOKUP($G230,'WMA -stare dane'!$H$2:$P$114,7,0),"")</f>
        <v>#N/A</v>
      </c>
      <c r="AG230" s="250" t="e">
        <f>IF($AA230="współrzędne niezmienione",VLOOKUP($G230,'WMA -stare dane'!$H$2:$P$114,8,0),"")</f>
        <v>#N/A</v>
      </c>
      <c r="AH230" s="250" t="e">
        <f>IF($AA230="współrzędne niezmienione",VLOOKUP($G230,'WMA -stare dane'!$H$2:$P$114,9,0),"")</f>
        <v>#N/A</v>
      </c>
    </row>
    <row r="231" spans="1:34" ht="29" hidden="1">
      <c r="A231" s="21">
        <v>230</v>
      </c>
      <c r="B231" s="7" t="s">
        <v>160</v>
      </c>
      <c r="C231" s="1" t="s">
        <v>1535</v>
      </c>
      <c r="D231" s="20" t="s">
        <v>102</v>
      </c>
      <c r="E231" s="1" t="s">
        <v>2180</v>
      </c>
      <c r="F231" s="1"/>
      <c r="G231" s="1" t="s">
        <v>2181</v>
      </c>
      <c r="H231" s="1"/>
      <c r="I231" s="1" t="s">
        <v>2182</v>
      </c>
      <c r="J231" s="1"/>
      <c r="K231" s="1">
        <v>94</v>
      </c>
      <c r="L231" s="1" t="s">
        <v>2183</v>
      </c>
      <c r="M231" s="1" t="s">
        <v>73</v>
      </c>
      <c r="N231" s="1"/>
      <c r="O231" s="20" t="s">
        <v>94</v>
      </c>
      <c r="P231" s="7"/>
      <c r="Q231" s="1"/>
      <c r="R231" s="14" t="s">
        <v>95</v>
      </c>
      <c r="S231" s="14"/>
      <c r="T231" s="32"/>
      <c r="U231" s="34"/>
      <c r="V231" s="36" t="s">
        <v>166</v>
      </c>
      <c r="W231" s="36" t="s">
        <v>96</v>
      </c>
      <c r="Y231" s="249" t="e">
        <f>VLOOKUP(G231,'WMA -stare dane'!$H$1:$R$114,1,0)</f>
        <v>#N/A</v>
      </c>
      <c r="Z231" s="249" t="e">
        <f>VLOOKUP(H231,'WMA -stare dane'!$I$1:$R$114,1,0)</f>
        <v>#N/A</v>
      </c>
      <c r="AA231" s="250" t="e">
        <f t="shared" si="3"/>
        <v>#N/A</v>
      </c>
      <c r="AB231" s="249" t="e">
        <f>IF($AA231="współrzędne niezmienione",VLOOKUP($G231,'WMA -stare dane'!$H$2:$P$114,3,0),"")</f>
        <v>#N/A</v>
      </c>
      <c r="AC231" s="249" t="e">
        <f>IF($AA231="współrzędne niezmienione",VLOOKUP($G231,'WMA -stare dane'!$H$2:$P$114,4,0),"")</f>
        <v>#N/A</v>
      </c>
      <c r="AD231" s="249" t="e">
        <f>IF($AA231="współrzędne niezmienione",VLOOKUP($G231,'WMA -stare dane'!$H$2:$P$114,5,0),"")</f>
        <v>#N/A</v>
      </c>
      <c r="AE231" s="249" t="e">
        <f>IF($AA231="współrzędne niezmienione",VLOOKUP($G231,'WMA -stare dane'!$H$2:$P$114,6,0),"")</f>
        <v>#N/A</v>
      </c>
      <c r="AF231" s="250" t="e">
        <f>IF($AA231="współrzędne niezmienione",VLOOKUP($G231,'WMA -stare dane'!$H$2:$P$114,7,0),"")</f>
        <v>#N/A</v>
      </c>
      <c r="AG231" s="250" t="e">
        <f>IF($AA231="współrzędne niezmienione",VLOOKUP($G231,'WMA -stare dane'!$H$2:$P$114,8,0),"")</f>
        <v>#N/A</v>
      </c>
      <c r="AH231" s="250" t="e">
        <f>IF($AA231="współrzędne niezmienione",VLOOKUP($G231,'WMA -stare dane'!$H$2:$P$114,9,0),"")</f>
        <v>#N/A</v>
      </c>
    </row>
    <row r="232" spans="1:34" ht="29" hidden="1">
      <c r="A232" s="21">
        <v>231</v>
      </c>
      <c r="B232" s="7" t="s">
        <v>160</v>
      </c>
      <c r="C232" s="1" t="s">
        <v>1535</v>
      </c>
      <c r="D232" s="20" t="s">
        <v>102</v>
      </c>
      <c r="E232" s="1" t="s">
        <v>2184</v>
      </c>
      <c r="F232" s="1"/>
      <c r="G232" s="1" t="s">
        <v>2185</v>
      </c>
      <c r="H232" s="1"/>
      <c r="I232" s="1" t="s">
        <v>2186</v>
      </c>
      <c r="J232" s="1"/>
      <c r="K232" s="1">
        <v>75</v>
      </c>
      <c r="L232" s="1" t="s">
        <v>2187</v>
      </c>
      <c r="M232" s="1" t="s">
        <v>73</v>
      </c>
      <c r="N232" s="1"/>
      <c r="O232" s="20" t="s">
        <v>94</v>
      </c>
      <c r="P232" s="7"/>
      <c r="Q232" s="1"/>
      <c r="R232" s="14" t="s">
        <v>95</v>
      </c>
      <c r="S232" s="14"/>
      <c r="T232" s="32"/>
      <c r="U232" s="34"/>
      <c r="V232" s="36" t="s">
        <v>166</v>
      </c>
      <c r="W232" s="36" t="s">
        <v>97</v>
      </c>
      <c r="Y232" s="249" t="e">
        <f>VLOOKUP(G232,'WMA -stare dane'!$H$1:$R$114,1,0)</f>
        <v>#N/A</v>
      </c>
      <c r="Z232" s="249" t="e">
        <f>VLOOKUP(H232,'WMA -stare dane'!$I$1:$R$114,1,0)</f>
        <v>#N/A</v>
      </c>
      <c r="AA232" s="250" t="e">
        <f t="shared" si="3"/>
        <v>#N/A</v>
      </c>
      <c r="AB232" s="249" t="e">
        <f>IF($AA232="współrzędne niezmienione",VLOOKUP($G232,'WMA -stare dane'!$H$2:$P$114,3,0),"")</f>
        <v>#N/A</v>
      </c>
      <c r="AC232" s="249" t="e">
        <f>IF($AA232="współrzędne niezmienione",VLOOKUP($G232,'WMA -stare dane'!$H$2:$P$114,4,0),"")</f>
        <v>#N/A</v>
      </c>
      <c r="AD232" s="249" t="e">
        <f>IF($AA232="współrzędne niezmienione",VLOOKUP($G232,'WMA -stare dane'!$H$2:$P$114,5,0),"")</f>
        <v>#N/A</v>
      </c>
      <c r="AE232" s="249" t="e">
        <f>IF($AA232="współrzędne niezmienione",VLOOKUP($G232,'WMA -stare dane'!$H$2:$P$114,6,0),"")</f>
        <v>#N/A</v>
      </c>
      <c r="AF232" s="250" t="e">
        <f>IF($AA232="współrzędne niezmienione",VLOOKUP($G232,'WMA -stare dane'!$H$2:$P$114,7,0),"")</f>
        <v>#N/A</v>
      </c>
      <c r="AG232" s="250" t="e">
        <f>IF($AA232="współrzędne niezmienione",VLOOKUP($G232,'WMA -stare dane'!$H$2:$P$114,8,0),"")</f>
        <v>#N/A</v>
      </c>
      <c r="AH232" s="250" t="e">
        <f>IF($AA232="współrzędne niezmienione",VLOOKUP($G232,'WMA -stare dane'!$H$2:$P$114,9,0),"")</f>
        <v>#N/A</v>
      </c>
    </row>
    <row r="233" spans="1:34" ht="85.5" hidden="1" customHeight="1">
      <c r="A233" s="21">
        <v>232</v>
      </c>
      <c r="B233" s="7" t="s">
        <v>106</v>
      </c>
      <c r="C233" s="1" t="s">
        <v>107</v>
      </c>
      <c r="D233" s="20" t="s">
        <v>64</v>
      </c>
      <c r="E233" s="1" t="s">
        <v>2188</v>
      </c>
      <c r="F233" s="20" t="s">
        <v>2189</v>
      </c>
      <c r="G233" s="1" t="s">
        <v>2190</v>
      </c>
      <c r="H233" s="1" t="s">
        <v>2191</v>
      </c>
      <c r="I233" s="1" t="s">
        <v>2192</v>
      </c>
      <c r="J233" s="20" t="s">
        <v>2193</v>
      </c>
      <c r="K233" s="20">
        <v>24</v>
      </c>
      <c r="L233" s="1" t="s">
        <v>2194</v>
      </c>
      <c r="M233" s="1" t="s">
        <v>123</v>
      </c>
      <c r="N233" s="1" t="s">
        <v>2195</v>
      </c>
      <c r="O233" s="20" t="s">
        <v>94</v>
      </c>
      <c r="P233" s="7"/>
      <c r="Q233" s="1" t="s">
        <v>2196</v>
      </c>
      <c r="R233" s="15" t="s">
        <v>76</v>
      </c>
      <c r="S233" s="15" t="s">
        <v>2197</v>
      </c>
      <c r="T233" s="32" t="s">
        <v>2198</v>
      </c>
      <c r="U233" s="40" t="s">
        <v>2199</v>
      </c>
      <c r="V233" s="36" t="s">
        <v>96</v>
      </c>
      <c r="W233" s="36" t="s">
        <v>114</v>
      </c>
      <c r="X233"/>
      <c r="Y233" s="249" t="str">
        <f>VLOOKUP(G233,'WMA -stare dane'!$H$1:$R$114,1,0)</f>
        <v>52.576436 15.585883</v>
      </c>
      <c r="Z233" s="249" t="str">
        <f>VLOOKUP(H233,'WMA -stare dane'!$I$1:$R$114,1,0)</f>
        <v>52.57246584986061 15.628397075827356</v>
      </c>
      <c r="AA233" s="250" t="str">
        <f t="shared" si="3"/>
        <v>współrzędne niezmienione</v>
      </c>
      <c r="AB233" s="249" t="str">
        <f>IF($AA233="współrzędne niezmienione",VLOOKUP($G233,'WMA -stare dane'!$H$2:$P$114,3,0),"")</f>
        <v>52.576436</v>
      </c>
      <c r="AC233" s="249" t="str">
        <f>IF($AA233="współrzędne niezmienione",VLOOKUP($G233,'WMA -stare dane'!$H$2:$P$114,4,0),"")</f>
        <v>15.585883</v>
      </c>
      <c r="AD233" s="249" t="str">
        <f>IF($AA233="współrzędne niezmienione",VLOOKUP($G233,'WMA -stare dane'!$H$2:$P$114,5,0),"")</f>
        <v>52.57246584986061</v>
      </c>
      <c r="AE233" s="249" t="str">
        <f>IF($AA233="współrzędne niezmienione",VLOOKUP($G233,'WMA -stare dane'!$H$2:$P$114,6,0),"")</f>
        <v>15.628397075827356</v>
      </c>
      <c r="AF233" s="250">
        <f>IF($AA233="współrzędne niezmienione",VLOOKUP($G233,'WMA -stare dane'!$H$2:$P$114,7,0),"")</f>
        <v>45.3</v>
      </c>
      <c r="AG233" s="250">
        <f>IF($AA233="współrzędne niezmienione",VLOOKUP($G233,'WMA -stare dane'!$H$2:$P$114,8,0),"")</f>
        <v>48.2</v>
      </c>
      <c r="AH233" s="250">
        <f>IF($AA233="współrzędne niezmienione",VLOOKUP($G233,'WMA -stare dane'!$H$2:$P$114,9,0),"")</f>
        <v>24</v>
      </c>
    </row>
    <row r="234" spans="1:34" ht="130.5" hidden="1">
      <c r="A234" s="21">
        <v>233</v>
      </c>
      <c r="B234" s="7" t="s">
        <v>160</v>
      </c>
      <c r="C234" s="1" t="s">
        <v>672</v>
      </c>
      <c r="D234" s="20" t="s">
        <v>102</v>
      </c>
      <c r="E234" s="1" t="s">
        <v>2204</v>
      </c>
      <c r="F234" s="1"/>
      <c r="G234" s="1" t="s">
        <v>2205</v>
      </c>
      <c r="H234" s="1"/>
      <c r="I234" s="1" t="s">
        <v>2206</v>
      </c>
      <c r="J234" s="1"/>
      <c r="K234" s="1">
        <v>79</v>
      </c>
      <c r="L234" s="1" t="s">
        <v>2207</v>
      </c>
      <c r="M234" s="1" t="s">
        <v>123</v>
      </c>
      <c r="N234" s="1" t="s">
        <v>2208</v>
      </c>
      <c r="O234" s="1" t="s">
        <v>2209</v>
      </c>
      <c r="P234" s="7"/>
      <c r="Q234" s="1"/>
      <c r="R234" s="14" t="s">
        <v>95</v>
      </c>
      <c r="S234" s="14"/>
      <c r="T234" s="32"/>
      <c r="U234" s="32" t="s">
        <v>2210</v>
      </c>
      <c r="V234" s="36"/>
      <c r="W234" s="36" t="s">
        <v>96</v>
      </c>
      <c r="X234"/>
      <c r="Y234" s="249" t="e">
        <f>VLOOKUP(G234,'WMA -stare dane'!$H$1:$R$114,1,0)</f>
        <v>#N/A</v>
      </c>
      <c r="Z234" s="249" t="e">
        <f>VLOOKUP(H234,'WMA -stare dane'!$I$1:$R$114,1,0)</f>
        <v>#N/A</v>
      </c>
      <c r="AA234" s="250" t="e">
        <f t="shared" si="3"/>
        <v>#N/A</v>
      </c>
      <c r="AB234" s="249" t="e">
        <f>IF($AA234="współrzędne niezmienione",VLOOKUP($G234,'WMA -stare dane'!$H$2:$P$114,3,0),"")</f>
        <v>#N/A</v>
      </c>
      <c r="AC234" s="249" t="e">
        <f>IF($AA234="współrzędne niezmienione",VLOOKUP($G234,'WMA -stare dane'!$H$2:$P$114,4,0),"")</f>
        <v>#N/A</v>
      </c>
      <c r="AD234" s="249" t="e">
        <f>IF($AA234="współrzędne niezmienione",VLOOKUP($G234,'WMA -stare dane'!$H$2:$P$114,5,0),"")</f>
        <v>#N/A</v>
      </c>
      <c r="AE234" s="249" t="e">
        <f>IF($AA234="współrzędne niezmienione",VLOOKUP($G234,'WMA -stare dane'!$H$2:$P$114,6,0),"")</f>
        <v>#N/A</v>
      </c>
      <c r="AF234" s="250" t="e">
        <f>IF($AA234="współrzędne niezmienione",VLOOKUP($G234,'WMA -stare dane'!$H$2:$P$114,7,0),"")</f>
        <v>#N/A</v>
      </c>
      <c r="AG234" s="250" t="e">
        <f>IF($AA234="współrzędne niezmienione",VLOOKUP($G234,'WMA -stare dane'!$H$2:$P$114,8,0),"")</f>
        <v>#N/A</v>
      </c>
      <c r="AH234" s="250" t="e">
        <f>IF($AA234="współrzędne niezmienione",VLOOKUP($G234,'WMA -stare dane'!$H$2:$P$114,9,0),"")</f>
        <v>#N/A</v>
      </c>
    </row>
    <row r="235" spans="1:34" s="5" customFormat="1" ht="101.5" hidden="1">
      <c r="A235" s="21">
        <v>234</v>
      </c>
      <c r="B235" s="7" t="s">
        <v>2211</v>
      </c>
      <c r="C235" s="1" t="s">
        <v>132</v>
      </c>
      <c r="D235" s="20" t="s">
        <v>102</v>
      </c>
      <c r="E235" s="1" t="s">
        <v>2212</v>
      </c>
      <c r="F235" s="1"/>
      <c r="G235" s="1" t="s">
        <v>2213</v>
      </c>
      <c r="H235" s="1"/>
      <c r="I235" s="1" t="s">
        <v>2214</v>
      </c>
      <c r="J235" s="1"/>
      <c r="K235" s="1">
        <v>92</v>
      </c>
      <c r="L235" s="1" t="s">
        <v>2215</v>
      </c>
      <c r="M235" s="1" t="s">
        <v>123</v>
      </c>
      <c r="N235" s="1" t="s">
        <v>2208</v>
      </c>
      <c r="O235" s="1" t="s">
        <v>2216</v>
      </c>
      <c r="P235" s="7" t="s">
        <v>2217</v>
      </c>
      <c r="Q235" s="1" t="s">
        <v>2218</v>
      </c>
      <c r="R235" s="2" t="s">
        <v>127</v>
      </c>
      <c r="S235" s="2" t="s">
        <v>1111</v>
      </c>
      <c r="T235" s="32" t="s">
        <v>2219</v>
      </c>
      <c r="U235" s="20" t="s">
        <v>2220</v>
      </c>
      <c r="V235" s="37"/>
      <c r="W235" s="37" t="s">
        <v>96</v>
      </c>
      <c r="X235" s="46"/>
      <c r="Y235" s="249" t="e">
        <f>VLOOKUP(G235,'WMA -stare dane'!$H$1:$R$114,1,0)</f>
        <v>#N/A</v>
      </c>
      <c r="Z235" s="249" t="e">
        <f>VLOOKUP(H235,'WMA -stare dane'!$I$1:$R$114,1,0)</f>
        <v>#N/A</v>
      </c>
      <c r="AA235" s="250" t="e">
        <f t="shared" si="3"/>
        <v>#N/A</v>
      </c>
      <c r="AB235" s="249" t="e">
        <f>IF($AA235="współrzędne niezmienione",VLOOKUP($G235,'WMA -stare dane'!$H$2:$P$114,3,0),"")</f>
        <v>#N/A</v>
      </c>
      <c r="AC235" s="249" t="e">
        <f>IF($AA235="współrzędne niezmienione",VLOOKUP($G235,'WMA -stare dane'!$H$2:$P$114,4,0),"")</f>
        <v>#N/A</v>
      </c>
      <c r="AD235" s="249" t="e">
        <f>IF($AA235="współrzędne niezmienione",VLOOKUP($G235,'WMA -stare dane'!$H$2:$P$114,5,0),"")</f>
        <v>#N/A</v>
      </c>
      <c r="AE235" s="249" t="e">
        <f>IF($AA235="współrzędne niezmienione",VLOOKUP($G235,'WMA -stare dane'!$H$2:$P$114,6,0),"")</f>
        <v>#N/A</v>
      </c>
      <c r="AF235" s="250" t="e">
        <f>IF($AA235="współrzędne niezmienione",VLOOKUP($G235,'WMA -stare dane'!$H$2:$P$114,7,0),"")</f>
        <v>#N/A</v>
      </c>
      <c r="AG235" s="250" t="e">
        <f>IF($AA235="współrzędne niezmienione",VLOOKUP($G235,'WMA -stare dane'!$H$2:$P$114,8,0),"")</f>
        <v>#N/A</v>
      </c>
      <c r="AH235" s="250" t="e">
        <f>IF($AA235="współrzędne niezmienione",VLOOKUP($G235,'WMA -stare dane'!$H$2:$P$114,9,0),"")</f>
        <v>#N/A</v>
      </c>
    </row>
    <row r="236" spans="1:34" s="5" customFormat="1" ht="58" hidden="1">
      <c r="A236" s="21">
        <v>235</v>
      </c>
      <c r="B236" s="7" t="s">
        <v>2211</v>
      </c>
      <c r="C236" s="1" t="s">
        <v>132</v>
      </c>
      <c r="D236" s="20" t="s">
        <v>1335</v>
      </c>
      <c r="E236" s="1" t="s">
        <v>2212</v>
      </c>
      <c r="F236" s="1"/>
      <c r="G236" s="1" t="s">
        <v>2213</v>
      </c>
      <c r="H236" s="1"/>
      <c r="I236" s="49" t="s">
        <v>2221</v>
      </c>
      <c r="J236" s="1"/>
      <c r="K236" s="1">
        <v>92</v>
      </c>
      <c r="L236" s="1" t="s">
        <v>2222</v>
      </c>
      <c r="M236" s="1" t="s">
        <v>123</v>
      </c>
      <c r="N236" s="1" t="s">
        <v>2208</v>
      </c>
      <c r="O236" s="1" t="s">
        <v>2216</v>
      </c>
      <c r="P236" s="7" t="s">
        <v>2217</v>
      </c>
      <c r="Q236" s="1" t="s">
        <v>2223</v>
      </c>
      <c r="R236" s="15" t="s">
        <v>76</v>
      </c>
      <c r="S236" s="15" t="s">
        <v>2224</v>
      </c>
      <c r="T236" s="32"/>
      <c r="U236" s="35"/>
      <c r="V236" s="37"/>
      <c r="W236" s="20" t="s">
        <v>2225</v>
      </c>
      <c r="X236" s="46"/>
      <c r="Y236" s="249" t="e">
        <f>VLOOKUP(G236,'WMA -stare dane'!$H$1:$R$114,1,0)</f>
        <v>#N/A</v>
      </c>
      <c r="Z236" s="249" t="e">
        <f>VLOOKUP(H236,'WMA -stare dane'!$I$1:$R$114,1,0)</f>
        <v>#N/A</v>
      </c>
      <c r="AA236" s="250" t="e">
        <f t="shared" si="3"/>
        <v>#N/A</v>
      </c>
      <c r="AB236" s="249" t="e">
        <f>IF($AA236="współrzędne niezmienione",VLOOKUP($G236,'WMA -stare dane'!$H$2:$P$114,3,0),"")</f>
        <v>#N/A</v>
      </c>
      <c r="AC236" s="249" t="e">
        <f>IF($AA236="współrzędne niezmienione",VLOOKUP($G236,'WMA -stare dane'!$H$2:$P$114,4,0),"")</f>
        <v>#N/A</v>
      </c>
      <c r="AD236" s="249" t="e">
        <f>IF($AA236="współrzędne niezmienione",VLOOKUP($G236,'WMA -stare dane'!$H$2:$P$114,5,0),"")</f>
        <v>#N/A</v>
      </c>
      <c r="AE236" s="249" t="e">
        <f>IF($AA236="współrzędne niezmienione",VLOOKUP($G236,'WMA -stare dane'!$H$2:$P$114,6,0),"")</f>
        <v>#N/A</v>
      </c>
      <c r="AF236" s="250" t="e">
        <f>IF($AA236="współrzędne niezmienione",VLOOKUP($G236,'WMA -stare dane'!$H$2:$P$114,7,0),"")</f>
        <v>#N/A</v>
      </c>
      <c r="AG236" s="250" t="e">
        <f>IF($AA236="współrzędne niezmienione",VLOOKUP($G236,'WMA -stare dane'!$H$2:$P$114,8,0),"")</f>
        <v>#N/A</v>
      </c>
      <c r="AH236" s="250" t="e">
        <f>IF($AA236="współrzędne niezmienione",VLOOKUP($G236,'WMA -stare dane'!$H$2:$P$114,9,0),"")</f>
        <v>#N/A</v>
      </c>
    </row>
    <row r="237" spans="1:34" s="5" customFormat="1" ht="72.5" hidden="1">
      <c r="A237" s="21">
        <v>236</v>
      </c>
      <c r="B237" s="7" t="s">
        <v>167</v>
      </c>
      <c r="C237" s="1" t="s">
        <v>168</v>
      </c>
      <c r="D237" s="20" t="s">
        <v>102</v>
      </c>
      <c r="E237" s="1" t="s">
        <v>2226</v>
      </c>
      <c r="F237" s="1"/>
      <c r="G237" s="1" t="s">
        <v>2227</v>
      </c>
      <c r="H237" s="1"/>
      <c r="I237" s="1" t="s">
        <v>2228</v>
      </c>
      <c r="J237" s="1"/>
      <c r="K237" s="1">
        <v>11</v>
      </c>
      <c r="L237" s="1" t="s">
        <v>2229</v>
      </c>
      <c r="M237" s="1" t="s">
        <v>123</v>
      </c>
      <c r="N237" s="1" t="s">
        <v>2208</v>
      </c>
      <c r="O237" s="20" t="s">
        <v>94</v>
      </c>
      <c r="P237" s="7"/>
      <c r="Q237" s="1"/>
      <c r="R237" s="14" t="s">
        <v>95</v>
      </c>
      <c r="S237" s="14"/>
      <c r="T237" s="32"/>
      <c r="U237" s="1" t="s">
        <v>2230</v>
      </c>
      <c r="V237" s="20" t="s">
        <v>166</v>
      </c>
      <c r="W237" s="20" t="s">
        <v>96</v>
      </c>
      <c r="X237" s="5" t="s">
        <v>2231</v>
      </c>
      <c r="Y237" s="249" t="e">
        <f>VLOOKUP(G237,'WMA -stare dane'!$H$1:$R$114,1,0)</f>
        <v>#N/A</v>
      </c>
      <c r="Z237" s="249" t="e">
        <f>VLOOKUP(H237,'WMA -stare dane'!$I$1:$R$114,1,0)</f>
        <v>#N/A</v>
      </c>
      <c r="AA237" s="250" t="e">
        <f t="shared" si="3"/>
        <v>#N/A</v>
      </c>
      <c r="AB237" s="249" t="e">
        <f>IF($AA237="współrzędne niezmienione",VLOOKUP($G237,'WMA -stare dane'!$H$2:$P$114,3,0),"")</f>
        <v>#N/A</v>
      </c>
      <c r="AC237" s="249" t="e">
        <f>IF($AA237="współrzędne niezmienione",VLOOKUP($G237,'WMA -stare dane'!$H$2:$P$114,4,0),"")</f>
        <v>#N/A</v>
      </c>
      <c r="AD237" s="249" t="e">
        <f>IF($AA237="współrzędne niezmienione",VLOOKUP($G237,'WMA -stare dane'!$H$2:$P$114,5,0),"")</f>
        <v>#N/A</v>
      </c>
      <c r="AE237" s="249" t="e">
        <f>IF($AA237="współrzędne niezmienione",VLOOKUP($G237,'WMA -stare dane'!$H$2:$P$114,6,0),"")</f>
        <v>#N/A</v>
      </c>
      <c r="AF237" s="250" t="e">
        <f>IF($AA237="współrzędne niezmienione",VLOOKUP($G237,'WMA -stare dane'!$H$2:$P$114,7,0),"")</f>
        <v>#N/A</v>
      </c>
      <c r="AG237" s="250" t="e">
        <f>IF($AA237="współrzędne niezmienione",VLOOKUP($G237,'WMA -stare dane'!$H$2:$P$114,8,0),"")</f>
        <v>#N/A</v>
      </c>
      <c r="AH237" s="250" t="e">
        <f>IF($AA237="współrzędne niezmienione",VLOOKUP($G237,'WMA -stare dane'!$H$2:$P$114,9,0),"")</f>
        <v>#N/A</v>
      </c>
    </row>
    <row r="238" spans="1:34" s="5" customFormat="1" ht="121.5" customHeight="1">
      <c r="A238" s="21">
        <v>237</v>
      </c>
      <c r="B238" s="7" t="s">
        <v>160</v>
      </c>
      <c r="C238" s="1" t="s">
        <v>161</v>
      </c>
      <c r="D238" s="20" t="s">
        <v>64</v>
      </c>
      <c r="E238" s="1" t="s">
        <v>1722</v>
      </c>
      <c r="F238" s="1" t="s">
        <v>2232</v>
      </c>
      <c r="G238" s="1"/>
      <c r="H238" s="1"/>
      <c r="I238" s="1" t="s">
        <v>2235</v>
      </c>
      <c r="J238" s="1" t="s">
        <v>2236</v>
      </c>
      <c r="K238" s="1">
        <v>7</v>
      </c>
      <c r="L238" s="1" t="s">
        <v>2237</v>
      </c>
      <c r="M238" s="1" t="s">
        <v>123</v>
      </c>
      <c r="N238" s="1" t="s">
        <v>2208</v>
      </c>
      <c r="O238" s="1" t="s">
        <v>2238</v>
      </c>
      <c r="P238" s="7" t="s">
        <v>557</v>
      </c>
      <c r="Q238" s="1"/>
      <c r="R238" s="2" t="s">
        <v>127</v>
      </c>
      <c r="S238" s="2"/>
      <c r="T238" s="32"/>
      <c r="U238" s="35"/>
      <c r="V238" s="36" t="s">
        <v>166</v>
      </c>
      <c r="W238" s="37" t="s">
        <v>2239</v>
      </c>
      <c r="X238" s="46" t="s">
        <v>2240</v>
      </c>
      <c r="Y238" s="249" t="e">
        <f>VLOOKUP(G238,'WMA -stare dane'!$H$1:$R$114,1,0)</f>
        <v>#N/A</v>
      </c>
      <c r="Z238" s="249" t="e">
        <f>VLOOKUP(H238,'WMA -stare dane'!$I$1:$R$114,1,0)</f>
        <v>#N/A</v>
      </c>
      <c r="AA238" s="250" t="e">
        <f t="shared" si="3"/>
        <v>#N/A</v>
      </c>
      <c r="AB238" s="249" t="e">
        <f>IF($AA238="współrzędne niezmienione",VLOOKUP($G238,'WMA -stare dane'!$H$2:$P$114,3,0),"")</f>
        <v>#N/A</v>
      </c>
      <c r="AC238" s="249" t="e">
        <f>IF($AA238="współrzędne niezmienione",VLOOKUP($G238,'WMA -stare dane'!$H$2:$P$114,4,0),"")</f>
        <v>#N/A</v>
      </c>
      <c r="AD238" s="249" t="e">
        <f>IF($AA238="współrzędne niezmienione",VLOOKUP($G238,'WMA -stare dane'!$H$2:$P$114,5,0),"")</f>
        <v>#N/A</v>
      </c>
      <c r="AE238" s="249" t="e">
        <f>IF($AA238="współrzędne niezmienione",VLOOKUP($G238,'WMA -stare dane'!$H$2:$P$114,6,0),"")</f>
        <v>#N/A</v>
      </c>
      <c r="AF238" s="250" t="e">
        <f>IF($AA238="współrzędne niezmienione",VLOOKUP($G238,'WMA -stare dane'!$H$2:$P$114,7,0),"")</f>
        <v>#N/A</v>
      </c>
      <c r="AG238" s="250" t="e">
        <f>IF($AA238="współrzędne niezmienione",VLOOKUP($G238,'WMA -stare dane'!$H$2:$P$114,8,0),"")</f>
        <v>#N/A</v>
      </c>
      <c r="AH238" s="250" t="e">
        <f>IF($AA238="współrzędne niezmienione",VLOOKUP($G238,'WMA -stare dane'!$H$2:$P$114,9,0),"")</f>
        <v>#N/A</v>
      </c>
    </row>
    <row r="239" spans="1:34" s="5" customFormat="1" ht="29" hidden="1">
      <c r="A239" s="21">
        <v>238</v>
      </c>
      <c r="B239" s="7" t="s">
        <v>131</v>
      </c>
      <c r="C239" s="1" t="s">
        <v>132</v>
      </c>
      <c r="D239" s="20" t="s">
        <v>102</v>
      </c>
      <c r="E239" s="1" t="s">
        <v>2245</v>
      </c>
      <c r="F239" s="1"/>
      <c r="G239" s="1" t="s">
        <v>2246</v>
      </c>
      <c r="H239" s="1"/>
      <c r="I239" s="1" t="s">
        <v>2247</v>
      </c>
      <c r="J239" s="1"/>
      <c r="K239" s="1">
        <v>25</v>
      </c>
      <c r="L239" s="1" t="s">
        <v>2248</v>
      </c>
      <c r="M239" s="1" t="s">
        <v>123</v>
      </c>
      <c r="N239" s="1" t="s">
        <v>2208</v>
      </c>
      <c r="O239" s="1" t="s">
        <v>2249</v>
      </c>
      <c r="P239" s="7" t="s">
        <v>2250</v>
      </c>
      <c r="Q239" s="1"/>
      <c r="R239" s="2" t="s">
        <v>127</v>
      </c>
      <c r="S239" s="2"/>
      <c r="T239" s="32"/>
      <c r="U239" s="39" t="s">
        <v>2251</v>
      </c>
      <c r="V239" s="20"/>
      <c r="W239" s="20"/>
      <c r="X239" s="52" t="s">
        <v>2252</v>
      </c>
      <c r="Y239" s="249" t="e">
        <f>VLOOKUP(G239,'WMA -stare dane'!$H$1:$R$114,1,0)</f>
        <v>#N/A</v>
      </c>
      <c r="Z239" s="249" t="e">
        <f>VLOOKUP(H239,'WMA -stare dane'!$I$1:$R$114,1,0)</f>
        <v>#N/A</v>
      </c>
      <c r="AA239" s="250" t="e">
        <f t="shared" si="3"/>
        <v>#N/A</v>
      </c>
      <c r="AB239" s="249" t="e">
        <f>IF($AA239="współrzędne niezmienione",VLOOKUP($G239,'WMA -stare dane'!$H$2:$P$114,3,0),"")</f>
        <v>#N/A</v>
      </c>
      <c r="AC239" s="249" t="e">
        <f>IF($AA239="współrzędne niezmienione",VLOOKUP($G239,'WMA -stare dane'!$H$2:$P$114,4,0),"")</f>
        <v>#N/A</v>
      </c>
      <c r="AD239" s="249" t="e">
        <f>IF($AA239="współrzędne niezmienione",VLOOKUP($G239,'WMA -stare dane'!$H$2:$P$114,5,0),"")</f>
        <v>#N/A</v>
      </c>
      <c r="AE239" s="249" t="e">
        <f>IF($AA239="współrzędne niezmienione",VLOOKUP($G239,'WMA -stare dane'!$H$2:$P$114,6,0),"")</f>
        <v>#N/A</v>
      </c>
      <c r="AF239" s="250" t="e">
        <f>IF($AA239="współrzędne niezmienione",VLOOKUP($G239,'WMA -stare dane'!$H$2:$P$114,7,0),"")</f>
        <v>#N/A</v>
      </c>
      <c r="AG239" s="250" t="e">
        <f>IF($AA239="współrzędne niezmienione",VLOOKUP($G239,'WMA -stare dane'!$H$2:$P$114,8,0),"")</f>
        <v>#N/A</v>
      </c>
      <c r="AH239" s="250" t="e">
        <f>IF($AA239="współrzędne niezmienione",VLOOKUP($G239,'WMA -stare dane'!$H$2:$P$114,9,0),"")</f>
        <v>#N/A</v>
      </c>
    </row>
    <row r="240" spans="1:34" s="5" customFormat="1" ht="29" hidden="1">
      <c r="A240" s="21">
        <v>239</v>
      </c>
      <c r="B240" s="7" t="s">
        <v>160</v>
      </c>
      <c r="C240" s="1" t="s">
        <v>161</v>
      </c>
      <c r="D240" s="20" t="s">
        <v>102</v>
      </c>
      <c r="E240" s="1" t="s">
        <v>2253</v>
      </c>
      <c r="F240" s="1"/>
      <c r="G240" s="1"/>
      <c r="H240" s="1"/>
      <c r="I240" s="1" t="s">
        <v>2254</v>
      </c>
      <c r="J240" s="1"/>
      <c r="K240" s="1">
        <v>94</v>
      </c>
      <c r="L240" s="1" t="s">
        <v>2255</v>
      </c>
      <c r="M240" s="1" t="s">
        <v>123</v>
      </c>
      <c r="N240" s="1" t="s">
        <v>2208</v>
      </c>
      <c r="O240" s="20" t="s">
        <v>94</v>
      </c>
      <c r="P240" s="20" t="s">
        <v>94</v>
      </c>
      <c r="Q240" s="1" t="s">
        <v>2256</v>
      </c>
      <c r="R240" s="14" t="s">
        <v>95</v>
      </c>
      <c r="S240" s="14"/>
      <c r="T240" s="32"/>
      <c r="U240" s="35"/>
      <c r="V240" s="36" t="s">
        <v>166</v>
      </c>
      <c r="W240" s="36" t="s">
        <v>96</v>
      </c>
      <c r="X240" s="46"/>
      <c r="Y240" s="249" t="e">
        <f>VLOOKUP(G240,'WMA -stare dane'!$H$1:$R$114,1,0)</f>
        <v>#N/A</v>
      </c>
      <c r="Z240" s="249" t="e">
        <f>VLOOKUP(H240,'WMA -stare dane'!$I$1:$R$114,1,0)</f>
        <v>#N/A</v>
      </c>
      <c r="AA240" s="250" t="e">
        <f t="shared" si="3"/>
        <v>#N/A</v>
      </c>
      <c r="AB240" s="249" t="e">
        <f>IF($AA240="współrzędne niezmienione",VLOOKUP($G240,'WMA -stare dane'!$H$2:$P$114,3,0),"")</f>
        <v>#N/A</v>
      </c>
      <c r="AC240" s="249" t="e">
        <f>IF($AA240="współrzędne niezmienione",VLOOKUP($G240,'WMA -stare dane'!$H$2:$P$114,4,0),"")</f>
        <v>#N/A</v>
      </c>
      <c r="AD240" s="249" t="e">
        <f>IF($AA240="współrzędne niezmienione",VLOOKUP($G240,'WMA -stare dane'!$H$2:$P$114,5,0),"")</f>
        <v>#N/A</v>
      </c>
      <c r="AE240" s="249" t="e">
        <f>IF($AA240="współrzędne niezmienione",VLOOKUP($G240,'WMA -stare dane'!$H$2:$P$114,6,0),"")</f>
        <v>#N/A</v>
      </c>
      <c r="AF240" s="250" t="e">
        <f>IF($AA240="współrzędne niezmienione",VLOOKUP($G240,'WMA -stare dane'!$H$2:$P$114,7,0),"")</f>
        <v>#N/A</v>
      </c>
      <c r="AG240" s="250" t="e">
        <f>IF($AA240="współrzędne niezmienione",VLOOKUP($G240,'WMA -stare dane'!$H$2:$P$114,8,0),"")</f>
        <v>#N/A</v>
      </c>
      <c r="AH240" s="250" t="e">
        <f>IF($AA240="współrzędne niezmienione",VLOOKUP($G240,'WMA -stare dane'!$H$2:$P$114,9,0),"")</f>
        <v>#N/A</v>
      </c>
    </row>
    <row r="241" spans="1:34" s="5" customFormat="1" ht="101.5">
      <c r="A241" s="21">
        <v>240</v>
      </c>
      <c r="B241" s="7" t="s">
        <v>1146</v>
      </c>
      <c r="C241" s="1" t="s">
        <v>2257</v>
      </c>
      <c r="D241" s="20" t="s">
        <v>64</v>
      </c>
      <c r="E241" s="1" t="s">
        <v>2258</v>
      </c>
      <c r="F241" s="1"/>
      <c r="G241" s="1"/>
      <c r="H241" s="1"/>
      <c r="I241" s="1" t="s">
        <v>2261</v>
      </c>
      <c r="J241" s="1" t="s">
        <v>2262</v>
      </c>
      <c r="K241" s="1">
        <v>28</v>
      </c>
      <c r="L241" s="1" t="s">
        <v>2263</v>
      </c>
      <c r="M241" s="1" t="s">
        <v>123</v>
      </c>
      <c r="N241" s="1" t="s">
        <v>2208</v>
      </c>
      <c r="O241" s="1" t="s">
        <v>2264</v>
      </c>
      <c r="P241" s="7"/>
      <c r="Q241" s="1" t="s">
        <v>2265</v>
      </c>
      <c r="R241" s="2" t="s">
        <v>127</v>
      </c>
      <c r="S241" s="2" t="s">
        <v>2266</v>
      </c>
      <c r="T241" s="32" t="s">
        <v>2267</v>
      </c>
      <c r="U241" s="55" t="s">
        <v>2696</v>
      </c>
      <c r="V241" s="114" t="s">
        <v>96</v>
      </c>
      <c r="W241" s="114" t="s">
        <v>96</v>
      </c>
      <c r="Y241" s="249" t="e">
        <f>VLOOKUP(G241,'WMA -stare dane'!$H$1:$R$114,1,0)</f>
        <v>#N/A</v>
      </c>
      <c r="Z241" s="249" t="e">
        <f>VLOOKUP(H241,'WMA -stare dane'!$I$1:$R$114,1,0)</f>
        <v>#N/A</v>
      </c>
      <c r="AA241" s="250" t="e">
        <f t="shared" si="3"/>
        <v>#N/A</v>
      </c>
      <c r="AB241" s="249" t="e">
        <f>IF($AA241="współrzędne niezmienione",VLOOKUP($G241,'WMA -stare dane'!$H$2:$P$114,3,0),"")</f>
        <v>#N/A</v>
      </c>
      <c r="AC241" s="249" t="e">
        <f>IF($AA241="współrzędne niezmienione",VLOOKUP($G241,'WMA -stare dane'!$H$2:$P$114,4,0),"")</f>
        <v>#N/A</v>
      </c>
      <c r="AD241" s="249" t="e">
        <f>IF($AA241="współrzędne niezmienione",VLOOKUP($G241,'WMA -stare dane'!$H$2:$P$114,5,0),"")</f>
        <v>#N/A</v>
      </c>
      <c r="AE241" s="249" t="e">
        <f>IF($AA241="współrzędne niezmienione",VLOOKUP($G241,'WMA -stare dane'!$H$2:$P$114,6,0),"")</f>
        <v>#N/A</v>
      </c>
      <c r="AF241" s="250" t="e">
        <f>IF($AA241="współrzędne niezmienione",VLOOKUP($G241,'WMA -stare dane'!$H$2:$P$114,7,0),"")</f>
        <v>#N/A</v>
      </c>
      <c r="AG241" s="250" t="e">
        <f>IF($AA241="współrzędne niezmienione",VLOOKUP($G241,'WMA -stare dane'!$H$2:$P$114,8,0),"")</f>
        <v>#N/A</v>
      </c>
      <c r="AH241" s="250" t="e">
        <f>IF($AA241="współrzędne niezmienione",VLOOKUP($G241,'WMA -stare dane'!$H$2:$P$114,9,0),"")</f>
        <v>#N/A</v>
      </c>
    </row>
    <row r="242" spans="1:34" s="5" customFormat="1" ht="58" hidden="1">
      <c r="A242" s="21">
        <v>241</v>
      </c>
      <c r="B242" s="7" t="s">
        <v>1146</v>
      </c>
      <c r="C242" s="1" t="s">
        <v>2257</v>
      </c>
      <c r="D242" s="20" t="s">
        <v>102</v>
      </c>
      <c r="E242" s="1" t="s">
        <v>2258</v>
      </c>
      <c r="F242" s="1"/>
      <c r="G242" s="1" t="s">
        <v>2272</v>
      </c>
      <c r="H242" s="1"/>
      <c r="I242" s="1"/>
      <c r="J242" s="1"/>
      <c r="K242" s="1">
        <v>28</v>
      </c>
      <c r="L242" s="1" t="s">
        <v>2273</v>
      </c>
      <c r="M242" s="1" t="s">
        <v>123</v>
      </c>
      <c r="N242" s="1" t="s">
        <v>2208</v>
      </c>
      <c r="O242" s="1" t="s">
        <v>2264</v>
      </c>
      <c r="P242" s="7"/>
      <c r="Q242" s="1" t="s">
        <v>2274</v>
      </c>
      <c r="R242" s="14" t="s">
        <v>95</v>
      </c>
      <c r="S242" s="14" t="s">
        <v>2275</v>
      </c>
      <c r="T242" s="32" t="s">
        <v>1170</v>
      </c>
      <c r="U242" s="57"/>
      <c r="V242" s="255"/>
      <c r="W242" s="255"/>
      <c r="Y242" s="249" t="e">
        <f>VLOOKUP(G242,'WMA -stare dane'!$H$1:$R$114,1,0)</f>
        <v>#N/A</v>
      </c>
      <c r="Z242" s="249" t="e">
        <f>VLOOKUP(H242,'WMA -stare dane'!$I$1:$R$114,1,0)</f>
        <v>#N/A</v>
      </c>
      <c r="AA242" s="250" t="e">
        <f t="shared" si="3"/>
        <v>#N/A</v>
      </c>
      <c r="AB242" s="249" t="e">
        <f>IF($AA242="współrzędne niezmienione",VLOOKUP($G242,'WMA -stare dane'!$H$2:$P$114,3,0),"")</f>
        <v>#N/A</v>
      </c>
      <c r="AC242" s="249" t="e">
        <f>IF($AA242="współrzędne niezmienione",VLOOKUP($G242,'WMA -stare dane'!$H$2:$P$114,4,0),"")</f>
        <v>#N/A</v>
      </c>
      <c r="AD242" s="249" t="e">
        <f>IF($AA242="współrzędne niezmienione",VLOOKUP($G242,'WMA -stare dane'!$H$2:$P$114,5,0),"")</f>
        <v>#N/A</v>
      </c>
      <c r="AE242" s="249" t="e">
        <f>IF($AA242="współrzędne niezmienione",VLOOKUP($G242,'WMA -stare dane'!$H$2:$P$114,6,0),"")</f>
        <v>#N/A</v>
      </c>
      <c r="AF242" s="250" t="e">
        <f>IF($AA242="współrzędne niezmienione",VLOOKUP($G242,'WMA -stare dane'!$H$2:$P$114,7,0),"")</f>
        <v>#N/A</v>
      </c>
      <c r="AG242" s="250" t="e">
        <f>IF($AA242="współrzędne niezmienione",VLOOKUP($G242,'WMA -stare dane'!$H$2:$P$114,8,0),"")</f>
        <v>#N/A</v>
      </c>
      <c r="AH242" s="250" t="e">
        <f>IF($AA242="współrzędne niezmienione",VLOOKUP($G242,'WMA -stare dane'!$H$2:$P$114,9,0),"")</f>
        <v>#N/A</v>
      </c>
    </row>
    <row r="243" spans="1:34" s="5" customFormat="1" ht="43.5" hidden="1">
      <c r="A243" s="21">
        <v>242</v>
      </c>
      <c r="B243" s="7" t="s">
        <v>228</v>
      </c>
      <c r="C243" s="1" t="s">
        <v>63</v>
      </c>
      <c r="D243" s="20" t="s">
        <v>1335</v>
      </c>
      <c r="E243" s="1" t="s">
        <v>2276</v>
      </c>
      <c r="F243" s="1"/>
      <c r="G243" s="1" t="s">
        <v>2277</v>
      </c>
      <c r="H243" s="1"/>
      <c r="I243" s="1"/>
      <c r="J243" s="1"/>
      <c r="K243" s="1">
        <v>7</v>
      </c>
      <c r="L243" s="1" t="s">
        <v>2278</v>
      </c>
      <c r="M243" s="1" t="s">
        <v>123</v>
      </c>
      <c r="N243" s="1" t="s">
        <v>2208</v>
      </c>
      <c r="O243" s="1" t="s">
        <v>2279</v>
      </c>
      <c r="P243" s="7" t="s">
        <v>1868</v>
      </c>
      <c r="Q243" s="1" t="s">
        <v>1111</v>
      </c>
      <c r="R243" s="2" t="s">
        <v>127</v>
      </c>
      <c r="S243" s="2"/>
      <c r="T243" s="32"/>
      <c r="U243" s="35"/>
      <c r="V243" s="37"/>
      <c r="W243" s="37"/>
      <c r="X243" s="5" t="s">
        <v>251</v>
      </c>
      <c r="Y243" s="249" t="e">
        <f>VLOOKUP(G243,'WMA -stare dane'!$H$1:$R$114,1,0)</f>
        <v>#N/A</v>
      </c>
      <c r="Z243" s="249" t="e">
        <f>VLOOKUP(H243,'WMA -stare dane'!$I$1:$R$114,1,0)</f>
        <v>#N/A</v>
      </c>
      <c r="AA243" s="250" t="e">
        <f t="shared" si="3"/>
        <v>#N/A</v>
      </c>
      <c r="AB243" s="249" t="e">
        <f>IF($AA243="współrzędne niezmienione",VLOOKUP($G243,'WMA -stare dane'!$H$2:$P$114,3,0),"")</f>
        <v>#N/A</v>
      </c>
      <c r="AC243" s="249" t="e">
        <f>IF($AA243="współrzędne niezmienione",VLOOKUP($G243,'WMA -stare dane'!$H$2:$P$114,4,0),"")</f>
        <v>#N/A</v>
      </c>
      <c r="AD243" s="249" t="e">
        <f>IF($AA243="współrzędne niezmienione",VLOOKUP($G243,'WMA -stare dane'!$H$2:$P$114,5,0),"")</f>
        <v>#N/A</v>
      </c>
      <c r="AE243" s="249" t="e">
        <f>IF($AA243="współrzędne niezmienione",VLOOKUP($G243,'WMA -stare dane'!$H$2:$P$114,6,0),"")</f>
        <v>#N/A</v>
      </c>
      <c r="AF243" s="250" t="e">
        <f>IF($AA243="współrzędne niezmienione",VLOOKUP($G243,'WMA -stare dane'!$H$2:$P$114,7,0),"")</f>
        <v>#N/A</v>
      </c>
      <c r="AG243" s="250" t="e">
        <f>IF($AA243="współrzędne niezmienione",VLOOKUP($G243,'WMA -stare dane'!$H$2:$P$114,8,0),"")</f>
        <v>#N/A</v>
      </c>
      <c r="AH243" s="250" t="e">
        <f>IF($AA243="współrzędne niezmienione",VLOOKUP($G243,'WMA -stare dane'!$H$2:$P$114,9,0),"")</f>
        <v>#N/A</v>
      </c>
    </row>
    <row r="244" spans="1:34" s="5" customFormat="1" ht="58" hidden="1">
      <c r="A244" s="21">
        <v>243</v>
      </c>
      <c r="B244" s="7" t="s">
        <v>1146</v>
      </c>
      <c r="C244" s="1" t="s">
        <v>2257</v>
      </c>
      <c r="D244" s="20" t="s">
        <v>102</v>
      </c>
      <c r="E244" s="1" t="s">
        <v>2280</v>
      </c>
      <c r="F244" s="1"/>
      <c r="G244" s="1" t="s">
        <v>2281</v>
      </c>
      <c r="H244" s="1"/>
      <c r="I244" s="1" t="s">
        <v>2282</v>
      </c>
      <c r="J244" s="1"/>
      <c r="K244" s="1" t="s">
        <v>2283</v>
      </c>
      <c r="L244" s="1" t="s">
        <v>2284</v>
      </c>
      <c r="M244" s="1" t="s">
        <v>123</v>
      </c>
      <c r="N244" s="1" t="s">
        <v>2208</v>
      </c>
      <c r="O244" s="20" t="s">
        <v>94</v>
      </c>
      <c r="P244" s="20" t="s">
        <v>94</v>
      </c>
      <c r="Q244" s="1"/>
      <c r="R244" s="14" t="s">
        <v>95</v>
      </c>
      <c r="S244" s="14"/>
      <c r="T244" s="32"/>
      <c r="U244" s="35"/>
      <c r="V244" s="37"/>
      <c r="W244" s="20" t="s">
        <v>96</v>
      </c>
      <c r="Y244" s="249" t="e">
        <f>VLOOKUP(G244,'WMA -stare dane'!$H$1:$R$114,1,0)</f>
        <v>#N/A</v>
      </c>
      <c r="Z244" s="249" t="e">
        <f>VLOOKUP(H244,'WMA -stare dane'!$I$1:$R$114,1,0)</f>
        <v>#N/A</v>
      </c>
      <c r="AA244" s="250" t="e">
        <f t="shared" si="3"/>
        <v>#N/A</v>
      </c>
      <c r="AB244" s="249" t="e">
        <f>IF($AA244="współrzędne niezmienione",VLOOKUP($G244,'WMA -stare dane'!$H$2:$P$114,3,0),"")</f>
        <v>#N/A</v>
      </c>
      <c r="AC244" s="249" t="e">
        <f>IF($AA244="współrzędne niezmienione",VLOOKUP($G244,'WMA -stare dane'!$H$2:$P$114,4,0),"")</f>
        <v>#N/A</v>
      </c>
      <c r="AD244" s="249" t="e">
        <f>IF($AA244="współrzędne niezmienione",VLOOKUP($G244,'WMA -stare dane'!$H$2:$P$114,5,0),"")</f>
        <v>#N/A</v>
      </c>
      <c r="AE244" s="249" t="e">
        <f>IF($AA244="współrzędne niezmienione",VLOOKUP($G244,'WMA -stare dane'!$H$2:$P$114,6,0),"")</f>
        <v>#N/A</v>
      </c>
      <c r="AF244" s="250" t="e">
        <f>IF($AA244="współrzędne niezmienione",VLOOKUP($G244,'WMA -stare dane'!$H$2:$P$114,7,0),"")</f>
        <v>#N/A</v>
      </c>
      <c r="AG244" s="250" t="e">
        <f>IF($AA244="współrzędne niezmienione",VLOOKUP($G244,'WMA -stare dane'!$H$2:$P$114,8,0),"")</f>
        <v>#N/A</v>
      </c>
      <c r="AH244" s="250" t="e">
        <f>IF($AA244="współrzędne niezmienione",VLOOKUP($G244,'WMA -stare dane'!$H$2:$P$114,9,0),"")</f>
        <v>#N/A</v>
      </c>
    </row>
    <row r="245" spans="1:34" s="5" customFormat="1" ht="58" hidden="1">
      <c r="A245" s="21">
        <v>244</v>
      </c>
      <c r="B245" s="1" t="s">
        <v>1146</v>
      </c>
      <c r="C245" s="1" t="s">
        <v>2257</v>
      </c>
      <c r="D245" s="20" t="s">
        <v>102</v>
      </c>
      <c r="E245" s="1" t="s">
        <v>2285</v>
      </c>
      <c r="F245" s="1"/>
      <c r="G245" s="49" t="s">
        <v>2286</v>
      </c>
      <c r="H245" s="1"/>
      <c r="I245" s="1" t="s">
        <v>2287</v>
      </c>
      <c r="J245" s="1"/>
      <c r="K245" s="1">
        <v>9</v>
      </c>
      <c r="L245" s="1" t="s">
        <v>2288</v>
      </c>
      <c r="M245" s="1" t="s">
        <v>123</v>
      </c>
      <c r="N245" s="1"/>
      <c r="O245" s="20" t="s">
        <v>2289</v>
      </c>
      <c r="P245" s="7" t="s">
        <v>2033</v>
      </c>
      <c r="Q245" s="1" t="s">
        <v>2290</v>
      </c>
      <c r="R245" s="14" t="s">
        <v>95</v>
      </c>
      <c r="S245" s="14"/>
      <c r="T245" s="32" t="s">
        <v>2291</v>
      </c>
      <c r="U245" s="51" t="s">
        <v>2292</v>
      </c>
      <c r="V245" s="37"/>
      <c r="W245" s="20" t="s">
        <v>96</v>
      </c>
      <c r="Y245" s="249" t="e">
        <f>VLOOKUP(G245,'WMA -stare dane'!$H$1:$R$114,1,0)</f>
        <v>#N/A</v>
      </c>
      <c r="Z245" s="249" t="e">
        <f>VLOOKUP(H245,'WMA -stare dane'!$I$1:$R$114,1,0)</f>
        <v>#N/A</v>
      </c>
      <c r="AA245" s="250" t="e">
        <f t="shared" si="3"/>
        <v>#N/A</v>
      </c>
      <c r="AB245" s="249" t="e">
        <f>IF($AA245="współrzędne niezmienione",VLOOKUP($G245,'WMA -stare dane'!$H$2:$P$114,3,0),"")</f>
        <v>#N/A</v>
      </c>
      <c r="AC245" s="249" t="e">
        <f>IF($AA245="współrzędne niezmienione",VLOOKUP($G245,'WMA -stare dane'!$H$2:$P$114,4,0),"")</f>
        <v>#N/A</v>
      </c>
      <c r="AD245" s="249" t="e">
        <f>IF($AA245="współrzędne niezmienione",VLOOKUP($G245,'WMA -stare dane'!$H$2:$P$114,5,0),"")</f>
        <v>#N/A</v>
      </c>
      <c r="AE245" s="249" t="e">
        <f>IF($AA245="współrzędne niezmienione",VLOOKUP($G245,'WMA -stare dane'!$H$2:$P$114,6,0),"")</f>
        <v>#N/A</v>
      </c>
      <c r="AF245" s="250" t="e">
        <f>IF($AA245="współrzędne niezmienione",VLOOKUP($G245,'WMA -stare dane'!$H$2:$P$114,7,0),"")</f>
        <v>#N/A</v>
      </c>
      <c r="AG245" s="250" t="e">
        <f>IF($AA245="współrzędne niezmienione",VLOOKUP($G245,'WMA -stare dane'!$H$2:$P$114,8,0),"")</f>
        <v>#N/A</v>
      </c>
      <c r="AH245" s="250" t="e">
        <f>IF($AA245="współrzędne niezmienione",VLOOKUP($G245,'WMA -stare dane'!$H$2:$P$114,9,0),"")</f>
        <v>#N/A</v>
      </c>
    </row>
    <row r="246" spans="1:34" s="5" customFormat="1" ht="72.5" hidden="1">
      <c r="A246" s="21">
        <v>245</v>
      </c>
      <c r="B246" s="1" t="s">
        <v>1146</v>
      </c>
      <c r="C246" s="1" t="s">
        <v>2257</v>
      </c>
      <c r="D246" s="20" t="s">
        <v>102</v>
      </c>
      <c r="E246" s="1" t="s">
        <v>2293</v>
      </c>
      <c r="F246" s="1"/>
      <c r="G246" s="1"/>
      <c r="H246" s="1"/>
      <c r="I246" s="1" t="s">
        <v>2294</v>
      </c>
      <c r="J246" s="1"/>
      <c r="K246" s="1">
        <v>94</v>
      </c>
      <c r="L246" s="1" t="s">
        <v>2295</v>
      </c>
      <c r="M246" s="1" t="s">
        <v>123</v>
      </c>
      <c r="N246" s="1"/>
      <c r="O246" s="20" t="s">
        <v>2289</v>
      </c>
      <c r="P246" s="7" t="s">
        <v>2033</v>
      </c>
      <c r="Q246" s="1" t="s">
        <v>2296</v>
      </c>
      <c r="R246" s="14" t="s">
        <v>95</v>
      </c>
      <c r="S246" s="14"/>
      <c r="T246" s="32"/>
      <c r="U246" s="35"/>
      <c r="V246" s="37"/>
      <c r="W246" s="20" t="s">
        <v>96</v>
      </c>
      <c r="Y246" s="249" t="e">
        <f>VLOOKUP(G246,'WMA -stare dane'!$H$1:$R$114,1,0)</f>
        <v>#N/A</v>
      </c>
      <c r="Z246" s="249" t="e">
        <f>VLOOKUP(H246,'WMA -stare dane'!$I$1:$R$114,1,0)</f>
        <v>#N/A</v>
      </c>
      <c r="AA246" s="250" t="e">
        <f t="shared" si="3"/>
        <v>#N/A</v>
      </c>
      <c r="AB246" s="249" t="e">
        <f>IF($AA246="współrzędne niezmienione",VLOOKUP($G246,'WMA -stare dane'!$H$2:$P$114,3,0),"")</f>
        <v>#N/A</v>
      </c>
      <c r="AC246" s="249" t="e">
        <f>IF($AA246="współrzędne niezmienione",VLOOKUP($G246,'WMA -stare dane'!$H$2:$P$114,4,0),"")</f>
        <v>#N/A</v>
      </c>
      <c r="AD246" s="249" t="e">
        <f>IF($AA246="współrzędne niezmienione",VLOOKUP($G246,'WMA -stare dane'!$H$2:$P$114,5,0),"")</f>
        <v>#N/A</v>
      </c>
      <c r="AE246" s="249" t="e">
        <f>IF($AA246="współrzędne niezmienione",VLOOKUP($G246,'WMA -stare dane'!$H$2:$P$114,6,0),"")</f>
        <v>#N/A</v>
      </c>
      <c r="AF246" s="250" t="e">
        <f>IF($AA246="współrzędne niezmienione",VLOOKUP($G246,'WMA -stare dane'!$H$2:$P$114,7,0),"")</f>
        <v>#N/A</v>
      </c>
      <c r="AG246" s="250" t="e">
        <f>IF($AA246="współrzędne niezmienione",VLOOKUP($G246,'WMA -stare dane'!$H$2:$P$114,8,0),"")</f>
        <v>#N/A</v>
      </c>
      <c r="AH246" s="250" t="e">
        <f>IF($AA246="współrzędne niezmienione",VLOOKUP($G246,'WMA -stare dane'!$H$2:$P$114,9,0),"")</f>
        <v>#N/A</v>
      </c>
    </row>
    <row r="247" spans="1:34" s="5" customFormat="1" ht="30" hidden="1" customHeight="1">
      <c r="A247" s="21">
        <v>246</v>
      </c>
      <c r="B247" s="7" t="s">
        <v>131</v>
      </c>
      <c r="C247" s="1" t="s">
        <v>132</v>
      </c>
      <c r="D247" s="20" t="s">
        <v>102</v>
      </c>
      <c r="E247" s="1" t="s">
        <v>1885</v>
      </c>
      <c r="F247" s="1"/>
      <c r="G247" s="1" t="s">
        <v>2297</v>
      </c>
      <c r="H247" s="1"/>
      <c r="I247" s="49" t="s">
        <v>2298</v>
      </c>
      <c r="J247" s="1"/>
      <c r="K247" s="1">
        <v>92</v>
      </c>
      <c r="L247" s="1" t="s">
        <v>2299</v>
      </c>
      <c r="M247" s="1" t="s">
        <v>123</v>
      </c>
      <c r="N247" s="1" t="s">
        <v>2208</v>
      </c>
      <c r="O247" s="1" t="s">
        <v>2300</v>
      </c>
      <c r="P247" s="7" t="s">
        <v>2301</v>
      </c>
      <c r="Q247" s="1" t="s">
        <v>1111</v>
      </c>
      <c r="R247" s="2" t="s">
        <v>127</v>
      </c>
      <c r="S247" s="2"/>
      <c r="T247" s="32"/>
      <c r="U247" s="39"/>
      <c r="V247" s="20"/>
      <c r="W247" s="20"/>
      <c r="X247" s="52" t="s">
        <v>2302</v>
      </c>
      <c r="Y247" s="249" t="e">
        <f>VLOOKUP(G247,'WMA -stare dane'!$H$1:$R$114,1,0)</f>
        <v>#N/A</v>
      </c>
      <c r="Z247" s="249" t="e">
        <f>VLOOKUP(H247,'WMA -stare dane'!$I$1:$R$114,1,0)</f>
        <v>#N/A</v>
      </c>
      <c r="AA247" s="250" t="e">
        <f t="shared" si="3"/>
        <v>#N/A</v>
      </c>
      <c r="AB247" s="249" t="e">
        <f>IF($AA247="współrzędne niezmienione",VLOOKUP($G247,'WMA -stare dane'!$H$2:$P$114,3,0),"")</f>
        <v>#N/A</v>
      </c>
      <c r="AC247" s="249" t="e">
        <f>IF($AA247="współrzędne niezmienione",VLOOKUP($G247,'WMA -stare dane'!$H$2:$P$114,4,0),"")</f>
        <v>#N/A</v>
      </c>
      <c r="AD247" s="249" t="e">
        <f>IF($AA247="współrzędne niezmienione",VLOOKUP($G247,'WMA -stare dane'!$H$2:$P$114,5,0),"")</f>
        <v>#N/A</v>
      </c>
      <c r="AE247" s="249" t="e">
        <f>IF($AA247="współrzędne niezmienione",VLOOKUP($G247,'WMA -stare dane'!$H$2:$P$114,6,0),"")</f>
        <v>#N/A</v>
      </c>
      <c r="AF247" s="250" t="e">
        <f>IF($AA247="współrzędne niezmienione",VLOOKUP($G247,'WMA -stare dane'!$H$2:$P$114,7,0),"")</f>
        <v>#N/A</v>
      </c>
      <c r="AG247" s="250" t="e">
        <f>IF($AA247="współrzędne niezmienione",VLOOKUP($G247,'WMA -stare dane'!$H$2:$P$114,8,0),"")</f>
        <v>#N/A</v>
      </c>
      <c r="AH247" s="250" t="e">
        <f>IF($AA247="współrzędne niezmienione",VLOOKUP($G247,'WMA -stare dane'!$H$2:$P$114,9,0),"")</f>
        <v>#N/A</v>
      </c>
    </row>
    <row r="248" spans="1:34" s="5" customFormat="1" ht="29" hidden="1">
      <c r="A248" s="21">
        <v>247</v>
      </c>
      <c r="B248" s="7" t="s">
        <v>167</v>
      </c>
      <c r="C248" s="1" t="s">
        <v>168</v>
      </c>
      <c r="D248" s="20" t="s">
        <v>102</v>
      </c>
      <c r="E248" s="1" t="s">
        <v>2303</v>
      </c>
      <c r="F248" s="1"/>
      <c r="G248" s="1" t="s">
        <v>2304</v>
      </c>
      <c r="H248" s="1"/>
      <c r="I248" s="1" t="s">
        <v>2305</v>
      </c>
      <c r="J248" s="1"/>
      <c r="K248" s="1">
        <v>45</v>
      </c>
      <c r="L248" s="1" t="s">
        <v>2306</v>
      </c>
      <c r="M248" s="1" t="s">
        <v>123</v>
      </c>
      <c r="N248" s="1" t="s">
        <v>2208</v>
      </c>
      <c r="O248" s="20" t="s">
        <v>94</v>
      </c>
      <c r="P248" s="7"/>
      <c r="Q248" s="1"/>
      <c r="R248" s="14" t="s">
        <v>95</v>
      </c>
      <c r="S248" s="14"/>
      <c r="T248" s="32"/>
      <c r="U248" s="48" t="s">
        <v>1734</v>
      </c>
      <c r="V248" s="20" t="s">
        <v>166</v>
      </c>
      <c r="W248" s="20" t="s">
        <v>96</v>
      </c>
      <c r="Y248" s="249" t="e">
        <f>VLOOKUP(G248,'WMA -stare dane'!$H$1:$R$114,1,0)</f>
        <v>#N/A</v>
      </c>
      <c r="Z248" s="249" t="e">
        <f>VLOOKUP(H248,'WMA -stare dane'!$I$1:$R$114,1,0)</f>
        <v>#N/A</v>
      </c>
      <c r="AA248" s="250" t="e">
        <f t="shared" si="3"/>
        <v>#N/A</v>
      </c>
      <c r="AB248" s="249" t="e">
        <f>IF($AA248="współrzędne niezmienione",VLOOKUP($G248,'WMA -stare dane'!$H$2:$P$114,3,0),"")</f>
        <v>#N/A</v>
      </c>
      <c r="AC248" s="249" t="e">
        <f>IF($AA248="współrzędne niezmienione",VLOOKUP($G248,'WMA -stare dane'!$H$2:$P$114,4,0),"")</f>
        <v>#N/A</v>
      </c>
      <c r="AD248" s="249" t="e">
        <f>IF($AA248="współrzędne niezmienione",VLOOKUP($G248,'WMA -stare dane'!$H$2:$P$114,5,0),"")</f>
        <v>#N/A</v>
      </c>
      <c r="AE248" s="249" t="e">
        <f>IF($AA248="współrzędne niezmienione",VLOOKUP($G248,'WMA -stare dane'!$H$2:$P$114,6,0),"")</f>
        <v>#N/A</v>
      </c>
      <c r="AF248" s="250" t="e">
        <f>IF($AA248="współrzędne niezmienione",VLOOKUP($G248,'WMA -stare dane'!$H$2:$P$114,7,0),"")</f>
        <v>#N/A</v>
      </c>
      <c r="AG248" s="250" t="e">
        <f>IF($AA248="współrzędne niezmienione",VLOOKUP($G248,'WMA -stare dane'!$H$2:$P$114,8,0),"")</f>
        <v>#N/A</v>
      </c>
      <c r="AH248" s="250" t="e">
        <f>IF($AA248="współrzędne niezmienione",VLOOKUP($G248,'WMA -stare dane'!$H$2:$P$114,9,0),"")</f>
        <v>#N/A</v>
      </c>
    </row>
    <row r="249" spans="1:34" s="5" customFormat="1" ht="58" hidden="1">
      <c r="A249" s="21">
        <v>248</v>
      </c>
      <c r="B249" s="7" t="s">
        <v>199</v>
      </c>
      <c r="C249" s="1" t="s">
        <v>2307</v>
      </c>
      <c r="D249" s="20" t="s">
        <v>102</v>
      </c>
      <c r="E249" s="1" t="s">
        <v>2308</v>
      </c>
      <c r="F249" s="1"/>
      <c r="G249" s="1" t="s">
        <v>2309</v>
      </c>
      <c r="H249" s="1"/>
      <c r="I249" s="1"/>
      <c r="J249" s="1"/>
      <c r="K249" s="1">
        <v>94</v>
      </c>
      <c r="L249" s="1" t="s">
        <v>2310</v>
      </c>
      <c r="M249" s="1" t="s">
        <v>123</v>
      </c>
      <c r="N249" s="1" t="s">
        <v>2208</v>
      </c>
      <c r="O249" s="1" t="s">
        <v>2311</v>
      </c>
      <c r="P249" s="20" t="s">
        <v>94</v>
      </c>
      <c r="Q249" s="1"/>
      <c r="R249" s="14" t="s">
        <v>95</v>
      </c>
      <c r="S249" s="14"/>
      <c r="T249" s="32"/>
      <c r="U249" s="35"/>
      <c r="V249" s="37"/>
      <c r="W249" s="253" t="s">
        <v>96</v>
      </c>
      <c r="Y249" s="249" t="e">
        <f>VLOOKUP(G249,'WMA -stare dane'!$H$1:$R$114,1,0)</f>
        <v>#N/A</v>
      </c>
      <c r="Z249" s="249" t="e">
        <f>VLOOKUP(H249,'WMA -stare dane'!$I$1:$R$114,1,0)</f>
        <v>#N/A</v>
      </c>
      <c r="AA249" s="250" t="e">
        <f t="shared" si="3"/>
        <v>#N/A</v>
      </c>
      <c r="AB249" s="249" t="e">
        <f>IF($AA249="współrzędne niezmienione",VLOOKUP($G249,'WMA -stare dane'!$H$2:$P$114,3,0),"")</f>
        <v>#N/A</v>
      </c>
      <c r="AC249" s="249" t="e">
        <f>IF($AA249="współrzędne niezmienione",VLOOKUP($G249,'WMA -stare dane'!$H$2:$P$114,4,0),"")</f>
        <v>#N/A</v>
      </c>
      <c r="AD249" s="249" t="e">
        <f>IF($AA249="współrzędne niezmienione",VLOOKUP($G249,'WMA -stare dane'!$H$2:$P$114,5,0),"")</f>
        <v>#N/A</v>
      </c>
      <c r="AE249" s="249" t="e">
        <f>IF($AA249="współrzędne niezmienione",VLOOKUP($G249,'WMA -stare dane'!$H$2:$P$114,6,0),"")</f>
        <v>#N/A</v>
      </c>
      <c r="AF249" s="250" t="e">
        <f>IF($AA249="współrzędne niezmienione",VLOOKUP($G249,'WMA -stare dane'!$H$2:$P$114,7,0),"")</f>
        <v>#N/A</v>
      </c>
      <c r="AG249" s="250" t="e">
        <f>IF($AA249="współrzędne niezmienione",VLOOKUP($G249,'WMA -stare dane'!$H$2:$P$114,8,0),"")</f>
        <v>#N/A</v>
      </c>
      <c r="AH249" s="250" t="e">
        <f>IF($AA249="współrzędne niezmienione",VLOOKUP($G249,'WMA -stare dane'!$H$2:$P$114,9,0),"")</f>
        <v>#N/A</v>
      </c>
    </row>
    <row r="250" spans="1:34" s="5" customFormat="1" ht="43.5" hidden="1">
      <c r="A250" s="21">
        <v>249</v>
      </c>
      <c r="B250" s="7" t="s">
        <v>199</v>
      </c>
      <c r="C250" s="1" t="s">
        <v>1457</v>
      </c>
      <c r="D250" s="20" t="s">
        <v>102</v>
      </c>
      <c r="E250" s="1" t="s">
        <v>2312</v>
      </c>
      <c r="F250" s="1"/>
      <c r="G250" s="1" t="s">
        <v>2313</v>
      </c>
      <c r="H250" s="1"/>
      <c r="I250" s="1"/>
      <c r="J250" s="1"/>
      <c r="K250" s="1">
        <v>3</v>
      </c>
      <c r="L250" s="1" t="s">
        <v>2314</v>
      </c>
      <c r="M250" s="1" t="s">
        <v>123</v>
      </c>
      <c r="N250" s="1" t="s">
        <v>2208</v>
      </c>
      <c r="O250" s="20" t="s">
        <v>94</v>
      </c>
      <c r="P250" s="20" t="s">
        <v>94</v>
      </c>
      <c r="Q250" s="1"/>
      <c r="R250" s="14" t="s">
        <v>95</v>
      </c>
      <c r="S250" s="14"/>
      <c r="T250" s="32"/>
      <c r="U250" s="35"/>
      <c r="V250" s="37"/>
      <c r="W250" s="253" t="s">
        <v>96</v>
      </c>
      <c r="Y250" s="249" t="e">
        <f>VLOOKUP(G250,'WMA -stare dane'!$H$1:$R$114,1,0)</f>
        <v>#N/A</v>
      </c>
      <c r="Z250" s="249" t="e">
        <f>VLOOKUP(H250,'WMA -stare dane'!$I$1:$R$114,1,0)</f>
        <v>#N/A</v>
      </c>
      <c r="AA250" s="250" t="e">
        <f t="shared" si="3"/>
        <v>#N/A</v>
      </c>
      <c r="AB250" s="249" t="e">
        <f>IF($AA250="współrzędne niezmienione",VLOOKUP($G250,'WMA -stare dane'!$H$2:$P$114,3,0),"")</f>
        <v>#N/A</v>
      </c>
      <c r="AC250" s="249" t="e">
        <f>IF($AA250="współrzędne niezmienione",VLOOKUP($G250,'WMA -stare dane'!$H$2:$P$114,4,0),"")</f>
        <v>#N/A</v>
      </c>
      <c r="AD250" s="249" t="e">
        <f>IF($AA250="współrzędne niezmienione",VLOOKUP($G250,'WMA -stare dane'!$H$2:$P$114,5,0),"")</f>
        <v>#N/A</v>
      </c>
      <c r="AE250" s="249" t="e">
        <f>IF($AA250="współrzędne niezmienione",VLOOKUP($G250,'WMA -stare dane'!$H$2:$P$114,6,0),"")</f>
        <v>#N/A</v>
      </c>
      <c r="AF250" s="250" t="e">
        <f>IF($AA250="współrzędne niezmienione",VLOOKUP($G250,'WMA -stare dane'!$H$2:$P$114,7,0),"")</f>
        <v>#N/A</v>
      </c>
      <c r="AG250" s="250" t="e">
        <f>IF($AA250="współrzędne niezmienione",VLOOKUP($G250,'WMA -stare dane'!$H$2:$P$114,8,0),"")</f>
        <v>#N/A</v>
      </c>
      <c r="AH250" s="250" t="e">
        <f>IF($AA250="współrzędne niezmienione",VLOOKUP($G250,'WMA -stare dane'!$H$2:$P$114,9,0),"")</f>
        <v>#N/A</v>
      </c>
    </row>
    <row r="251" spans="1:34" s="5" customFormat="1" ht="43.5" hidden="1">
      <c r="A251" s="21">
        <v>250</v>
      </c>
      <c r="B251" s="7" t="s">
        <v>228</v>
      </c>
      <c r="C251" s="1" t="s">
        <v>63</v>
      </c>
      <c r="D251" s="20" t="s">
        <v>102</v>
      </c>
      <c r="E251" s="1" t="s">
        <v>2315</v>
      </c>
      <c r="F251" s="1"/>
      <c r="G251" s="1" t="s">
        <v>2316</v>
      </c>
      <c r="H251" s="1"/>
      <c r="I251" s="1"/>
      <c r="J251" s="1"/>
      <c r="K251" s="1">
        <v>50</v>
      </c>
      <c r="L251" s="1" t="s">
        <v>2317</v>
      </c>
      <c r="M251" s="1" t="s">
        <v>123</v>
      </c>
      <c r="N251" s="1" t="s">
        <v>2208</v>
      </c>
      <c r="O251" s="1" t="s">
        <v>2318</v>
      </c>
      <c r="P251" s="20" t="s">
        <v>94</v>
      </c>
      <c r="Q251" s="1"/>
      <c r="R251" s="14" t="s">
        <v>95</v>
      </c>
      <c r="S251" s="14"/>
      <c r="T251" s="32"/>
      <c r="U251" s="35"/>
      <c r="V251" s="37"/>
      <c r="W251" s="36" t="s">
        <v>96</v>
      </c>
      <c r="X251" s="239" t="s">
        <v>251</v>
      </c>
      <c r="Y251" s="249" t="e">
        <f>VLOOKUP(G251,'WMA -stare dane'!$H$1:$R$114,1,0)</f>
        <v>#N/A</v>
      </c>
      <c r="Z251" s="249" t="e">
        <f>VLOOKUP(H251,'WMA -stare dane'!$I$1:$R$114,1,0)</f>
        <v>#N/A</v>
      </c>
      <c r="AA251" s="250" t="e">
        <f t="shared" si="3"/>
        <v>#N/A</v>
      </c>
      <c r="AB251" s="249" t="e">
        <f>IF($AA251="współrzędne niezmienione",VLOOKUP($G251,'WMA -stare dane'!$H$2:$P$114,3,0),"")</f>
        <v>#N/A</v>
      </c>
      <c r="AC251" s="249" t="e">
        <f>IF($AA251="współrzędne niezmienione",VLOOKUP($G251,'WMA -stare dane'!$H$2:$P$114,4,0),"")</f>
        <v>#N/A</v>
      </c>
      <c r="AD251" s="249" t="e">
        <f>IF($AA251="współrzędne niezmienione",VLOOKUP($G251,'WMA -stare dane'!$H$2:$P$114,5,0),"")</f>
        <v>#N/A</v>
      </c>
      <c r="AE251" s="249" t="e">
        <f>IF($AA251="współrzędne niezmienione",VLOOKUP($G251,'WMA -stare dane'!$H$2:$P$114,6,0),"")</f>
        <v>#N/A</v>
      </c>
      <c r="AF251" s="250" t="e">
        <f>IF($AA251="współrzędne niezmienione",VLOOKUP($G251,'WMA -stare dane'!$H$2:$P$114,7,0),"")</f>
        <v>#N/A</v>
      </c>
      <c r="AG251" s="250" t="e">
        <f>IF($AA251="współrzędne niezmienione",VLOOKUP($G251,'WMA -stare dane'!$H$2:$P$114,8,0),"")</f>
        <v>#N/A</v>
      </c>
      <c r="AH251" s="250" t="e">
        <f>IF($AA251="współrzędne niezmienione",VLOOKUP($G251,'WMA -stare dane'!$H$2:$P$114,9,0),"")</f>
        <v>#N/A</v>
      </c>
    </row>
    <row r="252" spans="1:34" s="5" customFormat="1" ht="43.5" hidden="1">
      <c r="A252" s="21">
        <v>251</v>
      </c>
      <c r="B252" s="7" t="s">
        <v>85</v>
      </c>
      <c r="C252" s="1" t="s">
        <v>86</v>
      </c>
      <c r="D252" s="20" t="s">
        <v>102</v>
      </c>
      <c r="E252" s="1" t="s">
        <v>2319</v>
      </c>
      <c r="F252" s="1"/>
      <c r="G252" s="1" t="s">
        <v>2320</v>
      </c>
      <c r="H252" s="1"/>
      <c r="I252" s="1"/>
      <c r="J252" s="1"/>
      <c r="K252" s="1">
        <v>51</v>
      </c>
      <c r="L252" s="1" t="s">
        <v>2321</v>
      </c>
      <c r="M252" s="1" t="s">
        <v>123</v>
      </c>
      <c r="N252" s="1" t="s">
        <v>2208</v>
      </c>
      <c r="O252" s="20" t="s">
        <v>94</v>
      </c>
      <c r="P252" s="20" t="s">
        <v>94</v>
      </c>
      <c r="Q252" s="1"/>
      <c r="R252" s="14" t="s">
        <v>95</v>
      </c>
      <c r="S252" s="14"/>
      <c r="T252" s="32"/>
      <c r="U252" s="35"/>
      <c r="V252" s="36" t="s">
        <v>96</v>
      </c>
      <c r="W252" s="36" t="s">
        <v>96</v>
      </c>
      <c r="X252" s="239"/>
      <c r="Y252" s="249" t="e">
        <f>VLOOKUP(G252,'WMA -stare dane'!$H$1:$R$114,1,0)</f>
        <v>#N/A</v>
      </c>
      <c r="Z252" s="249" t="e">
        <f>VLOOKUP(H252,'WMA -stare dane'!$I$1:$R$114,1,0)</f>
        <v>#N/A</v>
      </c>
      <c r="AA252" s="250" t="e">
        <f t="shared" si="3"/>
        <v>#N/A</v>
      </c>
      <c r="AB252" s="249" t="e">
        <f>IF($AA252="współrzędne niezmienione",VLOOKUP($G252,'WMA -stare dane'!$H$2:$P$114,3,0),"")</f>
        <v>#N/A</v>
      </c>
      <c r="AC252" s="249" t="e">
        <f>IF($AA252="współrzędne niezmienione",VLOOKUP($G252,'WMA -stare dane'!$H$2:$P$114,4,0),"")</f>
        <v>#N/A</v>
      </c>
      <c r="AD252" s="249" t="e">
        <f>IF($AA252="współrzędne niezmienione",VLOOKUP($G252,'WMA -stare dane'!$H$2:$P$114,5,0),"")</f>
        <v>#N/A</v>
      </c>
      <c r="AE252" s="249" t="e">
        <f>IF($AA252="współrzędne niezmienione",VLOOKUP($G252,'WMA -stare dane'!$H$2:$P$114,6,0),"")</f>
        <v>#N/A</v>
      </c>
      <c r="AF252" s="250" t="e">
        <f>IF($AA252="współrzędne niezmienione",VLOOKUP($G252,'WMA -stare dane'!$H$2:$P$114,7,0),"")</f>
        <v>#N/A</v>
      </c>
      <c r="AG252" s="250" t="e">
        <f>IF($AA252="współrzędne niezmienione",VLOOKUP($G252,'WMA -stare dane'!$H$2:$P$114,8,0),"")</f>
        <v>#N/A</v>
      </c>
      <c r="AH252" s="250" t="e">
        <f>IF($AA252="współrzędne niezmienione",VLOOKUP($G252,'WMA -stare dane'!$H$2:$P$114,9,0),"")</f>
        <v>#N/A</v>
      </c>
    </row>
    <row r="253" spans="1:34" s="5" customFormat="1" ht="29" hidden="1">
      <c r="A253" s="21">
        <v>252</v>
      </c>
      <c r="B253" s="7" t="s">
        <v>167</v>
      </c>
      <c r="C253" s="1" t="s">
        <v>168</v>
      </c>
      <c r="D253" s="20" t="s">
        <v>102</v>
      </c>
      <c r="E253" s="1" t="s">
        <v>2322</v>
      </c>
      <c r="F253" s="1"/>
      <c r="G253" s="1" t="s">
        <v>2323</v>
      </c>
      <c r="H253" s="1"/>
      <c r="I253" s="1" t="s">
        <v>2324</v>
      </c>
      <c r="J253" s="1"/>
      <c r="K253" s="1">
        <v>79</v>
      </c>
      <c r="L253" s="1" t="s">
        <v>2325</v>
      </c>
      <c r="M253" s="1" t="s">
        <v>123</v>
      </c>
      <c r="N253" s="1" t="s">
        <v>2208</v>
      </c>
      <c r="O253" s="20" t="s">
        <v>94</v>
      </c>
      <c r="P253" s="20" t="s">
        <v>94</v>
      </c>
      <c r="Q253" s="1"/>
      <c r="R253" s="14" t="s">
        <v>95</v>
      </c>
      <c r="S253" s="14"/>
      <c r="T253" s="32"/>
      <c r="U253" s="1" t="s">
        <v>2326</v>
      </c>
      <c r="V253" s="20"/>
      <c r="W253" s="36"/>
      <c r="X253" s="239" t="s">
        <v>2327</v>
      </c>
      <c r="Y253" s="249" t="e">
        <f>VLOOKUP(G253,'WMA -stare dane'!$H$1:$R$114,1,0)</f>
        <v>#N/A</v>
      </c>
      <c r="Z253" s="249" t="e">
        <f>VLOOKUP(H253,'WMA -stare dane'!$I$1:$R$114,1,0)</f>
        <v>#N/A</v>
      </c>
      <c r="AA253" s="250" t="e">
        <f t="shared" si="3"/>
        <v>#N/A</v>
      </c>
      <c r="AB253" s="249" t="e">
        <f>IF($AA253="współrzędne niezmienione",VLOOKUP($G253,'WMA -stare dane'!$H$2:$P$114,3,0),"")</f>
        <v>#N/A</v>
      </c>
      <c r="AC253" s="249" t="e">
        <f>IF($AA253="współrzędne niezmienione",VLOOKUP($G253,'WMA -stare dane'!$H$2:$P$114,4,0),"")</f>
        <v>#N/A</v>
      </c>
      <c r="AD253" s="249" t="e">
        <f>IF($AA253="współrzędne niezmienione",VLOOKUP($G253,'WMA -stare dane'!$H$2:$P$114,5,0),"")</f>
        <v>#N/A</v>
      </c>
      <c r="AE253" s="249" t="e">
        <f>IF($AA253="współrzędne niezmienione",VLOOKUP($G253,'WMA -stare dane'!$H$2:$P$114,6,0),"")</f>
        <v>#N/A</v>
      </c>
      <c r="AF253" s="250" t="e">
        <f>IF($AA253="współrzędne niezmienione",VLOOKUP($G253,'WMA -stare dane'!$H$2:$P$114,7,0),"")</f>
        <v>#N/A</v>
      </c>
      <c r="AG253" s="250" t="e">
        <f>IF($AA253="współrzędne niezmienione",VLOOKUP($G253,'WMA -stare dane'!$H$2:$P$114,8,0),"")</f>
        <v>#N/A</v>
      </c>
      <c r="AH253" s="250" t="e">
        <f>IF($AA253="współrzędne niezmienione",VLOOKUP($G253,'WMA -stare dane'!$H$2:$P$114,9,0),"")</f>
        <v>#N/A</v>
      </c>
    </row>
    <row r="254" spans="1:34" s="5" customFormat="1" ht="72.5" hidden="1">
      <c r="A254" s="21">
        <v>253</v>
      </c>
      <c r="B254" s="7" t="s">
        <v>167</v>
      </c>
      <c r="C254" s="1" t="s">
        <v>168</v>
      </c>
      <c r="D254" s="20" t="s">
        <v>102</v>
      </c>
      <c r="E254" s="1" t="s">
        <v>2328</v>
      </c>
      <c r="F254" s="1"/>
      <c r="G254" s="1" t="s">
        <v>2329</v>
      </c>
      <c r="H254" s="1"/>
      <c r="I254" s="1" t="s">
        <v>2330</v>
      </c>
      <c r="J254" s="1"/>
      <c r="K254" s="1">
        <v>86</v>
      </c>
      <c r="L254" s="1" t="s">
        <v>2331</v>
      </c>
      <c r="M254" s="1" t="s">
        <v>123</v>
      </c>
      <c r="N254" s="1" t="s">
        <v>2208</v>
      </c>
      <c r="O254" s="1" t="s">
        <v>2332</v>
      </c>
      <c r="P254" s="7" t="s">
        <v>2333</v>
      </c>
      <c r="Q254" s="1" t="s">
        <v>2334</v>
      </c>
      <c r="R254" s="2" t="s">
        <v>127</v>
      </c>
      <c r="S254" s="2" t="s">
        <v>2335</v>
      </c>
      <c r="T254" s="32" t="s">
        <v>2336</v>
      </c>
      <c r="U254" s="48" t="s">
        <v>1734</v>
      </c>
      <c r="V254" s="20" t="s">
        <v>166</v>
      </c>
      <c r="W254" s="36" t="s">
        <v>96</v>
      </c>
      <c r="X254" s="239"/>
      <c r="Y254" s="249" t="e">
        <f>VLOOKUP(G254,'WMA -stare dane'!$H$1:$R$114,1,0)</f>
        <v>#N/A</v>
      </c>
      <c r="Z254" s="249" t="e">
        <f>VLOOKUP(H254,'WMA -stare dane'!$I$1:$R$114,1,0)</f>
        <v>#N/A</v>
      </c>
      <c r="AA254" s="250" t="e">
        <f t="shared" si="3"/>
        <v>#N/A</v>
      </c>
      <c r="AB254" s="249" t="e">
        <f>IF($AA254="współrzędne niezmienione",VLOOKUP($G254,'WMA -stare dane'!$H$2:$P$114,3,0),"")</f>
        <v>#N/A</v>
      </c>
      <c r="AC254" s="249" t="e">
        <f>IF($AA254="współrzędne niezmienione",VLOOKUP($G254,'WMA -stare dane'!$H$2:$P$114,4,0),"")</f>
        <v>#N/A</v>
      </c>
      <c r="AD254" s="249" t="e">
        <f>IF($AA254="współrzędne niezmienione",VLOOKUP($G254,'WMA -stare dane'!$H$2:$P$114,5,0),"")</f>
        <v>#N/A</v>
      </c>
      <c r="AE254" s="249" t="e">
        <f>IF($AA254="współrzędne niezmienione",VLOOKUP($G254,'WMA -stare dane'!$H$2:$P$114,6,0),"")</f>
        <v>#N/A</v>
      </c>
      <c r="AF254" s="250" t="e">
        <f>IF($AA254="współrzędne niezmienione",VLOOKUP($G254,'WMA -stare dane'!$H$2:$P$114,7,0),"")</f>
        <v>#N/A</v>
      </c>
      <c r="AG254" s="250" t="e">
        <f>IF($AA254="współrzędne niezmienione",VLOOKUP($G254,'WMA -stare dane'!$H$2:$P$114,8,0),"")</f>
        <v>#N/A</v>
      </c>
      <c r="AH254" s="250" t="e">
        <f>IF($AA254="współrzędne niezmienione",VLOOKUP($G254,'WMA -stare dane'!$H$2:$P$114,9,0),"")</f>
        <v>#N/A</v>
      </c>
    </row>
    <row r="255" spans="1:34" s="5" customFormat="1" ht="87" hidden="1">
      <c r="A255" s="21">
        <v>254</v>
      </c>
      <c r="B255" s="7" t="s">
        <v>167</v>
      </c>
      <c r="C255" s="1" t="s">
        <v>168</v>
      </c>
      <c r="D255" s="20" t="s">
        <v>1335</v>
      </c>
      <c r="E255" s="1" t="s">
        <v>2328</v>
      </c>
      <c r="F255" s="1"/>
      <c r="G255" s="1" t="s">
        <v>2329</v>
      </c>
      <c r="H255" s="1"/>
      <c r="I255" s="1" t="s">
        <v>2330</v>
      </c>
      <c r="J255" s="1"/>
      <c r="K255" s="1">
        <v>86</v>
      </c>
      <c r="L255" s="1" t="s">
        <v>2337</v>
      </c>
      <c r="M255" s="1" t="s">
        <v>123</v>
      </c>
      <c r="N255" s="1" t="s">
        <v>2208</v>
      </c>
      <c r="O255" s="1" t="s">
        <v>2338</v>
      </c>
      <c r="P255" s="7" t="s">
        <v>2333</v>
      </c>
      <c r="Q255" s="1" t="s">
        <v>2339</v>
      </c>
      <c r="R255" s="14" t="s">
        <v>95</v>
      </c>
      <c r="S255" s="14" t="s">
        <v>2340</v>
      </c>
      <c r="T255" s="32"/>
      <c r="U255" s="48" t="s">
        <v>1734</v>
      </c>
      <c r="V255" s="20" t="s">
        <v>166</v>
      </c>
      <c r="W255" s="36" t="s">
        <v>96</v>
      </c>
      <c r="X255" s="239"/>
      <c r="Y255" s="249" t="e">
        <f>VLOOKUP(G255,'WMA -stare dane'!$H$1:$R$114,1,0)</f>
        <v>#N/A</v>
      </c>
      <c r="Z255" s="249" t="e">
        <f>VLOOKUP(H255,'WMA -stare dane'!$I$1:$R$114,1,0)</f>
        <v>#N/A</v>
      </c>
      <c r="AA255" s="250" t="e">
        <f t="shared" si="3"/>
        <v>#N/A</v>
      </c>
      <c r="AB255" s="249" t="e">
        <f>IF($AA255="współrzędne niezmienione",VLOOKUP($G255,'WMA -stare dane'!$H$2:$P$114,3,0),"")</f>
        <v>#N/A</v>
      </c>
      <c r="AC255" s="249" t="e">
        <f>IF($AA255="współrzędne niezmienione",VLOOKUP($G255,'WMA -stare dane'!$H$2:$P$114,4,0),"")</f>
        <v>#N/A</v>
      </c>
      <c r="AD255" s="249" t="e">
        <f>IF($AA255="współrzędne niezmienione",VLOOKUP($G255,'WMA -stare dane'!$H$2:$P$114,5,0),"")</f>
        <v>#N/A</v>
      </c>
      <c r="AE255" s="249" t="e">
        <f>IF($AA255="współrzędne niezmienione",VLOOKUP($G255,'WMA -stare dane'!$H$2:$P$114,6,0),"")</f>
        <v>#N/A</v>
      </c>
      <c r="AF255" s="250" t="e">
        <f>IF($AA255="współrzędne niezmienione",VLOOKUP($G255,'WMA -stare dane'!$H$2:$P$114,7,0),"")</f>
        <v>#N/A</v>
      </c>
      <c r="AG255" s="250" t="e">
        <f>IF($AA255="współrzędne niezmienione",VLOOKUP($G255,'WMA -stare dane'!$H$2:$P$114,8,0),"")</f>
        <v>#N/A</v>
      </c>
      <c r="AH255" s="250" t="e">
        <f>IF($AA255="współrzędne niezmienione",VLOOKUP($G255,'WMA -stare dane'!$H$2:$P$114,9,0),"")</f>
        <v>#N/A</v>
      </c>
    </row>
    <row r="256" spans="1:34" s="5" customFormat="1" ht="72.5" hidden="1">
      <c r="A256" s="21">
        <v>255</v>
      </c>
      <c r="B256" s="7" t="s">
        <v>85</v>
      </c>
      <c r="C256" s="1" t="s">
        <v>86</v>
      </c>
      <c r="D256" s="20" t="s">
        <v>102</v>
      </c>
      <c r="E256" s="1" t="s">
        <v>2341</v>
      </c>
      <c r="F256" s="1"/>
      <c r="G256" s="1"/>
      <c r="H256" s="1"/>
      <c r="I256" s="1" t="s">
        <v>2342</v>
      </c>
      <c r="J256" s="1"/>
      <c r="K256" s="1">
        <v>58</v>
      </c>
      <c r="L256" s="1" t="s">
        <v>2343</v>
      </c>
      <c r="M256" s="1" t="s">
        <v>123</v>
      </c>
      <c r="N256" s="1" t="s">
        <v>2208</v>
      </c>
      <c r="O256" s="20" t="s">
        <v>94</v>
      </c>
      <c r="P256" s="20" t="s">
        <v>94</v>
      </c>
      <c r="Q256" s="1" t="s">
        <v>2344</v>
      </c>
      <c r="R256" s="2" t="s">
        <v>127</v>
      </c>
      <c r="S256" s="2" t="s">
        <v>1111</v>
      </c>
      <c r="T256" s="32" t="s">
        <v>2345</v>
      </c>
      <c r="U256" s="35"/>
      <c r="V256" s="36"/>
      <c r="W256" s="36"/>
      <c r="X256" s="239" t="s">
        <v>251</v>
      </c>
      <c r="Y256" s="249" t="e">
        <f>VLOOKUP(G256,'WMA -stare dane'!$H$1:$R$114,1,0)</f>
        <v>#N/A</v>
      </c>
      <c r="Z256" s="249" t="e">
        <f>VLOOKUP(H256,'WMA -stare dane'!$I$1:$R$114,1,0)</f>
        <v>#N/A</v>
      </c>
      <c r="AA256" s="250" t="e">
        <f t="shared" si="3"/>
        <v>#N/A</v>
      </c>
      <c r="AB256" s="249" t="e">
        <f>IF($AA256="współrzędne niezmienione",VLOOKUP($G256,'WMA -stare dane'!$H$2:$P$114,3,0),"")</f>
        <v>#N/A</v>
      </c>
      <c r="AC256" s="249" t="e">
        <f>IF($AA256="współrzędne niezmienione",VLOOKUP($G256,'WMA -stare dane'!$H$2:$P$114,4,0),"")</f>
        <v>#N/A</v>
      </c>
      <c r="AD256" s="249" t="e">
        <f>IF($AA256="współrzędne niezmienione",VLOOKUP($G256,'WMA -stare dane'!$H$2:$P$114,5,0),"")</f>
        <v>#N/A</v>
      </c>
      <c r="AE256" s="249" t="e">
        <f>IF($AA256="współrzędne niezmienione",VLOOKUP($G256,'WMA -stare dane'!$H$2:$P$114,6,0),"")</f>
        <v>#N/A</v>
      </c>
      <c r="AF256" s="250" t="e">
        <f>IF($AA256="współrzędne niezmienione",VLOOKUP($G256,'WMA -stare dane'!$H$2:$P$114,7,0),"")</f>
        <v>#N/A</v>
      </c>
      <c r="AG256" s="250" t="e">
        <f>IF($AA256="współrzędne niezmienione",VLOOKUP($G256,'WMA -stare dane'!$H$2:$P$114,8,0),"")</f>
        <v>#N/A</v>
      </c>
      <c r="AH256" s="250" t="e">
        <f>IF($AA256="współrzędne niezmienione",VLOOKUP($G256,'WMA -stare dane'!$H$2:$P$114,9,0),"")</f>
        <v>#N/A</v>
      </c>
    </row>
    <row r="257" spans="1:34" s="5" customFormat="1" ht="29" hidden="1">
      <c r="A257" s="21">
        <v>256</v>
      </c>
      <c r="B257" s="7" t="s">
        <v>160</v>
      </c>
      <c r="C257" s="1" t="s">
        <v>161</v>
      </c>
      <c r="D257" s="20" t="s">
        <v>102</v>
      </c>
      <c r="E257" s="1" t="s">
        <v>2346</v>
      </c>
      <c r="F257" s="1"/>
      <c r="G257" s="1" t="s">
        <v>2347</v>
      </c>
      <c r="H257" s="1"/>
      <c r="I257" s="1" t="s">
        <v>2348</v>
      </c>
      <c r="J257" s="1"/>
      <c r="K257" s="1">
        <v>94</v>
      </c>
      <c r="L257" s="1" t="s">
        <v>2349</v>
      </c>
      <c r="M257" s="1" t="s">
        <v>123</v>
      </c>
      <c r="N257" s="1" t="s">
        <v>2208</v>
      </c>
      <c r="O257" s="20" t="s">
        <v>94</v>
      </c>
      <c r="P257" s="20" t="s">
        <v>94</v>
      </c>
      <c r="Q257" s="1"/>
      <c r="R257" s="14" t="s">
        <v>95</v>
      </c>
      <c r="S257" s="14"/>
      <c r="T257" s="32"/>
      <c r="U257" s="35"/>
      <c r="V257" s="36" t="s">
        <v>166</v>
      </c>
      <c r="W257" s="36" t="s">
        <v>96</v>
      </c>
      <c r="X257" s="239"/>
      <c r="Y257" s="249" t="e">
        <f>VLOOKUP(G257,'WMA -stare dane'!$H$1:$R$114,1,0)</f>
        <v>#N/A</v>
      </c>
      <c r="Z257" s="249" t="e">
        <f>VLOOKUP(H257,'WMA -stare dane'!$I$1:$R$114,1,0)</f>
        <v>#N/A</v>
      </c>
      <c r="AA257" s="250" t="e">
        <f t="shared" si="3"/>
        <v>#N/A</v>
      </c>
      <c r="AB257" s="249" t="e">
        <f>IF($AA257="współrzędne niezmienione",VLOOKUP($G257,'WMA -stare dane'!$H$2:$P$114,3,0),"")</f>
        <v>#N/A</v>
      </c>
      <c r="AC257" s="249" t="e">
        <f>IF($AA257="współrzędne niezmienione",VLOOKUP($G257,'WMA -stare dane'!$H$2:$P$114,4,0),"")</f>
        <v>#N/A</v>
      </c>
      <c r="AD257" s="249" t="e">
        <f>IF($AA257="współrzędne niezmienione",VLOOKUP($G257,'WMA -stare dane'!$H$2:$P$114,5,0),"")</f>
        <v>#N/A</v>
      </c>
      <c r="AE257" s="249" t="e">
        <f>IF($AA257="współrzędne niezmienione",VLOOKUP($G257,'WMA -stare dane'!$H$2:$P$114,6,0),"")</f>
        <v>#N/A</v>
      </c>
      <c r="AF257" s="250" t="e">
        <f>IF($AA257="współrzędne niezmienione",VLOOKUP($G257,'WMA -stare dane'!$H$2:$P$114,7,0),"")</f>
        <v>#N/A</v>
      </c>
      <c r="AG257" s="250" t="e">
        <f>IF($AA257="współrzędne niezmienione",VLOOKUP($G257,'WMA -stare dane'!$H$2:$P$114,8,0),"")</f>
        <v>#N/A</v>
      </c>
      <c r="AH257" s="250" t="e">
        <f>IF($AA257="współrzędne niezmienione",VLOOKUP($G257,'WMA -stare dane'!$H$2:$P$114,9,0),"")</f>
        <v>#N/A</v>
      </c>
    </row>
    <row r="258" spans="1:34" ht="29">
      <c r="A258" s="21">
        <v>257</v>
      </c>
      <c r="B258" s="7" t="s">
        <v>167</v>
      </c>
      <c r="C258" s="1" t="s">
        <v>586</v>
      </c>
      <c r="D258" s="20" t="s">
        <v>64</v>
      </c>
      <c r="E258" s="1" t="s">
        <v>2350</v>
      </c>
      <c r="F258" s="1"/>
      <c r="G258" s="1" t="s">
        <v>2697</v>
      </c>
      <c r="H258" s="49" t="s">
        <v>2698</v>
      </c>
      <c r="I258" s="1" t="s">
        <v>2353</v>
      </c>
      <c r="J258" s="1" t="s">
        <v>2354</v>
      </c>
      <c r="K258" s="1">
        <v>46</v>
      </c>
      <c r="L258" s="1" t="s">
        <v>2355</v>
      </c>
      <c r="M258" s="1" t="s">
        <v>123</v>
      </c>
      <c r="N258" s="1" t="s">
        <v>2208</v>
      </c>
      <c r="O258" s="1" t="s">
        <v>94</v>
      </c>
      <c r="P258" s="20" t="s">
        <v>94</v>
      </c>
      <c r="Q258" s="1"/>
      <c r="R258" s="14" t="s">
        <v>95</v>
      </c>
      <c r="S258" s="14"/>
      <c r="T258" s="32"/>
      <c r="U258" s="40" t="s">
        <v>2356</v>
      </c>
      <c r="V258" s="36" t="s">
        <v>96</v>
      </c>
      <c r="W258" s="36" t="s">
        <v>2357</v>
      </c>
      <c r="X258" s="239"/>
      <c r="Y258" s="249" t="e">
        <f>VLOOKUP(G258,'WMA -stare dane'!$H$1:$R$114,1,0)</f>
        <v>#N/A</v>
      </c>
      <c r="Z258" s="249" t="e">
        <f>VLOOKUP(H258,'WMA -stare dane'!$I$1:$R$114,1,0)</f>
        <v>#N/A</v>
      </c>
      <c r="AA258" s="250" t="e">
        <f t="shared" si="3"/>
        <v>#N/A</v>
      </c>
      <c r="AB258" s="249" t="e">
        <f>IF($AA258="współrzędne niezmienione",VLOOKUP($G258,'WMA -stare dane'!$H$2:$P$114,3,0),"")</f>
        <v>#N/A</v>
      </c>
      <c r="AC258" s="249" t="e">
        <f>IF($AA258="współrzędne niezmienione",VLOOKUP($G258,'WMA -stare dane'!$H$2:$P$114,4,0),"")</f>
        <v>#N/A</v>
      </c>
      <c r="AD258" s="249" t="e">
        <f>IF($AA258="współrzędne niezmienione",VLOOKUP($G258,'WMA -stare dane'!$H$2:$P$114,5,0),"")</f>
        <v>#N/A</v>
      </c>
      <c r="AE258" s="249" t="e">
        <f>IF($AA258="współrzędne niezmienione",VLOOKUP($G258,'WMA -stare dane'!$H$2:$P$114,6,0),"")</f>
        <v>#N/A</v>
      </c>
      <c r="AF258" s="250" t="e">
        <f>IF($AA258="współrzędne niezmienione",VLOOKUP($G258,'WMA -stare dane'!$H$2:$P$114,7,0),"")</f>
        <v>#N/A</v>
      </c>
      <c r="AG258" s="250" t="e">
        <f>IF($AA258="współrzędne niezmienione",VLOOKUP($G258,'WMA -stare dane'!$H$2:$P$114,8,0),"")</f>
        <v>#N/A</v>
      </c>
      <c r="AH258" s="250" t="e">
        <f>IF($AA258="współrzędne niezmienione",VLOOKUP($G258,'WMA -stare dane'!$H$2:$P$114,9,0),"")</f>
        <v>#N/A</v>
      </c>
    </row>
    <row r="259" spans="1:34" ht="29" hidden="1">
      <c r="A259" s="21">
        <v>258</v>
      </c>
      <c r="B259" s="7" t="s">
        <v>160</v>
      </c>
      <c r="C259" s="1" t="s">
        <v>161</v>
      </c>
      <c r="D259" s="1" t="s">
        <v>102</v>
      </c>
      <c r="E259" s="1" t="s">
        <v>2362</v>
      </c>
      <c r="F259" s="1"/>
      <c r="G259" s="1"/>
      <c r="H259" s="1"/>
      <c r="I259" s="1" t="s">
        <v>2363</v>
      </c>
      <c r="J259" s="1"/>
      <c r="K259" s="1">
        <v>75</v>
      </c>
      <c r="L259" s="1" t="s">
        <v>2364</v>
      </c>
      <c r="M259" s="1" t="s">
        <v>123</v>
      </c>
      <c r="N259" s="1" t="s">
        <v>2208</v>
      </c>
      <c r="O259" s="20" t="s">
        <v>94</v>
      </c>
      <c r="P259" s="20" t="s">
        <v>94</v>
      </c>
      <c r="Q259" s="1"/>
      <c r="R259" s="14" t="s">
        <v>95</v>
      </c>
      <c r="S259" s="14"/>
      <c r="T259" s="32"/>
      <c r="U259" s="34"/>
      <c r="V259" s="36" t="s">
        <v>166</v>
      </c>
      <c r="W259" s="36" t="s">
        <v>96</v>
      </c>
      <c r="X259" s="239"/>
      <c r="Y259" s="249" t="e">
        <f>VLOOKUP(G259,'WMA -stare dane'!$H$1:$R$114,1,0)</f>
        <v>#N/A</v>
      </c>
      <c r="Z259" s="249" t="e">
        <f>VLOOKUP(H259,'WMA -stare dane'!$I$1:$R$114,1,0)</f>
        <v>#N/A</v>
      </c>
      <c r="AA259" s="250" t="e">
        <f t="shared" ref="AA259:AA273" si="4">IF(AND(G259=Y259,H259=Z259),"współrzędne niezmienione","różnica")</f>
        <v>#N/A</v>
      </c>
      <c r="AB259" s="249" t="e">
        <f>IF($AA259="współrzędne niezmienione",VLOOKUP($G259,'WMA -stare dane'!$H$2:$P$114,3,0),"")</f>
        <v>#N/A</v>
      </c>
      <c r="AC259" s="249" t="e">
        <f>IF($AA259="współrzędne niezmienione",VLOOKUP($G259,'WMA -stare dane'!$H$2:$P$114,4,0),"")</f>
        <v>#N/A</v>
      </c>
      <c r="AD259" s="249" t="e">
        <f>IF($AA259="współrzędne niezmienione",VLOOKUP($G259,'WMA -stare dane'!$H$2:$P$114,5,0),"")</f>
        <v>#N/A</v>
      </c>
      <c r="AE259" s="249" t="e">
        <f>IF($AA259="współrzędne niezmienione",VLOOKUP($G259,'WMA -stare dane'!$H$2:$P$114,6,0),"")</f>
        <v>#N/A</v>
      </c>
      <c r="AF259" s="250" t="e">
        <f>IF($AA259="współrzędne niezmienione",VLOOKUP($G259,'WMA -stare dane'!$H$2:$P$114,7,0),"")</f>
        <v>#N/A</v>
      </c>
      <c r="AG259" s="250" t="e">
        <f>IF($AA259="współrzędne niezmienione",VLOOKUP($G259,'WMA -stare dane'!$H$2:$P$114,8,0),"")</f>
        <v>#N/A</v>
      </c>
      <c r="AH259" s="250" t="e">
        <f>IF($AA259="współrzędne niezmienione",VLOOKUP($G259,'WMA -stare dane'!$H$2:$P$114,9,0),"")</f>
        <v>#N/A</v>
      </c>
    </row>
    <row r="260" spans="1:34" ht="29" hidden="1">
      <c r="A260" s="21">
        <v>259</v>
      </c>
      <c r="B260" s="7" t="s">
        <v>160</v>
      </c>
      <c r="C260" s="1" t="s">
        <v>161</v>
      </c>
      <c r="D260" s="1" t="s">
        <v>102</v>
      </c>
      <c r="E260" s="1" t="s">
        <v>2365</v>
      </c>
      <c r="F260" s="1"/>
      <c r="G260" s="1"/>
      <c r="H260" s="1"/>
      <c r="I260" s="1" t="s">
        <v>2366</v>
      </c>
      <c r="J260" s="1"/>
      <c r="K260" s="1">
        <v>87</v>
      </c>
      <c r="L260" s="1" t="s">
        <v>2367</v>
      </c>
      <c r="M260" s="1" t="s">
        <v>123</v>
      </c>
      <c r="N260" s="1" t="s">
        <v>2208</v>
      </c>
      <c r="O260" s="20" t="s">
        <v>94</v>
      </c>
      <c r="P260" s="20" t="s">
        <v>94</v>
      </c>
      <c r="Q260" s="1"/>
      <c r="R260" s="14" t="s">
        <v>95</v>
      </c>
      <c r="S260" s="14"/>
      <c r="T260" s="32"/>
      <c r="U260" s="34"/>
      <c r="V260" s="36" t="s">
        <v>96</v>
      </c>
      <c r="W260" s="36" t="s">
        <v>96</v>
      </c>
      <c r="X260" s="239"/>
      <c r="Y260" s="249" t="e">
        <f>VLOOKUP(G260,'WMA -stare dane'!$H$1:$R$114,1,0)</f>
        <v>#N/A</v>
      </c>
      <c r="Z260" s="249" t="e">
        <f>VLOOKUP(H260,'WMA -stare dane'!$I$1:$R$114,1,0)</f>
        <v>#N/A</v>
      </c>
      <c r="AA260" s="250" t="e">
        <f t="shared" si="4"/>
        <v>#N/A</v>
      </c>
      <c r="AB260" s="249" t="e">
        <f>IF($AA260="współrzędne niezmienione",VLOOKUP($G260,'WMA -stare dane'!$H$2:$P$114,3,0),"")</f>
        <v>#N/A</v>
      </c>
      <c r="AC260" s="249" t="e">
        <f>IF($AA260="współrzędne niezmienione",VLOOKUP($G260,'WMA -stare dane'!$H$2:$P$114,4,0),"")</f>
        <v>#N/A</v>
      </c>
      <c r="AD260" s="249" t="e">
        <f>IF($AA260="współrzędne niezmienione",VLOOKUP($G260,'WMA -stare dane'!$H$2:$P$114,5,0),"")</f>
        <v>#N/A</v>
      </c>
      <c r="AE260" s="249" t="e">
        <f>IF($AA260="współrzędne niezmienione",VLOOKUP($G260,'WMA -stare dane'!$H$2:$P$114,6,0),"")</f>
        <v>#N/A</v>
      </c>
      <c r="AF260" s="250" t="e">
        <f>IF($AA260="współrzędne niezmienione",VLOOKUP($G260,'WMA -stare dane'!$H$2:$P$114,7,0),"")</f>
        <v>#N/A</v>
      </c>
      <c r="AG260" s="250" t="e">
        <f>IF($AA260="współrzędne niezmienione",VLOOKUP($G260,'WMA -stare dane'!$H$2:$P$114,8,0),"")</f>
        <v>#N/A</v>
      </c>
      <c r="AH260" s="250" t="e">
        <f>IF($AA260="współrzędne niezmienione",VLOOKUP($G260,'WMA -stare dane'!$H$2:$P$114,9,0),"")</f>
        <v>#N/A</v>
      </c>
    </row>
    <row r="261" spans="1:34" ht="43.5" hidden="1">
      <c r="A261" s="21">
        <v>260</v>
      </c>
      <c r="B261" s="8" t="s">
        <v>106</v>
      </c>
      <c r="C261" s="1" t="s">
        <v>107</v>
      </c>
      <c r="D261" s="1" t="s">
        <v>102</v>
      </c>
      <c r="E261" s="1" t="s">
        <v>2368</v>
      </c>
      <c r="F261" s="1"/>
      <c r="G261" s="1" t="s">
        <v>2369</v>
      </c>
      <c r="H261" s="1"/>
      <c r="I261" s="1" t="s">
        <v>2370</v>
      </c>
      <c r="J261" s="1"/>
      <c r="K261" s="1">
        <v>92</v>
      </c>
      <c r="L261" s="1" t="s">
        <v>2371</v>
      </c>
      <c r="M261" s="1" t="s">
        <v>123</v>
      </c>
      <c r="N261" s="1" t="s">
        <v>2208</v>
      </c>
      <c r="O261" s="20" t="s">
        <v>94</v>
      </c>
      <c r="P261" s="20" t="s">
        <v>94</v>
      </c>
      <c r="Q261" s="1"/>
      <c r="R261" s="14" t="s">
        <v>95</v>
      </c>
      <c r="S261" s="14"/>
      <c r="T261" s="32"/>
      <c r="U261" s="40" t="s">
        <v>113</v>
      </c>
      <c r="V261" s="36" t="s">
        <v>96</v>
      </c>
      <c r="W261" s="36" t="s">
        <v>114</v>
      </c>
      <c r="X261" s="239"/>
      <c r="Y261" s="249" t="e">
        <f>VLOOKUP(G261,'WMA -stare dane'!$H$1:$R$114,1,0)</f>
        <v>#N/A</v>
      </c>
      <c r="Z261" s="249" t="e">
        <f>VLOOKUP(H261,'WMA -stare dane'!$I$1:$R$114,1,0)</f>
        <v>#N/A</v>
      </c>
      <c r="AA261" s="250" t="e">
        <f t="shared" si="4"/>
        <v>#N/A</v>
      </c>
      <c r="AB261" s="249" t="e">
        <f>IF($AA261="współrzędne niezmienione",VLOOKUP($G261,'WMA -stare dane'!$H$2:$P$114,3,0),"")</f>
        <v>#N/A</v>
      </c>
      <c r="AC261" s="249" t="e">
        <f>IF($AA261="współrzędne niezmienione",VLOOKUP($G261,'WMA -stare dane'!$H$2:$P$114,4,0),"")</f>
        <v>#N/A</v>
      </c>
      <c r="AD261" s="249" t="e">
        <f>IF($AA261="współrzędne niezmienione",VLOOKUP($G261,'WMA -stare dane'!$H$2:$P$114,5,0),"")</f>
        <v>#N/A</v>
      </c>
      <c r="AE261" s="249" t="e">
        <f>IF($AA261="współrzędne niezmienione",VLOOKUP($G261,'WMA -stare dane'!$H$2:$P$114,6,0),"")</f>
        <v>#N/A</v>
      </c>
      <c r="AF261" s="250" t="e">
        <f>IF($AA261="współrzędne niezmienione",VLOOKUP($G261,'WMA -stare dane'!$H$2:$P$114,7,0),"")</f>
        <v>#N/A</v>
      </c>
      <c r="AG261" s="250" t="e">
        <f>IF($AA261="współrzędne niezmienione",VLOOKUP($G261,'WMA -stare dane'!$H$2:$P$114,8,0),"")</f>
        <v>#N/A</v>
      </c>
      <c r="AH261" s="250" t="e">
        <f>IF($AA261="współrzędne niezmienione",VLOOKUP($G261,'WMA -stare dane'!$H$2:$P$114,9,0),"")</f>
        <v>#N/A</v>
      </c>
    </row>
    <row r="262" spans="1:34" ht="58" hidden="1">
      <c r="A262" s="21">
        <v>261</v>
      </c>
      <c r="B262" s="1" t="s">
        <v>106</v>
      </c>
      <c r="C262" s="1" t="s">
        <v>119</v>
      </c>
      <c r="D262" s="1" t="s">
        <v>102</v>
      </c>
      <c r="E262" s="1" t="s">
        <v>2372</v>
      </c>
      <c r="F262" s="1"/>
      <c r="G262" s="1" t="s">
        <v>2373</v>
      </c>
      <c r="H262" s="1"/>
      <c r="I262" s="1" t="s">
        <v>2374</v>
      </c>
      <c r="J262" s="1"/>
      <c r="K262" s="1">
        <v>27</v>
      </c>
      <c r="L262" s="1" t="s">
        <v>2375</v>
      </c>
      <c r="M262" s="1" t="s">
        <v>123</v>
      </c>
      <c r="N262" s="1"/>
      <c r="O262" s="1" t="s">
        <v>2376</v>
      </c>
      <c r="P262" s="1" t="s">
        <v>125</v>
      </c>
      <c r="Q262" s="1" t="s">
        <v>2377</v>
      </c>
      <c r="R262" s="14" t="s">
        <v>95</v>
      </c>
      <c r="S262" s="14" t="s">
        <v>2378</v>
      </c>
      <c r="T262" s="32"/>
      <c r="U262" s="40" t="s">
        <v>113</v>
      </c>
      <c r="V262" s="36" t="s">
        <v>96</v>
      </c>
      <c r="W262" s="36" t="s">
        <v>114</v>
      </c>
      <c r="X262" s="239"/>
      <c r="Y262" s="249" t="e">
        <f>VLOOKUP(G262,'WMA -stare dane'!$H$1:$R$114,1,0)</f>
        <v>#N/A</v>
      </c>
      <c r="Z262" s="249" t="e">
        <f>VLOOKUP(H262,'WMA -stare dane'!$I$1:$R$114,1,0)</f>
        <v>#N/A</v>
      </c>
      <c r="AA262" s="250" t="e">
        <f t="shared" si="4"/>
        <v>#N/A</v>
      </c>
      <c r="AB262" s="249" t="e">
        <f>IF($AA262="współrzędne niezmienione",VLOOKUP($G262,'WMA -stare dane'!$H$2:$P$114,3,0),"")</f>
        <v>#N/A</v>
      </c>
      <c r="AC262" s="249" t="e">
        <f>IF($AA262="współrzędne niezmienione",VLOOKUP($G262,'WMA -stare dane'!$H$2:$P$114,4,0),"")</f>
        <v>#N/A</v>
      </c>
      <c r="AD262" s="249" t="e">
        <f>IF($AA262="współrzędne niezmienione",VLOOKUP($G262,'WMA -stare dane'!$H$2:$P$114,5,0),"")</f>
        <v>#N/A</v>
      </c>
      <c r="AE262" s="249" t="e">
        <f>IF($AA262="współrzędne niezmienione",VLOOKUP($G262,'WMA -stare dane'!$H$2:$P$114,6,0),"")</f>
        <v>#N/A</v>
      </c>
      <c r="AF262" s="250" t="e">
        <f>IF($AA262="współrzędne niezmienione",VLOOKUP($G262,'WMA -stare dane'!$H$2:$P$114,7,0),"")</f>
        <v>#N/A</v>
      </c>
      <c r="AG262" s="250" t="e">
        <f>IF($AA262="współrzędne niezmienione",VLOOKUP($G262,'WMA -stare dane'!$H$2:$P$114,8,0),"")</f>
        <v>#N/A</v>
      </c>
      <c r="AH262" s="250" t="e">
        <f>IF($AA262="współrzędne niezmienione",VLOOKUP($G262,'WMA -stare dane'!$H$2:$P$114,9,0),"")</f>
        <v>#N/A</v>
      </c>
    </row>
    <row r="263" spans="1:34" ht="58" hidden="1">
      <c r="A263" s="21">
        <v>262</v>
      </c>
      <c r="B263" s="1" t="s">
        <v>106</v>
      </c>
      <c r="C263" s="1" t="s">
        <v>119</v>
      </c>
      <c r="D263" s="1" t="s">
        <v>102</v>
      </c>
      <c r="E263" s="1" t="s">
        <v>2372</v>
      </c>
      <c r="F263" s="1"/>
      <c r="G263" s="1" t="s">
        <v>2379</v>
      </c>
      <c r="H263" s="1"/>
      <c r="I263" s="1" t="s">
        <v>2380</v>
      </c>
      <c r="J263" s="1"/>
      <c r="K263" s="1">
        <v>27</v>
      </c>
      <c r="L263" s="1" t="s">
        <v>2381</v>
      </c>
      <c r="M263" s="1" t="s">
        <v>123</v>
      </c>
      <c r="N263" s="1"/>
      <c r="O263" s="1" t="s">
        <v>2382</v>
      </c>
      <c r="P263" s="1" t="s">
        <v>125</v>
      </c>
      <c r="Q263" s="1" t="s">
        <v>2377</v>
      </c>
      <c r="R263" s="14" t="s">
        <v>95</v>
      </c>
      <c r="S263" s="14"/>
      <c r="T263" s="32"/>
      <c r="U263" s="40" t="s">
        <v>113</v>
      </c>
      <c r="V263" s="36" t="s">
        <v>96</v>
      </c>
      <c r="W263" s="36" t="s">
        <v>114</v>
      </c>
      <c r="X263" s="239"/>
      <c r="Y263" s="249" t="e">
        <f>VLOOKUP(G263,'WMA -stare dane'!$H$1:$R$114,1,0)</f>
        <v>#N/A</v>
      </c>
      <c r="Z263" s="249" t="e">
        <f>VLOOKUP(H263,'WMA -stare dane'!$I$1:$R$114,1,0)</f>
        <v>#N/A</v>
      </c>
      <c r="AA263" s="250" t="e">
        <f t="shared" si="4"/>
        <v>#N/A</v>
      </c>
      <c r="AB263" s="249" t="e">
        <f>IF($AA263="współrzędne niezmienione",VLOOKUP($G263,'WMA -stare dane'!$H$2:$P$114,3,0),"")</f>
        <v>#N/A</v>
      </c>
      <c r="AC263" s="249" t="e">
        <f>IF($AA263="współrzędne niezmienione",VLOOKUP($G263,'WMA -stare dane'!$H$2:$P$114,4,0),"")</f>
        <v>#N/A</v>
      </c>
      <c r="AD263" s="249" t="e">
        <f>IF($AA263="współrzędne niezmienione",VLOOKUP($G263,'WMA -stare dane'!$H$2:$P$114,5,0),"")</f>
        <v>#N/A</v>
      </c>
      <c r="AE263" s="249" t="e">
        <f>IF($AA263="współrzędne niezmienione",VLOOKUP($G263,'WMA -stare dane'!$H$2:$P$114,6,0),"")</f>
        <v>#N/A</v>
      </c>
      <c r="AF263" s="250" t="e">
        <f>IF($AA263="współrzędne niezmienione",VLOOKUP($G263,'WMA -stare dane'!$H$2:$P$114,7,0),"")</f>
        <v>#N/A</v>
      </c>
      <c r="AG263" s="250" t="e">
        <f>IF($AA263="współrzędne niezmienione",VLOOKUP($G263,'WMA -stare dane'!$H$2:$P$114,8,0),"")</f>
        <v>#N/A</v>
      </c>
      <c r="AH263" s="250" t="e">
        <f>IF($AA263="współrzędne niezmienione",VLOOKUP($G263,'WMA -stare dane'!$H$2:$P$114,9,0),"")</f>
        <v>#N/A</v>
      </c>
    </row>
    <row r="264" spans="1:34" ht="58" hidden="1">
      <c r="A264" s="21">
        <v>263</v>
      </c>
      <c r="B264" s="1" t="s">
        <v>106</v>
      </c>
      <c r="C264" s="1" t="s">
        <v>119</v>
      </c>
      <c r="D264" s="1" t="s">
        <v>102</v>
      </c>
      <c r="E264" s="1" t="s">
        <v>2383</v>
      </c>
      <c r="F264" s="1"/>
      <c r="G264" s="1" t="s">
        <v>2384</v>
      </c>
      <c r="H264" s="1"/>
      <c r="I264" s="1" t="s">
        <v>2385</v>
      </c>
      <c r="J264" s="1"/>
      <c r="K264" s="1">
        <v>32</v>
      </c>
      <c r="L264" s="1" t="s">
        <v>2386</v>
      </c>
      <c r="M264" s="1" t="s">
        <v>123</v>
      </c>
      <c r="N264" s="1"/>
      <c r="O264" s="1" t="s">
        <v>124</v>
      </c>
      <c r="P264" s="1" t="s">
        <v>125</v>
      </c>
      <c r="Q264" s="1" t="s">
        <v>2387</v>
      </c>
      <c r="R264" s="14" t="s">
        <v>95</v>
      </c>
      <c r="S264" s="14"/>
      <c r="T264" s="32"/>
      <c r="U264" s="40" t="s">
        <v>113</v>
      </c>
      <c r="V264" s="36" t="s">
        <v>96</v>
      </c>
      <c r="W264" s="36" t="s">
        <v>114</v>
      </c>
      <c r="X264" s="239"/>
      <c r="Y264" s="249" t="e">
        <f>VLOOKUP(G264,'WMA -stare dane'!$H$1:$R$114,1,0)</f>
        <v>#N/A</v>
      </c>
      <c r="Z264" s="249" t="e">
        <f>VLOOKUP(H264,'WMA -stare dane'!$I$1:$R$114,1,0)</f>
        <v>#N/A</v>
      </c>
      <c r="AA264" s="250" t="e">
        <f t="shared" si="4"/>
        <v>#N/A</v>
      </c>
      <c r="AB264" s="249" t="e">
        <f>IF($AA264="współrzędne niezmienione",VLOOKUP($G264,'WMA -stare dane'!$H$2:$P$114,3,0),"")</f>
        <v>#N/A</v>
      </c>
      <c r="AC264" s="249" t="e">
        <f>IF($AA264="współrzędne niezmienione",VLOOKUP($G264,'WMA -stare dane'!$H$2:$P$114,4,0),"")</f>
        <v>#N/A</v>
      </c>
      <c r="AD264" s="249" t="e">
        <f>IF($AA264="współrzędne niezmienione",VLOOKUP($G264,'WMA -stare dane'!$H$2:$P$114,5,0),"")</f>
        <v>#N/A</v>
      </c>
      <c r="AE264" s="249" t="e">
        <f>IF($AA264="współrzędne niezmienione",VLOOKUP($G264,'WMA -stare dane'!$H$2:$P$114,6,0),"")</f>
        <v>#N/A</v>
      </c>
      <c r="AF264" s="250" t="e">
        <f>IF($AA264="współrzędne niezmienione",VLOOKUP($G264,'WMA -stare dane'!$H$2:$P$114,7,0),"")</f>
        <v>#N/A</v>
      </c>
      <c r="AG264" s="250" t="e">
        <f>IF($AA264="współrzędne niezmienione",VLOOKUP($G264,'WMA -stare dane'!$H$2:$P$114,8,0),"")</f>
        <v>#N/A</v>
      </c>
      <c r="AH264" s="250" t="e">
        <f>IF($AA264="współrzędne niezmienione",VLOOKUP($G264,'WMA -stare dane'!$H$2:$P$114,9,0),"")</f>
        <v>#N/A</v>
      </c>
    </row>
    <row r="265" spans="1:34" ht="58" hidden="1">
      <c r="A265" s="21">
        <v>264</v>
      </c>
      <c r="B265" s="1" t="s">
        <v>199</v>
      </c>
      <c r="C265" s="1" t="s">
        <v>119</v>
      </c>
      <c r="D265" s="1" t="s">
        <v>102</v>
      </c>
      <c r="E265" s="1" t="s">
        <v>2388</v>
      </c>
      <c r="F265" s="1"/>
      <c r="G265" s="1" t="s">
        <v>2389</v>
      </c>
      <c r="H265" s="1"/>
      <c r="I265" s="1" t="s">
        <v>2390</v>
      </c>
      <c r="J265" s="1"/>
      <c r="K265" s="1">
        <v>12</v>
      </c>
      <c r="L265" s="1" t="s">
        <v>2391</v>
      </c>
      <c r="M265" s="1" t="s">
        <v>123</v>
      </c>
      <c r="N265" s="1"/>
      <c r="O265" s="1" t="s">
        <v>2392</v>
      </c>
      <c r="P265" s="1" t="s">
        <v>125</v>
      </c>
      <c r="Q265" s="1" t="s">
        <v>2393</v>
      </c>
      <c r="R265" s="14" t="s">
        <v>95</v>
      </c>
      <c r="S265" s="14"/>
      <c r="T265" s="32"/>
      <c r="U265" s="40" t="s">
        <v>113</v>
      </c>
      <c r="V265" s="36" t="s">
        <v>96</v>
      </c>
      <c r="W265" s="36" t="s">
        <v>114</v>
      </c>
      <c r="X265" s="239"/>
      <c r="Y265" s="249" t="e">
        <f>VLOOKUP(G265,'WMA -stare dane'!$H$1:$R$114,1,0)</f>
        <v>#N/A</v>
      </c>
      <c r="Z265" s="249" t="e">
        <f>VLOOKUP(H265,'WMA -stare dane'!$I$1:$R$114,1,0)</f>
        <v>#N/A</v>
      </c>
      <c r="AA265" s="250" t="e">
        <f t="shared" si="4"/>
        <v>#N/A</v>
      </c>
      <c r="AB265" s="249" t="e">
        <f>IF($AA265="współrzędne niezmienione",VLOOKUP($G265,'WMA -stare dane'!$H$2:$P$114,3,0),"")</f>
        <v>#N/A</v>
      </c>
      <c r="AC265" s="249" t="e">
        <f>IF($AA265="współrzędne niezmienione",VLOOKUP($G265,'WMA -stare dane'!$H$2:$P$114,4,0),"")</f>
        <v>#N/A</v>
      </c>
      <c r="AD265" s="249" t="e">
        <f>IF($AA265="współrzędne niezmienione",VLOOKUP($G265,'WMA -stare dane'!$H$2:$P$114,5,0),"")</f>
        <v>#N/A</v>
      </c>
      <c r="AE265" s="249" t="e">
        <f>IF($AA265="współrzędne niezmienione",VLOOKUP($G265,'WMA -stare dane'!$H$2:$P$114,6,0),"")</f>
        <v>#N/A</v>
      </c>
      <c r="AF265" s="250" t="e">
        <f>IF($AA265="współrzędne niezmienione",VLOOKUP($G265,'WMA -stare dane'!$H$2:$P$114,7,0),"")</f>
        <v>#N/A</v>
      </c>
      <c r="AG265" s="250" t="e">
        <f>IF($AA265="współrzędne niezmienione",VLOOKUP($G265,'WMA -stare dane'!$H$2:$P$114,8,0),"")</f>
        <v>#N/A</v>
      </c>
      <c r="AH265" s="250" t="e">
        <f>IF($AA265="współrzędne niezmienione",VLOOKUP($G265,'WMA -stare dane'!$H$2:$P$114,9,0),"")</f>
        <v>#N/A</v>
      </c>
    </row>
    <row r="266" spans="1:34" ht="58" hidden="1">
      <c r="A266" s="21">
        <v>265</v>
      </c>
      <c r="B266" s="1" t="s">
        <v>199</v>
      </c>
      <c r="C266" s="1" t="s">
        <v>119</v>
      </c>
      <c r="D266" s="1" t="s">
        <v>102</v>
      </c>
      <c r="E266" s="1" t="s">
        <v>2394</v>
      </c>
      <c r="F266" s="1"/>
      <c r="G266" s="1" t="s">
        <v>2395</v>
      </c>
      <c r="H266" s="1"/>
      <c r="I266" s="1" t="s">
        <v>777</v>
      </c>
      <c r="J266" s="1"/>
      <c r="K266" s="1">
        <v>12</v>
      </c>
      <c r="L266" s="1" t="s">
        <v>2396</v>
      </c>
      <c r="M266" s="1" t="s">
        <v>123</v>
      </c>
      <c r="N266" s="1"/>
      <c r="O266" s="1" t="s">
        <v>2397</v>
      </c>
      <c r="P266" s="1" t="s">
        <v>125</v>
      </c>
      <c r="Q266" s="1" t="s">
        <v>2398</v>
      </c>
      <c r="R266" s="14" t="s">
        <v>95</v>
      </c>
      <c r="S266" s="14"/>
      <c r="T266" s="32"/>
      <c r="U266" s="40" t="s">
        <v>113</v>
      </c>
      <c r="V266" s="36" t="s">
        <v>96</v>
      </c>
      <c r="W266" s="36" t="s">
        <v>114</v>
      </c>
      <c r="X266" s="239"/>
      <c r="Y266" s="249" t="e">
        <f>VLOOKUP(G266,'WMA -stare dane'!$H$1:$R$114,1,0)</f>
        <v>#N/A</v>
      </c>
      <c r="Z266" s="249" t="e">
        <f>VLOOKUP(H266,'WMA -stare dane'!$I$1:$R$114,1,0)</f>
        <v>#N/A</v>
      </c>
      <c r="AA266" s="250" t="e">
        <f t="shared" si="4"/>
        <v>#N/A</v>
      </c>
      <c r="AB266" s="249" t="e">
        <f>IF($AA266="współrzędne niezmienione",VLOOKUP($G266,'WMA -stare dane'!$H$2:$P$114,3,0),"")</f>
        <v>#N/A</v>
      </c>
      <c r="AC266" s="249" t="e">
        <f>IF($AA266="współrzędne niezmienione",VLOOKUP($G266,'WMA -stare dane'!$H$2:$P$114,4,0),"")</f>
        <v>#N/A</v>
      </c>
      <c r="AD266" s="249" t="e">
        <f>IF($AA266="współrzędne niezmienione",VLOOKUP($G266,'WMA -stare dane'!$H$2:$P$114,5,0),"")</f>
        <v>#N/A</v>
      </c>
      <c r="AE266" s="249" t="e">
        <f>IF($AA266="współrzędne niezmienione",VLOOKUP($G266,'WMA -stare dane'!$H$2:$P$114,6,0),"")</f>
        <v>#N/A</v>
      </c>
      <c r="AF266" s="250" t="e">
        <f>IF($AA266="współrzędne niezmienione",VLOOKUP($G266,'WMA -stare dane'!$H$2:$P$114,7,0),"")</f>
        <v>#N/A</v>
      </c>
      <c r="AG266" s="250" t="e">
        <f>IF($AA266="współrzędne niezmienione",VLOOKUP($G266,'WMA -stare dane'!$H$2:$P$114,8,0),"")</f>
        <v>#N/A</v>
      </c>
      <c r="AH266" s="250" t="e">
        <f>IF($AA266="współrzędne niezmienione",VLOOKUP($G266,'WMA -stare dane'!$H$2:$P$114,9,0),"")</f>
        <v>#N/A</v>
      </c>
    </row>
    <row r="267" spans="1:34" ht="58" hidden="1">
      <c r="A267" s="21">
        <v>266</v>
      </c>
      <c r="B267" s="1" t="s">
        <v>199</v>
      </c>
      <c r="C267" s="1" t="s">
        <v>119</v>
      </c>
      <c r="D267" s="1" t="s">
        <v>102</v>
      </c>
      <c r="E267" s="1" t="s">
        <v>2399</v>
      </c>
      <c r="F267" s="1"/>
      <c r="G267" s="1" t="s">
        <v>2400</v>
      </c>
      <c r="H267" s="1"/>
      <c r="I267" s="1" t="s">
        <v>2401</v>
      </c>
      <c r="J267" s="1"/>
      <c r="K267" s="1">
        <v>12</v>
      </c>
      <c r="L267" s="1" t="s">
        <v>2402</v>
      </c>
      <c r="M267" s="1" t="s">
        <v>123</v>
      </c>
      <c r="N267" s="1"/>
      <c r="O267" s="1" t="s">
        <v>2403</v>
      </c>
      <c r="P267" s="1" t="s">
        <v>125</v>
      </c>
      <c r="Q267" s="1" t="s">
        <v>2404</v>
      </c>
      <c r="R267" s="14" t="s">
        <v>95</v>
      </c>
      <c r="S267" s="14"/>
      <c r="T267" s="32"/>
      <c r="U267" s="40" t="s">
        <v>113</v>
      </c>
      <c r="V267" s="36" t="s">
        <v>96</v>
      </c>
      <c r="W267" s="36" t="s">
        <v>114</v>
      </c>
      <c r="X267" s="239"/>
      <c r="Y267" s="249" t="e">
        <f>VLOOKUP(G267,'WMA -stare dane'!$H$1:$R$114,1,0)</f>
        <v>#N/A</v>
      </c>
      <c r="Z267" s="249" t="e">
        <f>VLOOKUP(H267,'WMA -stare dane'!$I$1:$R$114,1,0)</f>
        <v>#N/A</v>
      </c>
      <c r="AA267" s="250" t="e">
        <f t="shared" si="4"/>
        <v>#N/A</v>
      </c>
      <c r="AB267" s="249" t="e">
        <f>IF($AA267="współrzędne niezmienione",VLOOKUP($G267,'WMA -stare dane'!$H$2:$P$114,3,0),"")</f>
        <v>#N/A</v>
      </c>
      <c r="AC267" s="249" t="e">
        <f>IF($AA267="współrzędne niezmienione",VLOOKUP($G267,'WMA -stare dane'!$H$2:$P$114,4,0),"")</f>
        <v>#N/A</v>
      </c>
      <c r="AD267" s="249" t="e">
        <f>IF($AA267="współrzędne niezmienione",VLOOKUP($G267,'WMA -stare dane'!$H$2:$P$114,5,0),"")</f>
        <v>#N/A</v>
      </c>
      <c r="AE267" s="249" t="e">
        <f>IF($AA267="współrzędne niezmienione",VLOOKUP($G267,'WMA -stare dane'!$H$2:$P$114,6,0),"")</f>
        <v>#N/A</v>
      </c>
      <c r="AF267" s="250" t="e">
        <f>IF($AA267="współrzędne niezmienione",VLOOKUP($G267,'WMA -stare dane'!$H$2:$P$114,7,0),"")</f>
        <v>#N/A</v>
      </c>
      <c r="AG267" s="250" t="e">
        <f>IF($AA267="współrzędne niezmienione",VLOOKUP($G267,'WMA -stare dane'!$H$2:$P$114,8,0),"")</f>
        <v>#N/A</v>
      </c>
      <c r="AH267" s="250" t="e">
        <f>IF($AA267="współrzędne niezmienione",VLOOKUP($G267,'WMA -stare dane'!$H$2:$P$114,9,0),"")</f>
        <v>#N/A</v>
      </c>
    </row>
    <row r="268" spans="1:34" ht="58" hidden="1">
      <c r="A268" s="21">
        <v>267</v>
      </c>
      <c r="B268" s="1" t="s">
        <v>199</v>
      </c>
      <c r="C268" s="1" t="s">
        <v>119</v>
      </c>
      <c r="D268" s="1" t="s">
        <v>102</v>
      </c>
      <c r="E268" s="1" t="s">
        <v>2399</v>
      </c>
      <c r="F268" s="1"/>
      <c r="G268" s="1" t="s">
        <v>2405</v>
      </c>
      <c r="H268" s="1"/>
      <c r="I268" s="1" t="s">
        <v>2406</v>
      </c>
      <c r="J268" s="1"/>
      <c r="K268" s="1">
        <v>12</v>
      </c>
      <c r="L268" s="1" t="s">
        <v>2407</v>
      </c>
      <c r="M268" s="1" t="s">
        <v>123</v>
      </c>
      <c r="N268" s="1"/>
      <c r="O268" s="1" t="s">
        <v>2408</v>
      </c>
      <c r="P268" s="1" t="s">
        <v>125</v>
      </c>
      <c r="Q268" s="1" t="s">
        <v>642</v>
      </c>
      <c r="R268" s="14" t="s">
        <v>95</v>
      </c>
      <c r="S268" s="14"/>
      <c r="T268" s="32"/>
      <c r="U268" s="40" t="s">
        <v>113</v>
      </c>
      <c r="V268" s="36" t="s">
        <v>96</v>
      </c>
      <c r="W268" s="36" t="s">
        <v>114</v>
      </c>
      <c r="X268" s="239"/>
      <c r="Y268" s="249" t="e">
        <f>VLOOKUP(G268,'WMA -stare dane'!$H$1:$R$114,1,0)</f>
        <v>#N/A</v>
      </c>
      <c r="Z268" s="249" t="e">
        <f>VLOOKUP(H268,'WMA -stare dane'!$I$1:$R$114,1,0)</f>
        <v>#N/A</v>
      </c>
      <c r="AA268" s="250" t="e">
        <f t="shared" si="4"/>
        <v>#N/A</v>
      </c>
      <c r="AB268" s="249" t="e">
        <f>IF($AA268="współrzędne niezmienione",VLOOKUP($G268,'WMA -stare dane'!$H$2:$P$114,3,0),"")</f>
        <v>#N/A</v>
      </c>
      <c r="AC268" s="249" t="e">
        <f>IF($AA268="współrzędne niezmienione",VLOOKUP($G268,'WMA -stare dane'!$H$2:$P$114,4,0),"")</f>
        <v>#N/A</v>
      </c>
      <c r="AD268" s="249" t="e">
        <f>IF($AA268="współrzędne niezmienione",VLOOKUP($G268,'WMA -stare dane'!$H$2:$P$114,5,0),"")</f>
        <v>#N/A</v>
      </c>
      <c r="AE268" s="249" t="e">
        <f>IF($AA268="współrzędne niezmienione",VLOOKUP($G268,'WMA -stare dane'!$H$2:$P$114,6,0),"")</f>
        <v>#N/A</v>
      </c>
      <c r="AF268" s="250" t="e">
        <f>IF($AA268="współrzędne niezmienione",VLOOKUP($G268,'WMA -stare dane'!$H$2:$P$114,7,0),"")</f>
        <v>#N/A</v>
      </c>
      <c r="AG268" s="250" t="e">
        <f>IF($AA268="współrzędne niezmienione",VLOOKUP($G268,'WMA -stare dane'!$H$2:$P$114,8,0),"")</f>
        <v>#N/A</v>
      </c>
      <c r="AH268" s="250" t="e">
        <f>IF($AA268="współrzędne niezmienione",VLOOKUP($G268,'WMA -stare dane'!$H$2:$P$114,9,0),"")</f>
        <v>#N/A</v>
      </c>
    </row>
    <row r="269" spans="1:34" ht="58" hidden="1">
      <c r="A269" s="21">
        <v>268</v>
      </c>
      <c r="B269" s="1" t="s">
        <v>106</v>
      </c>
      <c r="C269" s="1" t="s">
        <v>119</v>
      </c>
      <c r="D269" s="1" t="s">
        <v>102</v>
      </c>
      <c r="E269" s="1" t="s">
        <v>2409</v>
      </c>
      <c r="F269" s="1"/>
      <c r="G269" s="1" t="s">
        <v>2410</v>
      </c>
      <c r="H269" s="1"/>
      <c r="I269" s="1" t="s">
        <v>2411</v>
      </c>
      <c r="J269" s="1"/>
      <c r="K269" s="1">
        <v>31</v>
      </c>
      <c r="L269" s="1" t="s">
        <v>2412</v>
      </c>
      <c r="M269" s="1" t="s">
        <v>123</v>
      </c>
      <c r="N269" s="1"/>
      <c r="O269" s="1" t="s">
        <v>2413</v>
      </c>
      <c r="P269" s="1" t="s">
        <v>125</v>
      </c>
      <c r="Q269" s="1" t="s">
        <v>2414</v>
      </c>
      <c r="R269" s="14" t="s">
        <v>95</v>
      </c>
      <c r="S269" s="14"/>
      <c r="T269" s="32"/>
      <c r="U269" s="40" t="s">
        <v>113</v>
      </c>
      <c r="V269" s="36" t="s">
        <v>96</v>
      </c>
      <c r="W269" s="36" t="s">
        <v>114</v>
      </c>
      <c r="X269" s="239"/>
      <c r="Y269" s="249" t="e">
        <f>VLOOKUP(G269,'WMA -stare dane'!$H$1:$R$114,1,0)</f>
        <v>#N/A</v>
      </c>
      <c r="Z269" s="249" t="e">
        <f>VLOOKUP(H269,'WMA -stare dane'!$I$1:$R$114,1,0)</f>
        <v>#N/A</v>
      </c>
      <c r="AA269" s="250" t="e">
        <f t="shared" si="4"/>
        <v>#N/A</v>
      </c>
      <c r="AB269" s="249" t="e">
        <f>IF($AA269="współrzędne niezmienione",VLOOKUP($G269,'WMA -stare dane'!$H$2:$P$114,3,0),"")</f>
        <v>#N/A</v>
      </c>
      <c r="AC269" s="249" t="e">
        <f>IF($AA269="współrzędne niezmienione",VLOOKUP($G269,'WMA -stare dane'!$H$2:$P$114,4,0),"")</f>
        <v>#N/A</v>
      </c>
      <c r="AD269" s="249" t="e">
        <f>IF($AA269="współrzędne niezmienione",VLOOKUP($G269,'WMA -stare dane'!$H$2:$P$114,5,0),"")</f>
        <v>#N/A</v>
      </c>
      <c r="AE269" s="249" t="e">
        <f>IF($AA269="współrzędne niezmienione",VLOOKUP($G269,'WMA -stare dane'!$H$2:$P$114,6,0),"")</f>
        <v>#N/A</v>
      </c>
      <c r="AF269" s="250" t="e">
        <f>IF($AA269="współrzędne niezmienione",VLOOKUP($G269,'WMA -stare dane'!$H$2:$P$114,7,0),"")</f>
        <v>#N/A</v>
      </c>
      <c r="AG269" s="250" t="e">
        <f>IF($AA269="współrzędne niezmienione",VLOOKUP($G269,'WMA -stare dane'!$H$2:$P$114,8,0),"")</f>
        <v>#N/A</v>
      </c>
      <c r="AH269" s="250" t="e">
        <f>IF($AA269="współrzędne niezmienione",VLOOKUP($G269,'WMA -stare dane'!$H$2:$P$114,9,0),"")</f>
        <v>#N/A</v>
      </c>
    </row>
    <row r="270" spans="1:34" ht="58" hidden="1">
      <c r="A270" s="21">
        <v>269</v>
      </c>
      <c r="B270" s="1" t="s">
        <v>106</v>
      </c>
      <c r="C270" s="1" t="s">
        <v>119</v>
      </c>
      <c r="D270" s="1" t="s">
        <v>102</v>
      </c>
      <c r="E270" s="1" t="s">
        <v>2415</v>
      </c>
      <c r="F270" s="1"/>
      <c r="G270" s="1" t="s">
        <v>2416</v>
      </c>
      <c r="H270" s="1"/>
      <c r="I270" s="1" t="s">
        <v>2417</v>
      </c>
      <c r="J270" s="1"/>
      <c r="K270" s="1" t="s">
        <v>2418</v>
      </c>
      <c r="L270" s="1" t="s">
        <v>2419</v>
      </c>
      <c r="M270" s="1" t="s">
        <v>123</v>
      </c>
      <c r="N270" s="1"/>
      <c r="O270" s="1" t="s">
        <v>2420</v>
      </c>
      <c r="P270" s="1" t="s">
        <v>125</v>
      </c>
      <c r="Q270" s="1" t="s">
        <v>2421</v>
      </c>
      <c r="R270" s="14" t="s">
        <v>95</v>
      </c>
      <c r="S270" s="14"/>
      <c r="T270" s="32"/>
      <c r="U270" s="40" t="s">
        <v>113</v>
      </c>
      <c r="V270" s="36" t="s">
        <v>96</v>
      </c>
      <c r="W270" s="36" t="s">
        <v>114</v>
      </c>
      <c r="X270" s="239"/>
      <c r="Y270" s="249" t="e">
        <f>VLOOKUP(G270,'WMA -stare dane'!$H$1:$R$114,1,0)</f>
        <v>#N/A</v>
      </c>
      <c r="Z270" s="249" t="e">
        <f>VLOOKUP(H270,'WMA -stare dane'!$I$1:$R$114,1,0)</f>
        <v>#N/A</v>
      </c>
      <c r="AA270" s="250" t="e">
        <f t="shared" si="4"/>
        <v>#N/A</v>
      </c>
      <c r="AB270" s="249" t="e">
        <f>IF($AA270="współrzędne niezmienione",VLOOKUP($G270,'WMA -stare dane'!$H$2:$P$114,3,0),"")</f>
        <v>#N/A</v>
      </c>
      <c r="AC270" s="249" t="e">
        <f>IF($AA270="współrzędne niezmienione",VLOOKUP($G270,'WMA -stare dane'!$H$2:$P$114,4,0),"")</f>
        <v>#N/A</v>
      </c>
      <c r="AD270" s="249" t="e">
        <f>IF($AA270="współrzędne niezmienione",VLOOKUP($G270,'WMA -stare dane'!$H$2:$P$114,5,0),"")</f>
        <v>#N/A</v>
      </c>
      <c r="AE270" s="249" t="e">
        <f>IF($AA270="współrzędne niezmienione",VLOOKUP($G270,'WMA -stare dane'!$H$2:$P$114,6,0),"")</f>
        <v>#N/A</v>
      </c>
      <c r="AF270" s="250" t="e">
        <f>IF($AA270="współrzędne niezmienione",VLOOKUP($G270,'WMA -stare dane'!$H$2:$P$114,7,0),"")</f>
        <v>#N/A</v>
      </c>
      <c r="AG270" s="250" t="e">
        <f>IF($AA270="współrzędne niezmienione",VLOOKUP($G270,'WMA -stare dane'!$H$2:$P$114,8,0),"")</f>
        <v>#N/A</v>
      </c>
      <c r="AH270" s="250" t="e">
        <f>IF($AA270="współrzędne niezmienione",VLOOKUP($G270,'WMA -stare dane'!$H$2:$P$114,9,0),"")</f>
        <v>#N/A</v>
      </c>
    </row>
    <row r="271" spans="1:34" ht="58" hidden="1">
      <c r="A271" s="21">
        <v>270</v>
      </c>
      <c r="B271" s="1" t="s">
        <v>199</v>
      </c>
      <c r="C271" s="1" t="s">
        <v>119</v>
      </c>
      <c r="D271" s="1" t="s">
        <v>102</v>
      </c>
      <c r="E271" s="1" t="s">
        <v>2422</v>
      </c>
      <c r="F271" s="1"/>
      <c r="G271" s="1" t="s">
        <v>2423</v>
      </c>
      <c r="H271" s="1"/>
      <c r="I271" s="1" t="s">
        <v>2424</v>
      </c>
      <c r="J271" s="1"/>
      <c r="K271" s="1">
        <v>27</v>
      </c>
      <c r="L271" s="1" t="s">
        <v>2425</v>
      </c>
      <c r="M271" s="1" t="s">
        <v>123</v>
      </c>
      <c r="N271" s="1"/>
      <c r="O271" s="1" t="s">
        <v>2426</v>
      </c>
      <c r="P271" s="1" t="s">
        <v>125</v>
      </c>
      <c r="Q271" s="1" t="s">
        <v>2427</v>
      </c>
      <c r="R271" s="14" t="s">
        <v>95</v>
      </c>
      <c r="S271" s="14"/>
      <c r="T271" s="32"/>
      <c r="U271" s="40" t="s">
        <v>113</v>
      </c>
      <c r="V271" s="36" t="s">
        <v>96</v>
      </c>
      <c r="W271" s="36" t="s">
        <v>114</v>
      </c>
      <c r="X271" s="239"/>
      <c r="Y271" s="249" t="e">
        <f>VLOOKUP(G271,'WMA -stare dane'!$H$1:$R$114,1,0)</f>
        <v>#N/A</v>
      </c>
      <c r="Z271" s="249" t="e">
        <f>VLOOKUP(H271,'WMA -stare dane'!$I$1:$R$114,1,0)</f>
        <v>#N/A</v>
      </c>
      <c r="AA271" s="250" t="e">
        <f t="shared" si="4"/>
        <v>#N/A</v>
      </c>
      <c r="AB271" s="249" t="e">
        <f>IF($AA271="współrzędne niezmienione",VLOOKUP($G271,'WMA -stare dane'!$H$2:$P$114,3,0),"")</f>
        <v>#N/A</v>
      </c>
      <c r="AC271" s="249" t="e">
        <f>IF($AA271="współrzędne niezmienione",VLOOKUP($G271,'WMA -stare dane'!$H$2:$P$114,4,0),"")</f>
        <v>#N/A</v>
      </c>
      <c r="AD271" s="249" t="e">
        <f>IF($AA271="współrzędne niezmienione",VLOOKUP($G271,'WMA -stare dane'!$H$2:$P$114,5,0),"")</f>
        <v>#N/A</v>
      </c>
      <c r="AE271" s="249" t="e">
        <f>IF($AA271="współrzędne niezmienione",VLOOKUP($G271,'WMA -stare dane'!$H$2:$P$114,6,0),"")</f>
        <v>#N/A</v>
      </c>
      <c r="AF271" s="250" t="e">
        <f>IF($AA271="współrzędne niezmienione",VLOOKUP($G271,'WMA -stare dane'!$H$2:$P$114,7,0),"")</f>
        <v>#N/A</v>
      </c>
      <c r="AG271" s="250" t="e">
        <f>IF($AA271="współrzędne niezmienione",VLOOKUP($G271,'WMA -stare dane'!$H$2:$P$114,8,0),"")</f>
        <v>#N/A</v>
      </c>
      <c r="AH271" s="250" t="e">
        <f>IF($AA271="współrzędne niezmienione",VLOOKUP($G271,'WMA -stare dane'!$H$2:$P$114,9,0),"")</f>
        <v>#N/A</v>
      </c>
    </row>
    <row r="272" spans="1:34" ht="58" hidden="1">
      <c r="A272" s="21">
        <v>271</v>
      </c>
      <c r="B272" s="1" t="s">
        <v>106</v>
      </c>
      <c r="C272" s="1" t="s">
        <v>119</v>
      </c>
      <c r="D272" s="1" t="s">
        <v>102</v>
      </c>
      <c r="E272" s="1" t="s">
        <v>2428</v>
      </c>
      <c r="F272" s="1"/>
      <c r="G272" s="1" t="s">
        <v>2429</v>
      </c>
      <c r="H272" s="1"/>
      <c r="I272" s="1" t="s">
        <v>2430</v>
      </c>
      <c r="J272" s="1"/>
      <c r="K272" s="1">
        <v>22</v>
      </c>
      <c r="L272" s="1" t="s">
        <v>2431</v>
      </c>
      <c r="M272" s="1" t="s">
        <v>123</v>
      </c>
      <c r="N272" s="1"/>
      <c r="O272" s="1" t="s">
        <v>2432</v>
      </c>
      <c r="P272" s="1" t="s">
        <v>125</v>
      </c>
      <c r="Q272" s="1" t="s">
        <v>2433</v>
      </c>
      <c r="R272" s="14" t="s">
        <v>95</v>
      </c>
      <c r="S272" s="14"/>
      <c r="T272" s="32"/>
      <c r="U272" s="40" t="s">
        <v>113</v>
      </c>
      <c r="V272" s="36" t="s">
        <v>96</v>
      </c>
      <c r="W272" s="36" t="s">
        <v>114</v>
      </c>
      <c r="X272" s="239"/>
      <c r="Y272" s="249" t="e">
        <f>VLOOKUP(G272,'WMA -stare dane'!$H$1:$R$114,1,0)</f>
        <v>#N/A</v>
      </c>
      <c r="Z272" s="249" t="e">
        <f>VLOOKUP(H272,'WMA -stare dane'!$I$1:$R$114,1,0)</f>
        <v>#N/A</v>
      </c>
      <c r="AA272" s="250" t="e">
        <f t="shared" si="4"/>
        <v>#N/A</v>
      </c>
      <c r="AB272" s="249" t="e">
        <f>IF($AA272="współrzędne niezmienione",VLOOKUP($G272,'WMA -stare dane'!$H$2:$P$114,3,0),"")</f>
        <v>#N/A</v>
      </c>
      <c r="AC272" s="249" t="e">
        <f>IF($AA272="współrzędne niezmienione",VLOOKUP($G272,'WMA -stare dane'!$H$2:$P$114,4,0),"")</f>
        <v>#N/A</v>
      </c>
      <c r="AD272" s="249" t="e">
        <f>IF($AA272="współrzędne niezmienione",VLOOKUP($G272,'WMA -stare dane'!$H$2:$P$114,5,0),"")</f>
        <v>#N/A</v>
      </c>
      <c r="AE272" s="249" t="e">
        <f>IF($AA272="współrzędne niezmienione",VLOOKUP($G272,'WMA -stare dane'!$H$2:$P$114,6,0),"")</f>
        <v>#N/A</v>
      </c>
      <c r="AF272" s="250" t="e">
        <f>IF($AA272="współrzędne niezmienione",VLOOKUP($G272,'WMA -stare dane'!$H$2:$P$114,7,0),"")</f>
        <v>#N/A</v>
      </c>
      <c r="AG272" s="250" t="e">
        <f>IF($AA272="współrzędne niezmienione",VLOOKUP($G272,'WMA -stare dane'!$H$2:$P$114,8,0),"")</f>
        <v>#N/A</v>
      </c>
      <c r="AH272" s="250" t="e">
        <f>IF($AA272="współrzędne niezmienione",VLOOKUP($G272,'WMA -stare dane'!$H$2:$P$114,9,0),"")</f>
        <v>#N/A</v>
      </c>
    </row>
    <row r="273" spans="1:34" ht="76.400000000000006" hidden="1" customHeight="1">
      <c r="A273" s="21">
        <v>272</v>
      </c>
      <c r="B273" s="1" t="s">
        <v>199</v>
      </c>
      <c r="C273" s="1" t="s">
        <v>119</v>
      </c>
      <c r="D273" s="1" t="s">
        <v>102</v>
      </c>
      <c r="E273" s="1" t="s">
        <v>2434</v>
      </c>
      <c r="F273" s="1"/>
      <c r="G273" s="1" t="s">
        <v>2435</v>
      </c>
      <c r="H273" s="1"/>
      <c r="I273" s="1" t="s">
        <v>1633</v>
      </c>
      <c r="J273" s="1"/>
      <c r="K273" s="1">
        <v>12</v>
      </c>
      <c r="L273" s="1" t="s">
        <v>2436</v>
      </c>
      <c r="M273" s="1" t="s">
        <v>123</v>
      </c>
      <c r="N273" s="1"/>
      <c r="O273" s="1" t="s">
        <v>2437</v>
      </c>
      <c r="P273" s="1" t="s">
        <v>125</v>
      </c>
      <c r="Q273" s="1" t="s">
        <v>2438</v>
      </c>
      <c r="R273" s="14" t="s">
        <v>95</v>
      </c>
      <c r="S273" s="14"/>
      <c r="T273" s="32"/>
      <c r="U273" s="40" t="s">
        <v>113</v>
      </c>
      <c r="V273" s="36" t="s">
        <v>96</v>
      </c>
      <c r="W273" s="36" t="s">
        <v>114</v>
      </c>
      <c r="X273" s="239"/>
      <c r="Y273" s="249" t="e">
        <f>VLOOKUP(G273,'WMA -stare dane'!$H$1:$R$114,1,0)</f>
        <v>#N/A</v>
      </c>
      <c r="Z273" s="249" t="e">
        <f>VLOOKUP(H273,'WMA -stare dane'!$I$1:$R$114,1,0)</f>
        <v>#N/A</v>
      </c>
      <c r="AA273" s="250" t="e">
        <f t="shared" si="4"/>
        <v>#N/A</v>
      </c>
      <c r="AB273" s="249" t="e">
        <f>IF($AA273="współrzędne niezmienione",VLOOKUP($G273,'WMA -stare dane'!$H$2:$P$114,3,0),"")</f>
        <v>#N/A</v>
      </c>
      <c r="AC273" s="249" t="e">
        <f>IF($AA273="współrzędne niezmienione",VLOOKUP($G273,'WMA -stare dane'!$H$2:$P$114,4,0),"")</f>
        <v>#N/A</v>
      </c>
      <c r="AD273" s="249" t="e">
        <f>IF($AA273="współrzędne niezmienione",VLOOKUP($G273,'WMA -stare dane'!$H$2:$P$114,5,0),"")</f>
        <v>#N/A</v>
      </c>
      <c r="AE273" s="249" t="e">
        <f>IF($AA273="współrzędne niezmienione",VLOOKUP($G273,'WMA -stare dane'!$H$2:$P$114,6,0),"")</f>
        <v>#N/A</v>
      </c>
      <c r="AF273" s="250" t="e">
        <f>IF($AA273="współrzędne niezmienione",VLOOKUP($G273,'WMA -stare dane'!$H$2:$P$114,7,0),"")</f>
        <v>#N/A</v>
      </c>
      <c r="AG273" s="250" t="e">
        <f>IF($AA273="współrzędne niezmienione",VLOOKUP($G273,'WMA -stare dane'!$H$2:$P$114,8,0),"")</f>
        <v>#N/A</v>
      </c>
      <c r="AH273" s="250" t="e">
        <f>IF($AA273="współrzędne niezmienione",VLOOKUP($G273,'WMA -stare dane'!$H$2:$P$114,9,0),"")</f>
        <v>#N/A</v>
      </c>
    </row>
    <row r="274" spans="1:34">
      <c r="W274" s="36"/>
      <c r="X274" s="34"/>
      <c r="Y274" s="247"/>
      <c r="Z274" s="247"/>
      <c r="AA274" s="4"/>
    </row>
    <row r="276" spans="1:34">
      <c r="Q276" s="13" t="s">
        <v>2439</v>
      </c>
    </row>
  </sheetData>
  <autoFilter ref="A1:AH273" xr:uid="{00000000-0001-0000-0000-000000000000}">
    <filterColumn colId="3">
      <filters>
        <filter val="OPP"/>
      </filters>
    </filterColumn>
    <filterColumn colId="26">
      <filters>
        <filter val="#N/A"/>
      </filters>
    </filterColumn>
  </autoFilter>
  <conditionalFormatting sqref="L2:L1048576">
    <cfRule type="duplicateValues" dxfId="5" priority="2"/>
  </conditionalFormatting>
  <conditionalFormatting sqref="Y2:AH273">
    <cfRule type="expression" dxfId="4" priority="1">
      <formula>$D2="OPP"</formula>
    </cfRule>
  </conditionalFormatting>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C22F-8B85-4B52-91EF-44ACF7995220}">
  <sheetPr filterMode="1">
    <tabColor rgb="FFFF0000"/>
  </sheetPr>
  <dimension ref="A1:AQ277"/>
  <sheetViews>
    <sheetView topLeftCell="X1" zoomScale="55" zoomScaleNormal="55" workbookViewId="0">
      <pane ySplit="2" topLeftCell="A3" activePane="bottomLeft" state="frozen"/>
      <selection pane="bottomLeft" activeCell="AN3" sqref="AN3"/>
    </sheetView>
  </sheetViews>
  <sheetFormatPr defaultRowHeight="14.5"/>
  <cols>
    <col min="2" max="2" width="6.453125" style="4" customWidth="1"/>
    <col min="3" max="3" width="9.54296875" customWidth="1"/>
    <col min="4" max="5" width="9.453125" customWidth="1"/>
    <col min="6" max="7" width="18.54296875" customWidth="1"/>
    <col min="8" max="8" width="37.453125" style="10" customWidth="1"/>
    <col min="9" max="9" width="49.453125" style="10" customWidth="1"/>
    <col min="10" max="10" width="20.453125" style="10" customWidth="1"/>
    <col min="11" max="11" width="22.54296875" style="10" customWidth="1"/>
    <col min="12" max="12" width="22.1796875" style="10" customWidth="1"/>
    <col min="13" max="13" width="22" style="10" customWidth="1"/>
    <col min="14" max="14" width="12.453125" customWidth="1"/>
    <col min="15" max="15" width="10.54296875" customWidth="1"/>
    <col min="16" max="16" width="6.453125" customWidth="1"/>
    <col min="17" max="17" width="16.1796875" style="10" customWidth="1"/>
    <col min="18" max="18" width="15.453125" style="10" customWidth="1"/>
    <col min="19" max="19" width="21.54296875" customWidth="1"/>
    <col min="20" max="20" width="35.54296875" customWidth="1"/>
    <col min="21" max="21" width="24.453125" style="10" customWidth="1"/>
    <col min="22" max="22" width="31.453125" style="13" customWidth="1"/>
    <col min="23" max="23" width="20.81640625" style="13" customWidth="1"/>
    <col min="24" max="24" width="41.81640625" style="13" customWidth="1"/>
    <col min="25" max="25" width="28.1796875" customWidth="1"/>
    <col min="26" max="26" width="42.453125" customWidth="1"/>
    <col min="27" max="27" width="29" style="42" customWidth="1"/>
    <col min="28" max="28" width="41.453125" style="42" customWidth="1"/>
    <col min="29" max="29" width="44.453125" style="42" customWidth="1"/>
    <col min="30" max="31" width="23.54296875" style="248" customWidth="1"/>
    <col min="32" max="32" width="28.81640625" style="42" customWidth="1"/>
    <col min="33" max="33" width="18.1796875" style="261" customWidth="1"/>
    <col min="34" max="34" width="16.54296875" style="261" customWidth="1"/>
    <col min="35" max="35" width="17.54296875" style="261" customWidth="1"/>
    <col min="36" max="36" width="18.453125" style="261" customWidth="1"/>
    <col min="37" max="37" width="18.453125" customWidth="1"/>
    <col min="38" max="38" width="20.453125" customWidth="1"/>
    <col min="39" max="39" width="23.453125" customWidth="1"/>
    <col min="40" max="40" width="33.453125" customWidth="1"/>
    <col min="41" max="41" width="14.54296875" customWidth="1"/>
    <col min="42" max="42" width="19.54296875" customWidth="1"/>
    <col min="43" max="43" width="16.54296875" customWidth="1"/>
  </cols>
  <sheetData>
    <row r="1" spans="1:43" ht="15" thickBot="1">
      <c r="A1" t="s">
        <v>0</v>
      </c>
      <c r="B1" s="4" t="s">
        <v>1</v>
      </c>
      <c r="C1" t="s">
        <v>2</v>
      </c>
      <c r="D1" t="s">
        <v>3</v>
      </c>
      <c r="E1" t="s">
        <v>4</v>
      </c>
      <c r="F1" t="s">
        <v>5</v>
      </c>
      <c r="G1" t="s">
        <v>6</v>
      </c>
      <c r="H1" s="10" t="s">
        <v>7</v>
      </c>
      <c r="I1" s="10" t="s">
        <v>8</v>
      </c>
      <c r="N1" t="s">
        <v>9</v>
      </c>
      <c r="O1" t="s">
        <v>10</v>
      </c>
      <c r="P1" t="s">
        <v>11</v>
      </c>
      <c r="Q1" s="10" t="s">
        <v>12</v>
      </c>
      <c r="R1" s="10" t="s">
        <v>13</v>
      </c>
      <c r="S1" t="s">
        <v>14</v>
      </c>
      <c r="T1" t="s">
        <v>15</v>
      </c>
      <c r="U1" s="10" t="s">
        <v>16</v>
      </c>
      <c r="V1" s="13" t="s">
        <v>17</v>
      </c>
      <c r="W1" s="13" t="s">
        <v>18</v>
      </c>
      <c r="X1" s="13" t="s">
        <v>19</v>
      </c>
      <c r="Y1" s="13" t="s">
        <v>20</v>
      </c>
      <c r="Z1" s="13" t="s">
        <v>21</v>
      </c>
      <c r="AA1" s="42" t="s">
        <v>22</v>
      </c>
      <c r="AB1" s="42" t="s">
        <v>23</v>
      </c>
      <c r="AC1" s="42" t="s">
        <v>24</v>
      </c>
      <c r="AD1" s="248" t="s">
        <v>25</v>
      </c>
      <c r="AE1" s="248" t="s">
        <v>26</v>
      </c>
      <c r="AF1" s="42" t="s">
        <v>27</v>
      </c>
      <c r="AG1" s="261" t="s">
        <v>28</v>
      </c>
      <c r="AH1" s="261" t="s">
        <v>29</v>
      </c>
      <c r="AI1" s="261" t="s">
        <v>30</v>
      </c>
      <c r="AJ1" s="261" t="s">
        <v>30</v>
      </c>
      <c r="AK1" t="s">
        <v>31</v>
      </c>
      <c r="AL1" t="s">
        <v>32</v>
      </c>
      <c r="AM1" t="s">
        <v>33</v>
      </c>
      <c r="AN1" t="s">
        <v>34</v>
      </c>
    </row>
    <row r="2" spans="1:43" ht="63" customHeight="1">
      <c r="A2" t="s">
        <v>2699</v>
      </c>
      <c r="B2" s="6" t="s">
        <v>38</v>
      </c>
      <c r="C2" s="6" t="s">
        <v>39</v>
      </c>
      <c r="D2" s="9" t="s">
        <v>40</v>
      </c>
      <c r="E2" s="9" t="s">
        <v>41</v>
      </c>
      <c r="F2" s="9" t="s">
        <v>42</v>
      </c>
      <c r="G2" s="9" t="s">
        <v>43</v>
      </c>
      <c r="H2" s="9" t="s">
        <v>44</v>
      </c>
      <c r="I2" s="9" t="s">
        <v>45</v>
      </c>
      <c r="J2" s="9"/>
      <c r="K2" s="9"/>
      <c r="L2" s="9"/>
      <c r="M2" s="9"/>
      <c r="N2" s="9" t="s">
        <v>46</v>
      </c>
      <c r="O2" s="9" t="s">
        <v>47</v>
      </c>
      <c r="P2" s="9" t="s">
        <v>11</v>
      </c>
      <c r="Q2" s="9" t="s">
        <v>48</v>
      </c>
      <c r="R2" s="9" t="s">
        <v>49</v>
      </c>
      <c r="S2" s="9" t="s">
        <v>50</v>
      </c>
      <c r="T2" s="9" t="s">
        <v>51</v>
      </c>
      <c r="U2" s="9" t="s">
        <v>52</v>
      </c>
      <c r="V2" s="9" t="s">
        <v>53</v>
      </c>
      <c r="W2" s="11" t="s">
        <v>54</v>
      </c>
      <c r="X2" s="11" t="s">
        <v>55</v>
      </c>
      <c r="Y2" s="33" t="s">
        <v>56</v>
      </c>
      <c r="Z2" s="11" t="s">
        <v>57</v>
      </c>
      <c r="AA2" s="11" t="s">
        <v>58</v>
      </c>
      <c r="AB2" s="11" t="s">
        <v>59</v>
      </c>
      <c r="AC2" s="33" t="s">
        <v>60</v>
      </c>
      <c r="AD2" s="237" t="s">
        <v>25</v>
      </c>
      <c r="AE2" s="237" t="s">
        <v>26</v>
      </c>
      <c r="AF2" s="237" t="s">
        <v>27</v>
      </c>
      <c r="AG2" s="262" t="s">
        <v>28</v>
      </c>
      <c r="AH2" s="262" t="s">
        <v>29</v>
      </c>
      <c r="AI2" s="262" t="s">
        <v>30</v>
      </c>
      <c r="AJ2" s="263" t="s">
        <v>30</v>
      </c>
      <c r="AK2" s="244" t="s">
        <v>31</v>
      </c>
      <c r="AL2" s="245" t="s">
        <v>32</v>
      </c>
      <c r="AM2" s="264" t="s">
        <v>33</v>
      </c>
      <c r="AN2" s="265" t="s">
        <v>61</v>
      </c>
      <c r="AO2" s="265" t="s">
        <v>35</v>
      </c>
      <c r="AP2" s="265" t="s">
        <v>36</v>
      </c>
      <c r="AQ2" s="265" t="s">
        <v>37</v>
      </c>
    </row>
    <row r="3" spans="1:43" ht="87">
      <c r="A3" s="42">
        <v>1</v>
      </c>
      <c r="B3" s="21">
        <v>1</v>
      </c>
      <c r="C3" s="7" t="s">
        <v>62</v>
      </c>
      <c r="D3" s="1" t="s">
        <v>63</v>
      </c>
      <c r="E3" s="20" t="s">
        <v>64</v>
      </c>
      <c r="F3" s="1" t="s">
        <v>65</v>
      </c>
      <c r="G3" s="1" t="s">
        <v>66</v>
      </c>
      <c r="H3" s="1" t="s">
        <v>67</v>
      </c>
      <c r="I3" s="1" t="s">
        <v>68</v>
      </c>
      <c r="J3" s="1" t="s">
        <v>81</v>
      </c>
      <c r="K3" s="1" t="s">
        <v>82</v>
      </c>
      <c r="L3" s="1" t="s">
        <v>83</v>
      </c>
      <c r="M3" s="1" t="s">
        <v>84</v>
      </c>
      <c r="N3" s="1" t="s">
        <v>69</v>
      </c>
      <c r="O3" s="1" t="s">
        <v>70</v>
      </c>
      <c r="P3" s="1" t="s">
        <v>71</v>
      </c>
      <c r="Q3" s="1" t="s">
        <v>72</v>
      </c>
      <c r="R3" s="1" t="s">
        <v>73</v>
      </c>
      <c r="S3" s="1"/>
      <c r="T3" s="1" t="s">
        <v>74</v>
      </c>
      <c r="U3" s="7"/>
      <c r="V3" s="1" t="s">
        <v>75</v>
      </c>
      <c r="W3" s="15" t="s">
        <v>76</v>
      </c>
      <c r="X3" s="15" t="s">
        <v>77</v>
      </c>
      <c r="Y3" s="32" t="s">
        <v>78</v>
      </c>
      <c r="Z3" s="53" t="s">
        <v>79</v>
      </c>
      <c r="AA3" s="53" t="s">
        <v>80</v>
      </c>
      <c r="AB3" s="53" t="s">
        <v>80</v>
      </c>
      <c r="AC3"/>
      <c r="AD3" s="249" t="str">
        <f>VLOOKUP(H3,'WMA -stare dane'!$H$1:$R$114,1,0)</f>
        <v>52.208909 21.537543</v>
      </c>
      <c r="AE3" s="249" t="str">
        <f>VLOOKUP(I3,'WMA -stare dane'!$I$1:$R$114,1,0)</f>
        <v>52.215594 21.640876</v>
      </c>
      <c r="AF3" s="250" t="str">
        <f>IF(AND(H3=AD3,I3=AE3),"współrzędne niezmienione","różnica")</f>
        <v>współrzędne niezmienione</v>
      </c>
      <c r="AG3" s="260" t="str">
        <f>IF($AF3="współrzędne niezmienione",VLOOKUP($H3,'WMA -stare dane'!$H$2:$P$114,3,0),"")</f>
        <v>52.208909</v>
      </c>
      <c r="AH3" s="260" t="str">
        <f>IF($AF3="współrzędne niezmienione",VLOOKUP($H3,'WMA -stare dane'!$H$2:$P$114,4,0),"")</f>
        <v>21.537543</v>
      </c>
      <c r="AI3" s="260" t="str">
        <f>IF($AF3="współrzędne niezmienione",VLOOKUP($H3,'WMA -stare dane'!$H$2:$P$114,5,0),"")</f>
        <v>52.215594</v>
      </c>
      <c r="AJ3" s="260" t="str">
        <f>IF($AF3="współrzędne niezmienione",VLOOKUP($H3,'WMA -stare dane'!$H$2:$P$114,6,0),"")</f>
        <v>21.640876</v>
      </c>
      <c r="AK3" s="250">
        <f>IF($AF3="współrzędne niezmienione",VLOOKUP($H3,'WMA -stare dane'!$H$2:$P$114,7,0),"")</f>
        <v>508.35</v>
      </c>
      <c r="AL3" s="250">
        <f>IF($AF3="współrzędne niezmienione",VLOOKUP($H3,'WMA -stare dane'!$H$2:$P$114,8,0),"")</f>
        <v>516.54999999999995</v>
      </c>
      <c r="AM3" s="250" t="str">
        <f>IF($AF3="współrzędne niezmienione",VLOOKUP($H3,'WMA -stare dane'!$H$2:$P$114,9,0),"")</f>
        <v>A2</v>
      </c>
    </row>
    <row r="4" spans="1:43" ht="43.5">
      <c r="A4" s="42">
        <v>2</v>
      </c>
      <c r="B4" s="21">
        <v>2</v>
      </c>
      <c r="C4" s="7" t="s">
        <v>85</v>
      </c>
      <c r="D4" s="1" t="s">
        <v>86</v>
      </c>
      <c r="E4" s="20" t="s">
        <v>64</v>
      </c>
      <c r="F4" s="1" t="s">
        <v>87</v>
      </c>
      <c r="G4" s="1" t="s">
        <v>88</v>
      </c>
      <c r="H4" s="1" t="s">
        <v>89</v>
      </c>
      <c r="I4" s="1" t="s">
        <v>90</v>
      </c>
      <c r="J4" s="1" t="s">
        <v>98</v>
      </c>
      <c r="K4" s="1" t="s">
        <v>99</v>
      </c>
      <c r="L4" s="1" t="s">
        <v>100</v>
      </c>
      <c r="M4" s="1" t="s">
        <v>101</v>
      </c>
      <c r="N4" s="1" t="s">
        <v>91</v>
      </c>
      <c r="O4" s="1" t="s">
        <v>92</v>
      </c>
      <c r="P4" s="1">
        <v>58</v>
      </c>
      <c r="Q4" s="1" t="s">
        <v>93</v>
      </c>
      <c r="R4" s="1" t="s">
        <v>73</v>
      </c>
      <c r="S4" s="1"/>
      <c r="T4" s="20" t="s">
        <v>94</v>
      </c>
      <c r="U4" s="7"/>
      <c r="V4" s="1"/>
      <c r="W4" s="14" t="s">
        <v>95</v>
      </c>
      <c r="X4" s="14"/>
      <c r="Y4" s="32"/>
      <c r="Z4" s="34"/>
      <c r="AA4" s="36" t="s">
        <v>96</v>
      </c>
      <c r="AB4" s="36" t="s">
        <v>97</v>
      </c>
      <c r="AC4"/>
      <c r="AD4" s="249" t="str">
        <f>VLOOKUP(H4,'WMA -stare dane'!$H$1:$R$114,1,0)</f>
        <v>53.6452333333333 21.5849944444444</v>
      </c>
      <c r="AE4" s="249" t="str">
        <f>VLOOKUP(I4,'WMA -stare dane'!$I$1:$R$114,1,0)</f>
        <v>53.6395444444444 21.6720416666667</v>
      </c>
      <c r="AF4" s="250" t="str">
        <f t="shared" ref="AF4:AF63" si="0">IF(AND(H4=AD4,I4=AE4),"współrzędne niezmienione","różnica")</f>
        <v>współrzędne niezmienione</v>
      </c>
      <c r="AG4" s="260" t="str">
        <f>IF($AF4="współrzędne niezmienione",VLOOKUP($H4,'WMA -stare dane'!$H$2:$P$114,3,0),"")</f>
        <v>53.6452333333333</v>
      </c>
      <c r="AH4" s="260" t="str">
        <f>IF($AF4="współrzędne niezmienione",VLOOKUP($H4,'WMA -stare dane'!$H$2:$P$114,4,0),"")</f>
        <v>21.5849944444444</v>
      </c>
      <c r="AI4" s="260" t="str">
        <f>IF($AF4="współrzędne niezmienione",VLOOKUP($H4,'WMA -stare dane'!$H$2:$P$114,5,0),"")</f>
        <v>53.6395444444444</v>
      </c>
      <c r="AJ4" s="260" t="str">
        <f>IF($AF4="współrzędne niezmienione",VLOOKUP($H4,'WMA -stare dane'!$H$2:$P$114,6,0),"")</f>
        <v>21.6720416666667</v>
      </c>
      <c r="AK4" s="250">
        <f>IF($AF4="współrzędne niezmienione",VLOOKUP($H4,'WMA -stare dane'!$H$2:$P$114,7,0),"")</f>
        <v>106.1</v>
      </c>
      <c r="AL4" s="250">
        <f>IF($AF4="współrzędne niezmienione",VLOOKUP($H4,'WMA -stare dane'!$H$2:$P$114,8,0),"")</f>
        <v>112</v>
      </c>
      <c r="AM4" s="250">
        <f>IF($AF4="współrzędne niezmienione",VLOOKUP($H4,'WMA -stare dane'!$H$2:$P$114,9,0),"")</f>
        <v>58</v>
      </c>
    </row>
    <row r="5" spans="1:43" ht="43.5" hidden="1">
      <c r="A5" s="42">
        <v>3</v>
      </c>
      <c r="B5" s="21">
        <v>3</v>
      </c>
      <c r="C5" s="7" t="s">
        <v>85</v>
      </c>
      <c r="D5" s="1" t="s">
        <v>86</v>
      </c>
      <c r="E5" s="20" t="s">
        <v>102</v>
      </c>
      <c r="F5" s="1" t="s">
        <v>103</v>
      </c>
      <c r="G5" s="1"/>
      <c r="H5" s="1" t="s">
        <v>104</v>
      </c>
      <c r="I5" s="1"/>
      <c r="J5" s="1" t="s">
        <v>2700</v>
      </c>
      <c r="K5" s="1" t="s">
        <v>2701</v>
      </c>
      <c r="L5" s="1"/>
      <c r="M5" s="1"/>
      <c r="N5" s="1"/>
      <c r="O5" s="1"/>
      <c r="P5" s="1">
        <v>58</v>
      </c>
      <c r="Q5" s="1" t="s">
        <v>105</v>
      </c>
      <c r="R5" s="1" t="s">
        <v>73</v>
      </c>
      <c r="S5" s="1"/>
      <c r="T5" s="20" t="s">
        <v>94</v>
      </c>
      <c r="U5" s="7"/>
      <c r="V5" s="1"/>
      <c r="W5" s="14" t="s">
        <v>95</v>
      </c>
      <c r="X5" s="14"/>
      <c r="Y5" s="32"/>
      <c r="Z5" s="34"/>
      <c r="AA5" s="36" t="s">
        <v>96</v>
      </c>
      <c r="AB5" s="36" t="s">
        <v>96</v>
      </c>
      <c r="AC5"/>
      <c r="AD5" s="249" t="e">
        <f>VLOOKUP(H5,'WMA -stare dane'!$H$1:$R$114,1,0)</f>
        <v>#N/A</v>
      </c>
      <c r="AE5" s="249" t="e">
        <f>VLOOKUP(I5,'WMA -stare dane'!$I$1:$R$114,1,0)</f>
        <v>#N/A</v>
      </c>
      <c r="AF5" s="250" t="e">
        <f t="shared" si="0"/>
        <v>#N/A</v>
      </c>
      <c r="AG5" s="249" t="e">
        <f>IF($AF5="współrzędne niezmienione",VLOOKUP($H5,'WMA -stare dane'!$H$2:$P$114,3,0),"")</f>
        <v>#N/A</v>
      </c>
      <c r="AH5" s="249" t="e">
        <f>IF($AF5="współrzędne niezmienione",VLOOKUP($H5,'WMA -stare dane'!$H$2:$P$114,4,0),"")</f>
        <v>#N/A</v>
      </c>
      <c r="AI5" s="249" t="e">
        <f>IF($AF5="współrzędne niezmienione",VLOOKUP($H5,'WMA -stare dane'!$H$2:$P$114,5,0),"")</f>
        <v>#N/A</v>
      </c>
      <c r="AJ5" s="249" t="e">
        <f>IF($AF5="współrzędne niezmienione",VLOOKUP($H5,'WMA -stare dane'!$H$2:$P$114,6,0),"")</f>
        <v>#N/A</v>
      </c>
      <c r="AK5" s="250" t="e">
        <f>IF($AF5="współrzędne niezmienione",VLOOKUP($H5,'WMA -stare dane'!$H$2:$P$114,7,0),"")</f>
        <v>#N/A</v>
      </c>
      <c r="AL5" s="250" t="e">
        <f>IF($AF5="współrzędne niezmienione",VLOOKUP($H5,'WMA -stare dane'!$H$2:$P$114,8,0),"")</f>
        <v>#N/A</v>
      </c>
      <c r="AM5" s="250" t="e">
        <f>IF($AF5="współrzędne niezmienione",VLOOKUP($H5,'WMA -stare dane'!$H$2:$P$114,9,0),"")</f>
        <v>#N/A</v>
      </c>
    </row>
    <row r="6" spans="1:43" ht="43.5">
      <c r="A6" s="42">
        <v>4</v>
      </c>
      <c r="B6" s="21">
        <v>4</v>
      </c>
      <c r="C6" s="7" t="s">
        <v>106</v>
      </c>
      <c r="D6" s="1" t="s">
        <v>107</v>
      </c>
      <c r="E6" s="20" t="s">
        <v>64</v>
      </c>
      <c r="F6" s="1" t="s">
        <v>108</v>
      </c>
      <c r="G6" s="1" t="s">
        <v>109</v>
      </c>
      <c r="H6" s="1" t="s">
        <v>110</v>
      </c>
      <c r="I6" s="1" t="s">
        <v>111</v>
      </c>
      <c r="J6" s="1" t="s">
        <v>115</v>
      </c>
      <c r="K6" s="1" t="s">
        <v>116</v>
      </c>
      <c r="L6" s="1" t="s">
        <v>117</v>
      </c>
      <c r="M6" s="1" t="s">
        <v>118</v>
      </c>
      <c r="N6" s="1"/>
      <c r="O6" s="1"/>
      <c r="P6" s="1">
        <v>32</v>
      </c>
      <c r="Q6" s="1" t="s">
        <v>112</v>
      </c>
      <c r="R6" s="1" t="s">
        <v>73</v>
      </c>
      <c r="S6" s="1"/>
      <c r="T6" s="20" t="s">
        <v>94</v>
      </c>
      <c r="U6" s="7"/>
      <c r="V6" s="1"/>
      <c r="W6" s="14" t="s">
        <v>95</v>
      </c>
      <c r="X6" s="14"/>
      <c r="Y6" s="32"/>
      <c r="Z6" s="40" t="s">
        <v>113</v>
      </c>
      <c r="AA6" s="36" t="s">
        <v>96</v>
      </c>
      <c r="AB6" s="36" t="s">
        <v>114</v>
      </c>
      <c r="AC6"/>
      <c r="AD6" s="249" t="str">
        <f>VLOOKUP(H6,'WMA -stare dane'!$H$1:$R$114,1,0)</f>
        <v xml:space="preserve">51.985888 15.316227    </v>
      </c>
      <c r="AE6" s="249" t="str">
        <f>VLOOKUP(I6,'WMA -stare dane'!$I$1:$R$114,1,0)</f>
        <v>51.955957 15.389795</v>
      </c>
      <c r="AF6" s="250" t="str">
        <f t="shared" si="0"/>
        <v>współrzędne niezmienione</v>
      </c>
      <c r="AG6" s="260" t="str">
        <f>IF($AF6="współrzędne niezmienione",VLOOKUP($H6,'WMA -stare dane'!$H$2:$P$114,3,0),"")</f>
        <v>51.985888</v>
      </c>
      <c r="AH6" s="260" t="str">
        <f>IF($AF6="współrzędne niezmienione",VLOOKUP($H6,'WMA -stare dane'!$H$2:$P$114,4,0),"")</f>
        <v>15.316227</v>
      </c>
      <c r="AI6" s="260" t="str">
        <f>IF($AF6="współrzędne niezmienione",VLOOKUP($H6,'WMA -stare dane'!$H$2:$P$114,5,0),"")</f>
        <v>51.955957</v>
      </c>
      <c r="AJ6" s="260" t="str">
        <f>IF($AF6="współrzędne niezmienione",VLOOKUP($H6,'WMA -stare dane'!$H$2:$P$114,6,0),"")</f>
        <v>15.389795</v>
      </c>
      <c r="AK6" s="250">
        <f>IF($AF6="współrzędne niezmienione",VLOOKUP($H6,'WMA -stare dane'!$H$2:$P$114,7,0),"")</f>
        <v>48.6</v>
      </c>
      <c r="AL6" s="250">
        <f>IF($AF6="współrzędne niezmienione",VLOOKUP($H6,'WMA -stare dane'!$H$2:$P$114,8,0),"")</f>
        <v>54.8</v>
      </c>
      <c r="AM6" s="250">
        <f>IF($AF6="współrzędne niezmienione",VLOOKUP($H6,'WMA -stare dane'!$H$2:$P$114,9,0),"")</f>
        <v>32</v>
      </c>
    </row>
    <row r="7" spans="1:43" ht="43.5" hidden="1">
      <c r="A7" s="42">
        <v>5</v>
      </c>
      <c r="B7" s="21">
        <v>5</v>
      </c>
      <c r="C7" s="1" t="s">
        <v>106</v>
      </c>
      <c r="D7" s="1" t="s">
        <v>119</v>
      </c>
      <c r="E7" s="1" t="s">
        <v>102</v>
      </c>
      <c r="F7" s="1" t="s">
        <v>108</v>
      </c>
      <c r="G7" s="1"/>
      <c r="H7" s="1" t="s">
        <v>120</v>
      </c>
      <c r="I7" s="1"/>
      <c r="J7" s="1" t="s">
        <v>2702</v>
      </c>
      <c r="K7" s="1" t="s">
        <v>2703</v>
      </c>
      <c r="L7" s="1"/>
      <c r="M7" s="1"/>
      <c r="N7" s="1" t="s">
        <v>121</v>
      </c>
      <c r="O7" s="1"/>
      <c r="P7" s="1">
        <v>32</v>
      </c>
      <c r="Q7" s="1" t="s">
        <v>122</v>
      </c>
      <c r="R7" s="1" t="s">
        <v>123</v>
      </c>
      <c r="S7" s="1"/>
      <c r="T7" s="1" t="s">
        <v>124</v>
      </c>
      <c r="U7" s="1" t="s">
        <v>125</v>
      </c>
      <c r="V7" s="1" t="s">
        <v>126</v>
      </c>
      <c r="W7" s="2" t="s">
        <v>127</v>
      </c>
      <c r="X7" s="2" t="s">
        <v>128</v>
      </c>
      <c r="Y7" s="32" t="s">
        <v>129</v>
      </c>
      <c r="Z7" s="40" t="s">
        <v>113</v>
      </c>
      <c r="AA7" s="36" t="s">
        <v>96</v>
      </c>
      <c r="AB7" s="36" t="s">
        <v>114</v>
      </c>
      <c r="AC7" t="s">
        <v>130</v>
      </c>
      <c r="AD7" s="249" t="e">
        <f>VLOOKUP(H7,'WMA -stare dane'!$H$1:$R$114,1,0)</f>
        <v>#N/A</v>
      </c>
      <c r="AE7" s="249" t="e">
        <f>VLOOKUP(I7,'WMA -stare dane'!$I$1:$R$114,1,0)</f>
        <v>#N/A</v>
      </c>
      <c r="AF7" s="250" t="e">
        <f t="shared" si="0"/>
        <v>#N/A</v>
      </c>
      <c r="AG7" s="249" t="e">
        <f>IF($AF7="współrzędne niezmienione",VLOOKUP($H7,'WMA -stare dane'!$H$2:$P$114,3,0),"")</f>
        <v>#N/A</v>
      </c>
      <c r="AH7" s="249" t="e">
        <f>IF($AF7="współrzędne niezmienione",VLOOKUP($H7,'WMA -stare dane'!$H$2:$P$114,4,0),"")</f>
        <v>#N/A</v>
      </c>
      <c r="AI7" s="249" t="e">
        <f>IF($AF7="współrzędne niezmienione",VLOOKUP($H7,'WMA -stare dane'!$H$2:$P$114,5,0),"")</f>
        <v>#N/A</v>
      </c>
      <c r="AJ7" s="249" t="e">
        <f>IF($AF7="współrzędne niezmienione",VLOOKUP($H7,'WMA -stare dane'!$H$2:$P$114,6,0),"")</f>
        <v>#N/A</v>
      </c>
      <c r="AK7" s="250" t="e">
        <f>IF($AF7="współrzędne niezmienione",VLOOKUP($H7,'WMA -stare dane'!$H$2:$P$114,7,0),"")</f>
        <v>#N/A</v>
      </c>
      <c r="AL7" s="250" t="e">
        <f>IF($AF7="współrzędne niezmienione",VLOOKUP($H7,'WMA -stare dane'!$H$2:$P$114,8,0),"")</f>
        <v>#N/A</v>
      </c>
      <c r="AM7" s="250" t="e">
        <f>IF($AF7="współrzędne niezmienione",VLOOKUP($H7,'WMA -stare dane'!$H$2:$P$114,9,0),"")</f>
        <v>#N/A</v>
      </c>
    </row>
    <row r="8" spans="1:43" ht="58">
      <c r="A8" s="42">
        <v>6</v>
      </c>
      <c r="B8" s="21">
        <v>6</v>
      </c>
      <c r="C8" s="7" t="s">
        <v>131</v>
      </c>
      <c r="D8" s="1" t="s">
        <v>132</v>
      </c>
      <c r="E8" s="20" t="s">
        <v>64</v>
      </c>
      <c r="F8" s="1" t="s">
        <v>133</v>
      </c>
      <c r="G8" s="1" t="s">
        <v>134</v>
      </c>
      <c r="H8" s="1" t="s">
        <v>135</v>
      </c>
      <c r="I8" s="1" t="s">
        <v>136</v>
      </c>
      <c r="J8" s="1" t="s">
        <v>144</v>
      </c>
      <c r="K8" s="1" t="s">
        <v>145</v>
      </c>
      <c r="L8" s="1" t="s">
        <v>146</v>
      </c>
      <c r="M8" s="1" t="s">
        <v>147</v>
      </c>
      <c r="N8" s="1" t="s">
        <v>137</v>
      </c>
      <c r="O8" s="1" t="s">
        <v>138</v>
      </c>
      <c r="P8" s="1"/>
      <c r="Q8" s="1" t="s">
        <v>139</v>
      </c>
      <c r="R8" s="1" t="s">
        <v>73</v>
      </c>
      <c r="S8" s="1" t="s">
        <v>140</v>
      </c>
      <c r="T8" s="1" t="s">
        <v>141</v>
      </c>
      <c r="U8" s="7"/>
      <c r="V8" s="1" t="s">
        <v>142</v>
      </c>
      <c r="W8" s="2" t="s">
        <v>127</v>
      </c>
      <c r="X8" s="2" t="s">
        <v>143</v>
      </c>
      <c r="Y8" s="32"/>
      <c r="Z8" s="40"/>
      <c r="AA8" s="36"/>
      <c r="AB8" s="36"/>
      <c r="AC8" s="42" t="s">
        <v>130</v>
      </c>
      <c r="AD8" s="249" t="str">
        <f>VLOOKUP(H8,'WMA -stare dane'!$H$1:$R$114,1,0)</f>
        <v>52.440346 16.739291</v>
      </c>
      <c r="AE8" s="249" t="str">
        <f>VLOOKUP(I8,'WMA -stare dane'!$I$1:$R$114,1,0)</f>
        <v>52.407589 16.725751</v>
      </c>
      <c r="AF8" s="250" t="str">
        <f t="shared" si="0"/>
        <v>współrzędne niezmienione</v>
      </c>
      <c r="AG8" s="260" t="str">
        <f>IF($AF8="współrzędne niezmienione",VLOOKUP($H8,'WMA -stare dane'!$H$2:$P$114,3,0),"")</f>
        <v>52.440346</v>
      </c>
      <c r="AH8" s="260" t="str">
        <f>IF($AF8="współrzędne niezmienione",VLOOKUP($H8,'WMA -stare dane'!$H$2:$P$114,4,0),"")</f>
        <v>16.739291</v>
      </c>
      <c r="AI8" s="260" t="str">
        <f>IF($AF8="współrzędne niezmienione",VLOOKUP($H8,'WMA -stare dane'!$H$2:$P$114,5,0),"")</f>
        <v>52.407589</v>
      </c>
      <c r="AJ8" s="260" t="str">
        <f>IF($AF8="współrzędne niezmienione",VLOOKUP($H8,'WMA -stare dane'!$H$2:$P$114,6,0),"")</f>
        <v>16.725751</v>
      </c>
      <c r="AK8" s="250">
        <f>IF($AF8="współrzędne niezmienione",VLOOKUP($H8,'WMA -stare dane'!$H$2:$P$114,7,0),"")</f>
        <v>14.3</v>
      </c>
      <c r="AL8" s="250">
        <f>IF($AF8="współrzędne niezmienione",VLOOKUP($H8,'WMA -stare dane'!$H$2:$P$114,8,0),"")</f>
        <v>18.100000000000001</v>
      </c>
      <c r="AM8" s="250" t="str">
        <f>IF($AF8="współrzędne niezmienione",VLOOKUP($H8,'WMA -stare dane'!$H$2:$P$114,9,0),"")</f>
        <v>S11c</v>
      </c>
    </row>
    <row r="9" spans="1:43" ht="58">
      <c r="A9" s="42">
        <v>7</v>
      </c>
      <c r="B9" s="21">
        <v>7</v>
      </c>
      <c r="C9" s="7" t="s">
        <v>131</v>
      </c>
      <c r="D9" s="1" t="s">
        <v>132</v>
      </c>
      <c r="E9" s="20" t="s">
        <v>64</v>
      </c>
      <c r="F9" s="1" t="s">
        <v>149</v>
      </c>
      <c r="G9" s="1" t="s">
        <v>150</v>
      </c>
      <c r="H9" s="1" t="s">
        <v>151</v>
      </c>
      <c r="I9" s="1" t="s">
        <v>152</v>
      </c>
      <c r="J9" s="1" t="s">
        <v>156</v>
      </c>
      <c r="K9" s="1" t="s">
        <v>157</v>
      </c>
      <c r="L9" s="1" t="s">
        <v>158</v>
      </c>
      <c r="M9" s="1" t="s">
        <v>159</v>
      </c>
      <c r="N9" s="1" t="s">
        <v>153</v>
      </c>
      <c r="O9" s="1" t="s">
        <v>154</v>
      </c>
      <c r="P9" s="1"/>
      <c r="Q9" s="1" t="s">
        <v>155</v>
      </c>
      <c r="R9" s="1" t="s">
        <v>73</v>
      </c>
      <c r="S9" s="1" t="s">
        <v>140</v>
      </c>
      <c r="T9" s="1" t="s">
        <v>141</v>
      </c>
      <c r="U9" s="7"/>
      <c r="V9" s="1" t="s">
        <v>142</v>
      </c>
      <c r="W9" s="2" t="s">
        <v>127</v>
      </c>
      <c r="X9" s="2" t="s">
        <v>143</v>
      </c>
      <c r="Y9" s="32"/>
      <c r="Z9" s="40"/>
      <c r="AA9" s="36"/>
      <c r="AB9" s="36"/>
      <c r="AC9" s="42" t="s">
        <v>130</v>
      </c>
      <c r="AD9" s="249" t="str">
        <f>VLOOKUP(H9,'WMA -stare dane'!$H$1:$R$114,1,0)</f>
        <v>52.149642 18.288835</v>
      </c>
      <c r="AE9" s="249" t="str">
        <f>VLOOKUP(I9,'WMA -stare dane'!$I$1:$R$114,1,0)</f>
        <v>52.151103 18.448194</v>
      </c>
      <c r="AF9" s="250" t="str">
        <f t="shared" si="0"/>
        <v>współrzędne niezmienione</v>
      </c>
      <c r="AG9" s="260" t="str">
        <f>IF($AF9="współrzędne niezmienione",VLOOKUP($H9,'WMA -stare dane'!$H$2:$P$114,3,0),"")</f>
        <v>52.149642</v>
      </c>
      <c r="AH9" s="260" t="str">
        <f>IF($AF9="współrzędne niezmienione",VLOOKUP($H9,'WMA -stare dane'!$H$2:$P$114,4,0),"")</f>
        <v>18.288835</v>
      </c>
      <c r="AI9" s="260" t="str">
        <f>IF($AF9="współrzędne niezmienione",VLOOKUP($H9,'WMA -stare dane'!$H$2:$P$114,5,0),"")</f>
        <v>52.151103</v>
      </c>
      <c r="AJ9" s="260" t="str">
        <f>IF($AF9="współrzędne niezmienione",VLOOKUP($H9,'WMA -stare dane'!$H$2:$P$114,6,0),"")</f>
        <v>18.448194</v>
      </c>
      <c r="AK9" s="250">
        <f>IF($AF9="współrzędne niezmienione",VLOOKUP($H9,'WMA -stare dane'!$H$2:$P$114,7,0),"")</f>
        <v>263.10000000000002</v>
      </c>
      <c r="AL9" s="250">
        <f>IF($AF9="współrzędne niezmienione",VLOOKUP($H9,'WMA -stare dane'!$H$2:$P$114,8,0),"")</f>
        <v>274.3</v>
      </c>
      <c r="AM9" s="250" t="str">
        <f>IF($AF9="współrzędne niezmienione",VLOOKUP($H9,'WMA -stare dane'!$H$2:$P$114,9,0),"")</f>
        <v>A2</v>
      </c>
    </row>
    <row r="10" spans="1:43" ht="29" hidden="1">
      <c r="A10" s="42">
        <v>8</v>
      </c>
      <c r="B10" s="21">
        <v>8</v>
      </c>
      <c r="C10" s="7" t="s">
        <v>160</v>
      </c>
      <c r="D10" s="1" t="s">
        <v>161</v>
      </c>
      <c r="E10" s="20" t="s">
        <v>102</v>
      </c>
      <c r="F10" s="1" t="s">
        <v>162</v>
      </c>
      <c r="G10" s="1"/>
      <c r="H10" s="1" t="s">
        <v>163</v>
      </c>
      <c r="I10" s="1"/>
      <c r="J10" s="1" t="s">
        <v>2704</v>
      </c>
      <c r="K10" s="1" t="s">
        <v>2705</v>
      </c>
      <c r="L10" s="1"/>
      <c r="M10" s="1"/>
      <c r="N10" s="1"/>
      <c r="O10" s="1"/>
      <c r="P10" s="1">
        <v>7</v>
      </c>
      <c r="Q10" s="1" t="s">
        <v>164</v>
      </c>
      <c r="R10" s="1" t="s">
        <v>73</v>
      </c>
      <c r="S10" s="20" t="s">
        <v>165</v>
      </c>
      <c r="T10" s="20" t="s">
        <v>94</v>
      </c>
      <c r="U10" s="7"/>
      <c r="V10" s="1"/>
      <c r="W10" s="14" t="s">
        <v>95</v>
      </c>
      <c r="X10" s="14"/>
      <c r="Y10" s="32"/>
      <c r="Z10" s="40"/>
      <c r="AA10" s="36" t="s">
        <v>166</v>
      </c>
      <c r="AB10" s="36" t="s">
        <v>96</v>
      </c>
      <c r="AD10" s="249" t="e">
        <f>VLOOKUP(H10,'WMA -stare dane'!$H$1:$R$114,1,0)</f>
        <v>#N/A</v>
      </c>
      <c r="AE10" s="249" t="e">
        <f>VLOOKUP(I10,'WMA -stare dane'!$I$1:$R$114,1,0)</f>
        <v>#N/A</v>
      </c>
      <c r="AF10" s="250" t="e">
        <f t="shared" si="0"/>
        <v>#N/A</v>
      </c>
      <c r="AG10" s="249" t="e">
        <f>IF($AF10="współrzędne niezmienione",VLOOKUP($H10,'WMA -stare dane'!$H$2:$P$114,3,0),"")</f>
        <v>#N/A</v>
      </c>
      <c r="AH10" s="249" t="e">
        <f>IF($AF10="współrzędne niezmienione",VLOOKUP($H10,'WMA -stare dane'!$H$2:$P$114,4,0),"")</f>
        <v>#N/A</v>
      </c>
      <c r="AI10" s="249" t="e">
        <f>IF($AF10="współrzędne niezmienione",VLOOKUP($H10,'WMA -stare dane'!$H$2:$P$114,5,0),"")</f>
        <v>#N/A</v>
      </c>
      <c r="AJ10" s="249" t="e">
        <f>IF($AF10="współrzędne niezmienione",VLOOKUP($H10,'WMA -stare dane'!$H$2:$P$114,6,0),"")</f>
        <v>#N/A</v>
      </c>
      <c r="AK10" s="250" t="e">
        <f>IF($AF10="współrzędne niezmienione",VLOOKUP($H10,'WMA -stare dane'!$H$2:$P$114,7,0),"")</f>
        <v>#N/A</v>
      </c>
      <c r="AL10" s="250" t="e">
        <f>IF($AF10="współrzędne niezmienione",VLOOKUP($H10,'WMA -stare dane'!$H$2:$P$114,8,0),"")</f>
        <v>#N/A</v>
      </c>
      <c r="AM10" s="250" t="e">
        <f>IF($AF10="współrzędne niezmienione",VLOOKUP($H10,'WMA -stare dane'!$H$2:$P$114,9,0),"")</f>
        <v>#N/A</v>
      </c>
    </row>
    <row r="11" spans="1:43" ht="348">
      <c r="A11" s="42">
        <v>9</v>
      </c>
      <c r="B11" s="21">
        <v>9</v>
      </c>
      <c r="C11" s="7" t="s">
        <v>167</v>
      </c>
      <c r="D11" s="1" t="s">
        <v>168</v>
      </c>
      <c r="E11" s="20" t="s">
        <v>64</v>
      </c>
      <c r="F11" s="1" t="s">
        <v>169</v>
      </c>
      <c r="G11" s="1" t="s">
        <v>170</v>
      </c>
      <c r="H11" s="1" t="s">
        <v>171</v>
      </c>
      <c r="I11" s="1" t="s">
        <v>172</v>
      </c>
      <c r="J11" s="1" t="s">
        <v>183</v>
      </c>
      <c r="K11" s="1" t="s">
        <v>184</v>
      </c>
      <c r="L11" s="1" t="s">
        <v>185</v>
      </c>
      <c r="M11" s="1" t="s">
        <v>186</v>
      </c>
      <c r="N11" s="1"/>
      <c r="O11" s="1"/>
      <c r="P11" s="1"/>
      <c r="Q11" s="1" t="s">
        <v>173</v>
      </c>
      <c r="R11" s="1" t="s">
        <v>174</v>
      </c>
      <c r="S11" s="1" t="s">
        <v>175</v>
      </c>
      <c r="T11" s="1" t="s">
        <v>176</v>
      </c>
      <c r="U11" s="7"/>
      <c r="V11" s="1" t="s">
        <v>177</v>
      </c>
      <c r="W11" s="16" t="s">
        <v>178</v>
      </c>
      <c r="X11" s="16" t="s">
        <v>179</v>
      </c>
      <c r="Y11" s="32" t="s">
        <v>180</v>
      </c>
      <c r="Z11" s="1" t="s">
        <v>181</v>
      </c>
      <c r="AA11" s="1" t="s">
        <v>97</v>
      </c>
      <c r="AB11" s="1" t="s">
        <v>182</v>
      </c>
      <c r="AC11"/>
      <c r="AD11" s="249" t="str">
        <f>VLOOKUP(H11,'WMA -stare dane'!$H$1:$R$114,1,0)</f>
        <v>49.568315652301735 19.078118325835142</v>
      </c>
      <c r="AE11" s="249" t="str">
        <f>VLOOKUP(I11,'WMA -stare dane'!$I$1:$R$114,1,0)</f>
        <v>49.62734110683871 19.13589861961088</v>
      </c>
      <c r="AF11" s="250" t="str">
        <f t="shared" si="0"/>
        <v>współrzędne niezmienione</v>
      </c>
      <c r="AG11" s="260" t="str">
        <f>IF($AF11="współrzędne niezmienione",VLOOKUP($H11,'WMA -stare dane'!$H$2:$P$114,3,0),"")</f>
        <v>49.568315652301735</v>
      </c>
      <c r="AH11" s="260" t="str">
        <f>IF($AF11="współrzędne niezmienione",VLOOKUP($H11,'WMA -stare dane'!$H$2:$P$114,4,0),"")</f>
        <v>19.078118325835142</v>
      </c>
      <c r="AI11" s="260" t="str">
        <f>IF($AF11="współrzędne niezmienione",VLOOKUP($H11,'WMA -stare dane'!$H$2:$P$114,5,0),"")</f>
        <v>49.62734110683871</v>
      </c>
      <c r="AJ11" s="260" t="str">
        <f>IF($AF11="współrzędne niezmienione",VLOOKUP($H11,'WMA -stare dane'!$H$2:$P$114,6,0),"")</f>
        <v>19.13589861961088</v>
      </c>
      <c r="AK11" s="250">
        <f>IF($AF11="współrzędne niezmienione",VLOOKUP($H11,'WMA -stare dane'!$H$2:$P$114,7,0),"")</f>
        <v>34.25</v>
      </c>
      <c r="AL11" s="250">
        <f>IF($AF11="współrzędne niezmienione",VLOOKUP($H11,'WMA -stare dane'!$H$2:$P$114,8,0),"")</f>
        <v>45.6</v>
      </c>
      <c r="AM11" s="250" t="str">
        <f>IF($AF11="współrzędne niezmienione",VLOOKUP($H11,'WMA -stare dane'!$H$2:$P$114,9,0),"")</f>
        <v>1f</v>
      </c>
    </row>
    <row r="12" spans="1:43" ht="29">
      <c r="A12" s="42">
        <v>10</v>
      </c>
      <c r="B12" s="21">
        <v>10</v>
      </c>
      <c r="C12" s="7" t="s">
        <v>106</v>
      </c>
      <c r="D12" s="1" t="s">
        <v>107</v>
      </c>
      <c r="E12" s="20" t="s">
        <v>64</v>
      </c>
      <c r="F12" s="1" t="s">
        <v>188</v>
      </c>
      <c r="G12" s="1" t="s">
        <v>189</v>
      </c>
      <c r="H12" s="1" t="s">
        <v>190</v>
      </c>
      <c r="I12" s="1" t="s">
        <v>191</v>
      </c>
      <c r="J12" s="1" t="s">
        <v>195</v>
      </c>
      <c r="K12" s="1" t="s">
        <v>196</v>
      </c>
      <c r="L12" s="1" t="s">
        <v>197</v>
      </c>
      <c r="M12" s="1" t="s">
        <v>198</v>
      </c>
      <c r="N12" s="1"/>
      <c r="O12" s="1"/>
      <c r="P12" s="1">
        <v>22</v>
      </c>
      <c r="Q12" s="1" t="s">
        <v>192</v>
      </c>
      <c r="R12" s="1" t="s">
        <v>73</v>
      </c>
      <c r="S12" s="1"/>
      <c r="T12" s="20" t="s">
        <v>94</v>
      </c>
      <c r="U12" s="7"/>
      <c r="V12" s="1"/>
      <c r="W12" s="14" t="s">
        <v>95</v>
      </c>
      <c r="X12" s="14"/>
      <c r="Y12" s="32"/>
      <c r="Z12" s="40" t="s">
        <v>193</v>
      </c>
      <c r="AA12" s="36" t="s">
        <v>96</v>
      </c>
      <c r="AB12" s="36" t="s">
        <v>194</v>
      </c>
      <c r="AC12"/>
      <c r="AD12" s="249" t="str">
        <f>VLOOKUP(H12,'WMA -stare dane'!$H$1:$R$114,1,0)</f>
        <v>52.542971 14.755736</v>
      </c>
      <c r="AE12" s="249" t="str">
        <f>VLOOKUP(I12,'WMA -stare dane'!$I$1:$R$114,1,0)</f>
        <v>52.568345 14.653488</v>
      </c>
      <c r="AF12" s="250" t="str">
        <f t="shared" si="0"/>
        <v>współrzędne niezmienione</v>
      </c>
      <c r="AG12" s="260" t="str">
        <f>IF($AF12="współrzędne niezmienione",VLOOKUP($H12,'WMA -stare dane'!$H$2:$P$114,3,0),"")</f>
        <v>52.542971</v>
      </c>
      <c r="AH12" s="260" t="str">
        <f>IF($AF12="współrzędne niezmienione",VLOOKUP($H12,'WMA -stare dane'!$H$2:$P$114,4,0),"")</f>
        <v>14.755736</v>
      </c>
      <c r="AI12" s="260" t="str">
        <f>IF($AF12="współrzędne niezmienione",VLOOKUP($H12,'WMA -stare dane'!$H$2:$P$114,5,0),"")</f>
        <v>52.568345</v>
      </c>
      <c r="AJ12" s="260" t="str">
        <f>IF($AF12="współrzędne niezmienione",VLOOKUP($H12,'WMA -stare dane'!$H$2:$P$114,6,0),"")</f>
        <v>14.653488</v>
      </c>
      <c r="AK12" s="250">
        <f>IF($AF12="współrzędne niezmienione",VLOOKUP($H12,'WMA -stare dane'!$H$2:$P$114,7,0),"")</f>
        <v>2.65</v>
      </c>
      <c r="AL12" s="250">
        <f>IF($AF12="współrzędne niezmienione",VLOOKUP($H12,'WMA -stare dane'!$H$2:$P$114,8,0),"")</f>
        <v>10.3</v>
      </c>
      <c r="AM12" s="250">
        <f>IF($AF12="współrzędne niezmienione",VLOOKUP($H12,'WMA -stare dane'!$H$2:$P$114,9,0),"")</f>
        <v>22</v>
      </c>
    </row>
    <row r="13" spans="1:43" ht="43.5">
      <c r="A13" s="42">
        <v>11</v>
      </c>
      <c r="B13" s="21">
        <v>11</v>
      </c>
      <c r="C13" s="7" t="s">
        <v>199</v>
      </c>
      <c r="D13" s="1" t="s">
        <v>200</v>
      </c>
      <c r="E13" s="20" t="s">
        <v>64</v>
      </c>
      <c r="F13" s="1" t="s">
        <v>201</v>
      </c>
      <c r="G13" s="1"/>
      <c r="H13" s="1" t="s">
        <v>202</v>
      </c>
      <c r="I13" s="1" t="s">
        <v>203</v>
      </c>
      <c r="J13" s="1" t="s">
        <v>2473</v>
      </c>
      <c r="K13" s="1" t="s">
        <v>2474</v>
      </c>
      <c r="L13" s="1" t="s">
        <v>2475</v>
      </c>
      <c r="M13" s="1" t="s">
        <v>2476</v>
      </c>
      <c r="N13" s="1"/>
      <c r="O13" s="1"/>
      <c r="P13" s="1"/>
      <c r="Q13" s="1" t="s">
        <v>204</v>
      </c>
      <c r="R13" s="1" t="s">
        <v>73</v>
      </c>
      <c r="S13" s="1"/>
      <c r="T13" s="1" t="s">
        <v>205</v>
      </c>
      <c r="U13" s="7"/>
      <c r="V13" s="1" t="s">
        <v>206</v>
      </c>
      <c r="W13" s="2" t="s">
        <v>127</v>
      </c>
      <c r="X13" s="2" t="s">
        <v>207</v>
      </c>
      <c r="Y13" s="32"/>
      <c r="Z13" s="40" t="s">
        <v>113</v>
      </c>
      <c r="AA13" s="36" t="s">
        <v>96</v>
      </c>
      <c r="AB13" s="36" t="s">
        <v>96</v>
      </c>
      <c r="AC13"/>
      <c r="AD13" s="249"/>
      <c r="AE13" s="249"/>
      <c r="AF13" s="250"/>
      <c r="AG13" s="260" t="str">
        <f>J13</f>
        <v>50.870498998690124</v>
      </c>
      <c r="AH13" s="260" t="str">
        <f t="shared" ref="AH13:AJ13" si="1">K13</f>
        <v>16.158080033803316</v>
      </c>
      <c r="AI13" s="260" t="str">
        <f t="shared" si="1"/>
        <v>50.84889749</v>
      </c>
      <c r="AJ13" s="260" t="str">
        <f t="shared" si="1"/>
        <v>16.15139571</v>
      </c>
      <c r="AK13" s="250"/>
      <c r="AL13" s="250"/>
      <c r="AM13" s="250"/>
    </row>
    <row r="14" spans="1:43" ht="159.5">
      <c r="A14" s="42">
        <v>12</v>
      </c>
      <c r="B14" s="21">
        <v>12</v>
      </c>
      <c r="C14" s="7" t="s">
        <v>160</v>
      </c>
      <c r="D14" s="1" t="s">
        <v>161</v>
      </c>
      <c r="E14" s="20" t="s">
        <v>64</v>
      </c>
      <c r="F14" s="1" t="s">
        <v>208</v>
      </c>
      <c r="G14" s="1"/>
      <c r="H14" s="1" t="s">
        <v>209</v>
      </c>
      <c r="I14" s="1" t="s">
        <v>209</v>
      </c>
      <c r="J14" s="1"/>
      <c r="K14" s="1"/>
      <c r="L14" s="1" t="s">
        <v>2706</v>
      </c>
      <c r="M14" s="1" t="s">
        <v>2707</v>
      </c>
      <c r="N14" s="1"/>
      <c r="O14" s="1"/>
      <c r="P14" s="1"/>
      <c r="Q14" s="1" t="s">
        <v>210</v>
      </c>
      <c r="R14" s="1" t="s">
        <v>73</v>
      </c>
      <c r="S14" s="1" t="s">
        <v>211</v>
      </c>
      <c r="T14" s="1" t="s">
        <v>212</v>
      </c>
      <c r="U14" s="7"/>
      <c r="V14" s="1" t="s">
        <v>213</v>
      </c>
      <c r="W14" s="14" t="s">
        <v>95</v>
      </c>
      <c r="X14" s="14" t="s">
        <v>214</v>
      </c>
      <c r="Y14" s="32" t="s">
        <v>215</v>
      </c>
      <c r="Z14" s="32" t="s">
        <v>216</v>
      </c>
      <c r="AA14" s="36" t="s">
        <v>96</v>
      </c>
      <c r="AB14" s="36" t="s">
        <v>96</v>
      </c>
      <c r="AD14" s="249" t="str">
        <f>VLOOKUP(H14,'WMA -stare dane'!$H$1:$R$114,1,0)</f>
        <v>Nie otrzymaliśmy współrzędnych początku i końca odcinka. Sami nie możemy wyznaczyć, gdyż droga dopiero w budowie.</v>
      </c>
      <c r="AE14" s="249" t="str">
        <f>VLOOKUP(I14,'WMA -stare dane'!$I$1:$R$114,1,0)</f>
        <v>Nie otrzymaliśmy współrzędnych początku i końca odcinka. Sami nie możemy wyznaczyć, gdyż droga dopiero w budowie.</v>
      </c>
      <c r="AF14" s="250" t="str">
        <f t="shared" si="0"/>
        <v>współrzędne niezmienione</v>
      </c>
      <c r="AG14" s="260">
        <f>IF($AF14="współrzędne niezmienione",VLOOKUP($H14,'WMA -stare dane'!$H$2:$P$114,3,0),"")</f>
        <v>0</v>
      </c>
      <c r="AH14" s="260">
        <f>IF($AF14="współrzędne niezmienione",VLOOKUP($H14,'WMA -stare dane'!$H$2:$P$114,4,0),"")</f>
        <v>0</v>
      </c>
      <c r="AI14" s="260">
        <f>IF($AF14="współrzędne niezmienione",VLOOKUP($H14,'WMA -stare dane'!$H$2:$P$114,5,0),"")</f>
        <v>0</v>
      </c>
      <c r="AJ14" s="260" t="s">
        <v>217</v>
      </c>
      <c r="AK14" s="251" t="str">
        <f>IF($AF14="współrzędne niezmienione",VLOOKUP($H14,'WMA -stare dane'!$H$2:$P$114,7,0),"")</f>
        <v>budowa</v>
      </c>
      <c r="AL14" s="251" t="str">
        <f>IF($AF14="współrzędne niezmienione",VLOOKUP($H14,'WMA -stare dane'!$H$2:$P$114,8,0),"")</f>
        <v>budowa</v>
      </c>
      <c r="AM14" s="251">
        <f>IF($AF14="współrzędne niezmienione",VLOOKUP($H14,'WMA -stare dane'!$H$2:$P$114,9,0),"")</f>
        <v>28</v>
      </c>
    </row>
    <row r="15" spans="1:43" ht="29">
      <c r="A15" s="42">
        <v>13</v>
      </c>
      <c r="B15" s="21">
        <v>13</v>
      </c>
      <c r="C15" s="7" t="s">
        <v>160</v>
      </c>
      <c r="D15" s="1" t="s">
        <v>161</v>
      </c>
      <c r="E15" s="20" t="s">
        <v>64</v>
      </c>
      <c r="F15" s="1" t="s">
        <v>218</v>
      </c>
      <c r="G15" s="1" t="s">
        <v>218</v>
      </c>
      <c r="H15" s="1" t="s">
        <v>219</v>
      </c>
      <c r="I15" s="1" t="s">
        <v>220</v>
      </c>
      <c r="J15" s="1" t="s">
        <v>224</v>
      </c>
      <c r="K15" s="1" t="s">
        <v>225</v>
      </c>
      <c r="L15" s="1" t="s">
        <v>226</v>
      </c>
      <c r="M15" s="1" t="s">
        <v>227</v>
      </c>
      <c r="N15" s="1" t="s">
        <v>221</v>
      </c>
      <c r="O15" s="1" t="s">
        <v>222</v>
      </c>
      <c r="P15" s="1">
        <v>28</v>
      </c>
      <c r="Q15" s="1" t="s">
        <v>223</v>
      </c>
      <c r="R15" s="1" t="s">
        <v>73</v>
      </c>
      <c r="S15" s="1"/>
      <c r="T15" s="20" t="s">
        <v>94</v>
      </c>
      <c r="U15" s="7"/>
      <c r="V15" s="1"/>
      <c r="W15" s="14" t="s">
        <v>95</v>
      </c>
      <c r="X15" s="14"/>
      <c r="Y15" s="32"/>
      <c r="Z15" s="40"/>
      <c r="AA15" s="36" t="s">
        <v>96</v>
      </c>
      <c r="AB15" s="36" t="s">
        <v>96</v>
      </c>
      <c r="AD15" s="249" t="str">
        <f>VLOOKUP(H15,'WMA -stare dane'!$H$1:$R$114,1,0)</f>
        <v>49.621673 19.959087</v>
      </c>
      <c r="AE15" s="249" t="str">
        <f>VLOOKUP(I15,'WMA -stare dane'!$I$1:$R$114,1,0)</f>
        <v>49.62903 19.99249</v>
      </c>
      <c r="AF15" s="250" t="str">
        <f t="shared" si="0"/>
        <v>współrzędne niezmienione</v>
      </c>
      <c r="AG15" s="260" t="str">
        <f>IF($AF15="współrzędne niezmienione",VLOOKUP($H15,'WMA -stare dane'!$H$2:$P$114,3,0),"")</f>
        <v>49.621673</v>
      </c>
      <c r="AH15" s="260" t="str">
        <f>IF($AF15="współrzędne niezmienione",VLOOKUP($H15,'WMA -stare dane'!$H$2:$P$114,4,0),"")</f>
        <v>19.959087</v>
      </c>
      <c r="AI15" s="260" t="str">
        <f>IF($AF15="współrzędne niezmienione",VLOOKUP($H15,'WMA -stare dane'!$H$2:$P$114,5,0),"")</f>
        <v>49.62903</v>
      </c>
      <c r="AJ15" s="260" t="str">
        <f>IF($AF15="współrzędne niezmienione",VLOOKUP($H15,'WMA -stare dane'!$H$2:$P$114,6,0),"")</f>
        <v>19.99249</v>
      </c>
      <c r="AK15" s="250">
        <f>IF($AF15="współrzędne niezmienione",VLOOKUP($H15,'WMA -stare dane'!$H$2:$P$114,7,0),"")</f>
        <v>69.05</v>
      </c>
      <c r="AL15" s="250">
        <f>IF($AF15="współrzędne niezmienione",VLOOKUP($H15,'WMA -stare dane'!$H$2:$P$114,8,0),"")</f>
        <v>71.7</v>
      </c>
      <c r="AM15" s="250">
        <f>IF($AF15="współrzędne niezmienione",VLOOKUP($H15,'WMA -stare dane'!$H$2:$P$114,9,0),"")</f>
        <v>28</v>
      </c>
    </row>
    <row r="16" spans="1:43" ht="58">
      <c r="A16" s="42">
        <v>14</v>
      </c>
      <c r="B16" s="21">
        <v>14</v>
      </c>
      <c r="C16" s="7" t="s">
        <v>228</v>
      </c>
      <c r="D16" s="1" t="s">
        <v>63</v>
      </c>
      <c r="E16" s="20" t="s">
        <v>64</v>
      </c>
      <c r="F16" s="1" t="s">
        <v>229</v>
      </c>
      <c r="G16" s="1" t="s">
        <v>230</v>
      </c>
      <c r="H16" s="1" t="s">
        <v>231</v>
      </c>
      <c r="I16" s="1" t="s">
        <v>232</v>
      </c>
      <c r="J16" s="1" t="s">
        <v>238</v>
      </c>
      <c r="K16" s="1" t="s">
        <v>239</v>
      </c>
      <c r="L16" s="1" t="s">
        <v>240</v>
      </c>
      <c r="M16" s="1" t="s">
        <v>241</v>
      </c>
      <c r="N16" s="1" t="s">
        <v>233</v>
      </c>
      <c r="O16" s="1" t="s">
        <v>234</v>
      </c>
      <c r="P16" s="1" t="s">
        <v>235</v>
      </c>
      <c r="Q16" s="1" t="s">
        <v>236</v>
      </c>
      <c r="R16" s="1" t="s">
        <v>73</v>
      </c>
      <c r="S16" s="1"/>
      <c r="T16" s="20" t="s">
        <v>94</v>
      </c>
      <c r="U16" s="7"/>
      <c r="V16" s="1"/>
      <c r="W16" s="14" t="s">
        <v>95</v>
      </c>
      <c r="X16" s="14"/>
      <c r="Z16" s="53" t="s">
        <v>237</v>
      </c>
      <c r="AA16" s="53" t="s">
        <v>80</v>
      </c>
      <c r="AB16" s="53" t="s">
        <v>80</v>
      </c>
      <c r="AC16"/>
      <c r="AD16" s="249" t="str">
        <f>VLOOKUP(H16,'WMA -stare dane'!$H$1:$R$114,1,0)</f>
        <v>52.19747275227589 20.851139839103407</v>
      </c>
      <c r="AE16" s="249" t="str">
        <f>VLOOKUP(I16,'WMA -stare dane'!$I$1:$R$114,1,0)</f>
        <v>52.174767883548284 20.906503943751254</v>
      </c>
      <c r="AF16" s="250" t="str">
        <f t="shared" si="0"/>
        <v>współrzędne niezmienione</v>
      </c>
      <c r="AG16" s="260" t="str">
        <f>IF($AF16="współrzędne niezmienione",VLOOKUP($H16,'WMA -stare dane'!$H$2:$P$114,3,0),"")</f>
        <v>52.19747275227589</v>
      </c>
      <c r="AH16" s="260" t="str">
        <f>IF($AF16="współrzędne niezmienione",VLOOKUP($H16,'WMA -stare dane'!$H$2:$P$114,4,0),"")</f>
        <v>20.851139839103407</v>
      </c>
      <c r="AI16" s="260" t="str">
        <f>IF($AF16="współrzędne niezmienione",VLOOKUP($H16,'WMA -stare dane'!$H$2:$P$114,5,0),"")</f>
        <v>52.174767883548284</v>
      </c>
      <c r="AJ16" s="260" t="str">
        <f>IF($AF16="współrzędne niezmienione",VLOOKUP($H16,'WMA -stare dane'!$H$2:$P$114,6,0),"")</f>
        <v>20.906503943751254</v>
      </c>
      <c r="AK16" s="250">
        <f>IF($AF16="współrzędne niezmienione",VLOOKUP($H16,'WMA -stare dane'!$H$2:$P$114,7,0),"")</f>
        <v>456.25</v>
      </c>
      <c r="AL16" s="250">
        <f>IF($AF16="współrzędne niezmienione",VLOOKUP($H16,'WMA -stare dane'!$H$2:$P$114,8,0),"")</f>
        <v>460.9</v>
      </c>
      <c r="AM16" s="250" t="str">
        <f>IF($AF16="współrzędne niezmienione",VLOOKUP($H16,'WMA -stare dane'!$H$2:$P$114,9,0),"")</f>
        <v>S2</v>
      </c>
    </row>
    <row r="17" spans="1:39" ht="101.5">
      <c r="A17" s="42">
        <v>15</v>
      </c>
      <c r="B17" s="21">
        <v>15</v>
      </c>
      <c r="C17" s="7" t="s">
        <v>228</v>
      </c>
      <c r="D17" s="1" t="s">
        <v>63</v>
      </c>
      <c r="E17" s="20" t="s">
        <v>64</v>
      </c>
      <c r="F17" s="1" t="s">
        <v>230</v>
      </c>
      <c r="G17" s="1" t="s">
        <v>242</v>
      </c>
      <c r="H17" s="1" t="s">
        <v>243</v>
      </c>
      <c r="I17" s="1" t="s">
        <v>244</v>
      </c>
      <c r="J17" s="1" t="s">
        <v>252</v>
      </c>
      <c r="K17" s="1" t="s">
        <v>253</v>
      </c>
      <c r="L17" s="1" t="s">
        <v>254</v>
      </c>
      <c r="M17" s="1" t="s">
        <v>255</v>
      </c>
      <c r="N17" s="1" t="s">
        <v>245</v>
      </c>
      <c r="O17" s="1" t="s">
        <v>246</v>
      </c>
      <c r="P17" s="1" t="s">
        <v>235</v>
      </c>
      <c r="Q17" s="1" t="s">
        <v>247</v>
      </c>
      <c r="R17" s="1" t="s">
        <v>73</v>
      </c>
      <c r="S17" s="1"/>
      <c r="T17" s="1" t="s">
        <v>248</v>
      </c>
      <c r="U17" s="7"/>
      <c r="V17" s="1" t="s">
        <v>249</v>
      </c>
      <c r="W17" s="2" t="s">
        <v>127</v>
      </c>
      <c r="X17" s="2"/>
      <c r="Y17" s="32"/>
      <c r="Z17" s="40" t="s">
        <v>250</v>
      </c>
      <c r="AA17" s="20"/>
      <c r="AB17" s="20"/>
      <c r="AC17" t="s">
        <v>251</v>
      </c>
      <c r="AD17" s="249" t="str">
        <f>VLOOKUP(H17,'WMA -stare dane'!$H$1:$R$114,1,0)</f>
        <v>52.16349583899475 20.94393128809528</v>
      </c>
      <c r="AE17" s="249" t="str">
        <f>VLOOKUP(I17,'WMA -stare dane'!$I$1:$R$114,1,0)</f>
        <v>52.13903060650815 20.980074646446486</v>
      </c>
      <c r="AF17" s="250" t="str">
        <f t="shared" si="0"/>
        <v>współrzędne niezmienione</v>
      </c>
      <c r="AG17" s="260" t="str">
        <f>IF($AF17="współrzędne niezmienione",VLOOKUP($H17,'WMA -stare dane'!$H$2:$P$114,3,0),"")</f>
        <v>52.16349583899475</v>
      </c>
      <c r="AH17" s="260" t="str">
        <f>IF($AF17="współrzędne niezmienione",VLOOKUP($H17,'WMA -stare dane'!$H$2:$P$114,4,0),"")</f>
        <v>20.94393128809528</v>
      </c>
      <c r="AI17" s="260" t="str">
        <f>IF($AF17="współrzędne niezmienione",VLOOKUP($H17,'WMA -stare dane'!$H$2:$P$114,5,0),"")</f>
        <v>52.13903060650815</v>
      </c>
      <c r="AJ17" s="260" t="str">
        <f>IF($AF17="współrzędne niezmienione",VLOOKUP($H17,'WMA -stare dane'!$H$2:$P$114,6,0),"")</f>
        <v>20.980074646446486</v>
      </c>
      <c r="AK17" s="250">
        <f>IF($AF17="współrzędne niezmienione",VLOOKUP($H17,'WMA -stare dane'!$H$2:$P$114,7,0),"")</f>
        <v>463.75</v>
      </c>
      <c r="AL17" s="250">
        <f>IF($AF17="współrzędne niezmienione",VLOOKUP($H17,'WMA -stare dane'!$H$2:$P$114,8,0),"")</f>
        <v>467.6</v>
      </c>
      <c r="AM17" s="250" t="str">
        <f>IF($AF17="współrzędne niezmienione",VLOOKUP($H17,'WMA -stare dane'!$H$2:$P$114,9,0),"")</f>
        <v>S2</v>
      </c>
    </row>
    <row r="18" spans="1:39" ht="58">
      <c r="A18" s="42">
        <v>16</v>
      </c>
      <c r="B18" s="21">
        <v>16</v>
      </c>
      <c r="C18" s="7" t="s">
        <v>228</v>
      </c>
      <c r="D18" s="1" t="s">
        <v>63</v>
      </c>
      <c r="E18" s="20" t="s">
        <v>64</v>
      </c>
      <c r="F18" s="1" t="s">
        <v>256</v>
      </c>
      <c r="G18" s="1" t="s">
        <v>257</v>
      </c>
      <c r="H18" s="1" t="s">
        <v>258</v>
      </c>
      <c r="I18" s="1" t="s">
        <v>259</v>
      </c>
      <c r="J18" s="1" t="s">
        <v>265</v>
      </c>
      <c r="K18" s="1" t="s">
        <v>266</v>
      </c>
      <c r="L18" s="1" t="s">
        <v>267</v>
      </c>
      <c r="M18" s="1" t="s">
        <v>268</v>
      </c>
      <c r="N18" s="1" t="s">
        <v>260</v>
      </c>
      <c r="O18" s="1" t="s">
        <v>261</v>
      </c>
      <c r="P18" s="1"/>
      <c r="Q18" s="1" t="s">
        <v>262</v>
      </c>
      <c r="R18" s="1" t="s">
        <v>73</v>
      </c>
      <c r="S18" s="1" t="s">
        <v>263</v>
      </c>
      <c r="T18" s="1" t="s">
        <v>264</v>
      </c>
      <c r="U18" s="7"/>
      <c r="V18" s="1"/>
      <c r="W18" s="2" t="s">
        <v>127</v>
      </c>
      <c r="X18" s="2"/>
      <c r="Y18" s="32"/>
      <c r="Z18" s="40" t="s">
        <v>250</v>
      </c>
      <c r="AA18" s="36"/>
      <c r="AB18" s="36"/>
      <c r="AC18" t="s">
        <v>251</v>
      </c>
      <c r="AD18" s="249" t="str">
        <f>VLOOKUP(H18,'WMA -stare dane'!$H$1:$R$114,1,0)</f>
        <v>52.18798156454557 20.778194217685915</v>
      </c>
      <c r="AE18" s="249" t="str">
        <f>VLOOKUP(I18,'WMA -stare dane'!$I$1:$R$114,1,0)</f>
        <v>52.14672489878592 20.620352816407696</v>
      </c>
      <c r="AF18" s="250" t="str">
        <f t="shared" si="0"/>
        <v>współrzędne niezmienione</v>
      </c>
      <c r="AG18" s="260" t="str">
        <f>IF($AF18="współrzędne niezmienione",VLOOKUP($H18,'WMA -stare dane'!$H$2:$P$114,3,0),"")</f>
        <v>52.18798156454557</v>
      </c>
      <c r="AH18" s="260" t="str">
        <f>IF($AF18="współrzędne niezmienione",VLOOKUP($H18,'WMA -stare dane'!$H$2:$P$114,4,0),"")</f>
        <v>20.778194217685915</v>
      </c>
      <c r="AI18" s="260" t="str">
        <f>IF($AF18="współrzędne niezmienione",VLOOKUP($H18,'WMA -stare dane'!$H$2:$P$114,5,0),"")</f>
        <v>52.14672489878592</v>
      </c>
      <c r="AJ18" s="260" t="str">
        <f>IF($AF18="współrzędne niezmienione",VLOOKUP($H18,'WMA -stare dane'!$H$2:$P$114,6,0),"")</f>
        <v>20.620352816407696</v>
      </c>
      <c r="AK18" s="250">
        <f>IF($AF18="współrzędne niezmienione",VLOOKUP($H18,'WMA -stare dane'!$H$2:$P$114,7,0),"")</f>
        <v>438.75</v>
      </c>
      <c r="AL18" s="250">
        <f>IF($AF18="współrzędne niezmienione",VLOOKUP($H18,'WMA -stare dane'!$H$2:$P$114,8,0),"")</f>
        <v>450.9</v>
      </c>
      <c r="AM18" s="250" t="str">
        <f>IF($AF18="współrzędne niezmienione",VLOOKUP($H18,'WMA -stare dane'!$H$2:$P$114,9,0),"")</f>
        <v>A2</v>
      </c>
    </row>
    <row r="19" spans="1:39" ht="87">
      <c r="A19" s="42">
        <v>17</v>
      </c>
      <c r="B19" s="21">
        <v>17</v>
      </c>
      <c r="C19" s="7" t="s">
        <v>269</v>
      </c>
      <c r="D19" s="1" t="s">
        <v>270</v>
      </c>
      <c r="E19" s="20" t="s">
        <v>64</v>
      </c>
      <c r="F19" s="1" t="s">
        <v>271</v>
      </c>
      <c r="G19" s="1" t="s">
        <v>272</v>
      </c>
      <c r="H19" s="1" t="s">
        <v>273</v>
      </c>
      <c r="I19" s="1" t="s">
        <v>274</v>
      </c>
      <c r="J19" s="1" t="s">
        <v>283</v>
      </c>
      <c r="K19" s="1" t="s">
        <v>284</v>
      </c>
      <c r="L19" s="1" t="s">
        <v>285</v>
      </c>
      <c r="M19" s="1" t="s">
        <v>286</v>
      </c>
      <c r="N19" s="1" t="s">
        <v>275</v>
      </c>
      <c r="O19" s="1" t="s">
        <v>276</v>
      </c>
      <c r="P19" s="1"/>
      <c r="Q19" s="1" t="s">
        <v>277</v>
      </c>
      <c r="R19" s="1" t="s">
        <v>123</v>
      </c>
      <c r="S19" s="1" t="s">
        <v>263</v>
      </c>
      <c r="T19" s="1" t="s">
        <v>278</v>
      </c>
      <c r="U19" s="7" t="s">
        <v>279</v>
      </c>
      <c r="V19" s="1" t="s">
        <v>280</v>
      </c>
      <c r="W19" s="2" t="s">
        <v>127</v>
      </c>
      <c r="X19" s="2"/>
      <c r="Y19" s="32"/>
      <c r="Z19" s="40"/>
      <c r="AA19" s="54" t="s">
        <v>281</v>
      </c>
      <c r="AB19" s="67" t="s">
        <v>282</v>
      </c>
      <c r="AC19"/>
      <c r="AD19" s="249"/>
      <c r="AE19" s="249"/>
      <c r="AF19" s="250"/>
      <c r="AG19" s="260" t="str">
        <f>J19</f>
        <v>51.896483</v>
      </c>
      <c r="AH19" s="260" t="str">
        <f t="shared" ref="AH19:AJ19" si="2">K19</f>
        <v>19.673295</v>
      </c>
      <c r="AI19" s="260" t="str">
        <f t="shared" si="2"/>
        <v>51.984820</v>
      </c>
      <c r="AJ19" s="260" t="str">
        <f t="shared" si="2"/>
        <v>19.890111</v>
      </c>
      <c r="AK19" s="250"/>
      <c r="AL19" s="250"/>
      <c r="AM19" s="250"/>
    </row>
    <row r="20" spans="1:39" ht="58">
      <c r="A20" s="42">
        <v>18</v>
      </c>
      <c r="B20" s="21">
        <v>18</v>
      </c>
      <c r="C20" s="7" t="s">
        <v>269</v>
      </c>
      <c r="D20" s="1" t="s">
        <v>270</v>
      </c>
      <c r="E20" s="20" t="s">
        <v>64</v>
      </c>
      <c r="F20" s="1" t="s">
        <v>272</v>
      </c>
      <c r="G20" s="1" t="s">
        <v>287</v>
      </c>
      <c r="H20" s="1" t="s">
        <v>288</v>
      </c>
      <c r="I20" s="1" t="s">
        <v>289</v>
      </c>
      <c r="J20" s="1" t="s">
        <v>294</v>
      </c>
      <c r="K20" s="1" t="s">
        <v>295</v>
      </c>
      <c r="L20" s="1" t="s">
        <v>296</v>
      </c>
      <c r="M20" s="1" t="s">
        <v>297</v>
      </c>
      <c r="N20" s="1" t="s">
        <v>290</v>
      </c>
      <c r="O20" s="1" t="s">
        <v>291</v>
      </c>
      <c r="P20" s="1"/>
      <c r="Q20" s="1" t="s">
        <v>292</v>
      </c>
      <c r="R20" s="1" t="s">
        <v>73</v>
      </c>
      <c r="S20" s="1" t="s">
        <v>263</v>
      </c>
      <c r="T20" s="1" t="s">
        <v>293</v>
      </c>
      <c r="U20" s="7"/>
      <c r="V20" s="1" t="s">
        <v>280</v>
      </c>
      <c r="W20" s="2" t="s">
        <v>127</v>
      </c>
      <c r="X20" s="2"/>
      <c r="Y20" s="32"/>
      <c r="Z20" s="40"/>
      <c r="AA20" s="54" t="s">
        <v>281</v>
      </c>
      <c r="AB20" s="67" t="s">
        <v>282</v>
      </c>
      <c r="AC20"/>
      <c r="AD20" s="249" t="str">
        <f>VLOOKUP(H20,'WMA -stare dane'!$H$1:$R$114,1,0)</f>
        <v>51.99177031860282 19.905444307957456</v>
      </c>
      <c r="AE20" s="249" t="str">
        <f>VLOOKUP(I20,'WMA -stare dane'!$I$1:$R$114,1,0)</f>
        <v>52.045891426909435 20.05651118210551</v>
      </c>
      <c r="AF20" s="250" t="str">
        <f t="shared" si="0"/>
        <v>współrzędne niezmienione</v>
      </c>
      <c r="AG20" s="260" t="str">
        <f>IF($AF20="współrzędne niezmienione",VLOOKUP($H20,'WMA -stare dane'!$H$2:$P$114,3,0),"")</f>
        <v>51.99177031860282</v>
      </c>
      <c r="AH20" s="260" t="str">
        <f>IF($AF20="współrzędne niezmienione",VLOOKUP($H20,'WMA -stare dane'!$H$2:$P$114,4,0),"")</f>
        <v>19.905444307957456</v>
      </c>
      <c r="AI20" s="260" t="str">
        <f>IF($AF20="współrzędne niezmienione",VLOOKUP($H20,'WMA -stare dane'!$H$2:$P$114,5,0),"")</f>
        <v>52.045891426909435</v>
      </c>
      <c r="AJ20" s="260" t="str">
        <f>IF($AF20="współrzędne niezmienione",VLOOKUP($H20,'WMA -stare dane'!$H$2:$P$114,6,0),"")</f>
        <v>20.05651118210551</v>
      </c>
      <c r="AK20" s="250">
        <f>IF($AF20="współrzędne niezmienione",VLOOKUP($H20,'WMA -stare dane'!$H$2:$P$114,7,0),"")</f>
        <v>386</v>
      </c>
      <c r="AL20" s="250">
        <f>IF($AF20="współrzędne niezmienione",VLOOKUP($H20,'WMA -stare dane'!$H$2:$P$114,8,0),"")</f>
        <v>398</v>
      </c>
      <c r="AM20" s="250" t="str">
        <f>IF($AF20="współrzędne niezmienione",VLOOKUP($H20,'WMA -stare dane'!$H$2:$P$114,9,0),"")</f>
        <v>A2</v>
      </c>
    </row>
    <row r="21" spans="1:39" ht="174">
      <c r="A21" s="42">
        <v>19</v>
      </c>
      <c r="B21" s="21">
        <v>19</v>
      </c>
      <c r="C21" s="7" t="s">
        <v>269</v>
      </c>
      <c r="D21" s="1" t="s">
        <v>298</v>
      </c>
      <c r="E21" s="20" t="s">
        <v>64</v>
      </c>
      <c r="F21" s="20" t="s">
        <v>299</v>
      </c>
      <c r="G21" s="20" t="s">
        <v>299</v>
      </c>
      <c r="H21" s="1" t="s">
        <v>300</v>
      </c>
      <c r="I21" s="1" t="s">
        <v>301</v>
      </c>
      <c r="J21" s="1" t="s">
        <v>313</v>
      </c>
      <c r="K21" s="1" t="s">
        <v>314</v>
      </c>
      <c r="L21" s="1" t="s">
        <v>315</v>
      </c>
      <c r="M21" s="1" t="s">
        <v>316</v>
      </c>
      <c r="N21" s="20" t="s">
        <v>302</v>
      </c>
      <c r="O21" s="20" t="s">
        <v>303</v>
      </c>
      <c r="P21" s="20" t="s">
        <v>304</v>
      </c>
      <c r="Q21" s="1" t="s">
        <v>305</v>
      </c>
      <c r="R21" s="1" t="s">
        <v>123</v>
      </c>
      <c r="S21" s="1"/>
      <c r="T21" s="1" t="s">
        <v>306</v>
      </c>
      <c r="U21" s="7" t="s">
        <v>307</v>
      </c>
      <c r="V21" s="1" t="s">
        <v>308</v>
      </c>
      <c r="W21" s="15" t="s">
        <v>76</v>
      </c>
      <c r="X21" s="15" t="s">
        <v>309</v>
      </c>
      <c r="Y21" s="32" t="s">
        <v>310</v>
      </c>
      <c r="Z21" s="58" t="s">
        <v>311</v>
      </c>
      <c r="AA21" s="67" t="s">
        <v>312</v>
      </c>
      <c r="AB21" s="68" t="s">
        <v>282</v>
      </c>
      <c r="AC21" s="238"/>
      <c r="AD21" s="249"/>
      <c r="AE21" s="249"/>
      <c r="AF21" s="250"/>
      <c r="AG21" s="260" t="str">
        <f>J21</f>
        <v>51.320358</v>
      </c>
      <c r="AH21" s="260" t="str">
        <f t="shared" ref="AH21:AJ21" si="3">K21</f>
        <v>18.969327</v>
      </c>
      <c r="AI21" s="260" t="str">
        <f t="shared" si="3"/>
        <v>51.331974</v>
      </c>
      <c r="AJ21" s="260" t="str">
        <f t="shared" si="3"/>
        <v>18.999158</v>
      </c>
      <c r="AK21" s="250"/>
      <c r="AL21" s="250"/>
      <c r="AM21" s="250"/>
    </row>
    <row r="22" spans="1:39" ht="29">
      <c r="A22" s="42">
        <v>20</v>
      </c>
      <c r="B22" s="21">
        <v>20</v>
      </c>
      <c r="C22" s="7" t="s">
        <v>160</v>
      </c>
      <c r="D22" s="1" t="s">
        <v>161</v>
      </c>
      <c r="E22" s="20" t="s">
        <v>64</v>
      </c>
      <c r="F22" s="1" t="s">
        <v>317</v>
      </c>
      <c r="G22" s="1" t="s">
        <v>318</v>
      </c>
      <c r="H22" s="1" t="s">
        <v>319</v>
      </c>
      <c r="I22" s="1" t="s">
        <v>320</v>
      </c>
      <c r="J22" s="1" t="s">
        <v>326</v>
      </c>
      <c r="K22" s="1" t="s">
        <v>327</v>
      </c>
      <c r="L22" s="1" t="s">
        <v>328</v>
      </c>
      <c r="M22" s="1" t="s">
        <v>329</v>
      </c>
      <c r="N22" s="1" t="s">
        <v>321</v>
      </c>
      <c r="O22" s="1" t="s">
        <v>322</v>
      </c>
      <c r="P22" s="1" t="s">
        <v>323</v>
      </c>
      <c r="Q22" s="1" t="s">
        <v>324</v>
      </c>
      <c r="R22" s="1" t="s">
        <v>73</v>
      </c>
      <c r="S22" s="1"/>
      <c r="T22" s="20" t="s">
        <v>94</v>
      </c>
      <c r="U22" s="7"/>
      <c r="V22" s="1"/>
      <c r="W22" s="14" t="s">
        <v>95</v>
      </c>
      <c r="X22" s="14"/>
      <c r="Y22" s="32"/>
      <c r="Z22" s="40"/>
      <c r="AA22" s="36" t="s">
        <v>96</v>
      </c>
      <c r="AB22" s="20" t="s">
        <v>325</v>
      </c>
      <c r="AD22" s="249" t="str">
        <f>VLOOKUP(H22,'WMA -stare dane'!$H$1:$R$114,1,0)</f>
        <v>50.001002541472 19.94470709483</v>
      </c>
      <c r="AE22" s="249" t="str">
        <f>VLOOKUP(I22,'WMA -stare dane'!$I$1:$R$114,1,0)</f>
        <v>50.00443502682 20.0164545268924</v>
      </c>
      <c r="AF22" s="250" t="str">
        <f t="shared" si="0"/>
        <v>współrzędne niezmienione</v>
      </c>
      <c r="AG22" s="260" t="str">
        <f>IF($AF22="współrzędne niezmienione",VLOOKUP($H22,'WMA -stare dane'!$H$2:$P$114,3,0),"")</f>
        <v>50.001002541472</v>
      </c>
      <c r="AH22" s="260" t="str">
        <f>IF($AF22="współrzędne niezmienione",VLOOKUP($H22,'WMA -stare dane'!$H$2:$P$114,4,0),"")</f>
        <v>19.94470709483</v>
      </c>
      <c r="AI22" s="260" t="str">
        <f>IF($AF22="współrzędne niezmienione",VLOOKUP($H22,'WMA -stare dane'!$H$2:$P$114,5,0),"")</f>
        <v>50.00443502682</v>
      </c>
      <c r="AJ22" s="260" t="str">
        <f>IF($AF22="współrzędne niezmienione",VLOOKUP($H22,'WMA -stare dane'!$H$2:$P$114,6,0),"")</f>
        <v>20.0164545268924</v>
      </c>
      <c r="AK22" s="250">
        <f>IF($AF22="współrzędne niezmienione",VLOOKUP($H22,'WMA -stare dane'!$H$2:$P$114,7,0),"")</f>
        <v>419.5</v>
      </c>
      <c r="AL22" s="250">
        <f>IF($AF22="współrzędne niezmienione",VLOOKUP($H22,'WMA -stare dane'!$H$2:$P$114,8,0),"")</f>
        <v>424.7</v>
      </c>
      <c r="AM22" s="250" t="str">
        <f>IF($AF22="współrzędne niezmienione",VLOOKUP($H22,'WMA -stare dane'!$H$2:$P$114,9,0),"")</f>
        <v>A4</v>
      </c>
    </row>
    <row r="23" spans="1:39" ht="290">
      <c r="A23" s="42">
        <v>21</v>
      </c>
      <c r="B23" s="21">
        <v>21</v>
      </c>
      <c r="C23" s="7" t="s">
        <v>167</v>
      </c>
      <c r="D23" s="1" t="s">
        <v>168</v>
      </c>
      <c r="E23" s="20" t="s">
        <v>64</v>
      </c>
      <c r="F23" s="1" t="s">
        <v>330</v>
      </c>
      <c r="G23" s="1" t="s">
        <v>331</v>
      </c>
      <c r="H23" s="1" t="s">
        <v>332</v>
      </c>
      <c r="I23" s="1" t="s">
        <v>333</v>
      </c>
      <c r="J23" s="1" t="s">
        <v>341</v>
      </c>
      <c r="K23" s="1" t="s">
        <v>342</v>
      </c>
      <c r="L23" s="1" t="s">
        <v>343</v>
      </c>
      <c r="M23" s="1" t="s">
        <v>344</v>
      </c>
      <c r="N23" s="1" t="s">
        <v>334</v>
      </c>
      <c r="O23" s="1" t="s">
        <v>335</v>
      </c>
      <c r="P23" s="1" t="s">
        <v>323</v>
      </c>
      <c r="Q23" s="1" t="s">
        <v>336</v>
      </c>
      <c r="R23" s="1" t="s">
        <v>73</v>
      </c>
      <c r="S23" s="1"/>
      <c r="T23" s="19" t="s">
        <v>337</v>
      </c>
      <c r="U23" s="7"/>
      <c r="V23" s="1" t="s">
        <v>338</v>
      </c>
      <c r="W23" s="14" t="s">
        <v>95</v>
      </c>
      <c r="X23" s="14"/>
      <c r="Y23" s="32"/>
      <c r="Z23" s="1" t="s">
        <v>339</v>
      </c>
      <c r="AA23" s="20" t="s">
        <v>340</v>
      </c>
      <c r="AB23" s="20" t="s">
        <v>96</v>
      </c>
      <c r="AC23"/>
      <c r="AD23" s="249" t="str">
        <f>VLOOKUP(H23,'WMA -stare dane'!$H$1:$R$114,1,0)</f>
        <v>50.2474166666667 19.0057777777778</v>
      </c>
      <c r="AE23" s="249" t="str">
        <f>VLOOKUP(I23,'WMA -stare dane'!$I$1:$R$114,1,0)</f>
        <v>50.2447777777778 19.0374444444444</v>
      </c>
      <c r="AF23" s="250" t="str">
        <f t="shared" si="0"/>
        <v>współrzędne niezmienione</v>
      </c>
      <c r="AG23" s="260" t="str">
        <f>IF($AF23="współrzędne niezmienione",VLOOKUP($H23,'WMA -stare dane'!$H$2:$P$114,3,0),"")</f>
        <v>50.2474166666667</v>
      </c>
      <c r="AH23" s="260" t="str">
        <f>IF($AF23="współrzędne niezmienione",VLOOKUP($H23,'WMA -stare dane'!$H$2:$P$114,4,0),"")</f>
        <v>19.0057777777778</v>
      </c>
      <c r="AI23" s="260" t="str">
        <f>IF($AF23="współrzędne niezmienione",VLOOKUP($H23,'WMA -stare dane'!$H$2:$P$114,5,0),"")</f>
        <v>50.2447777777778</v>
      </c>
      <c r="AJ23" s="260" t="str">
        <f>IF($AF23="współrzędne niezmienione",VLOOKUP($H23,'WMA -stare dane'!$H$2:$P$114,6,0),"")</f>
        <v>19.0374444444444</v>
      </c>
      <c r="AK23" s="250">
        <f>IF($AF23="współrzędne niezmienione",VLOOKUP($H23,'WMA -stare dane'!$H$2:$P$114,7,0),"")</f>
        <v>336.9</v>
      </c>
      <c r="AL23" s="250">
        <f>IF($AF23="współrzędne niezmienione",VLOOKUP($H23,'WMA -stare dane'!$H$2:$P$114,8,0),"")</f>
        <v>339.2</v>
      </c>
      <c r="AM23" s="250" t="str">
        <f>IF($AF23="współrzędne niezmienione",VLOOKUP($H23,'WMA -stare dane'!$H$2:$P$114,9,0),"")</f>
        <v>A4</v>
      </c>
    </row>
    <row r="24" spans="1:39" ht="43.5">
      <c r="A24" s="42">
        <v>22</v>
      </c>
      <c r="B24" s="21">
        <v>22</v>
      </c>
      <c r="C24" s="7" t="s">
        <v>167</v>
      </c>
      <c r="D24" s="1" t="s">
        <v>168</v>
      </c>
      <c r="E24" s="20" t="s">
        <v>64</v>
      </c>
      <c r="F24" s="1" t="s">
        <v>345</v>
      </c>
      <c r="G24" s="1" t="s">
        <v>346</v>
      </c>
      <c r="H24" s="1" t="s">
        <v>347</v>
      </c>
      <c r="I24" s="1" t="s">
        <v>348</v>
      </c>
      <c r="J24" s="1" t="s">
        <v>2479</v>
      </c>
      <c r="K24" s="1" t="s">
        <v>354</v>
      </c>
      <c r="L24" s="1" t="s">
        <v>355</v>
      </c>
      <c r="M24" s="1" t="s">
        <v>356</v>
      </c>
      <c r="N24" s="1" t="s">
        <v>349</v>
      </c>
      <c r="O24" s="1" t="s">
        <v>350</v>
      </c>
      <c r="P24" s="1" t="s">
        <v>351</v>
      </c>
      <c r="Q24" s="1" t="s">
        <v>352</v>
      </c>
      <c r="R24" s="1" t="s">
        <v>73</v>
      </c>
      <c r="S24" s="1"/>
      <c r="T24" s="19" t="s">
        <v>94</v>
      </c>
      <c r="U24" s="7"/>
      <c r="V24" s="1"/>
      <c r="W24" s="14" t="s">
        <v>95</v>
      </c>
      <c r="X24" s="14"/>
      <c r="Y24" s="32"/>
      <c r="Z24" s="1" t="s">
        <v>353</v>
      </c>
      <c r="AA24" s="20" t="s">
        <v>96</v>
      </c>
      <c r="AB24" s="20" t="s">
        <v>97</v>
      </c>
      <c r="AC24"/>
      <c r="AD24" s="249" t="str">
        <f>VLOOKUP(H24,'WMA -stare dane'!$H$1:$R$114,1,0)</f>
        <v>50.7414166666667 19.0505833333333</v>
      </c>
      <c r="AE24" s="249" t="str">
        <f>VLOOKUP(I24,'WMA -stare dane'!$I$1:$R$114,1,0)</f>
        <v>50.6025 19.0328333333333</v>
      </c>
      <c r="AF24" s="250" t="str">
        <f t="shared" si="0"/>
        <v>współrzędne niezmienione</v>
      </c>
      <c r="AG24" s="260" t="str">
        <f>IF($AF24="współrzędne niezmienione",VLOOKUP($H24,'WMA -stare dane'!$H$2:$P$114,3,0),"")</f>
        <v>50.7414166666667</v>
      </c>
      <c r="AH24" s="260" t="str">
        <f>IF($AF24="współrzędne niezmienione",VLOOKUP($H24,'WMA -stare dane'!$H$2:$P$114,4,0),"")</f>
        <v>19.0505833333333</v>
      </c>
      <c r="AI24" s="260" t="str">
        <f>IF($AF24="współrzędne niezmienione",VLOOKUP($H24,'WMA -stare dane'!$H$2:$P$114,5,0),"")</f>
        <v>50.6025</v>
      </c>
      <c r="AJ24" s="260" t="str">
        <f>IF($AF24="współrzędne niezmienione",VLOOKUP($H24,'WMA -stare dane'!$H$2:$P$114,6,0),"")</f>
        <v>19.0328333333333</v>
      </c>
      <c r="AK24" s="250">
        <f>IF($AF24="współrzędne niezmienione",VLOOKUP($H24,'WMA -stare dane'!$H$2:$P$114,7,0),"")</f>
        <v>442.3</v>
      </c>
      <c r="AL24" s="250">
        <f>IF($AF24="współrzędne niezmienione",VLOOKUP($H24,'WMA -stare dane'!$H$2:$P$114,8,0),"")</f>
        <v>458.1</v>
      </c>
      <c r="AM24" s="250" t="str">
        <f>IF($AF24="współrzędne niezmienione",VLOOKUP($H24,'WMA -stare dane'!$H$2:$P$114,9,0),"")</f>
        <v>A1</v>
      </c>
    </row>
    <row r="25" spans="1:39" ht="116">
      <c r="A25" s="42">
        <v>23</v>
      </c>
      <c r="B25" s="21">
        <v>23</v>
      </c>
      <c r="C25" s="7" t="s">
        <v>269</v>
      </c>
      <c r="D25" s="1" t="s">
        <v>270</v>
      </c>
      <c r="E25" s="20" t="s">
        <v>64</v>
      </c>
      <c r="F25" s="1" t="s">
        <v>357</v>
      </c>
      <c r="G25" s="1" t="s">
        <v>358</v>
      </c>
      <c r="H25" s="69" t="s">
        <v>2480</v>
      </c>
      <c r="I25" s="69" t="s">
        <v>2481</v>
      </c>
      <c r="J25" s="69" t="s">
        <v>2482</v>
      </c>
      <c r="K25" s="69" t="s">
        <v>2483</v>
      </c>
      <c r="L25" s="69" t="s">
        <v>2484</v>
      </c>
      <c r="M25" s="69" t="s">
        <v>2485</v>
      </c>
      <c r="N25" s="124" t="s">
        <v>359</v>
      </c>
      <c r="O25" s="124" t="s">
        <v>360</v>
      </c>
      <c r="P25" s="1" t="s">
        <v>351</v>
      </c>
      <c r="Q25" s="1" t="s">
        <v>361</v>
      </c>
      <c r="R25" s="1" t="s">
        <v>73</v>
      </c>
      <c r="S25" s="1" t="s">
        <v>362</v>
      </c>
      <c r="T25" s="1" t="s">
        <v>363</v>
      </c>
      <c r="U25" s="7"/>
      <c r="V25" s="1" t="s">
        <v>364</v>
      </c>
      <c r="W25" s="15" t="s">
        <v>76</v>
      </c>
      <c r="X25" s="15" t="s">
        <v>365</v>
      </c>
      <c r="Y25" s="32" t="s">
        <v>366</v>
      </c>
      <c r="Z25" s="70" t="s">
        <v>367</v>
      </c>
      <c r="AA25" s="67" t="s">
        <v>96</v>
      </c>
      <c r="AB25" s="68" t="s">
        <v>282</v>
      </c>
      <c r="AC25" s="238"/>
      <c r="AD25" s="249" t="str">
        <f>VLOOKUP(H25,'WMA -stare dane'!$H$1:$R$114,1,0)</f>
        <v>51.4093989315545 19.63441396641366</v>
      </c>
      <c r="AE25" s="249" t="str">
        <f>VLOOKUP(I25,'WMA -stare dane'!$I$1:$R$114,1,0)</f>
        <v>51.211934899685545 19.486839653843642</v>
      </c>
      <c r="AF25" s="250" t="str">
        <f t="shared" si="0"/>
        <v>współrzędne niezmienione</v>
      </c>
      <c r="AG25" s="260" t="str">
        <f>IF($AF25="współrzędne niezmienione",VLOOKUP($H25,'WMA -stare dane'!$H$2:$P$114,3,0),"")</f>
        <v>51.4093989315545</v>
      </c>
      <c r="AH25" s="260" t="str">
        <f>IF($AF25="współrzędne niezmienione",VLOOKUP($H25,'WMA -stare dane'!$H$2:$P$114,4,0),"")</f>
        <v>19.63441396641366</v>
      </c>
      <c r="AI25" s="260" t="str">
        <f>IF($AF25="współrzędne niezmienione",VLOOKUP($H25,'WMA -stare dane'!$H$2:$P$114,5,0),"")</f>
        <v>51.211934899685545</v>
      </c>
      <c r="AJ25" s="260" t="str">
        <f>IF($AF25="współrzędne niezmienione",VLOOKUP($H25,'WMA -stare dane'!$H$2:$P$114,6,0),"")</f>
        <v>19.486839653843642</v>
      </c>
      <c r="AK25" s="250">
        <f>IF($AF25="współrzędne niezmienione",VLOOKUP($H25,'WMA -stare dane'!$H$2:$P$114,7,0),"")</f>
        <v>350.5</v>
      </c>
      <c r="AL25" s="250">
        <f>IF($AF25="współrzędne niezmienione",VLOOKUP($H25,'WMA -stare dane'!$H$2:$P$114,8,0),"")</f>
        <v>375.3</v>
      </c>
      <c r="AM25" s="250" t="str">
        <f>IF($AF25="współrzędne niezmienione",VLOOKUP($H25,'WMA -stare dane'!$H$2:$P$114,9,0),"")</f>
        <v>A1</v>
      </c>
    </row>
    <row r="26" spans="1:39" ht="116">
      <c r="A26" s="42">
        <v>24</v>
      </c>
      <c r="B26" s="21">
        <v>24</v>
      </c>
      <c r="C26" s="7" t="s">
        <v>167</v>
      </c>
      <c r="D26" s="1" t="s">
        <v>168</v>
      </c>
      <c r="E26" s="20" t="s">
        <v>64</v>
      </c>
      <c r="F26" s="1" t="s">
        <v>368</v>
      </c>
      <c r="G26" s="1" t="s">
        <v>369</v>
      </c>
      <c r="H26" s="1" t="s">
        <v>2486</v>
      </c>
      <c r="I26" s="1" t="s">
        <v>2487</v>
      </c>
      <c r="J26" s="1" t="s">
        <v>2488</v>
      </c>
      <c r="K26" s="1" t="s">
        <v>2489</v>
      </c>
      <c r="L26" s="1" t="s">
        <v>2490</v>
      </c>
      <c r="M26" s="1" t="s">
        <v>2491</v>
      </c>
      <c r="N26" s="1" t="s">
        <v>2631</v>
      </c>
      <c r="O26" s="1" t="s">
        <v>2632</v>
      </c>
      <c r="P26" s="1"/>
      <c r="Q26" s="1" t="s">
        <v>370</v>
      </c>
      <c r="R26" s="1" t="s">
        <v>73</v>
      </c>
      <c r="S26" s="1" t="s">
        <v>362</v>
      </c>
      <c r="T26" s="1" t="s">
        <v>371</v>
      </c>
      <c r="U26" s="7"/>
      <c r="V26" s="1" t="s">
        <v>372</v>
      </c>
      <c r="W26" s="15" t="s">
        <v>76</v>
      </c>
      <c r="X26" s="15" t="s">
        <v>77</v>
      </c>
      <c r="Y26" s="32" t="s">
        <v>373</v>
      </c>
      <c r="Z26" s="1" t="s">
        <v>374</v>
      </c>
      <c r="AA26" s="20" t="s">
        <v>96</v>
      </c>
      <c r="AB26" s="20" t="s">
        <v>375</v>
      </c>
      <c r="AC26"/>
      <c r="AD26" s="249" t="str">
        <f>VLOOKUP(H26,'WMA -stare dane'!$H$1:$R$114,1,0)</f>
        <v>50.913944 19.214667</v>
      </c>
      <c r="AE26" s="249" t="str">
        <f>VLOOKUP(I26,'WMA -stare dane'!$I$1:$R$114,1,0)</f>
        <v>51.087000 19.375139</v>
      </c>
      <c r="AF26" s="250" t="str">
        <f t="shared" si="0"/>
        <v>współrzędne niezmienione</v>
      </c>
      <c r="AG26" s="260" t="str">
        <f>IF($AF26="współrzędne niezmienione",VLOOKUP($H26,'WMA -stare dane'!$H$2:$P$114,3,0),"")</f>
        <v>50.913944</v>
      </c>
      <c r="AH26" s="260" t="str">
        <f>IF($AF26="współrzędne niezmienione",VLOOKUP($H26,'WMA -stare dane'!$H$2:$P$114,4,0),"")</f>
        <v>19.214667</v>
      </c>
      <c r="AI26" s="260" t="str">
        <f>IF($AF26="współrzędne niezmienione",VLOOKUP($H26,'WMA -stare dane'!$H$2:$P$114,5,0),"")</f>
        <v>51.087000</v>
      </c>
      <c r="AJ26" s="260" t="str">
        <f>IF($AF26="współrzędne niezmienione",VLOOKUP($H26,'WMA -stare dane'!$H$2:$P$114,6,0),"")</f>
        <v>19.375139</v>
      </c>
      <c r="AK26" s="250">
        <f>IF($AF26="współrzędne niezmienione",VLOOKUP($H26,'WMA -stare dane'!$H$2:$P$114,7,0),"")</f>
        <v>391.4</v>
      </c>
      <c r="AL26" s="250">
        <f>IF($AF26="współrzędne niezmienione",VLOOKUP($H26,'WMA -stare dane'!$H$2:$P$114,8,0),"")</f>
        <v>413.9</v>
      </c>
      <c r="AM26" s="250" t="str">
        <f>IF($AF26="współrzędne niezmienione",VLOOKUP($H26,'WMA -stare dane'!$H$2:$P$114,9,0),"")</f>
        <v>A1</v>
      </c>
    </row>
    <row r="27" spans="1:39" ht="29">
      <c r="A27" s="42">
        <v>25</v>
      </c>
      <c r="B27" s="21">
        <v>25</v>
      </c>
      <c r="C27" s="7" t="s">
        <v>269</v>
      </c>
      <c r="D27" s="1" t="s">
        <v>270</v>
      </c>
      <c r="E27" s="20" t="s">
        <v>64</v>
      </c>
      <c r="F27" s="1" t="s">
        <v>376</v>
      </c>
      <c r="G27" s="1" t="s">
        <v>377</v>
      </c>
      <c r="H27" s="1" t="s">
        <v>378</v>
      </c>
      <c r="I27" s="1" t="s">
        <v>379</v>
      </c>
      <c r="J27" s="1" t="s">
        <v>384</v>
      </c>
      <c r="K27" s="1" t="s">
        <v>385</v>
      </c>
      <c r="L27" s="1" t="s">
        <v>386</v>
      </c>
      <c r="M27" s="1" t="s">
        <v>387</v>
      </c>
      <c r="N27" s="1" t="s">
        <v>380</v>
      </c>
      <c r="O27" s="1" t="s">
        <v>381</v>
      </c>
      <c r="P27" s="1" t="s">
        <v>351</v>
      </c>
      <c r="Q27" s="1" t="s">
        <v>382</v>
      </c>
      <c r="R27" s="1" t="s">
        <v>383</v>
      </c>
      <c r="S27" s="1"/>
      <c r="T27" s="20" t="s">
        <v>94</v>
      </c>
      <c r="U27" s="7"/>
      <c r="V27" s="1"/>
      <c r="W27" s="14" t="s">
        <v>95</v>
      </c>
      <c r="X27" s="14"/>
      <c r="Y27" s="32"/>
      <c r="Z27" s="34"/>
      <c r="AA27" s="254" t="s">
        <v>96</v>
      </c>
      <c r="AB27" s="68" t="s">
        <v>282</v>
      </c>
      <c r="AC27" s="238"/>
      <c r="AD27" s="249" t="str">
        <f>VLOOKUP(H27,'WMA -stare dane'!$H$1:$R$114,1,0)</f>
        <v>51.678136164124105 19.591187869602184</v>
      </c>
      <c r="AE27" s="249" t="str">
        <f>VLOOKUP(I27,'WMA -stare dane'!$I$1:$R$114,1,0)</f>
        <v>51.74496779904694 19.598717900692044</v>
      </c>
      <c r="AF27" s="250" t="str">
        <f t="shared" si="0"/>
        <v>współrzędne niezmienione</v>
      </c>
      <c r="AG27" s="260" t="str">
        <f>IF($AF27="współrzędne niezmienione",VLOOKUP($H27,'WMA -stare dane'!$H$2:$P$114,3,0),"")</f>
        <v>51.678136164124105</v>
      </c>
      <c r="AH27" s="260" t="str">
        <f>IF($AF27="współrzędne niezmienione",VLOOKUP($H27,'WMA -stare dane'!$H$2:$P$114,4,0),"")</f>
        <v>19.591187869602184</v>
      </c>
      <c r="AI27" s="260" t="str">
        <f>IF($AF27="współrzędne niezmienione",VLOOKUP($H27,'WMA -stare dane'!$H$2:$P$114,5,0),"")</f>
        <v>51.74496779904694</v>
      </c>
      <c r="AJ27" s="260" t="str">
        <f>IF($AF27="współrzędne niezmienione",VLOOKUP($H27,'WMA -stare dane'!$H$2:$P$114,6,0),"")</f>
        <v>19.598717900692044</v>
      </c>
      <c r="AK27" s="250">
        <f>IF($AF27="współrzędne niezmienione",VLOOKUP($H27,'WMA -stare dane'!$H$2:$P$114,7,0),"")</f>
        <v>311.64999999999998</v>
      </c>
      <c r="AL27" s="250">
        <f>IF($AF27="współrzędne niezmienione",VLOOKUP($H27,'WMA -stare dane'!$H$2:$P$114,8,0),"")</f>
        <v>319.35000000000002</v>
      </c>
      <c r="AM27" s="250" t="str">
        <f>IF($AF27="współrzędne niezmienione",VLOOKUP($H27,'WMA -stare dane'!$H$2:$P$114,9,0),"")</f>
        <v>A1</v>
      </c>
    </row>
    <row r="28" spans="1:39" ht="145">
      <c r="A28" s="42">
        <v>26</v>
      </c>
      <c r="B28" s="21">
        <v>26</v>
      </c>
      <c r="C28" s="7" t="s">
        <v>228</v>
      </c>
      <c r="D28" s="1" t="s">
        <v>63</v>
      </c>
      <c r="E28" s="20" t="s">
        <v>64</v>
      </c>
      <c r="F28" s="1" t="s">
        <v>388</v>
      </c>
      <c r="G28" s="1" t="s">
        <v>389</v>
      </c>
      <c r="H28" s="1" t="s">
        <v>390</v>
      </c>
      <c r="I28" s="1" t="s">
        <v>391</v>
      </c>
      <c r="J28" s="1" t="s">
        <v>400</v>
      </c>
      <c r="K28" s="1" t="s">
        <v>401</v>
      </c>
      <c r="L28" s="1" t="s">
        <v>402</v>
      </c>
      <c r="M28" s="1" t="s">
        <v>403</v>
      </c>
      <c r="N28" s="1"/>
      <c r="O28" s="1"/>
      <c r="P28" s="1" t="s">
        <v>392</v>
      </c>
      <c r="Q28" s="1" t="s">
        <v>393</v>
      </c>
      <c r="R28" s="1" t="s">
        <v>73</v>
      </c>
      <c r="S28" s="1"/>
      <c r="T28" s="1" t="s">
        <v>394</v>
      </c>
      <c r="U28" s="7" t="s">
        <v>395</v>
      </c>
      <c r="V28" s="1" t="s">
        <v>396</v>
      </c>
      <c r="W28" s="15" t="s">
        <v>76</v>
      </c>
      <c r="X28" s="15" t="s">
        <v>397</v>
      </c>
      <c r="Y28" s="32" t="s">
        <v>398</v>
      </c>
      <c r="Z28" s="40" t="s">
        <v>399</v>
      </c>
      <c r="AA28" s="53" t="s">
        <v>80</v>
      </c>
      <c r="AB28" s="53" t="s">
        <v>80</v>
      </c>
      <c r="AC28"/>
      <c r="AD28" s="249" t="str">
        <f>VLOOKUP(H28,'WMA -stare dane'!$H$1:$R$114,1,0)</f>
        <v>51.9467558 20.8438791</v>
      </c>
      <c r="AE28" s="249" t="str">
        <f>VLOOKUP(I28,'WMA -stare dane'!$I$1:$R$114,1,0)</f>
        <v>51.869993481476776 20.851831143494497</v>
      </c>
      <c r="AF28" s="250" t="str">
        <f t="shared" si="0"/>
        <v>współrzędne niezmienione</v>
      </c>
      <c r="AG28" s="260" t="str">
        <f>IF($AF28="współrzędne niezmienione",VLOOKUP($H28,'WMA -stare dane'!$H$2:$P$114,3,0),"")</f>
        <v>51.9467558</v>
      </c>
      <c r="AH28" s="260" t="str">
        <f>IF($AF28="współrzędne niezmienione",VLOOKUP($H28,'WMA -stare dane'!$H$2:$P$114,4,0),"")</f>
        <v>20.8438791</v>
      </c>
      <c r="AI28" s="260" t="str">
        <f>IF($AF28="współrzędne niezmienione",VLOOKUP($H28,'WMA -stare dane'!$H$2:$P$114,5,0),"")</f>
        <v>51.869993481476776</v>
      </c>
      <c r="AJ28" s="260" t="str">
        <f>IF($AF28="współrzędne niezmienione",VLOOKUP($H28,'WMA -stare dane'!$H$2:$P$114,6,0),"")</f>
        <v>20.851831143494497</v>
      </c>
      <c r="AK28" s="250" t="str">
        <f>IF($AF28="współrzędne niezmienione",VLOOKUP($H28,'WMA -stare dane'!$H$2:$P$114,7,0),"")</f>
        <v>24,950
410,550</v>
      </c>
      <c r="AL28" s="250" t="str">
        <f>IF($AF28="współrzędne niezmienione",VLOOKUP($H28,'WMA -stare dane'!$H$2:$P$114,8,0),"")</f>
        <v>29,353
414,900</v>
      </c>
      <c r="AM28" s="250" t="str">
        <f>IF($AF28="współrzędne niezmienione",VLOOKUP($H28,'WMA -stare dane'!$H$2:$P$114,9,0),"")</f>
        <v>S7u
S7</v>
      </c>
    </row>
    <row r="29" spans="1:39" ht="87">
      <c r="A29" s="42">
        <v>27</v>
      </c>
      <c r="B29" s="21">
        <v>27</v>
      </c>
      <c r="C29" s="7" t="s">
        <v>228</v>
      </c>
      <c r="D29" s="1" t="s">
        <v>63</v>
      </c>
      <c r="E29" s="20" t="s">
        <v>64</v>
      </c>
      <c r="F29" s="256" t="s">
        <v>407</v>
      </c>
      <c r="G29" s="256" t="s">
        <v>408</v>
      </c>
      <c r="H29" s="256" t="s">
        <v>409</v>
      </c>
      <c r="I29" s="256" t="s">
        <v>410</v>
      </c>
      <c r="J29" s="256" t="s">
        <v>416</v>
      </c>
      <c r="K29" s="256" t="s">
        <v>417</v>
      </c>
      <c r="L29" s="256" t="s">
        <v>418</v>
      </c>
      <c r="M29" s="256" t="s">
        <v>419</v>
      </c>
      <c r="N29" s="256">
        <v>65.2</v>
      </c>
      <c r="O29" s="256">
        <v>82.4</v>
      </c>
      <c r="P29" s="256" t="s">
        <v>411</v>
      </c>
      <c r="Q29" s="1" t="s">
        <v>412</v>
      </c>
      <c r="R29" s="1" t="s">
        <v>123</v>
      </c>
      <c r="S29" s="1"/>
      <c r="T29" s="1" t="s">
        <v>413</v>
      </c>
      <c r="U29" s="7"/>
      <c r="V29" s="1" t="s">
        <v>414</v>
      </c>
      <c r="W29" s="15" t="s">
        <v>76</v>
      </c>
      <c r="X29" s="15" t="s">
        <v>77</v>
      </c>
      <c r="Y29" s="32" t="s">
        <v>373</v>
      </c>
      <c r="Z29" s="40" t="s">
        <v>415</v>
      </c>
      <c r="AA29" s="53" t="s">
        <v>80</v>
      </c>
      <c r="AB29" s="53" t="s">
        <v>80</v>
      </c>
      <c r="AC29"/>
      <c r="AD29" s="249"/>
      <c r="AE29" s="249"/>
      <c r="AF29" s="250"/>
      <c r="AG29" s="260" t="str">
        <f>J29</f>
        <v>53.071714</v>
      </c>
      <c r="AH29" s="260" t="str">
        <f t="shared" ref="AH29:AJ29" si="4">K29</f>
        <v>20.374317</v>
      </c>
      <c r="AI29" s="260" t="str">
        <f t="shared" si="4"/>
        <v>52.933414</v>
      </c>
      <c r="AJ29" s="260" t="str">
        <f t="shared" si="4"/>
        <v>20.287283</v>
      </c>
      <c r="AK29" s="250"/>
      <c r="AL29" s="250"/>
      <c r="AM29" s="250"/>
    </row>
    <row r="30" spans="1:39" ht="29">
      <c r="A30" s="42">
        <v>28</v>
      </c>
      <c r="B30" s="21">
        <v>28</v>
      </c>
      <c r="C30" s="7" t="s">
        <v>62</v>
      </c>
      <c r="D30" s="1" t="s">
        <v>63</v>
      </c>
      <c r="E30" s="20" t="s">
        <v>64</v>
      </c>
      <c r="F30" s="1" t="s">
        <v>420</v>
      </c>
      <c r="G30" s="1" t="s">
        <v>421</v>
      </c>
      <c r="H30" s="1" t="s">
        <v>422</v>
      </c>
      <c r="I30" s="1" t="s">
        <v>423</v>
      </c>
      <c r="J30" s="1" t="s">
        <v>428</v>
      </c>
      <c r="K30" s="1" t="s">
        <v>429</v>
      </c>
      <c r="L30" s="1" t="s">
        <v>430</v>
      </c>
      <c r="M30" s="1" t="s">
        <v>431</v>
      </c>
      <c r="N30" s="1" t="s">
        <v>424</v>
      </c>
      <c r="O30" s="1" t="s">
        <v>425</v>
      </c>
      <c r="P30" s="1" t="s">
        <v>426</v>
      </c>
      <c r="Q30" s="1" t="s">
        <v>427</v>
      </c>
      <c r="R30" s="1" t="s">
        <v>73</v>
      </c>
      <c r="S30" s="1"/>
      <c r="T30" s="20" t="s">
        <v>94</v>
      </c>
      <c r="U30" s="7"/>
      <c r="V30" s="1"/>
      <c r="W30" s="14" t="s">
        <v>95</v>
      </c>
      <c r="X30" s="14"/>
      <c r="Y30" s="32"/>
      <c r="Z30" s="40"/>
      <c r="AA30" s="36" t="s">
        <v>96</v>
      </c>
      <c r="AB30" s="36" t="s">
        <v>96</v>
      </c>
      <c r="AC30"/>
      <c r="AD30" s="249" t="str">
        <f>VLOOKUP(H30,'WMA -stare dane'!$H$1:$R$114,1,0)</f>
        <v xml:space="preserve">51.896390 21.579514 </v>
      </c>
      <c r="AE30" s="249" t="str">
        <f>VLOOKUP(I30,'WMA -stare dane'!$I$1:$R$114,1,0)</f>
        <v xml:space="preserve">51.899461 21.581361 </v>
      </c>
      <c r="AF30" s="250" t="str">
        <f t="shared" si="0"/>
        <v>współrzędne niezmienione</v>
      </c>
      <c r="AG30" s="260" t="str">
        <f>IF($AF30="współrzędne niezmienione",VLOOKUP($H30,'WMA -stare dane'!$H$2:$P$114,3,0),"")</f>
        <v>51.896390</v>
      </c>
      <c r="AH30" s="260" t="str">
        <f>IF($AF30="współrzędne niezmienione",VLOOKUP($H30,'WMA -stare dane'!$H$2:$P$114,4,0),"")</f>
        <v>21.579514</v>
      </c>
      <c r="AI30" s="260" t="str">
        <f>IF($AF30="współrzędne niezmienione",VLOOKUP($H30,'WMA -stare dane'!$H$2:$P$114,5,0),"")</f>
        <v>51.899461</v>
      </c>
      <c r="AJ30" s="260" t="str">
        <f>IF($AF30="współrzędne niezmienione",VLOOKUP($H30,'WMA -stare dane'!$H$2:$P$114,6,0),"")</f>
        <v>21.581361</v>
      </c>
      <c r="AK30" s="250">
        <f>IF($AF30="współrzędne niezmienione",VLOOKUP($H30,'WMA -stare dane'!$H$2:$P$114,7,0),"")</f>
        <v>41.9</v>
      </c>
      <c r="AL30" s="250">
        <f>IF($AF30="współrzędne niezmienione",VLOOKUP($H30,'WMA -stare dane'!$H$2:$P$114,8,0),"")</f>
        <v>42.25</v>
      </c>
      <c r="AM30" s="250" t="str">
        <f>IF($AF30="współrzędne niezmienione",VLOOKUP($H30,'WMA -stare dane'!$H$2:$P$114,9,0),"")</f>
        <v>S17</v>
      </c>
    </row>
    <row r="31" spans="1:39" ht="283.5">
      <c r="A31" s="42">
        <v>29</v>
      </c>
      <c r="B31" s="21">
        <v>29</v>
      </c>
      <c r="C31" s="7" t="s">
        <v>62</v>
      </c>
      <c r="D31" s="1" t="s">
        <v>432</v>
      </c>
      <c r="E31" s="20" t="s">
        <v>64</v>
      </c>
      <c r="F31" s="1" t="s">
        <v>433</v>
      </c>
      <c r="G31" s="1" t="s">
        <v>434</v>
      </c>
      <c r="H31" s="1" t="s">
        <v>435</v>
      </c>
      <c r="I31" s="1" t="s">
        <v>436</v>
      </c>
      <c r="J31" s="1" t="s">
        <v>445</v>
      </c>
      <c r="K31" s="1" t="s">
        <v>446</v>
      </c>
      <c r="L31" s="1" t="s">
        <v>447</v>
      </c>
      <c r="M31" s="1" t="s">
        <v>448</v>
      </c>
      <c r="N31" s="1" t="s">
        <v>437</v>
      </c>
      <c r="O31" s="1" t="s">
        <v>438</v>
      </c>
      <c r="P31" s="1" t="s">
        <v>426</v>
      </c>
      <c r="Q31" s="1" t="s">
        <v>439</v>
      </c>
      <c r="R31" s="1" t="s">
        <v>73</v>
      </c>
      <c r="S31" s="1"/>
      <c r="T31" s="19" t="s">
        <v>440</v>
      </c>
      <c r="U31" s="7"/>
      <c r="V31" s="1" t="s">
        <v>441</v>
      </c>
      <c r="W31" s="15" t="s">
        <v>76</v>
      </c>
      <c r="X31" s="15" t="s">
        <v>442</v>
      </c>
      <c r="Y31" s="74" t="s">
        <v>443</v>
      </c>
      <c r="Z31" s="74" t="s">
        <v>444</v>
      </c>
      <c r="AA31" s="36" t="s">
        <v>96</v>
      </c>
      <c r="AB31" s="36" t="s">
        <v>96</v>
      </c>
      <c r="AC31"/>
      <c r="AD31" s="249" t="str">
        <f>VLOOKUP(H31,'WMA -stare dane'!$H$1:$R$114,1,0)</f>
        <v>51.324847 22.386510</v>
      </c>
      <c r="AE31" s="249" t="str">
        <f>VLOOKUP(I31,'WMA -stare dane'!$I$1:$R$114,1,0)</f>
        <v>51.290169 22.435901</v>
      </c>
      <c r="AF31" s="250" t="str">
        <f t="shared" si="0"/>
        <v>współrzędne niezmienione</v>
      </c>
      <c r="AG31" s="260" t="str">
        <f>IF($AF31="współrzędne niezmienione",VLOOKUP($H31,'WMA -stare dane'!$H$2:$P$114,3,0),"")</f>
        <v>51.324847</v>
      </c>
      <c r="AH31" s="260" t="str">
        <f>IF($AF31="współrzędne niezmienione",VLOOKUP($H31,'WMA -stare dane'!$H$2:$P$114,4,0),"")</f>
        <v>22.386510</v>
      </c>
      <c r="AI31" s="260" t="str">
        <f>IF($AF31="współrzędne niezmienione",VLOOKUP($H31,'WMA -stare dane'!$H$2:$P$114,5,0),"")</f>
        <v>51.290169</v>
      </c>
      <c r="AJ31" s="260" t="str">
        <f>IF($AF31="współrzędne niezmienione",VLOOKUP($H31,'WMA -stare dane'!$H$2:$P$114,6,0),"")</f>
        <v>22.435901</v>
      </c>
      <c r="AK31" s="250">
        <f>IF($AF31="współrzędne niezmienione",VLOOKUP($H31,'WMA -stare dane'!$H$2:$P$114,7,0),"")</f>
        <v>46.6</v>
      </c>
      <c r="AL31" s="250">
        <f>IF($AF31="współrzędne niezmienione",VLOOKUP($H31,'WMA -stare dane'!$H$2:$P$114,8,0),"")</f>
        <v>52.4</v>
      </c>
      <c r="AM31" s="250" t="str">
        <f>IF($AF31="współrzędne niezmienione",VLOOKUP($H31,'WMA -stare dane'!$H$2:$P$114,9,0),"")</f>
        <v>S12s</v>
      </c>
    </row>
    <row r="32" spans="1:39" ht="101.5">
      <c r="A32" s="42">
        <v>30</v>
      </c>
      <c r="B32" s="21">
        <v>30</v>
      </c>
      <c r="C32" s="7" t="s">
        <v>85</v>
      </c>
      <c r="D32" s="1" t="s">
        <v>63</v>
      </c>
      <c r="E32" s="20" t="s">
        <v>64</v>
      </c>
      <c r="F32" s="1" t="s">
        <v>450</v>
      </c>
      <c r="G32" s="1" t="s">
        <v>450</v>
      </c>
      <c r="H32" s="1" t="s">
        <v>451</v>
      </c>
      <c r="I32" s="1" t="s">
        <v>452</v>
      </c>
      <c r="J32" s="1" t="s">
        <v>458</v>
      </c>
      <c r="K32" s="1" t="s">
        <v>459</v>
      </c>
      <c r="L32" s="1" t="s">
        <v>460</v>
      </c>
      <c r="M32" s="1" t="s">
        <v>461</v>
      </c>
      <c r="N32" s="1"/>
      <c r="O32" s="1"/>
      <c r="P32" s="1"/>
      <c r="Q32" s="1" t="s">
        <v>453</v>
      </c>
      <c r="R32" s="1" t="s">
        <v>73</v>
      </c>
      <c r="S32" s="1" t="s">
        <v>454</v>
      </c>
      <c r="T32" s="1" t="s">
        <v>455</v>
      </c>
      <c r="U32" s="7"/>
      <c r="V32" s="1" t="s">
        <v>456</v>
      </c>
      <c r="W32" s="14" t="s">
        <v>95</v>
      </c>
      <c r="X32" s="14"/>
      <c r="Y32" s="32"/>
      <c r="Z32" s="40" t="s">
        <v>457</v>
      </c>
      <c r="AA32" s="36"/>
      <c r="AB32" s="36"/>
      <c r="AC32" t="s">
        <v>251</v>
      </c>
      <c r="AD32" s="249" t="str">
        <f>VLOOKUP(H32,'WMA -stare dane'!$H$1:$R$114,1,0)</f>
        <v>52.79982044054164 21.86963260556035</v>
      </c>
      <c r="AE32" s="249" t="str">
        <f>VLOOKUP(I32,'WMA -stare dane'!$I$1:$R$114,1,0)</f>
        <v>52.818793771125804 21.88943639546997</v>
      </c>
      <c r="AF32" s="250" t="str">
        <f t="shared" si="0"/>
        <v>współrzędne niezmienione</v>
      </c>
      <c r="AG32" s="260" t="str">
        <f>IF($AF32="współrzędne niezmienione",VLOOKUP($H32,'WMA -stare dane'!$H$2:$P$114,3,0),"")</f>
        <v>52.79982044054164</v>
      </c>
      <c r="AH32" s="260" t="str">
        <f>IF($AF32="współrzędne niezmienione",VLOOKUP($H32,'WMA -stare dane'!$H$2:$P$114,4,0),"")</f>
        <v>21.86963260556035</v>
      </c>
      <c r="AI32" s="260" t="str">
        <f>IF($AF32="współrzędne niezmienione",VLOOKUP($H32,'WMA -stare dane'!$H$2:$P$114,5,0),"")</f>
        <v>52.818793771125804</v>
      </c>
      <c r="AJ32" s="260" t="str">
        <f>IF($AF32="współrzędne niezmienione",VLOOKUP($H32,'WMA -stare dane'!$H$2:$P$114,6,0),"")</f>
        <v>21.88943639546997</v>
      </c>
      <c r="AK32" s="250">
        <f>IF($AF32="współrzędne niezmienione",VLOOKUP($H32,'WMA -stare dane'!$H$2:$P$114,7,0),"")</f>
        <v>2.5</v>
      </c>
      <c r="AL32" s="250">
        <f>IF($AF32="współrzędne niezmienione",VLOOKUP($H32,'WMA -stare dane'!$H$2:$P$114,8,0),"")</f>
        <v>5.0999999999999996</v>
      </c>
      <c r="AM32" s="250" t="str">
        <f>IF($AF32="współrzędne niezmienione",VLOOKUP($H32,'WMA -stare dane'!$H$2:$P$114,9,0),"")</f>
        <v>S8a</v>
      </c>
    </row>
    <row r="33" spans="1:39" ht="29">
      <c r="A33" s="42">
        <v>31</v>
      </c>
      <c r="B33" s="21">
        <v>31</v>
      </c>
      <c r="C33" s="7" t="s">
        <v>463</v>
      </c>
      <c r="D33" s="1" t="s">
        <v>464</v>
      </c>
      <c r="E33" s="20" t="s">
        <v>64</v>
      </c>
      <c r="F33" s="1" t="s">
        <v>465</v>
      </c>
      <c r="G33" s="1" t="s">
        <v>466</v>
      </c>
      <c r="H33" s="1" t="s">
        <v>467</v>
      </c>
      <c r="I33" s="1" t="s">
        <v>468</v>
      </c>
      <c r="J33" s="1" t="s">
        <v>470</v>
      </c>
      <c r="K33" s="1" t="s">
        <v>471</v>
      </c>
      <c r="L33" s="1" t="s">
        <v>472</v>
      </c>
      <c r="M33" s="1" t="s">
        <v>473</v>
      </c>
      <c r="N33" s="1"/>
      <c r="O33" s="1"/>
      <c r="P33" s="1" t="s">
        <v>392</v>
      </c>
      <c r="Q33" s="1" t="s">
        <v>469</v>
      </c>
      <c r="R33" s="1" t="s">
        <v>73</v>
      </c>
      <c r="S33" s="1"/>
      <c r="T33" s="20" t="s">
        <v>94</v>
      </c>
      <c r="U33" s="7"/>
      <c r="V33" s="1"/>
      <c r="W33" s="14" t="s">
        <v>95</v>
      </c>
      <c r="X33" s="14"/>
      <c r="Y33" s="32"/>
      <c r="Z33" s="34"/>
      <c r="AA33" s="36" t="s">
        <v>96</v>
      </c>
      <c r="AB33" s="36" t="s">
        <v>96</v>
      </c>
      <c r="AC33"/>
      <c r="AD33" s="249" t="str">
        <f>VLOOKUP(H33,'WMA -stare dane'!$H$1:$R$114,1,0)</f>
        <v>54.50035732434644 18.4616946988467</v>
      </c>
      <c r="AE33" s="249" t="str">
        <f>VLOOKUP(I33,'WMA -stare dane'!$I$1:$R$114,1,0)</f>
        <v>54.47894354851947 18.472523833282505</v>
      </c>
      <c r="AF33" s="250" t="str">
        <f t="shared" si="0"/>
        <v>współrzędne niezmienione</v>
      </c>
      <c r="AG33" s="260" t="str">
        <f>IF($AF33="współrzędne niezmienione",VLOOKUP($H33,'WMA -stare dane'!$H$2:$P$114,3,0),"")</f>
        <v>54.50035732434644</v>
      </c>
      <c r="AH33" s="260" t="str">
        <f>IF($AF33="współrzędne niezmienione",VLOOKUP($H33,'WMA -stare dane'!$H$2:$P$114,4,0),"")</f>
        <v>18.4616946988467</v>
      </c>
      <c r="AI33" s="260" t="str">
        <f>IF($AF33="współrzędne niezmienione",VLOOKUP($H33,'WMA -stare dane'!$H$2:$P$114,5,0),"")</f>
        <v>54.47894354851947</v>
      </c>
      <c r="AJ33" s="260" t="str">
        <f>IF($AF33="współrzędne niezmienione",VLOOKUP($H33,'WMA -stare dane'!$H$2:$P$114,6,0),"")</f>
        <v>18.472523833282505</v>
      </c>
      <c r="AK33" s="250">
        <f>IF($AF33="współrzędne niezmienione",VLOOKUP($H33,'WMA -stare dane'!$H$2:$P$114,7,0),"")</f>
        <v>4.9000000000000004</v>
      </c>
      <c r="AL33" s="250">
        <f>IF($AF33="współrzędne niezmienione",VLOOKUP($H33,'WMA -stare dane'!$H$2:$P$114,8,0),"")</f>
        <v>7.5</v>
      </c>
      <c r="AM33" s="250" t="str">
        <f>IF($AF33="współrzędne niezmienione",VLOOKUP($H33,'WMA -stare dane'!$H$2:$P$114,9,0),"")</f>
        <v>S7w</v>
      </c>
    </row>
    <row r="34" spans="1:39" ht="43.5">
      <c r="A34" s="42">
        <v>32</v>
      </c>
      <c r="B34" s="21">
        <v>32</v>
      </c>
      <c r="C34" s="7" t="s">
        <v>463</v>
      </c>
      <c r="D34" s="1" t="s">
        <v>464</v>
      </c>
      <c r="E34" s="20" t="s">
        <v>64</v>
      </c>
      <c r="F34" s="1" t="s">
        <v>475</v>
      </c>
      <c r="G34" s="1" t="s">
        <v>476</v>
      </c>
      <c r="H34" s="124" t="s">
        <v>477</v>
      </c>
      <c r="I34" s="257" t="s">
        <v>478</v>
      </c>
      <c r="J34" s="257" t="s">
        <v>484</v>
      </c>
      <c r="K34" s="257" t="s">
        <v>485</v>
      </c>
      <c r="L34" s="257" t="s">
        <v>486</v>
      </c>
      <c r="M34" s="257" t="s">
        <v>487</v>
      </c>
      <c r="N34" s="1" t="s">
        <v>479</v>
      </c>
      <c r="O34" s="20" t="s">
        <v>480</v>
      </c>
      <c r="P34" s="20" t="s">
        <v>481</v>
      </c>
      <c r="Q34" s="1" t="s">
        <v>482</v>
      </c>
      <c r="R34" s="1" t="s">
        <v>73</v>
      </c>
      <c r="S34" s="20"/>
      <c r="T34" s="20" t="s">
        <v>94</v>
      </c>
      <c r="U34" s="7"/>
      <c r="V34" s="1"/>
      <c r="W34" s="14" t="s">
        <v>95</v>
      </c>
      <c r="X34" s="14"/>
      <c r="Y34" s="32"/>
      <c r="Z34" s="58" t="s">
        <v>483</v>
      </c>
      <c r="AA34" s="36" t="s">
        <v>96</v>
      </c>
      <c r="AB34" s="36" t="s">
        <v>96</v>
      </c>
      <c r="AC34"/>
      <c r="AD34" s="249"/>
      <c r="AE34" s="249"/>
      <c r="AF34" s="250"/>
      <c r="AG34" s="260" t="str">
        <f>J34</f>
        <v>54.409606</v>
      </c>
      <c r="AH34" s="260" t="str">
        <f t="shared" ref="AH34:AJ34" si="5">K34</f>
        <v>18.486029</v>
      </c>
      <c r="AI34" s="260" t="str">
        <f t="shared" si="5"/>
        <v>54.382908</v>
      </c>
      <c r="AJ34" s="260" t="str">
        <f t="shared" si="5"/>
        <v>18.506169</v>
      </c>
      <c r="AK34" s="250"/>
      <c r="AL34" s="250"/>
      <c r="AM34" s="250"/>
    </row>
    <row r="35" spans="1:39" ht="87" hidden="1">
      <c r="A35" s="42">
        <v>33</v>
      </c>
      <c r="B35" s="21">
        <v>33</v>
      </c>
      <c r="C35" s="7" t="s">
        <v>463</v>
      </c>
      <c r="D35" s="1" t="s">
        <v>464</v>
      </c>
      <c r="E35" s="20" t="s">
        <v>102</v>
      </c>
      <c r="F35" s="1" t="s">
        <v>488</v>
      </c>
      <c r="G35" s="1"/>
      <c r="H35" s="72" t="s">
        <v>489</v>
      </c>
      <c r="I35" s="1"/>
      <c r="J35" s="13" t="s">
        <v>2708</v>
      </c>
      <c r="K35" s="13" t="s">
        <v>2709</v>
      </c>
      <c r="L35" s="13"/>
      <c r="M35" s="13"/>
      <c r="N35" s="73" t="s">
        <v>490</v>
      </c>
      <c r="O35" s="20"/>
      <c r="P35" s="20">
        <v>22</v>
      </c>
      <c r="Q35" s="1" t="s">
        <v>491</v>
      </c>
      <c r="R35" s="1" t="s">
        <v>123</v>
      </c>
      <c r="S35" s="20"/>
      <c r="T35" s="1" t="s">
        <v>492</v>
      </c>
      <c r="U35" s="7" t="s">
        <v>492</v>
      </c>
      <c r="V35" s="1" t="s">
        <v>493</v>
      </c>
      <c r="W35" s="15" t="s">
        <v>76</v>
      </c>
      <c r="X35" s="15" t="s">
        <v>494</v>
      </c>
      <c r="Y35" s="32" t="s">
        <v>495</v>
      </c>
      <c r="Z35" s="58" t="s">
        <v>496</v>
      </c>
      <c r="AA35" s="67" t="s">
        <v>497</v>
      </c>
      <c r="AB35" s="67" t="s">
        <v>96</v>
      </c>
      <c r="AC35"/>
      <c r="AD35" s="249" t="e">
        <f>VLOOKUP(H35,'WMA -stare dane'!$H$1:$R$114,1,0)</f>
        <v>#N/A</v>
      </c>
      <c r="AE35" s="249" t="e">
        <f>VLOOKUP(I35,'WMA -stare dane'!$I$1:$R$114,1,0)</f>
        <v>#N/A</v>
      </c>
      <c r="AF35" s="250" t="e">
        <f t="shared" si="0"/>
        <v>#N/A</v>
      </c>
      <c r="AG35" s="249" t="e">
        <f>IF($AF35="współrzędne niezmienione",VLOOKUP($H35,'WMA -stare dane'!$H$2:$P$114,3,0),"")</f>
        <v>#N/A</v>
      </c>
      <c r="AH35" s="249" t="e">
        <f>IF($AF35="współrzędne niezmienione",VLOOKUP($H35,'WMA -stare dane'!$H$2:$P$114,4,0),"")</f>
        <v>#N/A</v>
      </c>
      <c r="AI35" s="249" t="e">
        <f>IF($AF35="współrzędne niezmienione",VLOOKUP($H35,'WMA -stare dane'!$H$2:$P$114,5,0),"")</f>
        <v>#N/A</v>
      </c>
      <c r="AJ35" s="249" t="e">
        <f>IF($AF35="współrzędne niezmienione",VLOOKUP($H35,'WMA -stare dane'!$H$2:$P$114,6,0),"")</f>
        <v>#N/A</v>
      </c>
      <c r="AK35" s="250" t="e">
        <f>IF($AF35="współrzędne niezmienione",VLOOKUP($H35,'WMA -stare dane'!$H$2:$P$114,7,0),"")</f>
        <v>#N/A</v>
      </c>
      <c r="AL35" s="250" t="e">
        <f>IF($AF35="współrzędne niezmienione",VLOOKUP($H35,'WMA -stare dane'!$H$2:$P$114,8,0),"")</f>
        <v>#N/A</v>
      </c>
      <c r="AM35" s="250" t="e">
        <f>IF($AF35="współrzędne niezmienione",VLOOKUP($H35,'WMA -stare dane'!$H$2:$P$114,9,0),"")</f>
        <v>#N/A</v>
      </c>
    </row>
    <row r="36" spans="1:39" ht="87" hidden="1">
      <c r="A36" s="42">
        <v>34</v>
      </c>
      <c r="B36" s="21">
        <v>34</v>
      </c>
      <c r="C36" s="7" t="s">
        <v>463</v>
      </c>
      <c r="D36" s="1" t="s">
        <v>464</v>
      </c>
      <c r="E36" s="20" t="s">
        <v>102</v>
      </c>
      <c r="F36" s="1" t="s">
        <v>498</v>
      </c>
      <c r="G36" s="1"/>
      <c r="H36" s="72" t="s">
        <v>499</v>
      </c>
      <c r="I36" s="1"/>
      <c r="J36" s="13" t="s">
        <v>2710</v>
      </c>
      <c r="K36" s="13" t="s">
        <v>2711</v>
      </c>
      <c r="L36" s="13"/>
      <c r="M36" s="13"/>
      <c r="N36" s="73" t="s">
        <v>500</v>
      </c>
      <c r="O36" s="20"/>
      <c r="P36" s="20">
        <v>22</v>
      </c>
      <c r="Q36" s="1" t="s">
        <v>501</v>
      </c>
      <c r="R36" s="1" t="s">
        <v>123</v>
      </c>
      <c r="S36" s="20"/>
      <c r="T36" s="1" t="s">
        <v>492</v>
      </c>
      <c r="U36" s="7" t="s">
        <v>492</v>
      </c>
      <c r="V36" s="1" t="s">
        <v>493</v>
      </c>
      <c r="W36" s="15" t="s">
        <v>76</v>
      </c>
      <c r="X36" s="15" t="s">
        <v>494</v>
      </c>
      <c r="Y36" s="32" t="s">
        <v>495</v>
      </c>
      <c r="Z36" s="58" t="s">
        <v>502</v>
      </c>
      <c r="AA36" s="67" t="s">
        <v>497</v>
      </c>
      <c r="AB36" s="67" t="s">
        <v>96</v>
      </c>
      <c r="AC36"/>
      <c r="AD36" s="249" t="e">
        <f>VLOOKUP(H36,'WMA -stare dane'!$H$1:$R$114,1,0)</f>
        <v>#N/A</v>
      </c>
      <c r="AE36" s="249" t="e">
        <f>VLOOKUP(I36,'WMA -stare dane'!$I$1:$R$114,1,0)</f>
        <v>#N/A</v>
      </c>
      <c r="AF36" s="250" t="e">
        <f t="shared" si="0"/>
        <v>#N/A</v>
      </c>
      <c r="AG36" s="249" t="e">
        <f>IF($AF36="współrzędne niezmienione",VLOOKUP($H36,'WMA -stare dane'!$H$2:$P$114,3,0),"")</f>
        <v>#N/A</v>
      </c>
      <c r="AH36" s="249" t="e">
        <f>IF($AF36="współrzędne niezmienione",VLOOKUP($H36,'WMA -stare dane'!$H$2:$P$114,4,0),"")</f>
        <v>#N/A</v>
      </c>
      <c r="AI36" s="249" t="e">
        <f>IF($AF36="współrzędne niezmienione",VLOOKUP($H36,'WMA -stare dane'!$H$2:$P$114,5,0),"")</f>
        <v>#N/A</v>
      </c>
      <c r="AJ36" s="249" t="e">
        <f>IF($AF36="współrzędne niezmienione",VLOOKUP($H36,'WMA -stare dane'!$H$2:$P$114,6,0),"")</f>
        <v>#N/A</v>
      </c>
      <c r="AK36" s="250" t="e">
        <f>IF($AF36="współrzędne niezmienione",VLOOKUP($H36,'WMA -stare dane'!$H$2:$P$114,7,0),"")</f>
        <v>#N/A</v>
      </c>
      <c r="AL36" s="250" t="e">
        <f>IF($AF36="współrzędne niezmienione",VLOOKUP($H36,'WMA -stare dane'!$H$2:$P$114,8,0),"")</f>
        <v>#N/A</v>
      </c>
      <c r="AM36" s="250" t="e">
        <f>IF($AF36="współrzędne niezmienione",VLOOKUP($H36,'WMA -stare dane'!$H$2:$P$114,9,0),"")</f>
        <v>#N/A</v>
      </c>
    </row>
    <row r="37" spans="1:39" ht="43.5">
      <c r="A37" s="42">
        <v>35</v>
      </c>
      <c r="B37" s="21">
        <v>35</v>
      </c>
      <c r="C37" s="7" t="s">
        <v>106</v>
      </c>
      <c r="D37" s="1" t="s">
        <v>503</v>
      </c>
      <c r="E37" s="20" t="s">
        <v>64</v>
      </c>
      <c r="F37" s="1" t="s">
        <v>504</v>
      </c>
      <c r="G37" s="1" t="s">
        <v>505</v>
      </c>
      <c r="H37" s="1" t="s">
        <v>506</v>
      </c>
      <c r="I37" s="1" t="s">
        <v>507</v>
      </c>
      <c r="J37" s="1" t="s">
        <v>510</v>
      </c>
      <c r="K37" s="1" t="s">
        <v>511</v>
      </c>
      <c r="L37" s="1" t="s">
        <v>512</v>
      </c>
      <c r="M37" s="1" t="s">
        <v>513</v>
      </c>
      <c r="N37" s="1"/>
      <c r="O37" s="1"/>
      <c r="P37" s="1" t="s">
        <v>508</v>
      </c>
      <c r="Q37" s="1" t="s">
        <v>509</v>
      </c>
      <c r="R37" s="1" t="s">
        <v>73</v>
      </c>
      <c r="S37" s="1"/>
      <c r="T37" s="20" t="s">
        <v>94</v>
      </c>
      <c r="U37" s="7"/>
      <c r="V37" s="1"/>
      <c r="W37" s="14" t="s">
        <v>95</v>
      </c>
      <c r="X37" s="14"/>
      <c r="Y37" s="32"/>
      <c r="Z37" s="34"/>
      <c r="AA37" s="36" t="s">
        <v>96</v>
      </c>
      <c r="AB37" s="36" t="s">
        <v>96</v>
      </c>
      <c r="AC37" s="239"/>
      <c r="AD37" s="249" t="str">
        <f>VLOOKUP(H37,'WMA -stare dane'!$H$1:$R$114,1,0)</f>
        <v xml:space="preserve">53.399121 14.720655   </v>
      </c>
      <c r="AE37" s="249" t="str">
        <f>VLOOKUP(I37,'WMA -stare dane'!$I$1:$R$114,1,0)</f>
        <v>53.421734 14.763164</v>
      </c>
      <c r="AF37" s="250" t="str">
        <f t="shared" si="0"/>
        <v>współrzędne niezmienione</v>
      </c>
      <c r="AG37" s="260" t="str">
        <f>IF($AF37="współrzędne niezmienione",VLOOKUP($H37,'WMA -stare dane'!$H$2:$P$114,3,0),"")</f>
        <v>53.399121</v>
      </c>
      <c r="AH37" s="260" t="str">
        <f>IF($AF37="współrzędne niezmienione",VLOOKUP($H37,'WMA -stare dane'!$H$2:$P$114,4,0),"")</f>
        <v>14.720655</v>
      </c>
      <c r="AI37" s="260" t="str">
        <f>IF($AF37="współrzędne niezmienione",VLOOKUP($H37,'WMA -stare dane'!$H$2:$P$114,5,0),"")</f>
        <v>53.421734</v>
      </c>
      <c r="AJ37" s="260" t="str">
        <f>IF($AF37="współrzędne niezmienione",VLOOKUP($H37,'WMA -stare dane'!$H$2:$P$114,6,0),"")</f>
        <v>14.763164</v>
      </c>
      <c r="AK37" s="250" t="str">
        <f>IF($AF37="współrzędne niezmienione",VLOOKUP($H37,'WMA -stare dane'!$H$2:$P$114,7,0),"")</f>
        <v>24,700
81,392</v>
      </c>
      <c r="AL37" s="250" t="str">
        <f>IF($AF37="współrzędne niezmienione",VLOOKUP($H37,'WMA -stare dane'!$H$2:$P$114,8,0),"")</f>
        <v>28,398
86,000</v>
      </c>
      <c r="AM37" s="250" t="str">
        <f>IF($AF37="współrzędne niezmienione",VLOOKUP($H37,'WMA -stare dane'!$H$2:$P$114,9,0),"")</f>
        <v>A6
S3</v>
      </c>
    </row>
    <row r="38" spans="1:39" ht="101.5">
      <c r="A38" s="42">
        <v>36</v>
      </c>
      <c r="B38" s="21">
        <v>36</v>
      </c>
      <c r="C38" s="7" t="s">
        <v>106</v>
      </c>
      <c r="D38" s="1" t="s">
        <v>119</v>
      </c>
      <c r="E38" s="20" t="s">
        <v>64</v>
      </c>
      <c r="F38" s="1" t="s">
        <v>517</v>
      </c>
      <c r="G38" s="1" t="s">
        <v>518</v>
      </c>
      <c r="H38" s="1" t="s">
        <v>519</v>
      </c>
      <c r="I38" s="1" t="s">
        <v>520</v>
      </c>
      <c r="J38" s="1" t="s">
        <v>525</v>
      </c>
      <c r="K38" s="1" t="s">
        <v>526</v>
      </c>
      <c r="L38" s="1" t="s">
        <v>527</v>
      </c>
      <c r="M38" s="1" t="s">
        <v>528</v>
      </c>
      <c r="N38" s="1"/>
      <c r="O38" s="1"/>
      <c r="P38" s="1" t="s">
        <v>521</v>
      </c>
      <c r="Q38" s="1" t="s">
        <v>522</v>
      </c>
      <c r="R38" s="1" t="s">
        <v>73</v>
      </c>
      <c r="S38" s="1"/>
      <c r="T38" s="20" t="s">
        <v>94</v>
      </c>
      <c r="U38" s="7"/>
      <c r="V38" s="1"/>
      <c r="W38" s="14" t="s">
        <v>95</v>
      </c>
      <c r="X38" s="14"/>
      <c r="Y38" s="32"/>
      <c r="Z38" s="40" t="s">
        <v>523</v>
      </c>
      <c r="AA38" s="36" t="s">
        <v>524</v>
      </c>
      <c r="AB38" s="36" t="s">
        <v>114</v>
      </c>
      <c r="AC38"/>
      <c r="AD38" s="249" t="str">
        <f>VLOOKUP(H38,'WMA -stare dane'!$H$1:$R$114,1,0)</f>
        <v xml:space="preserve">52.061286 15.618090 </v>
      </c>
      <c r="AE38" s="249" t="str">
        <f>VLOOKUP(I38,'WMA -stare dane'!$I$1:$R$114,1,0)</f>
        <v>51.960674 15.560120</v>
      </c>
      <c r="AF38" s="250" t="str">
        <f t="shared" si="0"/>
        <v>współrzędne niezmienione</v>
      </c>
      <c r="AG38" s="260" t="str">
        <f>IF($AF38="współrzędne niezmienione",VLOOKUP($H38,'WMA -stare dane'!$H$2:$P$114,3,0),"")</f>
        <v>52.061286</v>
      </c>
      <c r="AH38" s="260" t="str">
        <f>IF($AF38="współrzędne niezmienione",VLOOKUP($H38,'WMA -stare dane'!$H$2:$P$114,4,0),"")</f>
        <v>15.618090</v>
      </c>
      <c r="AI38" s="260" t="str">
        <f>IF($AF38="współrzędne niezmienione",VLOOKUP($H38,'WMA -stare dane'!$H$2:$P$114,5,0),"")</f>
        <v>51.960674</v>
      </c>
      <c r="AJ38" s="260" t="str">
        <f>IF($AF38="współrzędne niezmienione",VLOOKUP($H38,'WMA -stare dane'!$H$2:$P$114,6,0),"")</f>
        <v>15.560120</v>
      </c>
      <c r="AK38" s="250">
        <f>IF($AF38="współrzędne niezmienione",VLOOKUP($H38,'WMA -stare dane'!$H$2:$P$114,7,0),"")</f>
        <v>177</v>
      </c>
      <c r="AL38" s="250">
        <f>IF($AF38="współrzędne niezmienione",VLOOKUP($H38,'WMA -stare dane'!$H$2:$P$114,8,0),"")</f>
        <v>190.5</v>
      </c>
      <c r="AM38" s="250" t="str">
        <f>IF($AF38="współrzędne niezmienione",VLOOKUP($H38,'WMA -stare dane'!$H$2:$P$114,9,0),"")</f>
        <v>S3a</v>
      </c>
    </row>
    <row r="39" spans="1:39" ht="72.5">
      <c r="A39" s="42">
        <v>37</v>
      </c>
      <c r="B39" s="21">
        <v>37</v>
      </c>
      <c r="C39" s="7" t="s">
        <v>167</v>
      </c>
      <c r="D39" s="1" t="s">
        <v>168</v>
      </c>
      <c r="E39" s="20" t="s">
        <v>64</v>
      </c>
      <c r="F39" s="1" t="s">
        <v>530</v>
      </c>
      <c r="G39" s="1" t="s">
        <v>531</v>
      </c>
      <c r="H39" s="1" t="s">
        <v>532</v>
      </c>
      <c r="I39" s="1" t="s">
        <v>533</v>
      </c>
      <c r="J39" s="1" t="s">
        <v>544</v>
      </c>
      <c r="K39" s="1" t="s">
        <v>545</v>
      </c>
      <c r="L39" s="1" t="s">
        <v>546</v>
      </c>
      <c r="M39" s="1" t="s">
        <v>547</v>
      </c>
      <c r="N39" s="1" t="s">
        <v>534</v>
      </c>
      <c r="O39" s="1" t="s">
        <v>535</v>
      </c>
      <c r="P39" s="1" t="s">
        <v>536</v>
      </c>
      <c r="Q39" s="1" t="s">
        <v>537</v>
      </c>
      <c r="R39" s="1" t="s">
        <v>73</v>
      </c>
      <c r="S39" s="1"/>
      <c r="T39" s="1" t="s">
        <v>538</v>
      </c>
      <c r="U39" s="7" t="s">
        <v>539</v>
      </c>
      <c r="V39" s="1" t="s">
        <v>540</v>
      </c>
      <c r="W39" s="2" t="s">
        <v>127</v>
      </c>
      <c r="X39" s="2" t="s">
        <v>541</v>
      </c>
      <c r="Y39" s="32"/>
      <c r="Z39" s="1" t="s">
        <v>542</v>
      </c>
      <c r="AA39" s="1" t="s">
        <v>97</v>
      </c>
      <c r="AB39" s="1" t="s">
        <v>96</v>
      </c>
      <c r="AC39" s="240" t="s">
        <v>543</v>
      </c>
      <c r="AD39" s="249" t="str">
        <f>VLOOKUP(H39,'WMA -stare dane'!$H$1:$R$114,1,0)</f>
        <v>49.6766666666667 19.1689722222222</v>
      </c>
      <c r="AE39" s="249" t="str">
        <f>VLOOKUP(I39,'WMA -stare dane'!$I$1:$R$114,1,0)</f>
        <v>49.6570833333333 19.1681111111111</v>
      </c>
      <c r="AF39" s="250" t="str">
        <f t="shared" si="0"/>
        <v>współrzędne niezmienione</v>
      </c>
      <c r="AG39" s="260" t="str">
        <f>IF($AF39="współrzędne niezmienione",VLOOKUP($H39,'WMA -stare dane'!$H$2:$P$114,3,0),"")</f>
        <v>49.6766666666667</v>
      </c>
      <c r="AH39" s="260" t="str">
        <f>IF($AF39="współrzędne niezmienione",VLOOKUP($H39,'WMA -stare dane'!$H$2:$P$114,4,0),"")</f>
        <v>19.1689722222222</v>
      </c>
      <c r="AI39" s="260" t="str">
        <f>IF($AF39="współrzędne niezmienione",VLOOKUP($H39,'WMA -stare dane'!$H$2:$P$114,5,0),"")</f>
        <v>49.6570833333333</v>
      </c>
      <c r="AJ39" s="260" t="str">
        <f>IF($AF39="współrzędne niezmienione",VLOOKUP($H39,'WMA -stare dane'!$H$2:$P$114,6,0),"")</f>
        <v>19.1681111111111</v>
      </c>
      <c r="AK39" s="250">
        <f>IF($AF39="współrzędne niezmienione",VLOOKUP($H39,'WMA -stare dane'!$H$2:$P$114,7,0),"")</f>
        <v>27.1</v>
      </c>
      <c r="AL39" s="250">
        <f>IF($AF39="współrzędne niezmienione",VLOOKUP($H39,'WMA -stare dane'!$H$2:$P$114,8,0),"")</f>
        <v>29.35</v>
      </c>
      <c r="AM39" s="250" t="str">
        <f>IF($AF39="współrzędne niezmienione",VLOOKUP($H39,'WMA -stare dane'!$H$2:$P$114,9,0),"")</f>
        <v>S1f</v>
      </c>
    </row>
    <row r="40" spans="1:39" ht="29">
      <c r="A40" s="42">
        <v>38</v>
      </c>
      <c r="B40" s="21">
        <v>38</v>
      </c>
      <c r="C40" s="22" t="s">
        <v>228</v>
      </c>
      <c r="D40" s="18" t="s">
        <v>63</v>
      </c>
      <c r="E40" s="23" t="s">
        <v>64</v>
      </c>
      <c r="F40" s="18" t="s">
        <v>549</v>
      </c>
      <c r="G40" s="18" t="s">
        <v>550</v>
      </c>
      <c r="H40" s="18" t="s">
        <v>551</v>
      </c>
      <c r="I40" s="18" t="s">
        <v>552</v>
      </c>
      <c r="J40" s="18" t="s">
        <v>559</v>
      </c>
      <c r="K40" s="18" t="s">
        <v>560</v>
      </c>
      <c r="L40" s="18" t="s">
        <v>561</v>
      </c>
      <c r="M40" s="18" t="s">
        <v>562</v>
      </c>
      <c r="N40" s="18" t="s">
        <v>553</v>
      </c>
      <c r="O40" s="18" t="s">
        <v>554</v>
      </c>
      <c r="P40" s="18"/>
      <c r="Q40" s="18" t="s">
        <v>555</v>
      </c>
      <c r="R40" s="1" t="s">
        <v>73</v>
      </c>
      <c r="S40" s="18" t="s">
        <v>140</v>
      </c>
      <c r="T40" s="18" t="s">
        <v>556</v>
      </c>
      <c r="U40" s="22" t="s">
        <v>557</v>
      </c>
      <c r="V40" s="18"/>
      <c r="W40" s="2" t="s">
        <v>127</v>
      </c>
      <c r="X40" s="2" t="s">
        <v>558</v>
      </c>
      <c r="Y40" s="32"/>
      <c r="Z40" s="34"/>
      <c r="AA40" s="36"/>
      <c r="AB40" s="36"/>
      <c r="AC40"/>
      <c r="AD40" s="249" t="str">
        <f>VLOOKUP(H40,'WMA -stare dane'!$H$1:$R$114,1,0)</f>
        <v>52.61987931572822 21.498984678719367</v>
      </c>
      <c r="AE40" s="249" t="str">
        <f>VLOOKUP(I40,'WMA -stare dane'!$I$1:$R$114,1,0)</f>
        <v>52.5595891 21.4662335</v>
      </c>
      <c r="AF40" s="250" t="str">
        <f t="shared" si="0"/>
        <v>współrzędne niezmienione</v>
      </c>
      <c r="AG40" s="260" t="str">
        <f>IF($AF40="współrzędne niezmienione",VLOOKUP($H40,'WMA -stare dane'!$H$2:$P$114,3,0),"")</f>
        <v>52.61987931572822</v>
      </c>
      <c r="AH40" s="260" t="str">
        <f>IF($AF40="współrzędne niezmienione",VLOOKUP($H40,'WMA -stare dane'!$H$2:$P$114,4,0),"")</f>
        <v>21.498984678719367</v>
      </c>
      <c r="AI40" s="260" t="str">
        <f>IF($AF40="współrzędne niezmienione",VLOOKUP($H40,'WMA -stare dane'!$H$2:$P$114,5,0),"")</f>
        <v>52.5595891</v>
      </c>
      <c r="AJ40" s="260" t="str">
        <f>IF($AF40="współrzędne niezmienione",VLOOKUP($H40,'WMA -stare dane'!$H$2:$P$114,6,0),"")</f>
        <v>21.4662335</v>
      </c>
      <c r="AK40" s="250">
        <f>IF($AF40="współrzędne niezmienione",VLOOKUP($H40,'WMA -stare dane'!$H$2:$P$114,7,0),"")</f>
        <v>3.8</v>
      </c>
      <c r="AL40" s="250">
        <f>IF($AF40="współrzędne niezmienione",VLOOKUP($H40,'WMA -stare dane'!$H$2:$P$114,8,0),"")</f>
        <v>11.5</v>
      </c>
      <c r="AM40" s="250" t="str">
        <f>IF($AF40="współrzędne niezmienione",VLOOKUP($H40,'WMA -stare dane'!$H$2:$P$114,9,0),"")</f>
        <v>S8d</v>
      </c>
    </row>
    <row r="41" spans="1:39" ht="43.5">
      <c r="A41" s="42">
        <v>39</v>
      </c>
      <c r="B41" s="21">
        <v>39</v>
      </c>
      <c r="C41" s="7" t="s">
        <v>228</v>
      </c>
      <c r="D41" s="1" t="s">
        <v>63</v>
      </c>
      <c r="E41" s="20" t="s">
        <v>64</v>
      </c>
      <c r="F41" s="1" t="s">
        <v>564</v>
      </c>
      <c r="G41" s="1" t="s">
        <v>564</v>
      </c>
      <c r="H41" s="1" t="s">
        <v>565</v>
      </c>
      <c r="I41" s="1" t="s">
        <v>566</v>
      </c>
      <c r="J41" s="1" t="s">
        <v>570</v>
      </c>
      <c r="K41" s="1" t="s">
        <v>571</v>
      </c>
      <c r="L41" s="1" t="s">
        <v>572</v>
      </c>
      <c r="M41" s="1" t="s">
        <v>573</v>
      </c>
      <c r="N41" s="1"/>
      <c r="O41" s="1"/>
      <c r="P41" s="1" t="s">
        <v>392</v>
      </c>
      <c r="Q41" s="1" t="s">
        <v>567</v>
      </c>
      <c r="R41" s="1" t="s">
        <v>73</v>
      </c>
      <c r="S41" s="1"/>
      <c r="T41" s="1" t="s">
        <v>568</v>
      </c>
      <c r="U41" s="7"/>
      <c r="V41" s="1" t="s">
        <v>540</v>
      </c>
      <c r="W41" s="2" t="s">
        <v>127</v>
      </c>
      <c r="X41" s="2"/>
      <c r="Y41" s="32"/>
      <c r="Z41" s="34" t="s">
        <v>569</v>
      </c>
      <c r="AA41" s="36"/>
      <c r="AB41" s="36"/>
      <c r="AC41" t="s">
        <v>251</v>
      </c>
      <c r="AD41" s="249" t="str">
        <f>VLOOKUP(H41,'WMA -stare dane'!$H$1:$R$114,1,0)</f>
        <v>52.43954996011528 20.644809515532813</v>
      </c>
      <c r="AE41" s="249" t="str">
        <f>VLOOKUP(I41,'WMA -stare dane'!$I$1:$R$114,1,0)</f>
        <v>52.40987009122428 20.698619049532653</v>
      </c>
      <c r="AF41" s="250" t="str">
        <f t="shared" si="0"/>
        <v>współrzędne niezmienione</v>
      </c>
      <c r="AG41" s="260" t="str">
        <f>IF($AF41="współrzędne niezmienione",VLOOKUP($H41,'WMA -stare dane'!$H$2:$P$114,3,0),"")</f>
        <v>52.43954996011528</v>
      </c>
      <c r="AH41" s="260" t="str">
        <f>IF($AF41="współrzędne niezmienione",VLOOKUP($H41,'WMA -stare dane'!$H$2:$P$114,4,0),"")</f>
        <v>20.644809515532813</v>
      </c>
      <c r="AI41" s="260" t="str">
        <f>IF($AF41="współrzędne niezmienione",VLOOKUP($H41,'WMA -stare dane'!$H$2:$P$114,5,0),"")</f>
        <v>52.40987009122428</v>
      </c>
      <c r="AJ41" s="260" t="str">
        <f>IF($AF41="współrzędne niezmienione",VLOOKUP($H41,'WMA -stare dane'!$H$2:$P$114,6,0),"")</f>
        <v>20.698619049532653</v>
      </c>
      <c r="AK41" s="250">
        <f>IF($AF41="współrzędne niezmienione",VLOOKUP($H41,'WMA -stare dane'!$H$2:$P$114,7,0),"")</f>
        <v>326.2</v>
      </c>
      <c r="AL41" s="250">
        <f>IF($AF41="współrzędne niezmienione",VLOOKUP($H41,'WMA -stare dane'!$H$2:$P$114,8,0),"")</f>
        <v>331.45</v>
      </c>
      <c r="AM41" s="250" t="str">
        <f>IF($AF41="współrzędne niezmienione",VLOOKUP($H41,'WMA -stare dane'!$H$2:$P$114,9,0),"")</f>
        <v>S7</v>
      </c>
    </row>
    <row r="42" spans="1:39" ht="43.5">
      <c r="A42" s="42">
        <v>40</v>
      </c>
      <c r="B42" s="21">
        <v>40</v>
      </c>
      <c r="C42" s="7" t="s">
        <v>463</v>
      </c>
      <c r="D42" s="1" t="s">
        <v>86</v>
      </c>
      <c r="E42" s="20" t="s">
        <v>64</v>
      </c>
      <c r="F42" s="1" t="s">
        <v>574</v>
      </c>
      <c r="G42" s="1" t="s">
        <v>575</v>
      </c>
      <c r="H42" s="1" t="s">
        <v>576</v>
      </c>
      <c r="I42" s="1" t="s">
        <v>577</v>
      </c>
      <c r="J42" s="1" t="s">
        <v>581</v>
      </c>
      <c r="K42" s="1" t="s">
        <v>582</v>
      </c>
      <c r="L42" s="1" t="s">
        <v>583</v>
      </c>
      <c r="M42" s="1" t="s">
        <v>584</v>
      </c>
      <c r="N42" s="1" t="s">
        <v>578</v>
      </c>
      <c r="O42" s="1" t="s">
        <v>579</v>
      </c>
      <c r="P42" s="1" t="s">
        <v>392</v>
      </c>
      <c r="Q42" s="1" t="s">
        <v>580</v>
      </c>
      <c r="R42" s="1" t="s">
        <v>73</v>
      </c>
      <c r="S42" s="1"/>
      <c r="T42" s="20" t="s">
        <v>94</v>
      </c>
      <c r="U42" s="7"/>
      <c r="V42" s="1"/>
      <c r="W42" s="14" t="s">
        <v>95</v>
      </c>
      <c r="X42" s="14"/>
      <c r="Y42" s="32"/>
      <c r="Z42" s="34"/>
      <c r="AA42" s="36" t="s">
        <v>96</v>
      </c>
      <c r="AB42" s="36" t="s">
        <v>96</v>
      </c>
      <c r="AC42"/>
      <c r="AD42" s="249" t="str">
        <f>VLOOKUP(H42,'WMA -stare dane'!$H$1:$R$114,1,0)</f>
        <v>53.596470 20.088521</v>
      </c>
      <c r="AE42" s="249" t="str">
        <f>VLOOKUP(I42,'WMA -stare dane'!$I$1:$R$114,1,0)</f>
        <v>53.582467 20.177604</v>
      </c>
      <c r="AF42" s="250" t="str">
        <f t="shared" si="0"/>
        <v>współrzędne niezmienione</v>
      </c>
      <c r="AG42" s="260" t="str">
        <f>IF($AF42="współrzędne niezmienione",VLOOKUP($H42,'WMA -stare dane'!$H$2:$P$114,3,0),"")</f>
        <v>53.596470</v>
      </c>
      <c r="AH42" s="260" t="str">
        <f>IF($AF42="współrzędne niezmienione",VLOOKUP($H42,'WMA -stare dane'!$H$2:$P$114,4,0),"")</f>
        <v>20.088521</v>
      </c>
      <c r="AI42" s="260" t="str">
        <f>IF($AF42="współrzędne niezmienione",VLOOKUP($H42,'WMA -stare dane'!$H$2:$P$114,5,0),"")</f>
        <v>53.582467</v>
      </c>
      <c r="AJ42" s="260" t="str">
        <f>IF($AF42="współrzędne niezmienione",VLOOKUP($H42,'WMA -stare dane'!$H$2:$P$114,6,0),"")</f>
        <v>20.177604</v>
      </c>
      <c r="AK42" s="250">
        <f>IF($AF42="współrzędne niezmienione",VLOOKUP($H42,'WMA -stare dane'!$H$2:$P$114,7,0),"")</f>
        <v>79.900000000000006</v>
      </c>
      <c r="AL42" s="250">
        <f>IF($AF42="współrzędne niezmienione",VLOOKUP($H42,'WMA -stare dane'!$H$2:$P$114,8,0),"")</f>
        <v>86.1</v>
      </c>
      <c r="AM42" s="250" t="str">
        <f>IF($AF42="współrzędne niezmienione",VLOOKUP($H42,'WMA -stare dane'!$H$2:$P$114,9,0),"")</f>
        <v>S7g</v>
      </c>
    </row>
    <row r="43" spans="1:39" ht="29">
      <c r="A43" s="42">
        <v>41</v>
      </c>
      <c r="B43" s="21">
        <v>41</v>
      </c>
      <c r="C43" s="7" t="s">
        <v>167</v>
      </c>
      <c r="D43" s="1" t="s">
        <v>586</v>
      </c>
      <c r="E43" s="20" t="s">
        <v>64</v>
      </c>
      <c r="F43" s="1" t="s">
        <v>587</v>
      </c>
      <c r="G43" s="1" t="s">
        <v>588</v>
      </c>
      <c r="H43" s="1" t="s">
        <v>589</v>
      </c>
      <c r="I43" s="1" t="s">
        <v>590</v>
      </c>
      <c r="J43" s="1" t="s">
        <v>594</v>
      </c>
      <c r="K43" s="1" t="s">
        <v>595</v>
      </c>
      <c r="L43" s="1" t="s">
        <v>596</v>
      </c>
      <c r="M43" s="1" t="s">
        <v>597</v>
      </c>
      <c r="N43" s="1" t="s">
        <v>591</v>
      </c>
      <c r="O43" s="1" t="s">
        <v>592</v>
      </c>
      <c r="P43" s="1" t="s">
        <v>323</v>
      </c>
      <c r="Q43" s="1" t="s">
        <v>593</v>
      </c>
      <c r="R43" s="1" t="s">
        <v>73</v>
      </c>
      <c r="S43" s="1"/>
      <c r="T43" s="20" t="s">
        <v>94</v>
      </c>
      <c r="U43" s="7"/>
      <c r="V43" s="1"/>
      <c r="W43" s="14" t="s">
        <v>95</v>
      </c>
      <c r="X43" s="14"/>
      <c r="Y43" s="32"/>
      <c r="Z43" s="34"/>
      <c r="AA43" s="36" t="s">
        <v>96</v>
      </c>
      <c r="AB43" s="36" t="s">
        <v>96</v>
      </c>
      <c r="AC43"/>
      <c r="AD43" s="249"/>
      <c r="AE43" s="249"/>
      <c r="AF43" s="250"/>
      <c r="AG43" s="260" t="str">
        <f>J43</f>
        <v>50.6605278</v>
      </c>
      <c r="AH43" s="260" t="str">
        <f t="shared" ref="AH43:AJ43" si="6">K43</f>
        <v>17.70061111111111</v>
      </c>
      <c r="AI43" s="260" t="str">
        <f t="shared" si="6"/>
        <v>50.5692778</v>
      </c>
      <c r="AJ43" s="260" t="str">
        <f t="shared" si="6"/>
        <v>17.860555555555557</v>
      </c>
      <c r="AK43" s="250"/>
      <c r="AL43" s="250"/>
      <c r="AM43" s="250"/>
    </row>
    <row r="44" spans="1:39" ht="130.5">
      <c r="A44" s="42">
        <v>42</v>
      </c>
      <c r="B44" s="21">
        <v>42</v>
      </c>
      <c r="C44" s="7" t="s">
        <v>463</v>
      </c>
      <c r="D44" s="1" t="s">
        <v>598</v>
      </c>
      <c r="E44" s="20" t="s">
        <v>64</v>
      </c>
      <c r="F44" s="1" t="s">
        <v>599</v>
      </c>
      <c r="G44" s="1" t="s">
        <v>600</v>
      </c>
      <c r="H44" s="1" t="s">
        <v>601</v>
      </c>
      <c r="I44" s="1" t="s">
        <v>602</v>
      </c>
      <c r="J44" s="1" t="s">
        <v>611</v>
      </c>
      <c r="K44" s="1" t="s">
        <v>612</v>
      </c>
      <c r="L44" s="1" t="s">
        <v>613</v>
      </c>
      <c r="M44" s="1" t="s">
        <v>614</v>
      </c>
      <c r="N44" s="1"/>
      <c r="O44" s="1"/>
      <c r="P44" s="1" t="s">
        <v>603</v>
      </c>
      <c r="Q44" s="1" t="s">
        <v>604</v>
      </c>
      <c r="R44" s="1" t="s">
        <v>73</v>
      </c>
      <c r="S44" s="1"/>
      <c r="T44" s="1" t="s">
        <v>605</v>
      </c>
      <c r="U44" s="7" t="s">
        <v>606</v>
      </c>
      <c r="V44" s="1" t="s">
        <v>607</v>
      </c>
      <c r="W44" s="15" t="s">
        <v>76</v>
      </c>
      <c r="X44" s="15" t="s">
        <v>608</v>
      </c>
      <c r="Y44" s="32" t="s">
        <v>609</v>
      </c>
      <c r="Z44" s="41" t="s">
        <v>610</v>
      </c>
      <c r="AA44" s="36" t="s">
        <v>96</v>
      </c>
      <c r="AB44" s="36" t="s">
        <v>96</v>
      </c>
      <c r="AD44" s="249" t="str">
        <f>VLOOKUP(H44,'WMA -stare dane'!$H$1:$R$114,1,0)</f>
        <v>53.10083 17.891471</v>
      </c>
      <c r="AE44" s="249" t="str">
        <f>VLOOKUP(I44,'WMA -stare dane'!$I$1:$R$114,1,0)</f>
        <v>53.123478 17.881437</v>
      </c>
      <c r="AF44" s="250" t="str">
        <f t="shared" si="0"/>
        <v>współrzędne niezmienione</v>
      </c>
      <c r="AG44" s="260" t="str">
        <f>IF($AF44="współrzędne niezmienione",VLOOKUP($H44,'WMA -stare dane'!$H$2:$P$114,3,0),"")</f>
        <v>53.10083</v>
      </c>
      <c r="AH44" s="260" t="str">
        <f>IF($AF44="współrzędne niezmienione",VLOOKUP($H44,'WMA -stare dane'!$H$2:$P$114,4,0),"")</f>
        <v>17.891471</v>
      </c>
      <c r="AI44" s="260" t="str">
        <f>IF($AF44="współrzędne niezmienione",VLOOKUP($H44,'WMA -stare dane'!$H$2:$P$114,5,0),"")</f>
        <v>53.123478</v>
      </c>
      <c r="AJ44" s="260" t="str">
        <f>IF($AF44="współrzędne niezmienione",VLOOKUP($H44,'WMA -stare dane'!$H$2:$P$114,6,0),"")</f>
        <v>17.881437</v>
      </c>
      <c r="AK44" s="250">
        <f>IF($AF44="współrzędne niezmienione",VLOOKUP($H44,'WMA -stare dane'!$H$2:$P$114,7,0),"")</f>
        <v>71.2</v>
      </c>
      <c r="AL44" s="250">
        <f>IF($AF44="współrzędne niezmienione",VLOOKUP($H44,'WMA -stare dane'!$H$2:$P$114,8,0),"")</f>
        <v>73.8</v>
      </c>
      <c r="AM44" s="250" t="str">
        <f>IF($AF44="współrzędne niezmienione",VLOOKUP($H44,'WMA -stare dane'!$H$2:$P$114,9,0),"")</f>
        <v>S5</v>
      </c>
    </row>
    <row r="45" spans="1:39" ht="130.5">
      <c r="A45" s="42">
        <v>43</v>
      </c>
      <c r="B45" s="21">
        <v>43</v>
      </c>
      <c r="C45" s="7" t="s">
        <v>131</v>
      </c>
      <c r="D45" s="1" t="s">
        <v>132</v>
      </c>
      <c r="E45" s="20" t="s">
        <v>64</v>
      </c>
      <c r="F45" s="1" t="s">
        <v>616</v>
      </c>
      <c r="G45" s="1" t="s">
        <v>617</v>
      </c>
      <c r="H45" s="1" t="s">
        <v>618</v>
      </c>
      <c r="I45" s="1" t="s">
        <v>619</v>
      </c>
      <c r="J45" s="1" t="s">
        <v>629</v>
      </c>
      <c r="K45" s="1" t="s">
        <v>630</v>
      </c>
      <c r="L45" s="1" t="s">
        <v>631</v>
      </c>
      <c r="M45" s="1" t="s">
        <v>632</v>
      </c>
      <c r="N45" s="124" t="s">
        <v>620</v>
      </c>
      <c r="O45" s="124" t="s">
        <v>621</v>
      </c>
      <c r="P45" s="1" t="s">
        <v>71</v>
      </c>
      <c r="Q45" s="1" t="s">
        <v>622</v>
      </c>
      <c r="R45" s="1" t="s">
        <v>73</v>
      </c>
      <c r="S45" s="1" t="s">
        <v>263</v>
      </c>
      <c r="T45" s="1" t="s">
        <v>623</v>
      </c>
      <c r="U45" s="7" t="s">
        <v>624</v>
      </c>
      <c r="V45" s="1" t="s">
        <v>625</v>
      </c>
      <c r="W45" s="15" t="s">
        <v>76</v>
      </c>
      <c r="X45" s="15" t="s">
        <v>626</v>
      </c>
      <c r="Y45" s="34"/>
      <c r="Z45" s="1" t="s">
        <v>627</v>
      </c>
      <c r="AA45" s="20" t="s">
        <v>96</v>
      </c>
      <c r="AB45" s="20" t="s">
        <v>96</v>
      </c>
      <c r="AC45" s="42" t="s">
        <v>628</v>
      </c>
      <c r="AD45" s="249" t="str">
        <f>VLOOKUP(H45,'WMA -stare dane'!$H$1:$R$114,1,0)</f>
        <v>52.071321803709054 18.814791074883587</v>
      </c>
      <c r="AE45" s="249" t="str">
        <f>VLOOKUP(I45,'WMA -stare dane'!$I$1:$R$114,1,0)</f>
        <v>52.14098146586475 18.60634586432057</v>
      </c>
      <c r="AF45" s="250" t="str">
        <f t="shared" si="0"/>
        <v>współrzędne niezmienione</v>
      </c>
      <c r="AG45" s="260" t="str">
        <f>IF($AF45="współrzędne niezmienione",VLOOKUP($H45,'WMA -stare dane'!$H$2:$P$114,3,0),"")</f>
        <v>52.071321803709054</v>
      </c>
      <c r="AH45" s="260" t="str">
        <f>IF($AF45="współrzędne niezmienione",VLOOKUP($H45,'WMA -stare dane'!$H$2:$P$114,4,0),"")</f>
        <v>18.814791074883587</v>
      </c>
      <c r="AI45" s="260" t="str">
        <f>IF($AF45="współrzędne niezmienione",VLOOKUP($H45,'WMA -stare dane'!$H$2:$P$114,5,0),"")</f>
        <v>52.14098146586475</v>
      </c>
      <c r="AJ45" s="260" t="str">
        <f>IF($AF45="współrzędne niezmienione",VLOOKUP($H45,'WMA -stare dane'!$H$2:$P$114,6,0),"")</f>
        <v>18.60634586432057</v>
      </c>
      <c r="AK45" s="250">
        <f>IF($AF45="współrzędne niezmienione",VLOOKUP($H45,'WMA -stare dane'!$H$2:$P$114,7,0),"")</f>
        <v>285.3</v>
      </c>
      <c r="AL45" s="250">
        <f>IF($AF45="współrzędne niezmienione",VLOOKUP($H45,'WMA -stare dane'!$H$2:$P$114,8,0),"")</f>
        <v>301.95</v>
      </c>
      <c r="AM45" s="250" t="str">
        <f>IF($AF45="współrzędne niezmienione",VLOOKUP($H45,'WMA -stare dane'!$H$2:$P$114,9,0),"")</f>
        <v>A2</v>
      </c>
    </row>
    <row r="46" spans="1:39" ht="87">
      <c r="A46" s="42">
        <v>44</v>
      </c>
      <c r="B46" s="21">
        <v>44</v>
      </c>
      <c r="C46" s="7" t="s">
        <v>131</v>
      </c>
      <c r="D46" s="1" t="s">
        <v>132</v>
      </c>
      <c r="E46" s="20" t="s">
        <v>64</v>
      </c>
      <c r="F46" s="1" t="s">
        <v>633</v>
      </c>
      <c r="G46" s="20" t="s">
        <v>634</v>
      </c>
      <c r="H46" s="124" t="s">
        <v>635</v>
      </c>
      <c r="I46" s="124" t="s">
        <v>636</v>
      </c>
      <c r="J46" s="124" t="s">
        <v>645</v>
      </c>
      <c r="K46" s="124" t="s">
        <v>646</v>
      </c>
      <c r="L46" s="124" t="s">
        <v>647</v>
      </c>
      <c r="M46" s="124" t="s">
        <v>648</v>
      </c>
      <c r="N46" s="20" t="s">
        <v>637</v>
      </c>
      <c r="O46" s="20" t="s">
        <v>638</v>
      </c>
      <c r="P46" s="20" t="s">
        <v>639</v>
      </c>
      <c r="Q46" s="1" t="s">
        <v>640</v>
      </c>
      <c r="R46" s="1" t="s">
        <v>123</v>
      </c>
      <c r="S46" s="20"/>
      <c r="T46" s="1" t="s">
        <v>641</v>
      </c>
      <c r="U46" s="7" t="s">
        <v>641</v>
      </c>
      <c r="V46" s="1" t="s">
        <v>642</v>
      </c>
      <c r="W46" s="14" t="s">
        <v>95</v>
      </c>
      <c r="X46" s="14" t="s">
        <v>643</v>
      </c>
      <c r="Y46" s="34"/>
      <c r="Z46" s="1" t="s">
        <v>644</v>
      </c>
      <c r="AA46" s="20" t="s">
        <v>96</v>
      </c>
      <c r="AB46" s="20" t="s">
        <v>96</v>
      </c>
      <c r="AD46" s="249"/>
      <c r="AE46" s="249"/>
      <c r="AF46" s="250"/>
      <c r="AG46" s="260" t="str">
        <f>J46</f>
        <v>52.016743</v>
      </c>
      <c r="AH46" s="260" t="str">
        <f t="shared" ref="AH46:AJ46" si="7">K46</f>
        <v>16.542272</v>
      </c>
      <c r="AI46" s="260" t="str">
        <f t="shared" si="7"/>
        <v>51.955010</v>
      </c>
      <c r="AJ46" s="260" t="str">
        <f t="shared" si="7"/>
        <v>16.548371</v>
      </c>
      <c r="AK46" s="250"/>
      <c r="AL46" s="250"/>
      <c r="AM46" s="250"/>
    </row>
    <row r="47" spans="1:39" ht="174">
      <c r="A47" s="42">
        <v>45</v>
      </c>
      <c r="B47" s="21">
        <v>45</v>
      </c>
      <c r="C47" s="7" t="s">
        <v>160</v>
      </c>
      <c r="D47" s="1" t="s">
        <v>649</v>
      </c>
      <c r="E47" s="20" t="s">
        <v>64</v>
      </c>
      <c r="F47" s="1" t="s">
        <v>650</v>
      </c>
      <c r="G47" s="1" t="s">
        <v>651</v>
      </c>
      <c r="H47" s="1" t="s">
        <v>652</v>
      </c>
      <c r="I47" s="1" t="s">
        <v>653</v>
      </c>
      <c r="J47" s="1" t="s">
        <v>665</v>
      </c>
      <c r="K47" s="1" t="s">
        <v>666</v>
      </c>
      <c r="L47" s="1" t="s">
        <v>667</v>
      </c>
      <c r="M47" s="1" t="s">
        <v>668</v>
      </c>
      <c r="N47" s="1" t="s">
        <v>654</v>
      </c>
      <c r="O47" s="1" t="s">
        <v>655</v>
      </c>
      <c r="P47" s="1" t="s">
        <v>392</v>
      </c>
      <c r="Q47" s="1" t="s">
        <v>656</v>
      </c>
      <c r="R47" s="1" t="s">
        <v>383</v>
      </c>
      <c r="S47" s="1"/>
      <c r="T47" s="1" t="s">
        <v>657</v>
      </c>
      <c r="U47" s="7" t="s">
        <v>658</v>
      </c>
      <c r="V47" s="1" t="s">
        <v>659</v>
      </c>
      <c r="W47" s="2" t="s">
        <v>127</v>
      </c>
      <c r="X47" s="2" t="s">
        <v>660</v>
      </c>
      <c r="Y47" s="32" t="s">
        <v>661</v>
      </c>
      <c r="Z47" s="32" t="s">
        <v>662</v>
      </c>
      <c r="AA47" s="32" t="s">
        <v>663</v>
      </c>
      <c r="AB47" s="32" t="s">
        <v>664</v>
      </c>
      <c r="AC47"/>
      <c r="AD47" s="249" t="str">
        <f>VLOOKUP(H47,'WMA -stare dane'!$H$1:$R$114,1,0)</f>
        <v>50.93679 20.66731</v>
      </c>
      <c r="AE47" s="249" t="str">
        <f>VLOOKUP(I47,'WMA -stare dane'!$I$1:$R$114,1,0)</f>
        <v>50.90840420044246 20.58029110252719</v>
      </c>
      <c r="AF47" s="250" t="str">
        <f t="shared" si="0"/>
        <v>współrzędne niezmienione</v>
      </c>
      <c r="AG47" s="260" t="str">
        <f>IF($AF47="współrzędne niezmienione",VLOOKUP($H47,'WMA -stare dane'!$H$2:$P$114,3,0),"")</f>
        <v>50.93679</v>
      </c>
      <c r="AH47" s="260" t="str">
        <f>IF($AF47="współrzędne niezmienione",VLOOKUP($H47,'WMA -stare dane'!$H$2:$P$114,4,0),"")</f>
        <v>20.66731</v>
      </c>
      <c r="AI47" s="260" t="str">
        <f>IF($AF47="współrzędne niezmienione",VLOOKUP($H47,'WMA -stare dane'!$H$2:$P$114,5,0),"")</f>
        <v>50.90840420044246</v>
      </c>
      <c r="AJ47" s="260" t="str">
        <f>IF($AF47="współrzędne niezmienione",VLOOKUP($H47,'WMA -stare dane'!$H$2:$P$114,6,0),"")</f>
        <v>20.58029110252719</v>
      </c>
      <c r="AK47" s="250" t="str">
        <f>IF($AF47="współrzędne niezmienione",VLOOKUP($H47,'WMA -stare dane'!$H$2:$P$114,7,0),"")</f>
        <v>6,700
0,000</v>
      </c>
      <c r="AL47" s="250" t="str">
        <f>IF($AF47="współrzędne niezmienione",VLOOKUP($H47,'WMA -stare dane'!$H$2:$P$114,8,0),"")</f>
        <v>6,996
6,600</v>
      </c>
      <c r="AM47" s="250" t="str">
        <f>IF($AF47="współrzędne niezmienione",VLOOKUP($H47,'WMA -stare dane'!$H$2:$P$114,9,0),"")</f>
        <v>S7e
S7k</v>
      </c>
    </row>
    <row r="48" spans="1:39" ht="174">
      <c r="A48" s="42">
        <v>46</v>
      </c>
      <c r="B48" s="21">
        <v>46</v>
      </c>
      <c r="C48" s="7" t="s">
        <v>160</v>
      </c>
      <c r="D48" s="1" t="s">
        <v>672</v>
      </c>
      <c r="E48" s="20" t="s">
        <v>64</v>
      </c>
      <c r="F48" s="1" t="s">
        <v>673</v>
      </c>
      <c r="G48" s="1" t="s">
        <v>650</v>
      </c>
      <c r="H48" s="1" t="s">
        <v>674</v>
      </c>
      <c r="I48" s="1" t="s">
        <v>652</v>
      </c>
      <c r="J48" s="1" t="s">
        <v>685</v>
      </c>
      <c r="K48" s="1" t="s">
        <v>686</v>
      </c>
      <c r="L48" s="1" t="s">
        <v>665</v>
      </c>
      <c r="M48" s="1" t="s">
        <v>666</v>
      </c>
      <c r="N48" s="1" t="s">
        <v>675</v>
      </c>
      <c r="O48" s="1" t="s">
        <v>676</v>
      </c>
      <c r="P48" s="1" t="s">
        <v>392</v>
      </c>
      <c r="Q48" s="1" t="s">
        <v>677</v>
      </c>
      <c r="R48" s="1" t="s">
        <v>73</v>
      </c>
      <c r="S48" s="1"/>
      <c r="T48" s="1" t="s">
        <v>678</v>
      </c>
      <c r="U48" s="7" t="s">
        <v>679</v>
      </c>
      <c r="V48" s="1" t="s">
        <v>680</v>
      </c>
      <c r="W48" s="15" t="s">
        <v>76</v>
      </c>
      <c r="X48" s="15" t="s">
        <v>681</v>
      </c>
      <c r="Y48" s="32" t="s">
        <v>682</v>
      </c>
      <c r="Z48" s="32" t="s">
        <v>683</v>
      </c>
      <c r="AA48" s="32" t="s">
        <v>684</v>
      </c>
      <c r="AB48" s="32" t="s">
        <v>664</v>
      </c>
      <c r="AC48"/>
      <c r="AD48" s="249" t="str">
        <f>VLOOKUP(H48,'WMA -stare dane'!$H$1:$R$114,1,0)</f>
        <v>50.95237 20.70338</v>
      </c>
      <c r="AE48" s="249" t="str">
        <f>VLOOKUP(I48,'WMA -stare dane'!$I$1:$R$114,1,0)</f>
        <v>50.93679 20.66731</v>
      </c>
      <c r="AF48" s="250" t="str">
        <f t="shared" si="0"/>
        <v>współrzędne niezmienione</v>
      </c>
      <c r="AG48" s="260" t="str">
        <f>IF($AF48="współrzędne niezmienione",VLOOKUP($H48,'WMA -stare dane'!$H$2:$P$114,3,0),"")</f>
        <v>50.95237</v>
      </c>
      <c r="AH48" s="260" t="str">
        <f>IF($AF48="współrzędne niezmienione",VLOOKUP($H48,'WMA -stare dane'!$H$2:$P$114,4,0),"")</f>
        <v>20.70338</v>
      </c>
      <c r="AI48" s="260" t="str">
        <f>IF($AF48="współrzędne niezmienione",VLOOKUP($H48,'WMA -stare dane'!$H$2:$P$114,5,0),"")</f>
        <v>50.93679</v>
      </c>
      <c r="AJ48" s="260" t="str">
        <f>IF($AF48="współrzędne niezmienione",VLOOKUP($H48,'WMA -stare dane'!$H$2:$P$114,6,0),"")</f>
        <v>20.66731</v>
      </c>
      <c r="AK48" s="250">
        <f>IF($AF48="współrzędne niezmienione",VLOOKUP($H48,'WMA -stare dane'!$H$2:$P$114,7,0),"")</f>
        <v>3.5</v>
      </c>
      <c r="AL48" s="250">
        <f>IF($AF48="współrzędne niezmienione",VLOOKUP($H48,'WMA -stare dane'!$H$2:$P$114,8,0),"")</f>
        <v>6.7</v>
      </c>
      <c r="AM48" s="250" t="str">
        <f>IF($AF48="współrzędne niezmienione",VLOOKUP($H48,'WMA -stare dane'!$H$2:$P$114,9,0),"")</f>
        <v>S7e</v>
      </c>
    </row>
    <row r="49" spans="1:39" ht="188.5">
      <c r="A49" s="42">
        <v>47</v>
      </c>
      <c r="B49" s="21">
        <v>47</v>
      </c>
      <c r="C49" s="7" t="s">
        <v>160</v>
      </c>
      <c r="D49" s="1" t="s">
        <v>672</v>
      </c>
      <c r="E49" s="20" t="s">
        <v>64</v>
      </c>
      <c r="F49" s="1" t="s">
        <v>688</v>
      </c>
      <c r="G49" s="1" t="s">
        <v>689</v>
      </c>
      <c r="H49" s="1" t="s">
        <v>690</v>
      </c>
      <c r="I49" s="1" t="s">
        <v>691</v>
      </c>
      <c r="J49" s="1" t="s">
        <v>698</v>
      </c>
      <c r="K49" s="1" t="s">
        <v>699</v>
      </c>
      <c r="L49" s="1" t="s">
        <v>700</v>
      </c>
      <c r="M49" s="1" t="s">
        <v>701</v>
      </c>
      <c r="N49" s="1" t="s">
        <v>692</v>
      </c>
      <c r="O49" s="1" t="s">
        <v>675</v>
      </c>
      <c r="P49" s="1" t="s">
        <v>392</v>
      </c>
      <c r="Q49" s="1" t="s">
        <v>693</v>
      </c>
      <c r="R49" s="1" t="s">
        <v>73</v>
      </c>
      <c r="S49" s="1"/>
      <c r="T49" s="1" t="s">
        <v>694</v>
      </c>
      <c r="U49" s="7" t="s">
        <v>695</v>
      </c>
      <c r="V49" s="1" t="s">
        <v>696</v>
      </c>
      <c r="W49" s="15" t="s">
        <v>76</v>
      </c>
      <c r="X49" s="15" t="s">
        <v>681</v>
      </c>
      <c r="Y49" s="32" t="s">
        <v>682</v>
      </c>
      <c r="Z49" s="32" t="s">
        <v>697</v>
      </c>
      <c r="AA49" s="32" t="s">
        <v>96</v>
      </c>
      <c r="AB49" s="32" t="s">
        <v>96</v>
      </c>
      <c r="AC49"/>
      <c r="AD49" s="249" t="str">
        <f>VLOOKUP(H49,'WMA -stare dane'!$H$1:$R$114,1,0)</f>
        <v>50.62082 20.28164</v>
      </c>
      <c r="AE49" s="249" t="str">
        <f>VLOOKUP(I49,'WMA -stare dane'!$I$1:$R$114,1,0)</f>
        <v>50.64892 20.32154</v>
      </c>
      <c r="AF49" s="250" t="str">
        <f t="shared" si="0"/>
        <v>współrzędne niezmienione</v>
      </c>
      <c r="AG49" s="260" t="str">
        <f>IF($AF49="współrzędne niezmienione",VLOOKUP($H49,'WMA -stare dane'!$H$2:$P$114,3,0),"")</f>
        <v>50.62082</v>
      </c>
      <c r="AH49" s="260" t="str">
        <f>IF($AF49="współrzędne niezmienione",VLOOKUP($H49,'WMA -stare dane'!$H$2:$P$114,4,0),"")</f>
        <v>20.28164</v>
      </c>
      <c r="AI49" s="260" t="str">
        <f>IF($AF49="współrzędne niezmienione",VLOOKUP($H49,'WMA -stare dane'!$H$2:$P$114,5,0),"")</f>
        <v>50.64892</v>
      </c>
      <c r="AJ49" s="260" t="str">
        <f>IF($AF49="współrzędne niezmienione",VLOOKUP($H49,'WMA -stare dane'!$H$2:$P$114,6,0),"")</f>
        <v>20.32154</v>
      </c>
      <c r="AK49" s="250" t="str">
        <f>IF($AF49="współrzędne niezmienione",VLOOKUP($H49,'WMA -stare dane'!$H$2:$P$114,7,0),"")</f>
        <v>1,000
0,000</v>
      </c>
      <c r="AL49" s="250" t="str">
        <f>IF($AF49="współrzędne niezmienione",VLOOKUP($H49,'WMA -stare dane'!$H$2:$P$114,8,0),"")</f>
        <v>2,453
3,400</v>
      </c>
      <c r="AM49" s="250" t="str">
        <f>IF($AF49="współrzędne niezmienione",VLOOKUP($H49,'WMA -stare dane'!$H$2:$P$114,9,0),"")</f>
        <v>S7l
S7p</v>
      </c>
    </row>
    <row r="50" spans="1:39" ht="159.5">
      <c r="A50" s="42">
        <v>48</v>
      </c>
      <c r="B50" s="21">
        <v>48</v>
      </c>
      <c r="C50" s="7" t="s">
        <v>160</v>
      </c>
      <c r="D50" s="1" t="s">
        <v>649</v>
      </c>
      <c r="E50" s="20" t="s">
        <v>64</v>
      </c>
      <c r="F50" s="1" t="s">
        <v>705</v>
      </c>
      <c r="G50" s="1" t="s">
        <v>706</v>
      </c>
      <c r="H50" s="256" t="s">
        <v>707</v>
      </c>
      <c r="I50" s="256" t="s">
        <v>708</v>
      </c>
      <c r="J50" s="256" t="s">
        <v>718</v>
      </c>
      <c r="K50" s="256" t="s">
        <v>719</v>
      </c>
      <c r="L50" s="256" t="s">
        <v>720</v>
      </c>
      <c r="M50" s="256" t="s">
        <v>721</v>
      </c>
      <c r="N50" s="256">
        <v>53.2</v>
      </c>
      <c r="O50" s="256">
        <v>55.2</v>
      </c>
      <c r="P50" s="256" t="s">
        <v>709</v>
      </c>
      <c r="Q50" s="1" t="s">
        <v>710</v>
      </c>
      <c r="R50" s="1" t="s">
        <v>123</v>
      </c>
      <c r="S50" s="1"/>
      <c r="T50" s="1" t="s">
        <v>711</v>
      </c>
      <c r="U50" s="7"/>
      <c r="V50" s="1" t="s">
        <v>712</v>
      </c>
      <c r="W50" s="15" t="s">
        <v>76</v>
      </c>
      <c r="X50" s="15" t="s">
        <v>713</v>
      </c>
      <c r="Y50" s="32" t="s">
        <v>714</v>
      </c>
      <c r="Z50" s="32" t="s">
        <v>715</v>
      </c>
      <c r="AA50" s="32" t="s">
        <v>716</v>
      </c>
      <c r="AB50" s="32" t="s">
        <v>717</v>
      </c>
      <c r="AC50"/>
      <c r="AD50" s="249"/>
      <c r="AE50" s="249"/>
      <c r="AF50" s="250"/>
      <c r="AG50" s="260" t="str">
        <f t="shared" ref="AG50:AJ51" si="8">J50</f>
        <v>51.118342</v>
      </c>
      <c r="AH50" s="260" t="str">
        <f t="shared" si="8"/>
        <v>20.847557</v>
      </c>
      <c r="AI50" s="260" t="str">
        <f t="shared" si="8"/>
        <v>51.102617</v>
      </c>
      <c r="AJ50" s="260" t="str">
        <f t="shared" si="8"/>
        <v>20.837354</v>
      </c>
      <c r="AK50" s="250"/>
      <c r="AL50" s="250"/>
      <c r="AM50" s="250"/>
    </row>
    <row r="51" spans="1:39" ht="87">
      <c r="A51" s="42">
        <v>49</v>
      </c>
      <c r="B51" s="21">
        <v>49</v>
      </c>
      <c r="C51" s="7" t="s">
        <v>160</v>
      </c>
      <c r="D51" s="1" t="s">
        <v>649</v>
      </c>
      <c r="E51" s="20" t="s">
        <v>64</v>
      </c>
      <c r="F51" s="1" t="s">
        <v>651</v>
      </c>
      <c r="G51" s="1" t="s">
        <v>722</v>
      </c>
      <c r="H51" s="256" t="s">
        <v>723</v>
      </c>
      <c r="I51" s="256" t="s">
        <v>724</v>
      </c>
      <c r="J51" s="256" t="s">
        <v>730</v>
      </c>
      <c r="K51" s="256" t="s">
        <v>731</v>
      </c>
      <c r="L51" s="256" t="s">
        <v>732</v>
      </c>
      <c r="M51" s="256" t="s">
        <v>733</v>
      </c>
      <c r="N51" s="256">
        <v>7</v>
      </c>
      <c r="O51" s="256">
        <v>15</v>
      </c>
      <c r="P51" s="256" t="s">
        <v>725</v>
      </c>
      <c r="Q51" s="1" t="s">
        <v>726</v>
      </c>
      <c r="R51" s="1" t="s">
        <v>123</v>
      </c>
      <c r="S51" s="1"/>
      <c r="T51" s="1" t="s">
        <v>711</v>
      </c>
      <c r="U51" s="7"/>
      <c r="V51" s="1" t="s">
        <v>727</v>
      </c>
      <c r="W51" s="14" t="s">
        <v>95</v>
      </c>
      <c r="X51" s="14" t="s">
        <v>728</v>
      </c>
      <c r="Y51" s="32" t="s">
        <v>729</v>
      </c>
      <c r="Z51" s="34"/>
      <c r="AA51" s="36" t="s">
        <v>96</v>
      </c>
      <c r="AB51" s="36" t="s">
        <v>96</v>
      </c>
      <c r="AC51"/>
      <c r="AD51" s="249"/>
      <c r="AE51" s="249"/>
      <c r="AF51" s="250"/>
      <c r="AG51" s="260" t="str">
        <f t="shared" si="8"/>
        <v>50.907760</v>
      </c>
      <c r="AH51" s="260" t="str">
        <f t="shared" si="8"/>
        <v>20.575302</v>
      </c>
      <c r="AI51" s="260" t="str">
        <f t="shared" si="8"/>
        <v>50.857389</v>
      </c>
      <c r="AJ51" s="260" t="str">
        <f t="shared" si="8"/>
        <v>20.507592</v>
      </c>
      <c r="AK51" s="250"/>
      <c r="AL51" s="250"/>
      <c r="AM51" s="250"/>
    </row>
    <row r="52" spans="1:39" ht="116">
      <c r="A52" s="42">
        <v>50</v>
      </c>
      <c r="B52" s="21">
        <v>50</v>
      </c>
      <c r="C52" s="7" t="s">
        <v>269</v>
      </c>
      <c r="D52" s="1" t="s">
        <v>63</v>
      </c>
      <c r="E52" s="20" t="s">
        <v>64</v>
      </c>
      <c r="F52" s="1" t="s">
        <v>734</v>
      </c>
      <c r="G52" s="1" t="s">
        <v>735</v>
      </c>
      <c r="H52" s="1" t="s">
        <v>736</v>
      </c>
      <c r="I52" s="1" t="s">
        <v>737</v>
      </c>
      <c r="J52" s="1" t="s">
        <v>745</v>
      </c>
      <c r="K52" s="1" t="s">
        <v>746</v>
      </c>
      <c r="L52" s="1" t="s">
        <v>747</v>
      </c>
      <c r="M52" s="1" t="s">
        <v>748</v>
      </c>
      <c r="N52" s="1" t="s">
        <v>738</v>
      </c>
      <c r="O52" s="1" t="s">
        <v>739</v>
      </c>
      <c r="P52" s="1" t="s">
        <v>392</v>
      </c>
      <c r="Q52" s="1" t="s">
        <v>740</v>
      </c>
      <c r="R52" s="1" t="s">
        <v>73</v>
      </c>
      <c r="S52" s="1"/>
      <c r="T52" s="1" t="s">
        <v>741</v>
      </c>
      <c r="U52" s="7" t="s">
        <v>742</v>
      </c>
      <c r="V52" s="1" t="s">
        <v>743</v>
      </c>
      <c r="W52" s="15" t="s">
        <v>76</v>
      </c>
      <c r="X52" s="15" t="s">
        <v>744</v>
      </c>
      <c r="Y52" s="32" t="s">
        <v>78</v>
      </c>
      <c r="Z52" s="34"/>
      <c r="AA52" s="36" t="s">
        <v>96</v>
      </c>
      <c r="AB52" s="36" t="s">
        <v>96</v>
      </c>
      <c r="AC52"/>
      <c r="AD52" s="249" t="str">
        <f>VLOOKUP(H52,'WMA -stare dane'!$H$1:$R$114,1,0)</f>
        <v>51.5310776 21.0800096</v>
      </c>
      <c r="AE52" s="249" t="str">
        <f>VLOOKUP(I52,'WMA -stare dane'!$I$1:$R$114,1,0)</f>
        <v>51.3924722 21.0215258</v>
      </c>
      <c r="AF52" s="250" t="str">
        <f t="shared" si="0"/>
        <v>współrzędne niezmienione</v>
      </c>
      <c r="AG52" s="260" t="str">
        <f>IF($AF52="współrzędne niezmienione",VLOOKUP($H52,'WMA -stare dane'!$H$2:$P$114,3,0),"")</f>
        <v>51.5310776</v>
      </c>
      <c r="AH52" s="260" t="str">
        <f>IF($AF52="współrzędne niezmienione",VLOOKUP($H52,'WMA -stare dane'!$H$2:$P$114,4,0),"")</f>
        <v>21.0800096</v>
      </c>
      <c r="AI52" s="260" t="str">
        <f>IF($AF52="współrzędne niezmienione",VLOOKUP($H52,'WMA -stare dane'!$H$2:$P$114,5,0),"")</f>
        <v>51.3924722</v>
      </c>
      <c r="AJ52" s="260" t="str">
        <f>IF($AF52="współrzędne niezmienione",VLOOKUP($H52,'WMA -stare dane'!$H$2:$P$114,6,0),"")</f>
        <v>21.0215258</v>
      </c>
      <c r="AK52" s="250">
        <f>IF($AF52="współrzędne niezmienione",VLOOKUP($H52,'WMA -stare dane'!$H$2:$P$114,7,0),"")</f>
        <v>0.7</v>
      </c>
      <c r="AL52" s="250">
        <f>IF($AF52="współrzędne niezmienione",VLOOKUP($H52,'WMA -stare dane'!$H$2:$P$114,8,0),"")</f>
        <v>17.100000000000001</v>
      </c>
      <c r="AM52" s="250" t="str">
        <f>IF($AF52="współrzędne niezmienione",VLOOKUP($H52,'WMA -stare dane'!$H$2:$P$114,9,0),"")</f>
        <v>S7n</v>
      </c>
    </row>
    <row r="53" spans="1:39" ht="29">
      <c r="A53" s="42">
        <v>51</v>
      </c>
      <c r="B53" s="21">
        <v>51</v>
      </c>
      <c r="C53" s="7" t="s">
        <v>160</v>
      </c>
      <c r="D53" s="1" t="s">
        <v>161</v>
      </c>
      <c r="E53" s="20" t="s">
        <v>64</v>
      </c>
      <c r="F53" s="1" t="s">
        <v>749</v>
      </c>
      <c r="G53" s="1" t="s">
        <v>750</v>
      </c>
      <c r="H53" s="1" t="s">
        <v>751</v>
      </c>
      <c r="I53" s="1" t="s">
        <v>752</v>
      </c>
      <c r="J53" s="1" t="s">
        <v>756</v>
      </c>
      <c r="K53" s="1" t="s">
        <v>757</v>
      </c>
      <c r="L53" s="1" t="s">
        <v>758</v>
      </c>
      <c r="M53" s="1" t="s">
        <v>759</v>
      </c>
      <c r="N53" s="1" t="s">
        <v>753</v>
      </c>
      <c r="O53" s="1" t="s">
        <v>754</v>
      </c>
      <c r="P53" s="1" t="s">
        <v>323</v>
      </c>
      <c r="Q53" s="1" t="s">
        <v>755</v>
      </c>
      <c r="R53" s="1" t="s">
        <v>73</v>
      </c>
      <c r="S53" s="1"/>
      <c r="T53" s="20" t="s">
        <v>94</v>
      </c>
      <c r="U53" s="7"/>
      <c r="V53" s="1"/>
      <c r="W53" s="14" t="s">
        <v>95</v>
      </c>
      <c r="X53" s="14"/>
      <c r="Y53" s="32"/>
      <c r="Z53" s="34"/>
      <c r="AA53" s="36" t="s">
        <v>96</v>
      </c>
      <c r="AB53" s="20" t="s">
        <v>325</v>
      </c>
      <c r="AD53" s="249" t="str">
        <f>VLOOKUP(H53,'WMA -stare dane'!$H$1:$R$114,1,0)</f>
        <v>50.01479205677839 20.869157586869516</v>
      </c>
      <c r="AE53" s="249" t="str">
        <f>VLOOKUP(I53,'WMA -stare dane'!$I$1:$R$114,1,0)</f>
        <v>50.054128666340176 21.010140027409125</v>
      </c>
      <c r="AF53" s="250" t="str">
        <f t="shared" si="0"/>
        <v>współrzędne niezmienione</v>
      </c>
      <c r="AG53" s="260" t="str">
        <f>IF($AF53="współrzędne niezmienione",VLOOKUP($H53,'WMA -stare dane'!$H$2:$P$114,3,0),"")</f>
        <v>50.01479205677839</v>
      </c>
      <c r="AH53" s="260" t="str">
        <f>IF($AF53="współrzędne niezmienione",VLOOKUP($H53,'WMA -stare dane'!$H$2:$P$114,4,0),"")</f>
        <v>20.869157586869516</v>
      </c>
      <c r="AI53" s="260" t="str">
        <f>IF($AF53="współrzędne niezmienione",VLOOKUP($H53,'WMA -stare dane'!$H$2:$P$114,5,0),"")</f>
        <v>50.054128666340176</v>
      </c>
      <c r="AJ53" s="260" t="str">
        <f>IF($AF53="współrzędne niezmienione",VLOOKUP($H53,'WMA -stare dane'!$H$2:$P$114,6,0),"")</f>
        <v>21.010140027409125</v>
      </c>
      <c r="AK53" s="250">
        <f>IF($AF53="współrzędne niezmienione",VLOOKUP($H53,'WMA -stare dane'!$H$2:$P$114,7,0),"")</f>
        <v>488.8</v>
      </c>
      <c r="AL53" s="250">
        <f>IF($AF53="współrzędne niezmienione",VLOOKUP($H53,'WMA -stare dane'!$H$2:$P$114,8,0),"")</f>
        <v>501.7</v>
      </c>
      <c r="AM53" s="250" t="str">
        <f>IF($AF53="współrzędne niezmienione",VLOOKUP($H53,'WMA -stare dane'!$H$2:$P$114,9,0),"")</f>
        <v>A4</v>
      </c>
    </row>
    <row r="54" spans="1:39" ht="130.5">
      <c r="A54" s="42">
        <v>52</v>
      </c>
      <c r="B54" s="21">
        <v>52</v>
      </c>
      <c r="C54" s="22" t="s">
        <v>167</v>
      </c>
      <c r="D54" s="18" t="s">
        <v>168</v>
      </c>
      <c r="E54" s="23" t="s">
        <v>64</v>
      </c>
      <c r="F54" s="18" t="s">
        <v>760</v>
      </c>
      <c r="G54" s="18" t="s">
        <v>761</v>
      </c>
      <c r="H54" s="18" t="s">
        <v>762</v>
      </c>
      <c r="I54" s="18" t="s">
        <v>763</v>
      </c>
      <c r="J54" s="18" t="s">
        <v>768</v>
      </c>
      <c r="K54" s="18" t="s">
        <v>769</v>
      </c>
      <c r="L54" s="18" t="s">
        <v>770</v>
      </c>
      <c r="M54" s="18" t="s">
        <v>771</v>
      </c>
      <c r="N54" s="18"/>
      <c r="O54" s="18"/>
      <c r="P54" s="18"/>
      <c r="Q54" s="18" t="s">
        <v>764</v>
      </c>
      <c r="R54" s="1" t="s">
        <v>73</v>
      </c>
      <c r="S54" s="18" t="s">
        <v>765</v>
      </c>
      <c r="T54" s="24" t="s">
        <v>766</v>
      </c>
      <c r="U54" s="22" t="s">
        <v>767</v>
      </c>
      <c r="V54" s="1"/>
      <c r="W54" s="2" t="s">
        <v>127</v>
      </c>
      <c r="X54" s="2"/>
      <c r="Y54" s="32"/>
      <c r="Z54" s="39"/>
      <c r="AA54" s="20"/>
      <c r="AB54" s="20"/>
      <c r="AC54" t="s">
        <v>130</v>
      </c>
      <c r="AD54" s="249" t="str">
        <f>VLOOKUP(H54,'WMA -stare dane'!$H$1:$R$114,1,0)</f>
        <v>50.287665335649734 19.21630910158397</v>
      </c>
      <c r="AE54" s="249" t="str">
        <f>VLOOKUP(I54,'WMA -stare dane'!$I$1:$R$114,1,0)</f>
        <v>50.22960265037299 19.1672251672816</v>
      </c>
      <c r="AF54" s="250" t="str">
        <f t="shared" si="0"/>
        <v>współrzędne niezmienione</v>
      </c>
      <c r="AG54" s="260" t="str">
        <f>IF($AF54="współrzędne niezmienione",VLOOKUP($H54,'WMA -stare dane'!$H$2:$P$114,3,0),"")</f>
        <v>50.287665335649734</v>
      </c>
      <c r="AH54" s="260" t="str">
        <f>IF($AF54="współrzędne niezmienione",VLOOKUP($H54,'WMA -stare dane'!$H$2:$P$114,4,0),"")</f>
        <v>19.21630910158397</v>
      </c>
      <c r="AI54" s="260" t="str">
        <f>IF($AF54="współrzędne niezmienione",VLOOKUP($H54,'WMA -stare dane'!$H$2:$P$114,5,0),"")</f>
        <v>50.22960265037299</v>
      </c>
      <c r="AJ54" s="260" t="str">
        <f>IF($AF54="współrzędne niezmienione",VLOOKUP($H54,'WMA -stare dane'!$H$2:$P$114,6,0),"")</f>
        <v>19.1672251672816</v>
      </c>
      <c r="AK54" s="250">
        <f>IF($AF54="współrzędne niezmienione",VLOOKUP($H54,'WMA -stare dane'!$H$2:$P$114,7,0),"")</f>
        <v>538.6</v>
      </c>
      <c r="AL54" s="250">
        <f>IF($AF54="współrzędne niezmienione",VLOOKUP($H54,'WMA -stare dane'!$H$2:$P$114,8,0),"")</f>
        <v>546.4</v>
      </c>
      <c r="AM54" s="250" t="str">
        <f>IF($AF54="współrzędne niezmienione",VLOOKUP($H54,'WMA -stare dane'!$H$2:$P$114,9,0),"")</f>
        <v>S1</v>
      </c>
    </row>
    <row r="55" spans="1:39" ht="58">
      <c r="A55" s="42">
        <v>53</v>
      </c>
      <c r="B55" s="21">
        <v>53</v>
      </c>
      <c r="C55" s="7" t="s">
        <v>167</v>
      </c>
      <c r="D55" s="1" t="s">
        <v>168</v>
      </c>
      <c r="E55" s="20" t="s">
        <v>64</v>
      </c>
      <c r="F55" s="1" t="s">
        <v>772</v>
      </c>
      <c r="G55" s="1" t="s">
        <v>773</v>
      </c>
      <c r="H55" s="1" t="s">
        <v>774</v>
      </c>
      <c r="I55" s="1" t="s">
        <v>775</v>
      </c>
      <c r="J55" s="1" t="s">
        <v>781</v>
      </c>
      <c r="K55" s="1" t="s">
        <v>782</v>
      </c>
      <c r="L55" s="1" t="s">
        <v>783</v>
      </c>
      <c r="M55" s="1" t="s">
        <v>784</v>
      </c>
      <c r="N55" s="1" t="s">
        <v>776</v>
      </c>
      <c r="O55" s="1" t="s">
        <v>777</v>
      </c>
      <c r="P55" s="1" t="s">
        <v>351</v>
      </c>
      <c r="Q55" s="1" t="s">
        <v>778</v>
      </c>
      <c r="R55" s="1" t="s">
        <v>383</v>
      </c>
      <c r="S55" s="1"/>
      <c r="T55" s="20" t="s">
        <v>94</v>
      </c>
      <c r="U55" s="7"/>
      <c r="V55" s="1"/>
      <c r="W55" s="14" t="s">
        <v>95</v>
      </c>
      <c r="X55" s="14" t="s">
        <v>779</v>
      </c>
      <c r="Y55" s="32"/>
      <c r="Z55" s="62" t="s">
        <v>780</v>
      </c>
      <c r="AA55" s="20" t="s">
        <v>96</v>
      </c>
      <c r="AB55" s="20" t="s">
        <v>96</v>
      </c>
      <c r="AC55"/>
      <c r="AD55" s="249" t="str">
        <f>VLOOKUP(H55,'WMA -stare dane'!$H$1:$R$114,1,0)</f>
        <v>50.3423055555556 18.7264722222222</v>
      </c>
      <c r="AE55" s="249" t="str">
        <f>VLOOKUP(I55,'WMA -stare dane'!$I$1:$R$114,1,0)</f>
        <v>50.3132222222222 18.7255833333333</v>
      </c>
      <c r="AF55" s="250" t="str">
        <f t="shared" si="0"/>
        <v>współrzędne niezmienione</v>
      </c>
      <c r="AG55" s="260" t="str">
        <f>IF($AF55="współrzędne niezmienione",VLOOKUP($H55,'WMA -stare dane'!$H$2:$P$114,3,0),"")</f>
        <v>50.3423055555556</v>
      </c>
      <c r="AH55" s="260" t="str">
        <f>IF($AF55="współrzędne niezmienione",VLOOKUP($H55,'WMA -stare dane'!$H$2:$P$114,4,0),"")</f>
        <v>18.7264722222222</v>
      </c>
      <c r="AI55" s="260" t="str">
        <f>IF($AF55="współrzędne niezmienione",VLOOKUP($H55,'WMA -stare dane'!$H$2:$P$114,5,0),"")</f>
        <v>50.3132222222222</v>
      </c>
      <c r="AJ55" s="260" t="str">
        <f>IF($AF55="współrzędne niezmienione",VLOOKUP($H55,'WMA -stare dane'!$H$2:$P$114,6,0),"")</f>
        <v>18.7255833333333</v>
      </c>
      <c r="AK55" s="250">
        <f>IF($AF55="współrzędne niezmienione",VLOOKUP($H55,'WMA -stare dane'!$H$2:$P$114,7,0),"")</f>
        <v>18.600000000000001</v>
      </c>
      <c r="AL55" s="250">
        <f>IF($AF55="współrzędne niezmienione",VLOOKUP($H55,'WMA -stare dane'!$H$2:$P$114,8,0),"")</f>
        <v>21.9</v>
      </c>
      <c r="AM55" s="250" t="str">
        <f>IF($AF55="współrzędne niezmienione",VLOOKUP($H55,'WMA -stare dane'!$H$2:$P$114,9,0),"")</f>
        <v>A1c</v>
      </c>
    </row>
    <row r="56" spans="1:39" ht="116">
      <c r="A56" s="42">
        <v>54</v>
      </c>
      <c r="B56" s="21">
        <v>54</v>
      </c>
      <c r="C56" s="7" t="s">
        <v>167</v>
      </c>
      <c r="D56" s="1" t="s">
        <v>168</v>
      </c>
      <c r="E56" s="20" t="s">
        <v>64</v>
      </c>
      <c r="F56" s="1" t="s">
        <v>786</v>
      </c>
      <c r="G56" s="1" t="s">
        <v>787</v>
      </c>
      <c r="H56" s="1" t="s">
        <v>788</v>
      </c>
      <c r="I56" s="1" t="s">
        <v>789</v>
      </c>
      <c r="J56" s="1" t="s">
        <v>2512</v>
      </c>
      <c r="K56" s="1" t="s">
        <v>2513</v>
      </c>
      <c r="L56" s="1" t="s">
        <v>2514</v>
      </c>
      <c r="M56" s="1" t="s">
        <v>2515</v>
      </c>
      <c r="N56" s="1"/>
      <c r="O56" s="1"/>
      <c r="P56" s="1"/>
      <c r="Q56" s="1" t="s">
        <v>790</v>
      </c>
      <c r="R56" s="1" t="s">
        <v>174</v>
      </c>
      <c r="S56" s="1" t="s">
        <v>211</v>
      </c>
      <c r="T56" s="1" t="s">
        <v>791</v>
      </c>
      <c r="U56" s="7" t="s">
        <v>792</v>
      </c>
      <c r="V56" s="1"/>
      <c r="W56" s="2" t="s">
        <v>127</v>
      </c>
      <c r="X56" s="2"/>
      <c r="Y56" s="32"/>
      <c r="Z56" s="20" t="s">
        <v>793</v>
      </c>
      <c r="AA56" s="20"/>
      <c r="AB56" s="20"/>
      <c r="AC56" t="s">
        <v>130</v>
      </c>
      <c r="AD56" s="249" t="str">
        <f>VLOOKUP(H56,'WMA -stare dane'!$H$1:$R$114,1,0)</f>
        <v>50.05080718764192 19.123515906230775</v>
      </c>
      <c r="AE56" s="249" t="str">
        <f>VLOOKUP(I56,'WMA -stare dane'!$I$1:$R$114,1,0)</f>
        <v>50.008249154237454 19.093436035268645</v>
      </c>
      <c r="AF56" s="250" t="str">
        <f t="shared" si="0"/>
        <v>współrzędne niezmienione</v>
      </c>
      <c r="AG56" s="260" t="str">
        <f>IF($AF56="współrzędne niezmienione",VLOOKUP($H56,'WMA -stare dane'!$H$2:$P$114,3,0),"")</f>
        <v>50.05080718764192</v>
      </c>
      <c r="AH56" s="260" t="str">
        <f>IF($AF56="współrzędne niezmienione",VLOOKUP($H56,'WMA -stare dane'!$H$2:$P$114,4,0),"")</f>
        <v>19.123515906230775</v>
      </c>
      <c r="AI56" s="260" t="str">
        <f>IF($AF56="współrzędne niezmienione",VLOOKUP($H56,'WMA -stare dane'!$H$2:$P$114,5,0),"")</f>
        <v>50.008249154237454</v>
      </c>
      <c r="AJ56" s="260" t="str">
        <f>IF($AF56="współrzędne niezmienione",VLOOKUP($H56,'WMA -stare dane'!$H$2:$P$114,6,0),"")</f>
        <v>19.093436035268645</v>
      </c>
      <c r="AK56" s="250" t="str">
        <f>IF($AF56="współrzędne niezmienione",VLOOKUP($H56,'WMA -stare dane'!$H$2:$P$114,7,0),"")</f>
        <v>budowa</v>
      </c>
      <c r="AL56" s="250" t="str">
        <f>IF($AF56="współrzędne niezmienione",VLOOKUP($H56,'WMA -stare dane'!$H$2:$P$114,8,0),"")</f>
        <v>budowa</v>
      </c>
      <c r="AM56" s="250" t="str">
        <f>IF($AF56="współrzędne niezmienione",VLOOKUP($H56,'WMA -stare dane'!$H$2:$P$114,9,0),"")</f>
        <v>budowa</v>
      </c>
    </row>
    <row r="57" spans="1:39" ht="58">
      <c r="A57" s="42">
        <v>55</v>
      </c>
      <c r="B57" s="21">
        <v>55</v>
      </c>
      <c r="C57" s="7" t="s">
        <v>228</v>
      </c>
      <c r="D57" s="1" t="s">
        <v>63</v>
      </c>
      <c r="E57" s="20" t="s">
        <v>64</v>
      </c>
      <c r="F57" s="1" t="s">
        <v>794</v>
      </c>
      <c r="G57" s="1" t="s">
        <v>795</v>
      </c>
      <c r="H57" s="1" t="s">
        <v>796</v>
      </c>
      <c r="I57" s="1" t="s">
        <v>797</v>
      </c>
      <c r="J57" s="1" t="s">
        <v>804</v>
      </c>
      <c r="K57" s="1" t="s">
        <v>805</v>
      </c>
      <c r="L57" s="1" t="s">
        <v>806</v>
      </c>
      <c r="M57" s="1" t="s">
        <v>807</v>
      </c>
      <c r="N57" s="1"/>
      <c r="O57" s="1"/>
      <c r="P57" s="1" t="s">
        <v>798</v>
      </c>
      <c r="Q57" s="1" t="s">
        <v>799</v>
      </c>
      <c r="R57" s="1" t="s">
        <v>73</v>
      </c>
      <c r="S57" s="1"/>
      <c r="T57" s="1" t="s">
        <v>800</v>
      </c>
      <c r="U57" s="7" t="s">
        <v>801</v>
      </c>
      <c r="V57" s="1" t="s">
        <v>802</v>
      </c>
      <c r="W57" s="15" t="s">
        <v>76</v>
      </c>
      <c r="X57" s="15" t="s">
        <v>803</v>
      </c>
      <c r="Y57" s="32"/>
      <c r="Z57" s="34"/>
      <c r="AA57" s="36"/>
      <c r="AB57" s="36"/>
      <c r="AC57"/>
      <c r="AD57" s="249"/>
      <c r="AE57" s="249"/>
      <c r="AF57" s="250"/>
      <c r="AG57" s="260" t="str">
        <f>J57</f>
        <v>52.32394651561139</v>
      </c>
      <c r="AH57" s="260" t="str">
        <f t="shared" ref="AH57:AJ57" si="9">K57</f>
        <v>21.14919456437077</v>
      </c>
      <c r="AI57" s="260" t="str">
        <f t="shared" si="9"/>
        <v>52.36890728173695</v>
      </c>
      <c r="AJ57" s="260" t="str">
        <f t="shared" si="9"/>
        <v>21.189229270064505</v>
      </c>
      <c r="AK57" s="250"/>
      <c r="AL57" s="250"/>
      <c r="AM57" s="250"/>
    </row>
    <row r="58" spans="1:39" ht="43.5">
      <c r="A58" s="42">
        <v>56</v>
      </c>
      <c r="B58" s="21">
        <v>56</v>
      </c>
      <c r="C58" s="7" t="s">
        <v>106</v>
      </c>
      <c r="D58" s="1" t="s">
        <v>809</v>
      </c>
      <c r="E58" s="20" t="s">
        <v>64</v>
      </c>
      <c r="F58" s="1" t="s">
        <v>810</v>
      </c>
      <c r="G58" s="1" t="s">
        <v>811</v>
      </c>
      <c r="H58" s="1" t="s">
        <v>812</v>
      </c>
      <c r="I58" s="1" t="s">
        <v>813</v>
      </c>
      <c r="J58" s="1" t="s">
        <v>815</v>
      </c>
      <c r="K58" s="1" t="s">
        <v>816</v>
      </c>
      <c r="L58" s="1" t="s">
        <v>817</v>
      </c>
      <c r="M58" s="1" t="s">
        <v>818</v>
      </c>
      <c r="N58" s="1"/>
      <c r="O58" s="1"/>
      <c r="P58" s="1" t="s">
        <v>521</v>
      </c>
      <c r="Q58" s="1" t="s">
        <v>814</v>
      </c>
      <c r="R58" s="1" t="s">
        <v>73</v>
      </c>
      <c r="S58" s="1"/>
      <c r="T58" s="20" t="s">
        <v>94</v>
      </c>
      <c r="U58" s="7"/>
      <c r="V58" s="1"/>
      <c r="W58" s="14" t="s">
        <v>95</v>
      </c>
      <c r="X58" s="14"/>
      <c r="Y58" s="32"/>
      <c r="Z58" s="34"/>
      <c r="AA58" s="36" t="s">
        <v>96</v>
      </c>
      <c r="AB58" s="36" t="s">
        <v>96</v>
      </c>
      <c r="AC58"/>
      <c r="AD58" s="249" t="str">
        <f>VLOOKUP(H58,'WMA -stare dane'!$H$1:$R$114,1,0)</f>
        <v xml:space="preserve">53.461602 14.788383 </v>
      </c>
      <c r="AE58" s="249" t="str">
        <f>VLOOKUP(I58,'WMA -stare dane'!$I$1:$R$114,1,0)</f>
        <v>53.533263 14.810404</v>
      </c>
      <c r="AF58" s="250" t="str">
        <f t="shared" si="0"/>
        <v>współrzędne niezmienione</v>
      </c>
      <c r="AG58" s="260" t="str">
        <f>IF($AF58="współrzędne niezmienione",VLOOKUP($H58,'WMA -stare dane'!$H$2:$P$114,3,0),"")</f>
        <v>53.461602</v>
      </c>
      <c r="AH58" s="260" t="str">
        <f>IF($AF58="współrzędne niezmienione",VLOOKUP($H58,'WMA -stare dane'!$H$2:$P$114,4,0),"")</f>
        <v>14.788383</v>
      </c>
      <c r="AI58" s="260" t="str">
        <f>IF($AF58="współrzędne niezmienione",VLOOKUP($H58,'WMA -stare dane'!$H$2:$P$114,5,0),"")</f>
        <v>53.533263</v>
      </c>
      <c r="AJ58" s="260" t="str">
        <f>IF($AF58="współrzędne niezmienione",VLOOKUP($H58,'WMA -stare dane'!$H$2:$P$114,6,0),"")</f>
        <v>14.810404</v>
      </c>
      <c r="AK58" s="250">
        <f>IF($AF58="współrzędne niezmienione",VLOOKUP($H58,'WMA -stare dane'!$H$2:$P$114,7,0),"")</f>
        <v>73.3</v>
      </c>
      <c r="AL58" s="250">
        <f>IF($AF58="współrzędne niezmienione",VLOOKUP($H58,'WMA -stare dane'!$H$2:$P$114,8,0),"")</f>
        <v>81.400000000000006</v>
      </c>
      <c r="AM58" s="250" t="str">
        <f>IF($AF58="współrzędne niezmienione",VLOOKUP($H58,'WMA -stare dane'!$H$2:$P$114,9,0),"")</f>
        <v>S3</v>
      </c>
    </row>
    <row r="59" spans="1:39" ht="58">
      <c r="A59" s="42">
        <v>57</v>
      </c>
      <c r="B59" s="21">
        <v>57</v>
      </c>
      <c r="C59" s="7" t="s">
        <v>106</v>
      </c>
      <c r="D59" s="1" t="s">
        <v>809</v>
      </c>
      <c r="E59" s="20" t="s">
        <v>64</v>
      </c>
      <c r="F59" s="1" t="s">
        <v>819</v>
      </c>
      <c r="G59" s="1" t="s">
        <v>820</v>
      </c>
      <c r="H59" s="1" t="s">
        <v>821</v>
      </c>
      <c r="I59" s="1" t="s">
        <v>822</v>
      </c>
      <c r="J59" s="1" t="s">
        <v>829</v>
      </c>
      <c r="K59" s="1" t="s">
        <v>830</v>
      </c>
      <c r="L59" s="1" t="s">
        <v>831</v>
      </c>
      <c r="M59" s="1" t="s">
        <v>832</v>
      </c>
      <c r="N59" s="1"/>
      <c r="O59" s="1"/>
      <c r="P59" s="1" t="s">
        <v>521</v>
      </c>
      <c r="Q59" s="1" t="s">
        <v>823</v>
      </c>
      <c r="R59" s="1" t="s">
        <v>73</v>
      </c>
      <c r="S59" s="1"/>
      <c r="T59" s="1" t="s">
        <v>824</v>
      </c>
      <c r="U59" s="7" t="s">
        <v>825</v>
      </c>
      <c r="V59" s="1" t="s">
        <v>826</v>
      </c>
      <c r="W59" s="15" t="s">
        <v>76</v>
      </c>
      <c r="X59" s="15" t="s">
        <v>803</v>
      </c>
      <c r="Y59" s="32" t="s">
        <v>827</v>
      </c>
      <c r="Z59" s="34"/>
      <c r="AA59" s="36" t="s">
        <v>96</v>
      </c>
      <c r="AB59" s="32" t="s">
        <v>828</v>
      </c>
      <c r="AC59"/>
      <c r="AD59" s="249"/>
      <c r="AE59" s="249"/>
      <c r="AF59" s="250"/>
      <c r="AG59" s="260" t="str">
        <f t="shared" ref="AG59:AJ60" si="10">J59</f>
        <v>53.829387</v>
      </c>
      <c r="AH59" s="260" t="str">
        <f t="shared" si="10"/>
        <v>14.751349</v>
      </c>
      <c r="AI59" s="260" t="str">
        <f t="shared" si="10"/>
        <v>53.790775</v>
      </c>
      <c r="AJ59" s="260" t="str">
        <f t="shared" si="10"/>
        <v>14.777761</v>
      </c>
      <c r="AK59" s="250"/>
      <c r="AL59" s="250"/>
      <c r="AM59" s="250"/>
    </row>
    <row r="60" spans="1:39" ht="72.650000000000006" customHeight="1">
      <c r="A60" s="42">
        <v>58</v>
      </c>
      <c r="B60" s="21">
        <v>58</v>
      </c>
      <c r="C60" s="7" t="s">
        <v>106</v>
      </c>
      <c r="D60" s="1" t="s">
        <v>809</v>
      </c>
      <c r="E60" s="20" t="s">
        <v>64</v>
      </c>
      <c r="F60" s="1" t="s">
        <v>834</v>
      </c>
      <c r="G60" s="1" t="s">
        <v>834</v>
      </c>
      <c r="H60" s="1" t="s">
        <v>835</v>
      </c>
      <c r="I60" s="124" t="s">
        <v>836</v>
      </c>
      <c r="J60" s="124" t="s">
        <v>843</v>
      </c>
      <c r="K60" s="124" t="s">
        <v>844</v>
      </c>
      <c r="L60" s="124" t="s">
        <v>845</v>
      </c>
      <c r="M60" s="124" t="s">
        <v>846</v>
      </c>
      <c r="N60" s="1"/>
      <c r="O60" s="1"/>
      <c r="P60" s="1" t="s">
        <v>481</v>
      </c>
      <c r="Q60" s="25" t="s">
        <v>837</v>
      </c>
      <c r="R60" s="1" t="s">
        <v>73</v>
      </c>
      <c r="S60" s="1"/>
      <c r="T60" s="1" t="s">
        <v>838</v>
      </c>
      <c r="U60" s="7" t="s">
        <v>825</v>
      </c>
      <c r="V60" s="1" t="s">
        <v>839</v>
      </c>
      <c r="W60" s="15" t="s">
        <v>76</v>
      </c>
      <c r="X60" s="15" t="s">
        <v>840</v>
      </c>
      <c r="Y60" s="32" t="s">
        <v>841</v>
      </c>
      <c r="Z60" s="36" t="s">
        <v>842</v>
      </c>
      <c r="AA60" s="36" t="s">
        <v>96</v>
      </c>
      <c r="AB60" s="36" t="s">
        <v>96</v>
      </c>
      <c r="AC60"/>
      <c r="AD60" s="249"/>
      <c r="AE60" s="249"/>
      <c r="AF60" s="250"/>
      <c r="AG60" s="260" t="str">
        <f t="shared" si="10"/>
        <v>54.122088</v>
      </c>
      <c r="AH60" s="260" t="str">
        <f t="shared" si="10"/>
        <v>15.570103</v>
      </c>
      <c r="AI60" s="260" t="str">
        <f t="shared" si="10"/>
        <v>54.14806</v>
      </c>
      <c r="AJ60" s="260" t="str">
        <f t="shared" si="10"/>
        <v>15.59234</v>
      </c>
      <c r="AK60" s="250"/>
      <c r="AL60" s="250"/>
      <c r="AM60" s="250"/>
    </row>
    <row r="61" spans="1:39" ht="101.5" hidden="1">
      <c r="A61" s="42">
        <v>59</v>
      </c>
      <c r="B61" s="21">
        <v>59</v>
      </c>
      <c r="C61" s="7" t="s">
        <v>106</v>
      </c>
      <c r="D61" s="1" t="s">
        <v>503</v>
      </c>
      <c r="E61" s="20" t="s">
        <v>102</v>
      </c>
      <c r="F61" s="1" t="s">
        <v>847</v>
      </c>
      <c r="G61" s="20"/>
      <c r="H61" s="26" t="s">
        <v>848</v>
      </c>
      <c r="I61" s="1"/>
      <c r="J61" s="1" t="s">
        <v>2712</v>
      </c>
      <c r="K61" s="1" t="s">
        <v>2713</v>
      </c>
      <c r="L61" s="1"/>
      <c r="M61" s="1"/>
      <c r="N61" s="1" t="s">
        <v>849</v>
      </c>
      <c r="O61" s="20"/>
      <c r="P61" s="20">
        <v>22</v>
      </c>
      <c r="Q61" s="1" t="s">
        <v>850</v>
      </c>
      <c r="R61" s="1" t="s">
        <v>123</v>
      </c>
      <c r="S61" s="1"/>
      <c r="T61" s="1" t="s">
        <v>851</v>
      </c>
      <c r="U61" s="7" t="s">
        <v>125</v>
      </c>
      <c r="V61" s="1" t="s">
        <v>852</v>
      </c>
      <c r="W61" s="14" t="s">
        <v>95</v>
      </c>
      <c r="X61" s="14"/>
      <c r="Y61" s="32"/>
      <c r="Z61" s="34"/>
      <c r="AA61" s="36" t="s">
        <v>96</v>
      </c>
      <c r="AB61" s="36" t="s">
        <v>96</v>
      </c>
      <c r="AC61"/>
      <c r="AD61" s="249" t="e">
        <f>VLOOKUP(H61,'WMA -stare dane'!$H$1:$R$114,1,0)</f>
        <v>#N/A</v>
      </c>
      <c r="AE61" s="249" t="e">
        <f>VLOOKUP(I61,'WMA -stare dane'!$I$1:$R$114,1,0)</f>
        <v>#N/A</v>
      </c>
      <c r="AF61" s="250" t="e">
        <f t="shared" si="0"/>
        <v>#N/A</v>
      </c>
      <c r="AG61" s="249" t="e">
        <f>IF($AF61="współrzędne niezmienione",VLOOKUP($H61,'WMA -stare dane'!$H$2:$P$114,3,0),"")</f>
        <v>#N/A</v>
      </c>
      <c r="AH61" s="249" t="e">
        <f>IF($AF61="współrzędne niezmienione",VLOOKUP($H61,'WMA -stare dane'!$H$2:$P$114,4,0),"")</f>
        <v>#N/A</v>
      </c>
      <c r="AI61" s="249" t="e">
        <f>IF($AF61="współrzędne niezmienione",VLOOKUP($H61,'WMA -stare dane'!$H$2:$P$114,5,0),"")</f>
        <v>#N/A</v>
      </c>
      <c r="AJ61" s="249" t="e">
        <f>IF($AF61="współrzędne niezmienione",VLOOKUP($H61,'WMA -stare dane'!$H$2:$P$114,6,0),"")</f>
        <v>#N/A</v>
      </c>
      <c r="AK61" s="250" t="e">
        <f>IF($AF61="współrzędne niezmienione",VLOOKUP($H61,'WMA -stare dane'!$H$2:$P$114,7,0),"")</f>
        <v>#N/A</v>
      </c>
      <c r="AL61" s="250" t="e">
        <f>IF($AF61="współrzędne niezmienione",VLOOKUP($H61,'WMA -stare dane'!$H$2:$P$114,8,0),"")</f>
        <v>#N/A</v>
      </c>
      <c r="AM61" s="250" t="e">
        <f>IF($AF61="współrzędne niezmienione",VLOOKUP($H61,'WMA -stare dane'!$H$2:$P$114,9,0),"")</f>
        <v>#N/A</v>
      </c>
    </row>
    <row r="62" spans="1:39" ht="72.5">
      <c r="A62" s="42">
        <v>60</v>
      </c>
      <c r="B62" s="21">
        <v>60</v>
      </c>
      <c r="C62" s="7" t="s">
        <v>106</v>
      </c>
      <c r="D62" s="1" t="s">
        <v>503</v>
      </c>
      <c r="E62" s="20" t="s">
        <v>64</v>
      </c>
      <c r="F62" s="1" t="s">
        <v>853</v>
      </c>
      <c r="G62" s="1" t="s">
        <v>854</v>
      </c>
      <c r="H62" s="27" t="s">
        <v>855</v>
      </c>
      <c r="I62" s="27" t="s">
        <v>856</v>
      </c>
      <c r="J62" s="27" t="s">
        <v>860</v>
      </c>
      <c r="K62" s="27" t="s">
        <v>861</v>
      </c>
      <c r="L62" s="27" t="s">
        <v>862</v>
      </c>
      <c r="M62" s="27" t="s">
        <v>863</v>
      </c>
      <c r="N62" s="20"/>
      <c r="O62" s="20"/>
      <c r="P62" s="20" t="s">
        <v>481</v>
      </c>
      <c r="Q62" s="1" t="s">
        <v>857</v>
      </c>
      <c r="R62" s="1" t="s">
        <v>123</v>
      </c>
      <c r="S62" s="20"/>
      <c r="T62" s="1" t="s">
        <v>858</v>
      </c>
      <c r="U62" s="7" t="s">
        <v>125</v>
      </c>
      <c r="V62" s="1" t="s">
        <v>852</v>
      </c>
      <c r="W62" s="15" t="s">
        <v>76</v>
      </c>
      <c r="X62" s="15" t="s">
        <v>859</v>
      </c>
      <c r="Y62" s="32"/>
      <c r="Z62" s="34"/>
      <c r="AA62" s="36" t="s">
        <v>96</v>
      </c>
      <c r="AB62" s="36" t="s">
        <v>96</v>
      </c>
      <c r="AC62"/>
      <c r="AD62" s="249"/>
      <c r="AE62" s="249"/>
      <c r="AF62" s="250"/>
      <c r="AG62" s="260" t="str">
        <f>J62</f>
        <v>54.196392</v>
      </c>
      <c r="AH62" s="260" t="str">
        <f t="shared" ref="AH62:AJ62" si="11">K62</f>
        <v>16.030444</v>
      </c>
      <c r="AI62" s="260" t="str">
        <f t="shared" si="11"/>
        <v>54.188923</v>
      </c>
      <c r="AJ62" s="260" t="str">
        <f t="shared" si="11"/>
        <v>16.111902</v>
      </c>
      <c r="AK62" s="250"/>
      <c r="AL62" s="250"/>
      <c r="AM62" s="250"/>
    </row>
    <row r="63" spans="1:39" ht="217.5" hidden="1">
      <c r="A63" s="42">
        <v>61</v>
      </c>
      <c r="B63" s="21">
        <v>61</v>
      </c>
      <c r="C63" s="7" t="s">
        <v>106</v>
      </c>
      <c r="D63" s="1" t="s">
        <v>809</v>
      </c>
      <c r="E63" s="20" t="s">
        <v>102</v>
      </c>
      <c r="F63" s="1" t="s">
        <v>864</v>
      </c>
      <c r="G63" s="20"/>
      <c r="H63" s="1" t="s">
        <v>865</v>
      </c>
      <c r="I63" s="1"/>
      <c r="J63" s="1" t="s">
        <v>2714</v>
      </c>
      <c r="K63" s="1" t="s">
        <v>2715</v>
      </c>
      <c r="L63" s="1"/>
      <c r="M63" s="1"/>
      <c r="N63" s="20"/>
      <c r="O63" s="20"/>
      <c r="P63" s="1">
        <v>13</v>
      </c>
      <c r="Q63" s="1" t="s">
        <v>866</v>
      </c>
      <c r="R63" s="1" t="s">
        <v>123</v>
      </c>
      <c r="S63" s="20"/>
      <c r="T63" s="1" t="s">
        <v>867</v>
      </c>
      <c r="U63" s="7" t="s">
        <v>125</v>
      </c>
      <c r="V63" s="1" t="s">
        <v>868</v>
      </c>
      <c r="W63" s="14" t="s">
        <v>95</v>
      </c>
      <c r="X63" s="14" t="s">
        <v>869</v>
      </c>
      <c r="Y63" s="32" t="s">
        <v>870</v>
      </c>
      <c r="Z63" s="32" t="s">
        <v>871</v>
      </c>
      <c r="AA63" s="36"/>
      <c r="AB63" s="36" t="s">
        <v>96</v>
      </c>
      <c r="AC63"/>
      <c r="AD63" s="249" t="e">
        <f>VLOOKUP(H63,'WMA -stare dane'!$H$1:$R$114,1,0)</f>
        <v>#N/A</v>
      </c>
      <c r="AE63" s="249" t="e">
        <f>VLOOKUP(I63,'WMA -stare dane'!$I$1:$R$114,1,0)</f>
        <v>#N/A</v>
      </c>
      <c r="AF63" s="250" t="e">
        <f t="shared" si="0"/>
        <v>#N/A</v>
      </c>
      <c r="AG63" s="249" t="e">
        <f>IF($AF63="współrzędne niezmienione",VLOOKUP($H63,'WMA -stare dane'!$H$2:$P$114,3,0),"")</f>
        <v>#N/A</v>
      </c>
      <c r="AH63" s="249" t="e">
        <f>IF($AF63="współrzędne niezmienione",VLOOKUP($H63,'WMA -stare dane'!$H$2:$P$114,4,0),"")</f>
        <v>#N/A</v>
      </c>
      <c r="AI63" s="249" t="e">
        <f>IF($AF63="współrzędne niezmienione",VLOOKUP($H63,'WMA -stare dane'!$H$2:$P$114,5,0),"")</f>
        <v>#N/A</v>
      </c>
      <c r="AJ63" s="249" t="e">
        <f>IF($AF63="współrzędne niezmienione",VLOOKUP($H63,'WMA -stare dane'!$H$2:$P$114,6,0),"")</f>
        <v>#N/A</v>
      </c>
      <c r="AK63" s="250" t="e">
        <f>IF($AF63="współrzędne niezmienione",VLOOKUP($H63,'WMA -stare dane'!$H$2:$P$114,7,0),"")</f>
        <v>#N/A</v>
      </c>
      <c r="AL63" s="250" t="e">
        <f>IF($AF63="współrzędne niezmienione",VLOOKUP($H63,'WMA -stare dane'!$H$2:$P$114,8,0),"")</f>
        <v>#N/A</v>
      </c>
      <c r="AM63" s="250" t="e">
        <f>IF($AF63="współrzędne niezmienione",VLOOKUP($H63,'WMA -stare dane'!$H$2:$P$114,9,0),"")</f>
        <v>#N/A</v>
      </c>
    </row>
    <row r="64" spans="1:39" ht="130.5">
      <c r="A64" s="42">
        <v>62</v>
      </c>
      <c r="B64" s="21">
        <v>62</v>
      </c>
      <c r="C64" s="7" t="s">
        <v>106</v>
      </c>
      <c r="D64" s="1" t="s">
        <v>809</v>
      </c>
      <c r="E64" s="20" t="s">
        <v>64</v>
      </c>
      <c r="F64" s="20" t="s">
        <v>872</v>
      </c>
      <c r="G64" s="20" t="s">
        <v>873</v>
      </c>
      <c r="H64" s="1" t="s">
        <v>874</v>
      </c>
      <c r="I64" s="1" t="s">
        <v>875</v>
      </c>
      <c r="J64" s="1" t="s">
        <v>879</v>
      </c>
      <c r="K64" s="1" t="s">
        <v>880</v>
      </c>
      <c r="L64" s="1" t="s">
        <v>881</v>
      </c>
      <c r="M64" s="1" t="s">
        <v>882</v>
      </c>
      <c r="N64" s="20"/>
      <c r="O64" s="20"/>
      <c r="P64" s="20" t="s">
        <v>521</v>
      </c>
      <c r="Q64" s="1" t="s">
        <v>876</v>
      </c>
      <c r="R64" s="1" t="s">
        <v>123</v>
      </c>
      <c r="S64" s="20"/>
      <c r="T64" s="1" t="s">
        <v>877</v>
      </c>
      <c r="U64" s="7" t="s">
        <v>125</v>
      </c>
      <c r="V64" s="1" t="s">
        <v>878</v>
      </c>
      <c r="W64" s="14" t="s">
        <v>95</v>
      </c>
      <c r="X64" s="14" t="s">
        <v>859</v>
      </c>
      <c r="Y64" s="32"/>
      <c r="Z64" s="34"/>
      <c r="AA64" s="36" t="s">
        <v>96</v>
      </c>
      <c r="AB64" s="36" t="s">
        <v>96</v>
      </c>
      <c r="AC64"/>
      <c r="AD64" s="249"/>
      <c r="AE64" s="249"/>
      <c r="AF64" s="250"/>
      <c r="AG64" s="260" t="str">
        <f t="shared" ref="AG64:AJ68" si="12">J64</f>
        <v>53.588119</v>
      </c>
      <c r="AH64" s="260" t="str">
        <f t="shared" si="12"/>
        <v>14.819905</v>
      </c>
      <c r="AI64" s="260" t="str">
        <f t="shared" si="12"/>
        <v>53.570868</v>
      </c>
      <c r="AJ64" s="260" t="str">
        <f t="shared" si="12"/>
        <v>14.799495</v>
      </c>
      <c r="AK64" s="250"/>
      <c r="AL64" s="250"/>
      <c r="AM64" s="250"/>
    </row>
    <row r="65" spans="1:39" ht="58">
      <c r="A65" s="42">
        <v>63</v>
      </c>
      <c r="B65" s="21">
        <v>63</v>
      </c>
      <c r="C65" s="7" t="s">
        <v>106</v>
      </c>
      <c r="D65" s="1" t="s">
        <v>809</v>
      </c>
      <c r="E65" s="20" t="s">
        <v>64</v>
      </c>
      <c r="F65" s="1" t="s">
        <v>883</v>
      </c>
      <c r="G65" s="20" t="s">
        <v>884</v>
      </c>
      <c r="H65" s="1" t="s">
        <v>885</v>
      </c>
      <c r="I65" s="1" t="s">
        <v>886</v>
      </c>
      <c r="J65" s="1" t="s">
        <v>891</v>
      </c>
      <c r="K65" s="1" t="s">
        <v>892</v>
      </c>
      <c r="L65" s="1" t="s">
        <v>893</v>
      </c>
      <c r="M65" s="1" t="s">
        <v>894</v>
      </c>
      <c r="N65" s="20"/>
      <c r="O65" s="20"/>
      <c r="P65" s="20" t="s">
        <v>508</v>
      </c>
      <c r="Q65" s="1" t="s">
        <v>887</v>
      </c>
      <c r="R65" s="1" t="s">
        <v>123</v>
      </c>
      <c r="S65" s="20"/>
      <c r="T65" s="1" t="s">
        <v>888</v>
      </c>
      <c r="U65" s="7" t="s">
        <v>125</v>
      </c>
      <c r="V65" s="1" t="s">
        <v>889</v>
      </c>
      <c r="W65" s="15" t="s">
        <v>76</v>
      </c>
      <c r="X65" s="15" t="s">
        <v>859</v>
      </c>
      <c r="Y65" s="32"/>
      <c r="Z65" s="36" t="s">
        <v>890</v>
      </c>
      <c r="AA65" s="36" t="s">
        <v>96</v>
      </c>
      <c r="AB65" s="36" t="s">
        <v>96</v>
      </c>
      <c r="AC65"/>
      <c r="AD65" s="249"/>
      <c r="AE65" s="249"/>
      <c r="AF65" s="250"/>
      <c r="AG65" s="260" t="str">
        <f t="shared" si="12"/>
        <v>53.362583</v>
      </c>
      <c r="AH65" s="260" t="str">
        <f t="shared" si="12"/>
        <v>14.617165</v>
      </c>
      <c r="AI65" s="260" t="str">
        <f t="shared" si="12"/>
        <v>53.339586</v>
      </c>
      <c r="AJ65" s="260" t="str">
        <f t="shared" si="12"/>
        <v>14.569590</v>
      </c>
      <c r="AK65" s="250"/>
      <c r="AL65" s="250"/>
      <c r="AM65" s="250"/>
    </row>
    <row r="66" spans="1:39" ht="87">
      <c r="A66" s="42">
        <v>64</v>
      </c>
      <c r="B66" s="21">
        <v>64</v>
      </c>
      <c r="C66" s="7" t="s">
        <v>106</v>
      </c>
      <c r="D66" s="1" t="s">
        <v>809</v>
      </c>
      <c r="E66" s="20" t="s">
        <v>64</v>
      </c>
      <c r="F66" s="1" t="s">
        <v>883</v>
      </c>
      <c r="G66" s="20" t="s">
        <v>895</v>
      </c>
      <c r="H66" s="1" t="s">
        <v>885</v>
      </c>
      <c r="I66" s="1" t="s">
        <v>896</v>
      </c>
      <c r="J66" s="1" t="s">
        <v>891</v>
      </c>
      <c r="K66" s="1" t="s">
        <v>892</v>
      </c>
      <c r="L66" s="1" t="s">
        <v>900</v>
      </c>
      <c r="M66" s="1" t="s">
        <v>901</v>
      </c>
      <c r="N66" s="20"/>
      <c r="O66" s="20"/>
      <c r="P66" s="20" t="s">
        <v>508</v>
      </c>
      <c r="Q66" s="1" t="s">
        <v>897</v>
      </c>
      <c r="R66" s="1" t="s">
        <v>123</v>
      </c>
      <c r="S66" s="20"/>
      <c r="T66" s="1" t="s">
        <v>888</v>
      </c>
      <c r="U66" s="7" t="s">
        <v>125</v>
      </c>
      <c r="V66" s="1" t="s">
        <v>898</v>
      </c>
      <c r="W66" s="15" t="s">
        <v>76</v>
      </c>
      <c r="X66" s="15" t="s">
        <v>899</v>
      </c>
      <c r="Y66" s="32"/>
      <c r="Z66" s="36" t="s">
        <v>890</v>
      </c>
      <c r="AA66" s="36" t="s">
        <v>96</v>
      </c>
      <c r="AB66" s="36" t="s">
        <v>96</v>
      </c>
      <c r="AC66"/>
      <c r="AD66" s="249"/>
      <c r="AE66" s="249"/>
      <c r="AF66" s="250"/>
      <c r="AG66" s="260" t="str">
        <f t="shared" si="12"/>
        <v>53.362583</v>
      </c>
      <c r="AH66" s="260" t="str">
        <f t="shared" si="12"/>
        <v>14.617165</v>
      </c>
      <c r="AI66" s="260" t="str">
        <f t="shared" si="12"/>
        <v>53.362493</v>
      </c>
      <c r="AJ66" s="260" t="str">
        <f t="shared" si="12"/>
        <v>14.673325</v>
      </c>
      <c r="AK66" s="250"/>
      <c r="AL66" s="250"/>
      <c r="AM66" s="250"/>
    </row>
    <row r="67" spans="1:39" ht="87">
      <c r="A67" s="42">
        <v>65</v>
      </c>
      <c r="B67" s="21">
        <v>65</v>
      </c>
      <c r="C67" s="7" t="s">
        <v>106</v>
      </c>
      <c r="D67" s="1" t="s">
        <v>809</v>
      </c>
      <c r="E67" s="20" t="s">
        <v>64</v>
      </c>
      <c r="F67" s="20" t="s">
        <v>902</v>
      </c>
      <c r="G67" s="20" t="s">
        <v>903</v>
      </c>
      <c r="H67" s="1" t="s">
        <v>904</v>
      </c>
      <c r="I67" s="1" t="s">
        <v>905</v>
      </c>
      <c r="J67" s="1" t="s">
        <v>913</v>
      </c>
      <c r="K67" s="1" t="s">
        <v>914</v>
      </c>
      <c r="L67" s="1" t="s">
        <v>915</v>
      </c>
      <c r="M67" s="1" t="s">
        <v>916</v>
      </c>
      <c r="N67" s="20" t="s">
        <v>906</v>
      </c>
      <c r="O67" s="20" t="s">
        <v>907</v>
      </c>
      <c r="P67" s="20">
        <v>20</v>
      </c>
      <c r="Q67" s="1" t="s">
        <v>908</v>
      </c>
      <c r="R67" s="1" t="s">
        <v>123</v>
      </c>
      <c r="S67" s="20"/>
      <c r="T67" s="1" t="s">
        <v>909</v>
      </c>
      <c r="U67" s="7" t="s">
        <v>125</v>
      </c>
      <c r="V67" s="1" t="s">
        <v>910</v>
      </c>
      <c r="W67" s="15" t="s">
        <v>76</v>
      </c>
      <c r="X67" s="15" t="s">
        <v>911</v>
      </c>
      <c r="Y67" s="32" t="s">
        <v>827</v>
      </c>
      <c r="Z67" s="34"/>
      <c r="AA67" s="36" t="s">
        <v>96</v>
      </c>
      <c r="AB67" s="32" t="s">
        <v>912</v>
      </c>
      <c r="AC67"/>
      <c r="AD67" s="249"/>
      <c r="AE67" s="249"/>
      <c r="AF67" s="250"/>
      <c r="AG67" s="260" t="str">
        <f t="shared" si="12"/>
        <v>53.723378</v>
      </c>
      <c r="AH67" s="260" t="str">
        <f t="shared" si="12"/>
        <v>16.754972</v>
      </c>
      <c r="AI67" s="260" t="str">
        <f t="shared" si="12"/>
        <v>53.736890</v>
      </c>
      <c r="AJ67" s="260" t="str">
        <f t="shared" si="12"/>
        <v>16.793596</v>
      </c>
      <c r="AK67" s="250"/>
      <c r="AL67" s="250"/>
      <c r="AM67" s="250"/>
    </row>
    <row r="68" spans="1:39" ht="203">
      <c r="A68" s="42">
        <v>66</v>
      </c>
      <c r="B68" s="21">
        <v>66</v>
      </c>
      <c r="C68" s="7" t="s">
        <v>106</v>
      </c>
      <c r="D68" s="1" t="s">
        <v>503</v>
      </c>
      <c r="E68" s="20" t="s">
        <v>64</v>
      </c>
      <c r="F68" s="1" t="s">
        <v>917</v>
      </c>
      <c r="G68" s="1" t="s">
        <v>918</v>
      </c>
      <c r="H68" s="124" t="s">
        <v>919</v>
      </c>
      <c r="I68" s="1" t="s">
        <v>920</v>
      </c>
      <c r="J68" s="1" t="s">
        <v>930</v>
      </c>
      <c r="K68" s="1" t="s">
        <v>931</v>
      </c>
      <c r="L68" s="1" t="s">
        <v>932</v>
      </c>
      <c r="M68" s="1" t="s">
        <v>933</v>
      </c>
      <c r="N68" s="20" t="s">
        <v>921</v>
      </c>
      <c r="O68" s="125" t="s">
        <v>922</v>
      </c>
      <c r="P68" s="20">
        <v>26</v>
      </c>
      <c r="Q68" s="1" t="s">
        <v>923</v>
      </c>
      <c r="R68" s="1" t="s">
        <v>123</v>
      </c>
      <c r="S68" s="20"/>
      <c r="T68" s="1" t="s">
        <v>924</v>
      </c>
      <c r="U68" s="7" t="s">
        <v>125</v>
      </c>
      <c r="V68" s="1" t="s">
        <v>925</v>
      </c>
      <c r="W68" s="16" t="s">
        <v>178</v>
      </c>
      <c r="X68" s="16" t="s">
        <v>926</v>
      </c>
      <c r="Y68" s="32" t="s">
        <v>927</v>
      </c>
      <c r="Z68" s="32" t="s">
        <v>928</v>
      </c>
      <c r="AA68" s="32" t="s">
        <v>929</v>
      </c>
      <c r="AB68" s="36" t="s">
        <v>97</v>
      </c>
      <c r="AC68"/>
      <c r="AD68" s="249"/>
      <c r="AE68" s="249"/>
      <c r="AF68" s="250"/>
      <c r="AG68" s="260" t="str">
        <f t="shared" si="12"/>
        <v>52.958975</v>
      </c>
      <c r="AH68" s="260" t="str">
        <f t="shared" si="12"/>
        <v>14.527788</v>
      </c>
      <c r="AI68" s="260" t="str">
        <f t="shared" si="12"/>
        <v>52.961051</v>
      </c>
      <c r="AJ68" s="260" t="str">
        <f t="shared" si="12"/>
        <v>14.51584</v>
      </c>
      <c r="AK68" s="250"/>
      <c r="AL68" s="250"/>
      <c r="AM68" s="250"/>
    </row>
    <row r="69" spans="1:39" ht="87">
      <c r="A69" s="42">
        <v>67</v>
      </c>
      <c r="B69" s="21">
        <v>67</v>
      </c>
      <c r="C69" s="7" t="s">
        <v>106</v>
      </c>
      <c r="D69" s="1" t="s">
        <v>503</v>
      </c>
      <c r="E69" s="20" t="s">
        <v>64</v>
      </c>
      <c r="F69" s="1" t="s">
        <v>934</v>
      </c>
      <c r="G69" s="1" t="s">
        <v>935</v>
      </c>
      <c r="H69" s="1" t="s">
        <v>936</v>
      </c>
      <c r="I69" s="1" t="s">
        <v>937</v>
      </c>
      <c r="J69" s="1" t="s">
        <v>947</v>
      </c>
      <c r="K69" s="1" t="s">
        <v>948</v>
      </c>
      <c r="L69" s="1" t="s">
        <v>949</v>
      </c>
      <c r="M69" s="1" t="s">
        <v>950</v>
      </c>
      <c r="N69" s="50" t="s">
        <v>938</v>
      </c>
      <c r="O69" s="20" t="s">
        <v>939</v>
      </c>
      <c r="P69" s="20">
        <v>23</v>
      </c>
      <c r="Q69" s="49" t="s">
        <v>940</v>
      </c>
      <c r="R69" s="1" t="s">
        <v>123</v>
      </c>
      <c r="S69" s="20"/>
      <c r="T69" s="1" t="s">
        <v>941</v>
      </c>
      <c r="U69" s="7" t="s">
        <v>125</v>
      </c>
      <c r="V69" s="1" t="s">
        <v>942</v>
      </c>
      <c r="W69" s="14" t="s">
        <v>95</v>
      </c>
      <c r="X69" s="14" t="s">
        <v>943</v>
      </c>
      <c r="Y69" s="32" t="s">
        <v>944</v>
      </c>
      <c r="Z69" s="32" t="s">
        <v>945</v>
      </c>
      <c r="AA69" s="36" t="s">
        <v>97</v>
      </c>
      <c r="AB69" s="36" t="s">
        <v>96</v>
      </c>
      <c r="AC69" t="s">
        <v>946</v>
      </c>
      <c r="AD69" s="249" t="str">
        <f>VLOOKUP(H69,'WMA -stare dane'!$H$1:$R$114,1,0)</f>
        <v>52.659606  14.676183</v>
      </c>
      <c r="AE69" s="249" t="str">
        <f>VLOOKUP(I69,'WMA -stare dane'!$I$1:$R$114,1,0)</f>
        <v>52.689392  14.687460</v>
      </c>
      <c r="AF69" s="250" t="str">
        <f t="shared" ref="AF69:AF131" si="13">IF(AND(H69=AD69,I69=AE69),"współrzędne niezmienione","różnica")</f>
        <v>współrzędne niezmienione</v>
      </c>
      <c r="AG69" s="260" t="str">
        <f>IF($AF69="współrzędne niezmienione",VLOOKUP($H69,'WMA -stare dane'!$H$2:$P$114,3,0),"")</f>
        <v>52.659606</v>
      </c>
      <c r="AH69" s="260" t="str">
        <f>IF($AF69="współrzędne niezmienione",VLOOKUP($H69,'WMA -stare dane'!$H$2:$P$114,4,0),"")</f>
        <v>14.676183</v>
      </c>
      <c r="AI69" s="260" t="str">
        <f>IF($AF69="współrzędne niezmienione",VLOOKUP($H69,'WMA -stare dane'!$H$2:$P$114,5,0),"")</f>
        <v>52.689392</v>
      </c>
      <c r="AJ69" s="260" t="str">
        <f>IF($AF69="współrzędne niezmienione",VLOOKUP($H69,'WMA -stare dane'!$H$2:$P$114,6,0),"")</f>
        <v>14.687460</v>
      </c>
      <c r="AK69" s="250">
        <f>IF($AF69="współrzędne niezmienione",VLOOKUP($H69,'WMA -stare dane'!$H$2:$P$114,7,0),"")</f>
        <v>29.2</v>
      </c>
      <c r="AL69" s="250">
        <f>IF($AF69="współrzędne niezmienione",VLOOKUP($H69,'WMA -stare dane'!$H$2:$P$114,8,0),"")</f>
        <v>32.6</v>
      </c>
      <c r="AM69" s="250">
        <f>IF($AF69="współrzędne niezmienione",VLOOKUP($H69,'WMA -stare dane'!$H$2:$P$114,9,0),"")</f>
        <v>23</v>
      </c>
    </row>
    <row r="70" spans="1:39" ht="174">
      <c r="A70" s="42">
        <v>68</v>
      </c>
      <c r="B70" s="21">
        <v>68</v>
      </c>
      <c r="C70" s="7" t="s">
        <v>106</v>
      </c>
      <c r="D70" s="1" t="s">
        <v>503</v>
      </c>
      <c r="E70" s="20" t="s">
        <v>64</v>
      </c>
      <c r="F70" s="20" t="s">
        <v>951</v>
      </c>
      <c r="G70" s="20" t="s">
        <v>884</v>
      </c>
      <c r="H70" s="124" t="s">
        <v>952</v>
      </c>
      <c r="I70" s="1" t="s">
        <v>953</v>
      </c>
      <c r="J70" s="1" t="s">
        <v>962</v>
      </c>
      <c r="K70" s="1" t="s">
        <v>963</v>
      </c>
      <c r="L70" s="1" t="s">
        <v>964</v>
      </c>
      <c r="M70" s="1" t="s">
        <v>965</v>
      </c>
      <c r="N70" s="125" t="s">
        <v>954</v>
      </c>
      <c r="O70" s="20" t="s">
        <v>955</v>
      </c>
      <c r="P70" s="20" t="s">
        <v>529</v>
      </c>
      <c r="Q70" s="1" t="s">
        <v>956</v>
      </c>
      <c r="R70" s="1" t="s">
        <v>123</v>
      </c>
      <c r="S70" s="20"/>
      <c r="T70" s="1" t="s">
        <v>957</v>
      </c>
      <c r="U70" s="7" t="s">
        <v>125</v>
      </c>
      <c r="V70" s="1" t="s">
        <v>958</v>
      </c>
      <c r="W70" s="15" t="s">
        <v>76</v>
      </c>
      <c r="X70" s="15" t="s">
        <v>959</v>
      </c>
      <c r="Y70" s="32" t="s">
        <v>960</v>
      </c>
      <c r="Z70" s="32" t="s">
        <v>961</v>
      </c>
      <c r="AA70" s="36" t="s">
        <v>96</v>
      </c>
      <c r="AB70" s="36" t="s">
        <v>96</v>
      </c>
      <c r="AC70"/>
      <c r="AD70" s="249"/>
      <c r="AE70" s="249"/>
      <c r="AF70" s="250"/>
      <c r="AG70" s="260" t="str">
        <f t="shared" ref="AG70:AJ71" si="14">J70</f>
        <v>53.272017</v>
      </c>
      <c r="AH70" s="260" t="str">
        <f t="shared" si="14"/>
        <v>14.621374</v>
      </c>
      <c r="AI70" s="260" t="str">
        <f t="shared" si="14"/>
        <v>53.331745</v>
      </c>
      <c r="AJ70" s="260" t="str">
        <f t="shared" si="14"/>
        <v>14.573617</v>
      </c>
      <c r="AK70" s="250"/>
      <c r="AL70" s="250"/>
      <c r="AM70" s="250"/>
    </row>
    <row r="71" spans="1:39" ht="29">
      <c r="A71" s="42">
        <v>69</v>
      </c>
      <c r="B71" s="21">
        <v>69</v>
      </c>
      <c r="C71" s="7" t="s">
        <v>463</v>
      </c>
      <c r="D71" s="1" t="s">
        <v>966</v>
      </c>
      <c r="E71" s="20" t="s">
        <v>64</v>
      </c>
      <c r="F71" s="1" t="s">
        <v>967</v>
      </c>
      <c r="G71" s="1" t="s">
        <v>968</v>
      </c>
      <c r="H71" s="1" t="s">
        <v>969</v>
      </c>
      <c r="I71" s="1" t="s">
        <v>970</v>
      </c>
      <c r="J71" s="1" t="s">
        <v>972</v>
      </c>
      <c r="K71" s="1" t="s">
        <v>973</v>
      </c>
      <c r="L71" s="1" t="s">
        <v>974</v>
      </c>
      <c r="M71" s="1" t="s">
        <v>975</v>
      </c>
      <c r="N71" s="1"/>
      <c r="O71" s="1"/>
      <c r="P71" s="1" t="s">
        <v>481</v>
      </c>
      <c r="Q71" s="1" t="s">
        <v>971</v>
      </c>
      <c r="R71" s="1" t="s">
        <v>73</v>
      </c>
      <c r="S71" s="1"/>
      <c r="T71" s="20" t="s">
        <v>94</v>
      </c>
      <c r="U71" s="7"/>
      <c r="V71" s="1"/>
      <c r="W71" s="14" t="s">
        <v>95</v>
      </c>
      <c r="X71" s="14"/>
      <c r="Y71" s="32"/>
      <c r="Z71" s="34"/>
      <c r="AA71" s="36" t="s">
        <v>96</v>
      </c>
      <c r="AB71" s="36" t="s">
        <v>96</v>
      </c>
      <c r="AC71"/>
      <c r="AD71" s="249"/>
      <c r="AE71" s="249"/>
      <c r="AF71" s="250"/>
      <c r="AG71" s="260" t="str">
        <f t="shared" si="14"/>
        <v>54.354019229457364</v>
      </c>
      <c r="AH71" s="260" t="str">
        <f t="shared" si="14"/>
        <v>18.519182385899917</v>
      </c>
      <c r="AI71" s="260" t="str">
        <f t="shared" si="14"/>
        <v>54.32739978025795</v>
      </c>
      <c r="AJ71" s="260" t="str">
        <f t="shared" si="14"/>
        <v>18.5399727626643</v>
      </c>
      <c r="AK71" s="250"/>
      <c r="AL71" s="250"/>
      <c r="AM71" s="250"/>
    </row>
    <row r="72" spans="1:39" ht="29">
      <c r="A72" s="42">
        <v>70</v>
      </c>
      <c r="B72" s="21">
        <v>70</v>
      </c>
      <c r="C72" s="7" t="s">
        <v>463</v>
      </c>
      <c r="D72" s="1" t="s">
        <v>966</v>
      </c>
      <c r="E72" s="20" t="s">
        <v>64</v>
      </c>
      <c r="F72" s="1" t="s">
        <v>976</v>
      </c>
      <c r="G72" s="1" t="s">
        <v>977</v>
      </c>
      <c r="H72" s="1" t="s">
        <v>978</v>
      </c>
      <c r="I72" s="1" t="s">
        <v>979</v>
      </c>
      <c r="J72" s="1" t="s">
        <v>983</v>
      </c>
      <c r="K72" s="1" t="s">
        <v>984</v>
      </c>
      <c r="L72" s="1" t="s">
        <v>985</v>
      </c>
      <c r="M72" s="1" t="s">
        <v>986</v>
      </c>
      <c r="N72" s="1" t="s">
        <v>980</v>
      </c>
      <c r="O72" s="1" t="s">
        <v>981</v>
      </c>
      <c r="P72" s="1" t="s">
        <v>392</v>
      </c>
      <c r="Q72" s="1" t="s">
        <v>982</v>
      </c>
      <c r="R72" s="1" t="s">
        <v>73</v>
      </c>
      <c r="S72" s="1"/>
      <c r="T72" s="20" t="s">
        <v>94</v>
      </c>
      <c r="U72" s="7"/>
      <c r="V72" s="1"/>
      <c r="W72" s="14" t="s">
        <v>95</v>
      </c>
      <c r="X72" s="14"/>
      <c r="Y72" s="32"/>
      <c r="Z72" s="34"/>
      <c r="AA72" s="36" t="s">
        <v>96</v>
      </c>
      <c r="AB72" s="36" t="s">
        <v>96</v>
      </c>
      <c r="AC72"/>
      <c r="AD72" s="249" t="str">
        <f>VLOOKUP(H72,'WMA -stare dane'!$H$1:$R$114,1,0)</f>
        <v>54.254123 18.967166</v>
      </c>
      <c r="AE72" s="249" t="str">
        <f>VLOOKUP(I72,'WMA -stare dane'!$I$1:$R$114,1,0)</f>
        <v>54.231763 19.045080</v>
      </c>
      <c r="AF72" s="250" t="str">
        <f t="shared" si="13"/>
        <v>współrzędne niezmienione</v>
      </c>
      <c r="AG72" s="260" t="str">
        <f>IF($AF72="współrzędne niezmienione",VLOOKUP($H72,'WMA -stare dane'!$H$2:$P$114,3,0),"")</f>
        <v>54.254123</v>
      </c>
      <c r="AH72" s="260" t="str">
        <f>IF($AF72="współrzędne niezmienione",VLOOKUP($H72,'WMA -stare dane'!$H$2:$P$114,4,0),"")</f>
        <v>18.967166</v>
      </c>
      <c r="AI72" s="260" t="str">
        <f>IF($AF72="współrzędne niezmienione",VLOOKUP($H72,'WMA -stare dane'!$H$2:$P$114,5,0),"")</f>
        <v>54.231763</v>
      </c>
      <c r="AJ72" s="260" t="str">
        <f>IF($AF72="współrzędne niezmienione",VLOOKUP($H72,'WMA -stare dane'!$H$2:$P$114,6,0),"")</f>
        <v>19.045080</v>
      </c>
      <c r="AK72" s="250">
        <f>IF($AF72="współrzędne niezmienione",VLOOKUP($H72,'WMA -stare dane'!$H$2:$P$114,7,0),"")</f>
        <v>27.6</v>
      </c>
      <c r="AL72" s="250">
        <f>IF($AF72="współrzędne niezmienione",VLOOKUP($H72,'WMA -stare dane'!$H$2:$P$114,8,0),"")</f>
        <v>33.299999999999997</v>
      </c>
      <c r="AM72" s="250" t="str">
        <f>IF($AF72="współrzędne niezmienione",VLOOKUP($H72,'WMA -stare dane'!$H$2:$P$114,9,0),"")</f>
        <v>S7i</v>
      </c>
    </row>
    <row r="73" spans="1:39" ht="58">
      <c r="A73" s="42">
        <v>71</v>
      </c>
      <c r="B73" s="21">
        <v>71</v>
      </c>
      <c r="C73" s="7" t="s">
        <v>463</v>
      </c>
      <c r="D73" s="1" t="s">
        <v>966</v>
      </c>
      <c r="E73" s="20" t="s">
        <v>64</v>
      </c>
      <c r="F73" s="1" t="s">
        <v>988</v>
      </c>
      <c r="G73" s="1" t="s">
        <v>989</v>
      </c>
      <c r="H73" s="1" t="s">
        <v>990</v>
      </c>
      <c r="I73" s="1" t="s">
        <v>991</v>
      </c>
      <c r="J73" s="1" t="s">
        <v>1001</v>
      </c>
      <c r="K73" s="1" t="s">
        <v>1002</v>
      </c>
      <c r="L73" s="1" t="s">
        <v>1003</v>
      </c>
      <c r="M73" s="1" t="s">
        <v>1004</v>
      </c>
      <c r="N73" s="1" t="s">
        <v>992</v>
      </c>
      <c r="O73" s="1" t="s">
        <v>993</v>
      </c>
      <c r="P73" s="1"/>
      <c r="Q73" s="1" t="s">
        <v>994</v>
      </c>
      <c r="R73" s="1" t="s">
        <v>73</v>
      </c>
      <c r="S73" s="1" t="s">
        <v>995</v>
      </c>
      <c r="T73" s="20" t="s">
        <v>94</v>
      </c>
      <c r="U73" s="7" t="s">
        <v>996</v>
      </c>
      <c r="V73" s="1" t="s">
        <v>997</v>
      </c>
      <c r="W73" s="2" t="s">
        <v>127</v>
      </c>
      <c r="X73" s="2" t="s">
        <v>998</v>
      </c>
      <c r="Y73" s="32" t="s">
        <v>999</v>
      </c>
      <c r="Z73" s="58" t="s">
        <v>1000</v>
      </c>
      <c r="AA73" s="67" t="s">
        <v>96</v>
      </c>
      <c r="AB73" s="67" t="s">
        <v>96</v>
      </c>
      <c r="AC73"/>
      <c r="AD73" s="249" t="str">
        <f>VLOOKUP(H73,'WMA -stare dane'!$H$1:$R$114,1,0)</f>
        <v>53.883475 18.627809</v>
      </c>
      <c r="AE73" s="249" t="str">
        <f>VLOOKUP(I73,'WMA -stare dane'!$I$1:$R$114,1,0)</f>
        <v>53.739454 18.630381</v>
      </c>
      <c r="AF73" s="250" t="str">
        <f t="shared" si="13"/>
        <v>współrzędne niezmienione</v>
      </c>
      <c r="AG73" s="260" t="str">
        <f>IF($AF73="współrzędne niezmienione",VLOOKUP($H73,'WMA -stare dane'!$H$2:$P$114,3,0),"")</f>
        <v>53.883475</v>
      </c>
      <c r="AH73" s="260" t="str">
        <f>IF($AF73="współrzędne niezmienione",VLOOKUP($H73,'WMA -stare dane'!$H$2:$P$114,4,0),"")</f>
        <v>18.627809</v>
      </c>
      <c r="AI73" s="260" t="str">
        <f>IF($AF73="współrzędne niezmienione",VLOOKUP($H73,'WMA -stare dane'!$H$2:$P$114,5,0),"")</f>
        <v>53.739454</v>
      </c>
      <c r="AJ73" s="260" t="str">
        <f>IF($AF73="współrzędne niezmienione",VLOOKUP($H73,'WMA -stare dane'!$H$2:$P$114,6,0),"")</f>
        <v>18.630381</v>
      </c>
      <c r="AK73" s="250">
        <f>IF($AF73="współrzędne niezmienione",VLOOKUP($H73,'WMA -stare dane'!$H$2:$P$114,7,0),"")</f>
        <v>42.6</v>
      </c>
      <c r="AL73" s="250">
        <f>IF($AF73="współrzędne niezmienione",VLOOKUP($H73,'WMA -stare dane'!$H$2:$P$114,8,0),"")</f>
        <v>58.8</v>
      </c>
      <c r="AM73" s="250" t="str">
        <f>IF($AF73="współrzędne niezmienione",VLOOKUP($H73,'WMA -stare dane'!$H$2:$P$114,9,0),"")</f>
        <v>A1</v>
      </c>
    </row>
    <row r="74" spans="1:39" ht="43.5">
      <c r="A74" s="42">
        <v>72</v>
      </c>
      <c r="B74" s="21">
        <v>72</v>
      </c>
      <c r="C74" s="7" t="s">
        <v>463</v>
      </c>
      <c r="D74" s="1" t="s">
        <v>86</v>
      </c>
      <c r="E74" s="20" t="s">
        <v>64</v>
      </c>
      <c r="F74" s="1" t="s">
        <v>1005</v>
      </c>
      <c r="G74" s="1" t="s">
        <v>1006</v>
      </c>
      <c r="H74" s="1" t="s">
        <v>1007</v>
      </c>
      <c r="I74" s="1" t="s">
        <v>1008</v>
      </c>
      <c r="J74" s="1" t="s">
        <v>1012</v>
      </c>
      <c r="K74" s="1" t="s">
        <v>1013</v>
      </c>
      <c r="L74" s="1" t="s">
        <v>1014</v>
      </c>
      <c r="M74" s="1" t="s">
        <v>1015</v>
      </c>
      <c r="N74" s="1" t="s">
        <v>1009</v>
      </c>
      <c r="O74" s="1" t="s">
        <v>1010</v>
      </c>
      <c r="P74" s="1" t="s">
        <v>392</v>
      </c>
      <c r="Q74" s="1" t="s">
        <v>1011</v>
      </c>
      <c r="R74" s="1" t="s">
        <v>73</v>
      </c>
      <c r="S74" s="1"/>
      <c r="T74" s="20" t="s">
        <v>94</v>
      </c>
      <c r="U74" s="7"/>
      <c r="V74" s="1"/>
      <c r="W74" s="14" t="s">
        <v>95</v>
      </c>
      <c r="X74" s="14"/>
      <c r="Y74" s="32"/>
      <c r="Z74" s="34"/>
      <c r="AA74" s="36" t="s">
        <v>96</v>
      </c>
      <c r="AB74" s="36" t="s">
        <v>96</v>
      </c>
      <c r="AC74"/>
      <c r="AD74" s="249" t="str">
        <f>VLOOKUP(H74,'WMA -stare dane'!$H$1:$R$114,1,0)</f>
        <v>54.07911 19.60888</v>
      </c>
      <c r="AE74" s="249" t="str">
        <f>VLOOKUP(I74,'WMA -stare dane'!$I$1:$R$114,1,0)</f>
        <v xml:space="preserve">53.971192 19.697196 </v>
      </c>
      <c r="AF74" s="250" t="str">
        <f t="shared" si="13"/>
        <v>współrzędne niezmienione</v>
      </c>
      <c r="AG74" s="260" t="str">
        <f>IF($AF74="współrzędne niezmienione",VLOOKUP($H74,'WMA -stare dane'!$H$2:$P$114,3,0),"")</f>
        <v>54.07911</v>
      </c>
      <c r="AH74" s="260" t="str">
        <f>IF($AF74="współrzędne niezmienione",VLOOKUP($H74,'WMA -stare dane'!$H$2:$P$114,4,0),"")</f>
        <v>19.60888</v>
      </c>
      <c r="AI74" s="260" t="str">
        <f>IF($AF74="współrzędne niezmienione",VLOOKUP($H74,'WMA -stare dane'!$H$2:$P$114,5,0),"")</f>
        <v>53.971192</v>
      </c>
      <c r="AJ74" s="260" t="str">
        <f>IF($AF74="współrzędne niezmienione",VLOOKUP($H74,'WMA -stare dane'!$H$2:$P$114,6,0),"")</f>
        <v>19.697196</v>
      </c>
      <c r="AK74" s="250">
        <f>IF($AF74="współrzędne niezmienione",VLOOKUP($H74,'WMA -stare dane'!$H$2:$P$114,7,0),"")</f>
        <v>13.4</v>
      </c>
      <c r="AL74" s="250">
        <f>IF($AF74="współrzędne niezmienione",VLOOKUP($H74,'WMA -stare dane'!$H$2:$P$114,8,0),"")</f>
        <v>27.3</v>
      </c>
      <c r="AM74" s="250" t="str">
        <f>IF($AF74="współrzędne niezmienione",VLOOKUP($H74,'WMA -stare dane'!$H$2:$P$114,9,0),"")</f>
        <v>S7g</v>
      </c>
    </row>
    <row r="75" spans="1:39" ht="43.5">
      <c r="A75" s="42">
        <v>73</v>
      </c>
      <c r="B75" s="21">
        <v>73</v>
      </c>
      <c r="C75" s="7" t="s">
        <v>463</v>
      </c>
      <c r="D75" s="1" t="s">
        <v>86</v>
      </c>
      <c r="E75" s="20" t="s">
        <v>64</v>
      </c>
      <c r="F75" s="1" t="s">
        <v>1016</v>
      </c>
      <c r="G75" s="1" t="s">
        <v>1017</v>
      </c>
      <c r="H75" s="1" t="s">
        <v>1018</v>
      </c>
      <c r="I75" s="1" t="s">
        <v>1019</v>
      </c>
      <c r="J75" s="1" t="s">
        <v>1023</v>
      </c>
      <c r="K75" s="1" t="s">
        <v>1024</v>
      </c>
      <c r="L75" s="1" t="s">
        <v>1025</v>
      </c>
      <c r="M75" s="1" t="s">
        <v>1026</v>
      </c>
      <c r="N75" s="1" t="s">
        <v>1020</v>
      </c>
      <c r="O75" s="1" t="s">
        <v>1021</v>
      </c>
      <c r="P75" s="1" t="s">
        <v>392</v>
      </c>
      <c r="Q75" s="1" t="s">
        <v>1022</v>
      </c>
      <c r="R75" s="1" t="s">
        <v>73</v>
      </c>
      <c r="S75" s="1"/>
      <c r="T75" s="20" t="s">
        <v>94</v>
      </c>
      <c r="U75" s="7"/>
      <c r="V75" s="1"/>
      <c r="W75" s="14" t="s">
        <v>95</v>
      </c>
      <c r="X75" s="14"/>
      <c r="Y75" s="32"/>
      <c r="Z75" s="34"/>
      <c r="AA75" s="36" t="s">
        <v>96</v>
      </c>
      <c r="AB75" s="36" t="s">
        <v>96</v>
      </c>
      <c r="AC75"/>
      <c r="AD75" s="249" t="str">
        <f>VLOOKUP(H75,'WMA -stare dane'!$H$1:$R$114,1,0)</f>
        <v>53.408264 20.339296</v>
      </c>
      <c r="AE75" s="249" t="str">
        <f>VLOOKUP(I75,'WMA -stare dane'!$I$1:$R$114,1,0)</f>
        <v>53.333866 20.435386</v>
      </c>
      <c r="AF75" s="250" t="str">
        <f t="shared" si="13"/>
        <v>współrzędne niezmienione</v>
      </c>
      <c r="AG75" s="260" t="str">
        <f>IF($AF75="współrzędne niezmienione",VLOOKUP($H75,'WMA -stare dane'!$H$2:$P$114,3,0),"")</f>
        <v>53.408264</v>
      </c>
      <c r="AH75" s="260" t="str">
        <f>IF($AF75="współrzędne niezmienione",VLOOKUP($H75,'WMA -stare dane'!$H$2:$P$114,4,0),"")</f>
        <v>20.339296</v>
      </c>
      <c r="AI75" s="260" t="str">
        <f>IF($AF75="współrzędne niezmienione",VLOOKUP($H75,'WMA -stare dane'!$H$2:$P$114,5,0),"")</f>
        <v>53.333866</v>
      </c>
      <c r="AJ75" s="260" t="str">
        <f>IF($AF75="współrzędne niezmienione",VLOOKUP($H75,'WMA -stare dane'!$H$2:$P$114,6,0),"")</f>
        <v>20.435386</v>
      </c>
      <c r="AK75" s="250">
        <f>IF($AF75="współrzędne niezmienione",VLOOKUP($H75,'WMA -stare dane'!$H$2:$P$114,7,0),"")</f>
        <v>22.8</v>
      </c>
      <c r="AL75" s="250">
        <f>IF($AF75="współrzędne niezmienione",VLOOKUP($H75,'WMA -stare dane'!$H$2:$P$114,8,0),"")</f>
        <v>34.15</v>
      </c>
      <c r="AM75" s="250" t="str">
        <f>IF($AF75="współrzędne niezmienione",VLOOKUP($H75,'WMA -stare dane'!$H$2:$P$114,9,0),"")</f>
        <v>S7j</v>
      </c>
    </row>
    <row r="76" spans="1:39" ht="43.5">
      <c r="A76" s="42">
        <v>74</v>
      </c>
      <c r="B76" s="21">
        <v>74</v>
      </c>
      <c r="C76" s="7" t="s">
        <v>85</v>
      </c>
      <c r="D76" s="1" t="s">
        <v>86</v>
      </c>
      <c r="E76" s="20" t="s">
        <v>64</v>
      </c>
      <c r="F76" s="1" t="s">
        <v>1027</v>
      </c>
      <c r="G76" s="1" t="s">
        <v>1028</v>
      </c>
      <c r="H76" s="1" t="s">
        <v>1029</v>
      </c>
      <c r="I76" s="1" t="s">
        <v>1030</v>
      </c>
      <c r="J76" s="1" t="s">
        <v>1035</v>
      </c>
      <c r="K76" s="1" t="s">
        <v>1036</v>
      </c>
      <c r="L76" s="1" t="s">
        <v>1037</v>
      </c>
      <c r="M76" s="1" t="s">
        <v>1038</v>
      </c>
      <c r="N76" s="1" t="s">
        <v>1031</v>
      </c>
      <c r="O76" s="1" t="s">
        <v>1032</v>
      </c>
      <c r="P76" s="1" t="s">
        <v>1033</v>
      </c>
      <c r="Q76" s="1" t="s">
        <v>1034</v>
      </c>
      <c r="R76" s="1" t="s">
        <v>73</v>
      </c>
      <c r="S76" s="1"/>
      <c r="T76" s="20" t="s">
        <v>94</v>
      </c>
      <c r="U76" s="7"/>
      <c r="V76" s="1"/>
      <c r="W76" s="14" t="s">
        <v>95</v>
      </c>
      <c r="X76" s="14"/>
      <c r="Y76" s="32"/>
      <c r="Z76" s="34"/>
      <c r="AA76" s="36" t="s">
        <v>96</v>
      </c>
      <c r="AB76" s="36" t="s">
        <v>96</v>
      </c>
      <c r="AC76"/>
      <c r="AD76" s="249" t="str">
        <f>VLOOKUP(H76,'WMA -stare dane'!$H$1:$R$114,1,0)</f>
        <v>53.7144444444444 20.4277777777778</v>
      </c>
      <c r="AE76" s="249" t="str">
        <f>VLOOKUP(I76,'WMA -stare dane'!$I$1:$R$114,1,0)</f>
        <v>53.667778 20.403889</v>
      </c>
      <c r="AF76" s="250" t="str">
        <f t="shared" si="13"/>
        <v>współrzędne niezmienione</v>
      </c>
      <c r="AG76" s="260" t="str">
        <f>IF($AF76="współrzędne niezmienione",VLOOKUP($H76,'WMA -stare dane'!$H$2:$P$114,3,0),"")</f>
        <v>53.7144444444444</v>
      </c>
      <c r="AH76" s="260" t="str">
        <f>IF($AF76="współrzędne niezmienione",VLOOKUP($H76,'WMA -stare dane'!$H$2:$P$114,4,0),"")</f>
        <v>20.4277777777778</v>
      </c>
      <c r="AI76" s="260" t="str">
        <f>IF($AF76="współrzędne niezmienione",VLOOKUP($H76,'WMA -stare dane'!$H$2:$P$114,5,0),"")</f>
        <v>53.667778</v>
      </c>
      <c r="AJ76" s="260" t="str">
        <f>IF($AF76="współrzędne niezmienione",VLOOKUP($H76,'WMA -stare dane'!$H$2:$P$114,6,0),"")</f>
        <v>20.403889</v>
      </c>
      <c r="AK76" s="250">
        <f>IF($AF76="współrzędne niezmienione",VLOOKUP($H76,'WMA -stare dane'!$H$2:$P$114,7,0),"")</f>
        <v>0.4</v>
      </c>
      <c r="AL76" s="250">
        <f>IF($AF76="współrzędne niezmienione",VLOOKUP($H76,'WMA -stare dane'!$H$2:$P$114,8,0),"")</f>
        <v>5.9</v>
      </c>
      <c r="AM76" s="250" t="str">
        <f>IF($AF76="współrzędne niezmienione",VLOOKUP($H76,'WMA -stare dane'!$H$2:$P$114,9,0),"")</f>
        <v>S51c</v>
      </c>
    </row>
    <row r="77" spans="1:39" ht="72.5" hidden="1">
      <c r="A77" s="42">
        <v>75</v>
      </c>
      <c r="B77" s="21">
        <v>75</v>
      </c>
      <c r="C77" s="21" t="s">
        <v>85</v>
      </c>
      <c r="D77" s="1" t="s">
        <v>86</v>
      </c>
      <c r="E77" s="20" t="s">
        <v>102</v>
      </c>
      <c r="F77" s="1" t="s">
        <v>1040</v>
      </c>
      <c r="G77" s="20"/>
      <c r="H77" s="1"/>
      <c r="I77" s="1"/>
      <c r="J77" s="1"/>
      <c r="K77" s="1"/>
      <c r="L77" s="1"/>
      <c r="M77" s="1"/>
      <c r="N77" s="1" t="s">
        <v>1041</v>
      </c>
      <c r="O77" s="20" t="s">
        <v>1042</v>
      </c>
      <c r="P77" s="1">
        <v>57</v>
      </c>
      <c r="Q77" s="1" t="s">
        <v>1043</v>
      </c>
      <c r="R77" s="1" t="s">
        <v>123</v>
      </c>
      <c r="S77" s="20"/>
      <c r="T77" s="1" t="s">
        <v>1044</v>
      </c>
      <c r="U77" s="7" t="s">
        <v>125</v>
      </c>
      <c r="V77" s="1" t="s">
        <v>1045</v>
      </c>
      <c r="W77" s="14" t="s">
        <v>95</v>
      </c>
      <c r="X77" s="14" t="s">
        <v>1046</v>
      </c>
      <c r="Y77" s="32"/>
      <c r="Z77" s="34"/>
      <c r="AA77" s="36" t="s">
        <v>96</v>
      </c>
      <c r="AB77" s="36" t="s">
        <v>96</v>
      </c>
      <c r="AC77"/>
      <c r="AD77" s="249" t="e">
        <f>VLOOKUP(H77,'WMA -stare dane'!$H$1:$R$114,1,0)</f>
        <v>#N/A</v>
      </c>
      <c r="AE77" s="249" t="e">
        <f>VLOOKUP(I77,'WMA -stare dane'!$I$1:$R$114,1,0)</f>
        <v>#N/A</v>
      </c>
      <c r="AF77" s="250" t="e">
        <f t="shared" si="13"/>
        <v>#N/A</v>
      </c>
      <c r="AG77" s="249" t="e">
        <f>IF($AF77="współrzędne niezmienione",VLOOKUP($H77,'WMA -stare dane'!$H$2:$P$114,3,0),"")</f>
        <v>#N/A</v>
      </c>
      <c r="AH77" s="249" t="e">
        <f>IF($AF77="współrzędne niezmienione",VLOOKUP($H77,'WMA -stare dane'!$H$2:$P$114,4,0),"")</f>
        <v>#N/A</v>
      </c>
      <c r="AI77" s="249" t="e">
        <f>IF($AF77="współrzędne niezmienione",VLOOKUP($H77,'WMA -stare dane'!$H$2:$P$114,5,0),"")</f>
        <v>#N/A</v>
      </c>
      <c r="AJ77" s="249" t="e">
        <f>IF($AF77="współrzędne niezmienione",VLOOKUP($H77,'WMA -stare dane'!$H$2:$P$114,6,0),"")</f>
        <v>#N/A</v>
      </c>
      <c r="AK77" s="250" t="e">
        <f>IF($AF77="współrzędne niezmienione",VLOOKUP($H77,'WMA -stare dane'!$H$2:$P$114,7,0),"")</f>
        <v>#N/A</v>
      </c>
      <c r="AL77" s="250" t="e">
        <f>IF($AF77="współrzędne niezmienione",VLOOKUP($H77,'WMA -stare dane'!$H$2:$P$114,8,0),"")</f>
        <v>#N/A</v>
      </c>
      <c r="AM77" s="250" t="e">
        <f>IF($AF77="współrzędne niezmienione",VLOOKUP($H77,'WMA -stare dane'!$H$2:$P$114,9,0),"")</f>
        <v>#N/A</v>
      </c>
    </row>
    <row r="78" spans="1:39" ht="43.5" hidden="1">
      <c r="A78" s="42">
        <v>76</v>
      </c>
      <c r="B78" s="21">
        <v>76</v>
      </c>
      <c r="C78" s="21" t="s">
        <v>85</v>
      </c>
      <c r="D78" s="1" t="s">
        <v>86</v>
      </c>
      <c r="E78" s="20" t="s">
        <v>102</v>
      </c>
      <c r="F78" s="1" t="s">
        <v>1040</v>
      </c>
      <c r="G78" s="20"/>
      <c r="H78" s="1"/>
      <c r="I78" s="1"/>
      <c r="J78" s="1"/>
      <c r="K78" s="1"/>
      <c r="L78" s="1"/>
      <c r="M78" s="1"/>
      <c r="N78" s="1" t="s">
        <v>1047</v>
      </c>
      <c r="O78" s="20" t="s">
        <v>1048</v>
      </c>
      <c r="P78" s="1">
        <v>53</v>
      </c>
      <c r="Q78" s="1" t="s">
        <v>1049</v>
      </c>
      <c r="R78" s="1" t="s">
        <v>123</v>
      </c>
      <c r="S78" s="20"/>
      <c r="T78" s="1" t="s">
        <v>1050</v>
      </c>
      <c r="U78" s="7" t="s">
        <v>125</v>
      </c>
      <c r="V78" s="1"/>
      <c r="W78" s="14" t="s">
        <v>95</v>
      </c>
      <c r="X78" s="14" t="s">
        <v>1046</v>
      </c>
      <c r="Y78" s="32"/>
      <c r="Z78" s="34"/>
      <c r="AA78" s="36" t="s">
        <v>96</v>
      </c>
      <c r="AB78" s="36" t="s">
        <v>96</v>
      </c>
      <c r="AC78"/>
      <c r="AD78" s="249" t="e">
        <f>VLOOKUP(H78,'WMA -stare dane'!$H$1:$R$114,1,0)</f>
        <v>#N/A</v>
      </c>
      <c r="AE78" s="249" t="e">
        <f>VLOOKUP(I78,'WMA -stare dane'!$I$1:$R$114,1,0)</f>
        <v>#N/A</v>
      </c>
      <c r="AF78" s="250" t="e">
        <f t="shared" si="13"/>
        <v>#N/A</v>
      </c>
      <c r="AG78" s="249" t="e">
        <f>IF($AF78="współrzędne niezmienione",VLOOKUP($H78,'WMA -stare dane'!$H$2:$P$114,3,0),"")</f>
        <v>#N/A</v>
      </c>
      <c r="AH78" s="249" t="e">
        <f>IF($AF78="współrzędne niezmienione",VLOOKUP($H78,'WMA -stare dane'!$H$2:$P$114,4,0),"")</f>
        <v>#N/A</v>
      </c>
      <c r="AI78" s="249" t="e">
        <f>IF($AF78="współrzędne niezmienione",VLOOKUP($H78,'WMA -stare dane'!$H$2:$P$114,5,0),"")</f>
        <v>#N/A</v>
      </c>
      <c r="AJ78" s="249" t="e">
        <f>IF($AF78="współrzędne niezmienione",VLOOKUP($H78,'WMA -stare dane'!$H$2:$P$114,6,0),"")</f>
        <v>#N/A</v>
      </c>
      <c r="AK78" s="250" t="e">
        <f>IF($AF78="współrzędne niezmienione",VLOOKUP($H78,'WMA -stare dane'!$H$2:$P$114,7,0),"")</f>
        <v>#N/A</v>
      </c>
      <c r="AL78" s="250" t="e">
        <f>IF($AF78="współrzędne niezmienione",VLOOKUP($H78,'WMA -stare dane'!$H$2:$P$114,8,0),"")</f>
        <v>#N/A</v>
      </c>
      <c r="AM78" s="250" t="e">
        <f>IF($AF78="współrzędne niezmienione",VLOOKUP($H78,'WMA -stare dane'!$H$2:$P$114,9,0),"")</f>
        <v>#N/A</v>
      </c>
    </row>
    <row r="79" spans="1:39" ht="145">
      <c r="A79" s="42">
        <v>77</v>
      </c>
      <c r="B79" s="21">
        <v>77</v>
      </c>
      <c r="C79" s="21" t="s">
        <v>463</v>
      </c>
      <c r="D79" s="1" t="s">
        <v>86</v>
      </c>
      <c r="E79" s="20" t="s">
        <v>64</v>
      </c>
      <c r="F79" s="1" t="s">
        <v>1051</v>
      </c>
      <c r="G79" s="20" t="s">
        <v>1051</v>
      </c>
      <c r="H79" s="256" t="s">
        <v>1052</v>
      </c>
      <c r="I79" s="256" t="s">
        <v>1053</v>
      </c>
      <c r="J79" s="256" t="s">
        <v>1061</v>
      </c>
      <c r="K79" s="256" t="s">
        <v>1062</v>
      </c>
      <c r="L79" s="256" t="s">
        <v>1063</v>
      </c>
      <c r="M79" s="256" t="s">
        <v>1064</v>
      </c>
      <c r="N79" s="1" t="s">
        <v>1054</v>
      </c>
      <c r="O79" s="20" t="s">
        <v>1055</v>
      </c>
      <c r="P79" s="1">
        <v>15</v>
      </c>
      <c r="Q79" s="1" t="s">
        <v>1056</v>
      </c>
      <c r="R79" s="1" t="s">
        <v>123</v>
      </c>
      <c r="S79" s="20"/>
      <c r="T79" s="1" t="s">
        <v>1057</v>
      </c>
      <c r="U79" s="7" t="s">
        <v>125</v>
      </c>
      <c r="V79" s="1" t="s">
        <v>1058</v>
      </c>
      <c r="W79" s="2" t="s">
        <v>127</v>
      </c>
      <c r="X79" s="2" t="s">
        <v>1059</v>
      </c>
      <c r="Y79" s="32" t="s">
        <v>1060</v>
      </c>
      <c r="Z79" s="34"/>
      <c r="AA79" s="36" t="s">
        <v>96</v>
      </c>
      <c r="AB79" s="36" t="s">
        <v>96</v>
      </c>
      <c r="AC79" t="s">
        <v>251</v>
      </c>
      <c r="AD79" s="249"/>
      <c r="AE79" s="249"/>
      <c r="AF79" s="250"/>
      <c r="AG79" s="260" t="str">
        <f>J79</f>
        <v>53.496044</v>
      </c>
      <c r="AH79" s="260" t="str">
        <f t="shared" ref="AH79:AJ79" si="15">K79</f>
        <v>19.668187</v>
      </c>
      <c r="AI79" s="260" t="str">
        <f t="shared" si="15"/>
        <v>53.503476</v>
      </c>
      <c r="AJ79" s="260" t="str">
        <f t="shared" si="15"/>
        <v>19.693660</v>
      </c>
      <c r="AK79" s="250"/>
      <c r="AL79" s="250"/>
      <c r="AM79" s="250"/>
    </row>
    <row r="80" spans="1:39" ht="87" hidden="1">
      <c r="A80" s="42">
        <v>78</v>
      </c>
      <c r="B80" s="21">
        <v>78</v>
      </c>
      <c r="C80" s="21" t="s">
        <v>85</v>
      </c>
      <c r="D80" s="1" t="s">
        <v>86</v>
      </c>
      <c r="E80" s="20" t="s">
        <v>102</v>
      </c>
      <c r="F80" s="1" t="s">
        <v>1065</v>
      </c>
      <c r="G80" s="1" t="s">
        <v>1065</v>
      </c>
      <c r="H80" s="1"/>
      <c r="I80" s="1"/>
      <c r="J80" s="1"/>
      <c r="K80" s="1"/>
      <c r="L80" s="1"/>
      <c r="M80" s="1"/>
      <c r="N80" s="75" t="s">
        <v>1066</v>
      </c>
      <c r="O80" s="20"/>
      <c r="P80" s="1">
        <v>57</v>
      </c>
      <c r="Q80" s="1" t="s">
        <v>1067</v>
      </c>
      <c r="R80" s="1" t="s">
        <v>123</v>
      </c>
      <c r="S80" s="20"/>
      <c r="T80" s="1" t="s">
        <v>1068</v>
      </c>
      <c r="U80" s="7" t="s">
        <v>125</v>
      </c>
      <c r="V80" s="1" t="s">
        <v>1069</v>
      </c>
      <c r="W80" s="14" t="s">
        <v>95</v>
      </c>
      <c r="X80" s="14" t="s">
        <v>1070</v>
      </c>
      <c r="Y80" s="32" t="s">
        <v>1071</v>
      </c>
      <c r="Z80" s="34" t="s">
        <v>1072</v>
      </c>
      <c r="AA80" s="36" t="s">
        <v>96</v>
      </c>
      <c r="AB80" s="36" t="s">
        <v>96</v>
      </c>
      <c r="AC80"/>
      <c r="AD80" s="249" t="e">
        <f>VLOOKUP(H80,'WMA -stare dane'!$H$1:$R$114,1,0)</f>
        <v>#N/A</v>
      </c>
      <c r="AE80" s="249" t="e">
        <f>VLOOKUP(I80,'WMA -stare dane'!$I$1:$R$114,1,0)</f>
        <v>#N/A</v>
      </c>
      <c r="AF80" s="250" t="e">
        <f t="shared" si="13"/>
        <v>#N/A</v>
      </c>
      <c r="AG80" s="249" t="e">
        <f>IF($AF80="współrzędne niezmienione",VLOOKUP($H80,'WMA -stare dane'!$H$2:$P$114,3,0),"")</f>
        <v>#N/A</v>
      </c>
      <c r="AH80" s="249" t="e">
        <f>IF($AF80="współrzędne niezmienione",VLOOKUP($H80,'WMA -stare dane'!$H$2:$P$114,4,0),"")</f>
        <v>#N/A</v>
      </c>
      <c r="AI80" s="249" t="e">
        <f>IF($AF80="współrzędne niezmienione",VLOOKUP($H80,'WMA -stare dane'!$H$2:$P$114,5,0),"")</f>
        <v>#N/A</v>
      </c>
      <c r="AJ80" s="249" t="e">
        <f>IF($AF80="współrzędne niezmienione",VLOOKUP($H80,'WMA -stare dane'!$H$2:$P$114,6,0),"")</f>
        <v>#N/A</v>
      </c>
      <c r="AK80" s="250" t="e">
        <f>IF($AF80="współrzędne niezmienione",VLOOKUP($H80,'WMA -stare dane'!$H$2:$P$114,7,0),"")</f>
        <v>#N/A</v>
      </c>
      <c r="AL80" s="250" t="e">
        <f>IF($AF80="współrzędne niezmienione",VLOOKUP($H80,'WMA -stare dane'!$H$2:$P$114,8,0),"")</f>
        <v>#N/A</v>
      </c>
      <c r="AM80" s="250" t="e">
        <f>IF($AF80="współrzędne niezmienione",VLOOKUP($H80,'WMA -stare dane'!$H$2:$P$114,9,0),"")</f>
        <v>#N/A</v>
      </c>
    </row>
    <row r="81" spans="1:39" ht="43.5">
      <c r="A81" s="42">
        <v>79</v>
      </c>
      <c r="B81" s="21">
        <v>79</v>
      </c>
      <c r="C81" s="7" t="s">
        <v>85</v>
      </c>
      <c r="D81" s="1" t="s">
        <v>1073</v>
      </c>
      <c r="E81" s="20" t="s">
        <v>64</v>
      </c>
      <c r="F81" s="1" t="s">
        <v>1074</v>
      </c>
      <c r="G81" s="1" t="s">
        <v>1075</v>
      </c>
      <c r="H81" s="1" t="s">
        <v>1076</v>
      </c>
      <c r="I81" s="1" t="s">
        <v>1077</v>
      </c>
      <c r="J81" s="1" t="s">
        <v>1081</v>
      </c>
      <c r="K81" s="1" t="s">
        <v>1082</v>
      </c>
      <c r="L81" s="1" t="s">
        <v>1083</v>
      </c>
      <c r="M81" s="1" t="s">
        <v>1084</v>
      </c>
      <c r="N81" s="1" t="s">
        <v>1078</v>
      </c>
      <c r="O81" s="1" t="s">
        <v>1079</v>
      </c>
      <c r="P81" s="1" t="s">
        <v>798</v>
      </c>
      <c r="Q81" s="1" t="s">
        <v>1080</v>
      </c>
      <c r="R81" s="1" t="s">
        <v>73</v>
      </c>
      <c r="S81" s="1"/>
      <c r="T81" s="20" t="s">
        <v>94</v>
      </c>
      <c r="U81" s="7"/>
      <c r="V81" s="1"/>
      <c r="W81" s="14" t="s">
        <v>95</v>
      </c>
      <c r="X81" s="14"/>
      <c r="Y81" s="32"/>
      <c r="Z81" s="44"/>
      <c r="AA81" s="61"/>
      <c r="AB81" s="61"/>
      <c r="AC81" s="252"/>
      <c r="AD81" s="249" t="str">
        <f>VLOOKUP(H81,'WMA -stare dane'!$H$1:$R$114,1,0)</f>
        <v>53.03619 22.35030</v>
      </c>
      <c r="AE81" s="249" t="str">
        <f>VLOOKUP(I81,'WMA -stare dane'!$I$1:$R$114,1,0)</f>
        <v>53.08060 22.44613</v>
      </c>
      <c r="AF81" s="250" t="str">
        <f t="shared" si="13"/>
        <v>współrzędne niezmienione</v>
      </c>
      <c r="AG81" s="260" t="str">
        <f>IF($AF81="współrzędne niezmienione",VLOOKUP($H81,'WMA -stare dane'!$H$2:$P$114,3,0),"")</f>
        <v>53.03619</v>
      </c>
      <c r="AH81" s="260" t="str">
        <f>IF($AF81="współrzędne niezmienione",VLOOKUP($H81,'WMA -stare dane'!$H$2:$P$114,4,0),"")</f>
        <v>22.35030</v>
      </c>
      <c r="AI81" s="260" t="str">
        <f>IF($AF81="współrzędne niezmienione",VLOOKUP($H81,'WMA -stare dane'!$H$2:$P$114,5,0),"")</f>
        <v>53.08060</v>
      </c>
      <c r="AJ81" s="260" t="str">
        <f>IF($AF81="współrzędne niezmienione",VLOOKUP($H81,'WMA -stare dane'!$H$2:$P$114,6,0),"")</f>
        <v>22.44613</v>
      </c>
      <c r="AK81" s="250">
        <f>IF($AF81="współrzędne niezmienione",VLOOKUP($H81,'WMA -stare dane'!$H$2:$P$114,7,0),"")</f>
        <v>2.9</v>
      </c>
      <c r="AL81" s="250">
        <f>IF($AF81="współrzędne niezmienione",VLOOKUP($H81,'WMA -stare dane'!$H$2:$P$114,8,0),"")</f>
        <v>11</v>
      </c>
      <c r="AM81" s="250" t="str">
        <f>IF($AF81="współrzędne niezmienione",VLOOKUP($H81,'WMA -stare dane'!$H$2:$P$114,9,0),"")</f>
        <v>S8n</v>
      </c>
    </row>
    <row r="82" spans="1:39" ht="348">
      <c r="A82" s="42">
        <v>80</v>
      </c>
      <c r="B82" s="21">
        <v>80</v>
      </c>
      <c r="C82" s="7" t="s">
        <v>62</v>
      </c>
      <c r="D82" s="1" t="s">
        <v>1086</v>
      </c>
      <c r="E82" s="20" t="s">
        <v>64</v>
      </c>
      <c r="F82" s="1" t="s">
        <v>1087</v>
      </c>
      <c r="G82" s="1" t="s">
        <v>1088</v>
      </c>
      <c r="H82" s="1" t="s">
        <v>1089</v>
      </c>
      <c r="I82" s="1" t="s">
        <v>1090</v>
      </c>
      <c r="J82" s="1" t="s">
        <v>1099</v>
      </c>
      <c r="K82" s="1" t="s">
        <v>1100</v>
      </c>
      <c r="L82" s="1" t="s">
        <v>1101</v>
      </c>
      <c r="M82" s="1" t="s">
        <v>1102</v>
      </c>
      <c r="N82" s="1" t="s">
        <v>1091</v>
      </c>
      <c r="O82" s="1" t="s">
        <v>1092</v>
      </c>
      <c r="P82" s="1" t="s">
        <v>426</v>
      </c>
      <c r="Q82" s="1" t="s">
        <v>1093</v>
      </c>
      <c r="R82" s="1" t="s">
        <v>73</v>
      </c>
      <c r="S82" s="1"/>
      <c r="T82" s="1" t="s">
        <v>1094</v>
      </c>
      <c r="U82" s="7" t="s">
        <v>1095</v>
      </c>
      <c r="V82" s="1" t="s">
        <v>1096</v>
      </c>
      <c r="W82" s="15" t="s">
        <v>76</v>
      </c>
      <c r="X82" s="15" t="s">
        <v>1097</v>
      </c>
      <c r="Y82" s="32"/>
      <c r="Z82" s="32" t="s">
        <v>1098</v>
      </c>
      <c r="AA82" s="36" t="s">
        <v>96</v>
      </c>
      <c r="AB82" s="36" t="s">
        <v>96</v>
      </c>
      <c r="AC82"/>
      <c r="AD82" s="249" t="str">
        <f>VLOOKUP(H82,'WMA -stare dane'!$H$1:$R$114,1,0)</f>
        <v>51.403614 22.206054</v>
      </c>
      <c r="AE82" s="249" t="str">
        <f>VLOOKUP(I82,'WMA -stare dane'!$I$1:$R$114,1,0)</f>
        <v>51.382908 22.279233</v>
      </c>
      <c r="AF82" s="250" t="str">
        <f t="shared" si="13"/>
        <v>współrzędne niezmienione</v>
      </c>
      <c r="AG82" s="260" t="str">
        <f>IF($AF82="współrzędne niezmienione",VLOOKUP($H82,'WMA -stare dane'!$H$2:$P$114,3,0),"")</f>
        <v>51.403614</v>
      </c>
      <c r="AH82" s="260" t="str">
        <f>IF($AF82="współrzędne niezmienione",VLOOKUP($H82,'WMA -stare dane'!$H$2:$P$114,4,0),"")</f>
        <v>22.206054</v>
      </c>
      <c r="AI82" s="260" t="str">
        <f>IF($AF82="współrzędne niezmienione",VLOOKUP($H82,'WMA -stare dane'!$H$2:$P$114,5,0),"")</f>
        <v>51.382908</v>
      </c>
      <c r="AJ82" s="260" t="str">
        <f>IF($AF82="współrzędne niezmienione",VLOOKUP($H82,'WMA -stare dane'!$H$2:$P$114,6,0),"")</f>
        <v>22.279233</v>
      </c>
      <c r="AK82" s="250">
        <f>IF($AF82="współrzędne niezmienione",VLOOKUP($H82,'WMA -stare dane'!$H$2:$P$114,7,0),"")</f>
        <v>29.8</v>
      </c>
      <c r="AL82" s="250">
        <f>IF($AF82="współrzędne niezmienione",VLOOKUP($H82,'WMA -stare dane'!$H$2:$P$114,8,0),"")</f>
        <v>35.450000000000003</v>
      </c>
      <c r="AM82" s="250" t="str">
        <f>IF($AF82="współrzędne niezmienione",VLOOKUP($H82,'WMA -stare dane'!$H$2:$P$114,9,0),"")</f>
        <v>S12s</v>
      </c>
    </row>
    <row r="83" spans="1:39" ht="232">
      <c r="A83" s="42">
        <v>81</v>
      </c>
      <c r="B83" s="21">
        <v>81</v>
      </c>
      <c r="C83" s="7" t="s">
        <v>62</v>
      </c>
      <c r="D83" s="1" t="s">
        <v>1086</v>
      </c>
      <c r="E83" s="20" t="s">
        <v>64</v>
      </c>
      <c r="F83" s="1" t="s">
        <v>1103</v>
      </c>
      <c r="G83" s="1" t="s">
        <v>1104</v>
      </c>
      <c r="H83" s="1" t="s">
        <v>1105</v>
      </c>
      <c r="I83" s="1" t="s">
        <v>1106</v>
      </c>
      <c r="J83" s="1" t="s">
        <v>1112</v>
      </c>
      <c r="K83" s="1" t="s">
        <v>1113</v>
      </c>
      <c r="L83" s="1" t="s">
        <v>1114</v>
      </c>
      <c r="M83" s="1">
        <v>21969311</v>
      </c>
      <c r="N83" s="1" t="s">
        <v>1107</v>
      </c>
      <c r="O83" s="1" t="s">
        <v>1108</v>
      </c>
      <c r="P83" s="1" t="s">
        <v>426</v>
      </c>
      <c r="Q83" s="1" t="s">
        <v>1109</v>
      </c>
      <c r="R83" s="1" t="s">
        <v>73</v>
      </c>
      <c r="S83" s="1"/>
      <c r="T83" s="1" t="s">
        <v>1110</v>
      </c>
      <c r="U83" s="7" t="s">
        <v>557</v>
      </c>
      <c r="V83" s="1" t="s">
        <v>1111</v>
      </c>
      <c r="W83" s="2" t="s">
        <v>127</v>
      </c>
      <c r="X83" s="2"/>
      <c r="Y83" s="32"/>
      <c r="Z83" s="34"/>
      <c r="AA83" s="36"/>
      <c r="AB83" s="36"/>
      <c r="AC83" t="s">
        <v>251</v>
      </c>
      <c r="AD83" s="249" t="str">
        <f>VLOOKUP(H83,'WMA -stare dane'!$H$1:$R$114,1,0)</f>
        <v>51.646191 21.911239</v>
      </c>
      <c r="AE83" s="249" t="str">
        <f>VLOOKUP(I83,'WMA -stare dane'!$I$1:$R$114,1,0)</f>
        <v>51.606974 21969311</v>
      </c>
      <c r="AF83" s="250" t="str">
        <f t="shared" si="13"/>
        <v>współrzędne niezmienione</v>
      </c>
      <c r="AG83" s="260" t="str">
        <f>IF($AF83="współrzędne niezmienione",VLOOKUP($H83,'WMA -stare dane'!$H$2:$P$114,3,0),"")</f>
        <v>51.646191</v>
      </c>
      <c r="AH83" s="260" t="str">
        <f>IF($AF83="współrzędne niezmienione",VLOOKUP($H83,'WMA -stare dane'!$H$2:$P$114,4,0),"")</f>
        <v>21.911239</v>
      </c>
      <c r="AI83" s="260" t="str">
        <f>IF($AF83="współrzędne niezmienione",VLOOKUP($H83,'WMA -stare dane'!$H$2:$P$114,5,0),"")</f>
        <v>51.606974</v>
      </c>
      <c r="AJ83" s="260">
        <f>IF($AF83="współrzędne niezmienione",VLOOKUP($H83,'WMA -stare dane'!$H$2:$P$114,6,0),"")</f>
        <v>21969311</v>
      </c>
      <c r="AK83" s="250">
        <f>IF($AF83="współrzędne niezmienione",VLOOKUP($H83,'WMA -stare dane'!$H$2:$P$114,7,0),"")</f>
        <v>80.099999999999994</v>
      </c>
      <c r="AL83" s="250">
        <f>IF($AF83="współrzędne niezmienione",VLOOKUP($H83,'WMA -stare dane'!$H$2:$P$114,8,0),"")</f>
        <v>86.9</v>
      </c>
      <c r="AM83" s="250" t="str">
        <f>IF($AF83="współrzędne niezmienione",VLOOKUP($H83,'WMA -stare dane'!$H$2:$P$114,9,0),"")</f>
        <v>S17</v>
      </c>
    </row>
    <row r="84" spans="1:39" ht="304.5">
      <c r="A84" s="42">
        <v>82</v>
      </c>
      <c r="B84" s="21">
        <v>82</v>
      </c>
      <c r="C84" s="7" t="s">
        <v>62</v>
      </c>
      <c r="D84" s="1" t="s">
        <v>1086</v>
      </c>
      <c r="E84" s="20" t="s">
        <v>64</v>
      </c>
      <c r="F84" s="1" t="s">
        <v>1115</v>
      </c>
      <c r="G84" s="1" t="s">
        <v>1116</v>
      </c>
      <c r="H84" s="1" t="s">
        <v>1117</v>
      </c>
      <c r="I84" s="1" t="s">
        <v>1118</v>
      </c>
      <c r="J84" s="1" t="s">
        <v>1126</v>
      </c>
      <c r="K84" s="1" t="s">
        <v>1127</v>
      </c>
      <c r="L84" s="1" t="s">
        <v>1128</v>
      </c>
      <c r="M84" s="1" t="s">
        <v>1129</v>
      </c>
      <c r="N84" s="1" t="s">
        <v>1119</v>
      </c>
      <c r="O84" s="1" t="s">
        <v>1120</v>
      </c>
      <c r="P84" s="1" t="s">
        <v>1121</v>
      </c>
      <c r="Q84" s="1" t="s">
        <v>1122</v>
      </c>
      <c r="R84" s="1" t="s">
        <v>73</v>
      </c>
      <c r="S84" s="1"/>
      <c r="T84" s="1" t="s">
        <v>1123</v>
      </c>
      <c r="U84" s="7" t="s">
        <v>557</v>
      </c>
      <c r="V84" s="1" t="s">
        <v>1096</v>
      </c>
      <c r="W84" s="15" t="s">
        <v>76</v>
      </c>
      <c r="X84" s="15" t="s">
        <v>1097</v>
      </c>
      <c r="Y84" s="45" t="s">
        <v>1124</v>
      </c>
      <c r="Z84" s="45" t="s">
        <v>1125</v>
      </c>
      <c r="AA84" s="36" t="s">
        <v>96</v>
      </c>
      <c r="AB84" s="36" t="s">
        <v>96</v>
      </c>
      <c r="AC84"/>
      <c r="AD84" s="249" t="str">
        <f>VLOOKUP(H84,'WMA -stare dane'!$H$1:$R$114,1,0)</f>
        <v xml:space="preserve">51.21485 22.44137 </v>
      </c>
      <c r="AE84" s="249" t="str">
        <f>VLOOKUP(I84,'WMA -stare dane'!$I$1:$R$114,1,0)</f>
        <v xml:space="preserve">51.278294 22.440411 </v>
      </c>
      <c r="AF84" s="250" t="str">
        <f t="shared" si="13"/>
        <v>współrzędne niezmienione</v>
      </c>
      <c r="AG84" s="260" t="str">
        <f>IF($AF84="współrzędne niezmienione",VLOOKUP($H84,'WMA -stare dane'!$H$2:$P$114,3,0),"")</f>
        <v>51.21485</v>
      </c>
      <c r="AH84" s="260" t="str">
        <f>IF($AF84="współrzędne niezmienione",VLOOKUP($H84,'WMA -stare dane'!$H$2:$P$114,4,0),"")</f>
        <v>22.44137</v>
      </c>
      <c r="AI84" s="260" t="str">
        <f>IF($AF84="współrzędne niezmienione",VLOOKUP($H84,'WMA -stare dane'!$H$2:$P$114,5,0),"")</f>
        <v>51.278294</v>
      </c>
      <c r="AJ84" s="260" t="str">
        <f>IF($AF84="współrzędne niezmienione",VLOOKUP($H84,'WMA -stare dane'!$H$2:$P$114,6,0),"")</f>
        <v>22.440411</v>
      </c>
      <c r="AK84" s="250">
        <f>IF($AF84="współrzędne niezmienione",VLOOKUP($H84,'WMA -stare dane'!$H$2:$P$114,7,0),"")</f>
        <v>1.1000000000000001</v>
      </c>
      <c r="AL84" s="250">
        <f>IF($AF84="współrzędne niezmienione",VLOOKUP($H84,'WMA -stare dane'!$H$2:$P$114,8,0),"")</f>
        <v>9</v>
      </c>
      <c r="AM84" s="250" t="str">
        <f>IF($AF84="współrzędne niezmienione",VLOOKUP($H84,'WMA -stare dane'!$H$2:$P$114,9,0),"")</f>
        <v>S19d</v>
      </c>
    </row>
    <row r="85" spans="1:39" ht="409.5">
      <c r="A85" s="42">
        <v>83</v>
      </c>
      <c r="B85" s="21">
        <v>83</v>
      </c>
      <c r="C85" s="7" t="s">
        <v>62</v>
      </c>
      <c r="D85" s="1" t="s">
        <v>1086</v>
      </c>
      <c r="E85" s="20" t="s">
        <v>64</v>
      </c>
      <c r="F85" s="1" t="s">
        <v>1131</v>
      </c>
      <c r="G85" s="1" t="s">
        <v>1132</v>
      </c>
      <c r="H85" s="1" t="s">
        <v>1133</v>
      </c>
      <c r="I85" s="1" t="s">
        <v>1134</v>
      </c>
      <c r="J85" s="1" t="s">
        <v>1142</v>
      </c>
      <c r="K85" s="1" t="s">
        <v>1143</v>
      </c>
      <c r="L85" s="1" t="s">
        <v>1144</v>
      </c>
      <c r="M85" s="1" t="s">
        <v>1145</v>
      </c>
      <c r="N85" s="1"/>
      <c r="O85" s="1"/>
      <c r="P85" s="1" t="s">
        <v>1135</v>
      </c>
      <c r="Q85" s="1" t="s">
        <v>1136</v>
      </c>
      <c r="R85" s="1" t="s">
        <v>73</v>
      </c>
      <c r="S85" s="1"/>
      <c r="T85" s="1" t="s">
        <v>1137</v>
      </c>
      <c r="U85" s="7" t="s">
        <v>1138</v>
      </c>
      <c r="V85" s="1" t="s">
        <v>1139</v>
      </c>
      <c r="W85" s="2" t="s">
        <v>127</v>
      </c>
      <c r="X85" s="2"/>
      <c r="Y85" s="32" t="s">
        <v>1140</v>
      </c>
      <c r="Z85" s="32" t="s">
        <v>1141</v>
      </c>
      <c r="AA85" s="36" t="s">
        <v>97</v>
      </c>
      <c r="AB85" s="36" t="s">
        <v>96</v>
      </c>
      <c r="AC85" s="42" t="s">
        <v>130</v>
      </c>
      <c r="AD85" s="249"/>
      <c r="AE85" s="249"/>
      <c r="AF85" s="250"/>
      <c r="AG85" s="260" t="str">
        <f>J85</f>
        <v>51.185965948921975</v>
      </c>
      <c r="AH85" s="260" t="str">
        <f t="shared" ref="AH85:AJ85" si="16">K85</f>
        <v>22.71611844362066</v>
      </c>
      <c r="AI85" s="260" t="str">
        <f t="shared" si="16"/>
        <v>51.14419580534948</v>
      </c>
      <c r="AJ85" s="260" t="str">
        <f t="shared" si="16"/>
        <v>22.82035956638214</v>
      </c>
      <c r="AK85" s="250"/>
      <c r="AL85" s="250"/>
      <c r="AM85" s="250"/>
    </row>
    <row r="86" spans="1:39" ht="116">
      <c r="A86" s="42">
        <v>84</v>
      </c>
      <c r="B86" s="21">
        <v>84</v>
      </c>
      <c r="C86" s="7" t="s">
        <v>1146</v>
      </c>
      <c r="D86" s="1" t="s">
        <v>1147</v>
      </c>
      <c r="E86" s="1" t="s">
        <v>64</v>
      </c>
      <c r="F86" s="1" t="s">
        <v>1148</v>
      </c>
      <c r="G86" s="1" t="s">
        <v>1149</v>
      </c>
      <c r="H86" s="1" t="s">
        <v>1150</v>
      </c>
      <c r="I86" s="1" t="s">
        <v>1151</v>
      </c>
      <c r="J86" s="1" t="s">
        <v>1160</v>
      </c>
      <c r="K86" s="1" t="s">
        <v>1161</v>
      </c>
      <c r="L86" s="1" t="s">
        <v>1162</v>
      </c>
      <c r="M86" s="1" t="s">
        <v>1163</v>
      </c>
      <c r="N86" s="1" t="s">
        <v>1152</v>
      </c>
      <c r="O86" s="1" t="s">
        <v>1153</v>
      </c>
      <c r="P86" s="1" t="s">
        <v>323</v>
      </c>
      <c r="Q86" s="1" t="s">
        <v>1154</v>
      </c>
      <c r="R86" s="1" t="s">
        <v>73</v>
      </c>
      <c r="S86" s="1"/>
      <c r="T86" s="1" t="s">
        <v>1155</v>
      </c>
      <c r="U86" s="7" t="s">
        <v>658</v>
      </c>
      <c r="V86" s="1" t="s">
        <v>1156</v>
      </c>
      <c r="W86" s="15" t="s">
        <v>76</v>
      </c>
      <c r="X86" s="15" t="s">
        <v>1157</v>
      </c>
      <c r="Y86" s="32" t="s">
        <v>1156</v>
      </c>
      <c r="Z86" s="1" t="s">
        <v>1158</v>
      </c>
      <c r="AA86" s="20" t="s">
        <v>96</v>
      </c>
      <c r="AB86" s="1" t="s">
        <v>1159</v>
      </c>
      <c r="AC86" s="56"/>
      <c r="AD86" s="249" t="str">
        <f>VLOOKUP(H86,'WMA -stare dane'!$H$1:$R$114,1,0)</f>
        <v>50.078956 21.384822</v>
      </c>
      <c r="AE86" s="249" t="str">
        <f>VLOOKUP(I86,'WMA -stare dane'!$I$1:$R$114,1,0)</f>
        <v>50.07946 21.4704440</v>
      </c>
      <c r="AF86" s="250" t="str">
        <f t="shared" si="13"/>
        <v>współrzędne niezmienione</v>
      </c>
      <c r="AG86" s="260" t="str">
        <f>IF($AF86="współrzędne niezmienione",VLOOKUP($H86,'WMA -stare dane'!$H$2:$P$114,3,0),"")</f>
        <v>50.078956</v>
      </c>
      <c r="AH86" s="260" t="str">
        <f>IF($AF86="współrzędne niezmienione",VLOOKUP($H86,'WMA -stare dane'!$H$2:$P$114,4,0),"")</f>
        <v>21.384822</v>
      </c>
      <c r="AI86" s="260" t="str">
        <f>IF($AF86="współrzędne niezmienione",VLOOKUP($H86,'WMA -stare dane'!$H$2:$P$114,5,0),"")</f>
        <v>50.07946</v>
      </c>
      <c r="AJ86" s="260" t="str">
        <f>IF($AF86="współrzędne niezmienione",VLOOKUP($H86,'WMA -stare dane'!$H$2:$P$114,6,0),"")</f>
        <v>21.4704440</v>
      </c>
      <c r="AK86" s="250">
        <f>IF($AF86="współrzędne niezmienione",VLOOKUP($H86,'WMA -stare dane'!$H$2:$P$114,7,0),"")</f>
        <v>530.6</v>
      </c>
      <c r="AL86" s="250">
        <f>IF($AF86="współrzędne niezmienione",VLOOKUP($H86,'WMA -stare dane'!$H$2:$P$114,8,0),"")</f>
        <v>537</v>
      </c>
      <c r="AM86" s="250" t="str">
        <f>IF($AF86="współrzędne niezmienione",VLOOKUP($H86,'WMA -stare dane'!$H$2:$P$114,9,0),"")</f>
        <v>A4</v>
      </c>
    </row>
    <row r="87" spans="1:39" ht="87">
      <c r="A87" s="42">
        <v>85</v>
      </c>
      <c r="B87" s="21">
        <v>85</v>
      </c>
      <c r="C87" s="1" t="s">
        <v>1146</v>
      </c>
      <c r="D87" s="1" t="s">
        <v>1147</v>
      </c>
      <c r="E87" s="1" t="s">
        <v>64</v>
      </c>
      <c r="F87" s="2"/>
      <c r="G87" s="2"/>
      <c r="H87" s="256" t="s">
        <v>1164</v>
      </c>
      <c r="I87" s="256" t="s">
        <v>1165</v>
      </c>
      <c r="J87" s="256" t="s">
        <v>1172</v>
      </c>
      <c r="K87" s="256" t="s">
        <v>1173</v>
      </c>
      <c r="L87" s="256" t="s">
        <v>1174</v>
      </c>
      <c r="M87" s="256" t="s">
        <v>1175</v>
      </c>
      <c r="N87" s="1" t="s">
        <v>1166</v>
      </c>
      <c r="O87" s="1" t="s">
        <v>1167</v>
      </c>
      <c r="P87" s="1" t="s">
        <v>323</v>
      </c>
      <c r="Q87" s="1" t="s">
        <v>1168</v>
      </c>
      <c r="R87" s="1" t="s">
        <v>123</v>
      </c>
      <c r="S87" s="1"/>
      <c r="T87" s="1"/>
      <c r="U87" s="1" t="s">
        <v>641</v>
      </c>
      <c r="V87" s="1"/>
      <c r="W87" s="17" t="s">
        <v>1169</v>
      </c>
      <c r="X87" s="17" t="s">
        <v>1194</v>
      </c>
      <c r="Y87" s="32" t="s">
        <v>1170</v>
      </c>
      <c r="Z87" s="2" t="s">
        <v>2659</v>
      </c>
      <c r="AA87" s="20" t="s">
        <v>96</v>
      </c>
      <c r="AB87" s="1" t="s">
        <v>1171</v>
      </c>
      <c r="AC87" s="56"/>
      <c r="AD87" s="249"/>
      <c r="AE87" s="249"/>
      <c r="AF87" s="250"/>
      <c r="AG87" s="260" t="str">
        <f>J87</f>
        <v>50.054661</v>
      </c>
      <c r="AH87" s="260" t="str">
        <f t="shared" ref="AH87:AJ87" si="17">K87</f>
        <v>21.027577</v>
      </c>
      <c r="AI87" s="260" t="str">
        <f t="shared" si="17"/>
        <v>50.096493</v>
      </c>
      <c r="AJ87" s="260" t="str">
        <f t="shared" si="17"/>
        <v>21.219002</v>
      </c>
      <c r="AK87" s="250"/>
      <c r="AL87" s="250"/>
      <c r="AM87" s="250"/>
    </row>
    <row r="88" spans="1:39" ht="116">
      <c r="A88" s="42">
        <v>86</v>
      </c>
      <c r="B88" s="21">
        <v>86</v>
      </c>
      <c r="C88" s="1" t="s">
        <v>1146</v>
      </c>
      <c r="D88" s="1" t="s">
        <v>1147</v>
      </c>
      <c r="E88" s="1" t="s">
        <v>64</v>
      </c>
      <c r="F88" s="1" t="s">
        <v>1176</v>
      </c>
      <c r="G88" s="1" t="s">
        <v>1177</v>
      </c>
      <c r="H88" s="1" t="s">
        <v>1178</v>
      </c>
      <c r="I88" s="1" t="s">
        <v>1179</v>
      </c>
      <c r="J88" s="1" t="s">
        <v>1185</v>
      </c>
      <c r="K88" s="1" t="s">
        <v>1186</v>
      </c>
      <c r="L88" s="1" t="s">
        <v>1187</v>
      </c>
      <c r="M88" s="1" t="s">
        <v>1188</v>
      </c>
      <c r="N88" s="1" t="s">
        <v>1180</v>
      </c>
      <c r="O88" s="1" t="s">
        <v>1181</v>
      </c>
      <c r="P88" s="1" t="s">
        <v>323</v>
      </c>
      <c r="Q88" s="1" t="s">
        <v>1182</v>
      </c>
      <c r="R88" s="1" t="s">
        <v>73</v>
      </c>
      <c r="S88" s="1"/>
      <c r="T88" s="1" t="s">
        <v>1155</v>
      </c>
      <c r="U88" s="1" t="s">
        <v>658</v>
      </c>
      <c r="V88" s="1" t="s">
        <v>1156</v>
      </c>
      <c r="W88" s="15" t="s">
        <v>76</v>
      </c>
      <c r="X88" s="15" t="s">
        <v>1157</v>
      </c>
      <c r="Y88" s="32" t="s">
        <v>1183</v>
      </c>
      <c r="Z88" s="1" t="s">
        <v>1184</v>
      </c>
      <c r="AA88" s="1" t="s">
        <v>2660</v>
      </c>
      <c r="AB88" s="1" t="s">
        <v>1672</v>
      </c>
      <c r="AC88" s="56"/>
      <c r="AD88" s="249" t="str">
        <f>VLOOKUP(H88,'WMA -stare dane'!$H$1:$R$114,1,0)</f>
        <v>50.09347 22.05892</v>
      </c>
      <c r="AE88" s="249" t="str">
        <f>VLOOKUP(I88,'WMA -stare dane'!$I$1:$R$114,1,0)</f>
        <v>50.10555 21.92056</v>
      </c>
      <c r="AF88" s="250" t="str">
        <f t="shared" si="13"/>
        <v>współrzędne niezmienione</v>
      </c>
      <c r="AG88" s="260" t="str">
        <f>IF($AF88="współrzędne niezmienione",VLOOKUP($H88,'WMA -stare dane'!$H$2:$P$114,3,0),"")</f>
        <v>50.09347</v>
      </c>
      <c r="AH88" s="260" t="str">
        <f>IF($AF88="współrzędne niezmienione",VLOOKUP($H88,'WMA -stare dane'!$H$2:$P$114,4,0),"")</f>
        <v>22.05892</v>
      </c>
      <c r="AI88" s="260" t="str">
        <f>IF($AF88="współrzędne niezmienione",VLOOKUP($H88,'WMA -stare dane'!$H$2:$P$114,5,0),"")</f>
        <v>50.10555</v>
      </c>
      <c r="AJ88" s="260" t="str">
        <f>IF($AF88="współrzędne niezmienione",VLOOKUP($H88,'WMA -stare dane'!$H$2:$P$114,6,0),"")</f>
        <v>21.92056</v>
      </c>
      <c r="AK88" s="250">
        <f>IF($AF88="współrzędne niezmienione",VLOOKUP($H88,'WMA -stare dane'!$H$2:$P$114,7,0),"")</f>
        <v>570.5</v>
      </c>
      <c r="AL88" s="250">
        <f>IF($AF88="współrzędne niezmienione",VLOOKUP($H88,'WMA -stare dane'!$H$2:$P$114,8,0),"")</f>
        <v>580.70000000000005</v>
      </c>
      <c r="AM88" s="250" t="str">
        <f>IF($AF88="współrzędne niezmienione",VLOOKUP($H88,'WMA -stare dane'!$H$2:$P$114,9,0),"")</f>
        <v>A4</v>
      </c>
    </row>
    <row r="89" spans="1:39" ht="87">
      <c r="A89" s="42">
        <v>87</v>
      </c>
      <c r="B89" s="21">
        <v>87</v>
      </c>
      <c r="C89" s="1" t="s">
        <v>1146</v>
      </c>
      <c r="D89" s="1" t="s">
        <v>1147</v>
      </c>
      <c r="E89" s="1" t="s">
        <v>64</v>
      </c>
      <c r="F89" s="2"/>
      <c r="G89" s="2"/>
      <c r="H89" s="256" t="s">
        <v>1189</v>
      </c>
      <c r="I89" s="256" t="s">
        <v>1190</v>
      </c>
      <c r="J89" s="256" t="s">
        <v>1197</v>
      </c>
      <c r="K89" s="256" t="s">
        <v>1198</v>
      </c>
      <c r="L89" s="256" t="s">
        <v>1199</v>
      </c>
      <c r="M89" s="256" t="s">
        <v>1200</v>
      </c>
      <c r="N89" s="1" t="s">
        <v>1191</v>
      </c>
      <c r="O89" s="1" t="s">
        <v>1192</v>
      </c>
      <c r="P89" s="1" t="s">
        <v>323</v>
      </c>
      <c r="Q89" s="1" t="s">
        <v>1193</v>
      </c>
      <c r="R89" s="1" t="s">
        <v>123</v>
      </c>
      <c r="S89" s="1"/>
      <c r="T89" s="1"/>
      <c r="U89" s="1" t="s">
        <v>641</v>
      </c>
      <c r="V89" s="1"/>
      <c r="W89" s="17" t="s">
        <v>1169</v>
      </c>
      <c r="X89" s="17" t="s">
        <v>1194</v>
      </c>
      <c r="Y89" s="32" t="s">
        <v>1170</v>
      </c>
      <c r="Z89" s="39"/>
      <c r="AA89" s="1" t="s">
        <v>1195</v>
      </c>
      <c r="AB89" s="1" t="s">
        <v>1196</v>
      </c>
      <c r="AC89" s="56"/>
      <c r="AD89" s="249"/>
      <c r="AE89" s="249"/>
      <c r="AF89" s="250"/>
      <c r="AG89" s="260" t="str">
        <f>J89</f>
        <v>50.107560</v>
      </c>
      <c r="AH89" s="260" t="str">
        <f t="shared" ref="AH89:AJ89" si="18">K89</f>
        <v>21.598647</v>
      </c>
      <c r="AI89" s="260" t="str">
        <f t="shared" si="18"/>
        <v>50.108260</v>
      </c>
      <c r="AJ89" s="260" t="str">
        <f t="shared" si="18"/>
        <v>21.668282</v>
      </c>
      <c r="AK89" s="250"/>
      <c r="AL89" s="250"/>
      <c r="AM89" s="250"/>
    </row>
    <row r="90" spans="1:39" ht="29" hidden="1">
      <c r="A90" s="42">
        <v>88</v>
      </c>
      <c r="B90" s="21">
        <v>88</v>
      </c>
      <c r="C90" s="7" t="s">
        <v>228</v>
      </c>
      <c r="D90" s="1" t="s">
        <v>63</v>
      </c>
      <c r="E90" s="20" t="s">
        <v>102</v>
      </c>
      <c r="F90" s="1" t="s">
        <v>1201</v>
      </c>
      <c r="G90" s="1"/>
      <c r="H90" s="1" t="s">
        <v>1202</v>
      </c>
      <c r="I90" s="1"/>
      <c r="J90" s="1" t="s">
        <v>2716</v>
      </c>
      <c r="K90" s="1" t="s">
        <v>2717</v>
      </c>
      <c r="L90" s="1"/>
      <c r="M90" s="1"/>
      <c r="N90" s="49" t="s">
        <v>1203</v>
      </c>
      <c r="O90" s="1"/>
      <c r="P90" s="1">
        <v>60</v>
      </c>
      <c r="Q90" s="49" t="s">
        <v>1204</v>
      </c>
      <c r="R90" s="1" t="s">
        <v>73</v>
      </c>
      <c r="S90" s="1"/>
      <c r="T90" s="1" t="s">
        <v>1205</v>
      </c>
      <c r="U90" s="7"/>
      <c r="V90" s="1"/>
      <c r="W90" s="14" t="s">
        <v>95</v>
      </c>
      <c r="X90" s="14"/>
      <c r="Y90" s="32"/>
      <c r="Z90" s="34"/>
      <c r="AA90" s="36"/>
      <c r="AB90" s="36" t="s">
        <v>96</v>
      </c>
      <c r="AC90"/>
      <c r="AD90" s="249" t="e">
        <f>VLOOKUP(H90,'WMA -stare dane'!$H$1:$R$114,1,0)</f>
        <v>#N/A</v>
      </c>
      <c r="AE90" s="249" t="e">
        <f>VLOOKUP(I90,'WMA -stare dane'!$I$1:$R$114,1,0)</f>
        <v>#N/A</v>
      </c>
      <c r="AF90" s="250" t="e">
        <f t="shared" si="13"/>
        <v>#N/A</v>
      </c>
      <c r="AG90" s="249" t="e">
        <f>IF($AF90="współrzędne niezmienione",VLOOKUP($H90,'WMA -stare dane'!$H$2:$P$114,3,0),"")</f>
        <v>#N/A</v>
      </c>
      <c r="AH90" s="249" t="e">
        <f>IF($AF90="współrzędne niezmienione",VLOOKUP($H90,'WMA -stare dane'!$H$2:$P$114,4,0),"")</f>
        <v>#N/A</v>
      </c>
      <c r="AI90" s="249" t="e">
        <f>IF($AF90="współrzędne niezmienione",VLOOKUP($H90,'WMA -stare dane'!$H$2:$P$114,5,0),"")</f>
        <v>#N/A</v>
      </c>
      <c r="AJ90" s="249" t="e">
        <f>IF($AF90="współrzędne niezmienione",VLOOKUP($H90,'WMA -stare dane'!$H$2:$P$114,6,0),"")</f>
        <v>#N/A</v>
      </c>
      <c r="AK90" s="250" t="e">
        <f>IF($AF90="współrzędne niezmienione",VLOOKUP($H90,'WMA -stare dane'!$H$2:$P$114,7,0),"")</f>
        <v>#N/A</v>
      </c>
      <c r="AL90" s="250" t="e">
        <f>IF($AF90="współrzędne niezmienione",VLOOKUP($H90,'WMA -stare dane'!$H$2:$P$114,8,0),"")</f>
        <v>#N/A</v>
      </c>
      <c r="AM90" s="250" t="e">
        <f>IF($AF90="współrzędne niezmienione",VLOOKUP($H90,'WMA -stare dane'!$H$2:$P$114,9,0),"")</f>
        <v>#N/A</v>
      </c>
    </row>
    <row r="91" spans="1:39" ht="46.75" customHeight="1">
      <c r="A91" s="42">
        <v>89</v>
      </c>
      <c r="B91" s="21">
        <v>89</v>
      </c>
      <c r="C91" s="7" t="s">
        <v>228</v>
      </c>
      <c r="D91" s="1" t="s">
        <v>63</v>
      </c>
      <c r="E91" s="20" t="s">
        <v>64</v>
      </c>
      <c r="F91" s="1" t="s">
        <v>1206</v>
      </c>
      <c r="G91" s="1" t="s">
        <v>1207</v>
      </c>
      <c r="H91" s="1" t="s">
        <v>1208</v>
      </c>
      <c r="I91" s="1" t="s">
        <v>1209</v>
      </c>
      <c r="J91" s="1" t="s">
        <v>1213</v>
      </c>
      <c r="K91" s="1" t="s">
        <v>1214</v>
      </c>
      <c r="L91" s="1" t="s">
        <v>1215</v>
      </c>
      <c r="M91" s="1" t="s">
        <v>1216</v>
      </c>
      <c r="N91" s="1" t="s">
        <v>1210</v>
      </c>
      <c r="O91" s="1" t="s">
        <v>1211</v>
      </c>
      <c r="P91" s="1"/>
      <c r="Q91" s="1" t="s">
        <v>1212</v>
      </c>
      <c r="R91" s="1" t="s">
        <v>73</v>
      </c>
      <c r="S91" s="1" t="s">
        <v>263</v>
      </c>
      <c r="T91" s="1" t="s">
        <v>568</v>
      </c>
      <c r="U91" s="7" t="s">
        <v>792</v>
      </c>
      <c r="V91" s="1"/>
      <c r="W91" s="2" t="s">
        <v>127</v>
      </c>
      <c r="X91" s="2"/>
      <c r="Y91" s="32"/>
      <c r="Z91" s="34" t="s">
        <v>569</v>
      </c>
      <c r="AA91" s="36"/>
      <c r="AB91" s="36"/>
      <c r="AC91" t="s">
        <v>251</v>
      </c>
      <c r="AD91" s="249" t="str">
        <f>VLOOKUP(H91,'WMA -stare dane'!$H$1:$R$114,1,0)</f>
        <v>52.14492 20.60858</v>
      </c>
      <c r="AE91" s="249" t="str">
        <f>VLOOKUP(I91,'WMA -stare dane'!$I$1:$R$114,1,0)</f>
        <v>52.09198 20.37109</v>
      </c>
      <c r="AF91" s="250" t="str">
        <f t="shared" si="13"/>
        <v>współrzędne niezmienione</v>
      </c>
      <c r="AG91" s="260" t="str">
        <f>IF($AF91="współrzędne niezmienione",VLOOKUP($H91,'WMA -stare dane'!$H$2:$P$114,3,0),"")</f>
        <v>52.14492</v>
      </c>
      <c r="AH91" s="260" t="str">
        <f>IF($AF91="współrzędne niezmienione",VLOOKUP($H91,'WMA -stare dane'!$H$2:$P$114,4,0),"")</f>
        <v>20.60858</v>
      </c>
      <c r="AI91" s="260" t="str">
        <f>IF($AF91="współrzędne niezmienione",VLOOKUP($H91,'WMA -stare dane'!$H$2:$P$114,5,0),"")</f>
        <v>52.09198</v>
      </c>
      <c r="AJ91" s="260" t="str">
        <f>IF($AF91="współrzędne niezmienione",VLOOKUP($H91,'WMA -stare dane'!$H$2:$P$114,6,0),"")</f>
        <v>20.37109</v>
      </c>
      <c r="AK91" s="250">
        <f>IF($AF91="współrzędne niezmienione",VLOOKUP($H91,'WMA -stare dane'!$H$2:$P$114,7,0),"")</f>
        <v>420.6</v>
      </c>
      <c r="AL91" s="250">
        <f>IF($AF91="współrzędne niezmienione",VLOOKUP($H91,'WMA -stare dane'!$H$2:$P$114,8,0),"")</f>
        <v>438</v>
      </c>
      <c r="AM91" s="250" t="str">
        <f>IF($AF91="współrzędne niezmienione",VLOOKUP($H91,'WMA -stare dane'!$H$2:$P$114,9,0),"")</f>
        <v>A2</v>
      </c>
    </row>
    <row r="92" spans="1:39" ht="29">
      <c r="A92" s="42">
        <v>90</v>
      </c>
      <c r="B92" s="21">
        <v>90</v>
      </c>
      <c r="C92" s="7" t="s">
        <v>228</v>
      </c>
      <c r="D92" s="1" t="s">
        <v>63</v>
      </c>
      <c r="E92" s="20" t="s">
        <v>64</v>
      </c>
      <c r="F92" s="1" t="s">
        <v>1217</v>
      </c>
      <c r="G92" s="1"/>
      <c r="H92" s="1" t="s">
        <v>1218</v>
      </c>
      <c r="I92" s="1" t="s">
        <v>1219</v>
      </c>
      <c r="J92" s="1" t="s">
        <v>1223</v>
      </c>
      <c r="K92" s="1" t="s">
        <v>1224</v>
      </c>
      <c r="L92" s="1" t="s">
        <v>1225</v>
      </c>
      <c r="M92" s="1" t="s">
        <v>1226</v>
      </c>
      <c r="N92" s="1" t="s">
        <v>1220</v>
      </c>
      <c r="O92" s="1" t="s">
        <v>1221</v>
      </c>
      <c r="P92" s="1" t="s">
        <v>798</v>
      </c>
      <c r="Q92" s="1" t="s">
        <v>1222</v>
      </c>
      <c r="R92" s="1" t="s">
        <v>73</v>
      </c>
      <c r="S92" s="1"/>
      <c r="T92" s="20" t="s">
        <v>94</v>
      </c>
      <c r="U92" s="7"/>
      <c r="V92" s="1"/>
      <c r="W92" s="14" t="s">
        <v>95</v>
      </c>
      <c r="X92" s="14"/>
      <c r="Y92" s="32"/>
      <c r="Z92" s="34"/>
      <c r="AA92" s="36" t="s">
        <v>96</v>
      </c>
      <c r="AB92" s="36" t="s">
        <v>96</v>
      </c>
      <c r="AC92"/>
      <c r="AD92" s="249" t="str">
        <f>VLOOKUP(H92,'WMA -stare dane'!$H$1:$R$114,1,0)</f>
        <v>52.09854 20.81779</v>
      </c>
      <c r="AE92" s="249" t="str">
        <f>VLOOKUP(I92,'WMA -stare dane'!$I$1:$R$114,1,0)</f>
        <v>52.082796981373356 20.794417397256794</v>
      </c>
      <c r="AF92" s="250" t="str">
        <f t="shared" si="13"/>
        <v>współrzędne niezmienione</v>
      </c>
      <c r="AG92" s="260" t="str">
        <f>IF($AF92="współrzędne niezmienione",VLOOKUP($H92,'WMA -stare dane'!$H$2:$P$114,3,0),"")</f>
        <v>52.09854</v>
      </c>
      <c r="AH92" s="260" t="str">
        <f>IF($AF92="współrzędne niezmienione",VLOOKUP($H92,'WMA -stare dane'!$H$2:$P$114,4,0),"")</f>
        <v>20.81779</v>
      </c>
      <c r="AI92" s="260" t="str">
        <f>IF($AF92="współrzędne niezmienione",VLOOKUP($H92,'WMA -stare dane'!$H$2:$P$114,5,0),"")</f>
        <v>52.082796981373356</v>
      </c>
      <c r="AJ92" s="260" t="str">
        <f>IF($AF92="współrzędne niezmienione",VLOOKUP($H92,'WMA -stare dane'!$H$2:$P$114,6,0),"")</f>
        <v>20.794417397256794</v>
      </c>
      <c r="AK92" s="250">
        <f>IF($AF92="współrzędne niezmienione",VLOOKUP($H92,'WMA -stare dane'!$H$2:$P$114,7,0),"")</f>
        <v>438.05</v>
      </c>
      <c r="AL92" s="250">
        <f>IF($AF92="współrzędne niezmienione",VLOOKUP($H92,'WMA -stare dane'!$H$2:$P$114,8,0),"")</f>
        <v>440.6</v>
      </c>
      <c r="AM92" s="250" t="str">
        <f>IF($AF92="współrzędne niezmienione",VLOOKUP($H92,'WMA -stare dane'!$H$2:$P$114,9,0),"")</f>
        <v>S8</v>
      </c>
    </row>
    <row r="93" spans="1:39" ht="72.5">
      <c r="A93" s="42">
        <v>91</v>
      </c>
      <c r="B93" s="21">
        <v>91</v>
      </c>
      <c r="C93" s="7" t="s">
        <v>228</v>
      </c>
      <c r="D93" s="1" t="s">
        <v>63</v>
      </c>
      <c r="E93" s="20" t="s">
        <v>64</v>
      </c>
      <c r="F93" s="1" t="s">
        <v>230</v>
      </c>
      <c r="G93" s="1" t="s">
        <v>1227</v>
      </c>
      <c r="H93" s="1" t="s">
        <v>1228</v>
      </c>
      <c r="I93" s="1" t="s">
        <v>1229</v>
      </c>
      <c r="J93" s="1" t="s">
        <v>1237</v>
      </c>
      <c r="K93" s="1" t="s">
        <v>1238</v>
      </c>
      <c r="L93" s="1" t="s">
        <v>1239</v>
      </c>
      <c r="M93" s="1" t="s">
        <v>1240</v>
      </c>
      <c r="N93" s="1" t="s">
        <v>1230</v>
      </c>
      <c r="O93" s="1" t="s">
        <v>1231</v>
      </c>
      <c r="P93" s="1" t="s">
        <v>798</v>
      </c>
      <c r="Q93" s="1" t="s">
        <v>1232</v>
      </c>
      <c r="R93" s="1" t="s">
        <v>73</v>
      </c>
      <c r="S93" s="1"/>
      <c r="T93" s="1" t="s">
        <v>1233</v>
      </c>
      <c r="U93" s="7" t="s">
        <v>825</v>
      </c>
      <c r="V93" s="1" t="s">
        <v>1234</v>
      </c>
      <c r="W93" s="15" t="s">
        <v>76</v>
      </c>
      <c r="X93" s="15" t="s">
        <v>1235</v>
      </c>
      <c r="Y93" s="32" t="s">
        <v>1236</v>
      </c>
      <c r="Z93" s="34"/>
      <c r="AA93" s="36" t="s">
        <v>96</v>
      </c>
      <c r="AB93" s="36" t="s">
        <v>96</v>
      </c>
      <c r="AC93"/>
      <c r="AD93" s="249" t="str">
        <f>VLOOKUP(H93,'WMA -stare dane'!$H$1:$R$114,1,0)</f>
        <v>52.14357 20.88555</v>
      </c>
      <c r="AE93" s="249" t="str">
        <f>VLOOKUP(I93,'WMA -stare dane'!$I$1:$R$114,1,0)</f>
        <v>52.16424 20.90729</v>
      </c>
      <c r="AF93" s="250" t="str">
        <f t="shared" si="13"/>
        <v>współrzędne niezmienione</v>
      </c>
      <c r="AG93" s="260" t="str">
        <f>IF($AF93="współrzędne niezmienione",VLOOKUP($H93,'WMA -stare dane'!$H$2:$P$114,3,0),"")</f>
        <v>52.14357</v>
      </c>
      <c r="AH93" s="260" t="str">
        <f>IF($AF93="współrzędne niezmienione",VLOOKUP($H93,'WMA -stare dane'!$H$2:$P$114,4,0),"")</f>
        <v>20.88555</v>
      </c>
      <c r="AI93" s="260" t="str">
        <f>IF($AF93="współrzędne niezmienione",VLOOKUP($H93,'WMA -stare dane'!$H$2:$P$114,5,0),"")</f>
        <v>52.16424</v>
      </c>
      <c r="AJ93" s="260" t="str">
        <f>IF($AF93="współrzędne niezmienione",VLOOKUP($H93,'WMA -stare dane'!$H$2:$P$114,6,0),"")</f>
        <v>20.90729</v>
      </c>
      <c r="AK93" s="250">
        <f>IF($AF93="współrzędne niezmienione",VLOOKUP($H93,'WMA -stare dane'!$H$2:$P$114,7,0),"")</f>
        <v>5.6</v>
      </c>
      <c r="AL93" s="250">
        <f>IF($AF93="współrzędne niezmienione",VLOOKUP($H93,'WMA -stare dane'!$H$2:$P$114,8,0),"")</f>
        <v>8.35</v>
      </c>
      <c r="AM93" s="250" t="str">
        <f>IF($AF93="współrzędne niezmienione",VLOOKUP($H93,'WMA -stare dane'!$H$2:$P$114,9,0),"")</f>
        <v>S8l</v>
      </c>
    </row>
    <row r="94" spans="1:39" ht="116">
      <c r="A94" s="42">
        <v>92</v>
      </c>
      <c r="B94" s="21">
        <v>92</v>
      </c>
      <c r="C94" s="7" t="s">
        <v>228</v>
      </c>
      <c r="D94" s="1" t="s">
        <v>63</v>
      </c>
      <c r="E94" s="20" t="s">
        <v>64</v>
      </c>
      <c r="F94" s="1" t="s">
        <v>1242</v>
      </c>
      <c r="G94" s="1" t="s">
        <v>1243</v>
      </c>
      <c r="H94" s="1" t="s">
        <v>1244</v>
      </c>
      <c r="I94" s="1" t="s">
        <v>1245</v>
      </c>
      <c r="J94" s="1" t="s">
        <v>1248</v>
      </c>
      <c r="K94" s="1" t="s">
        <v>1249</v>
      </c>
      <c r="L94" s="1" t="s">
        <v>1250</v>
      </c>
      <c r="M94" s="1" t="s">
        <v>1251</v>
      </c>
      <c r="N94" s="1"/>
      <c r="O94" s="1"/>
      <c r="P94" s="1" t="s">
        <v>392</v>
      </c>
      <c r="Q94" s="1" t="s">
        <v>1246</v>
      </c>
      <c r="R94" s="1" t="s">
        <v>73</v>
      </c>
      <c r="S94" s="1"/>
      <c r="T94" s="20" t="s">
        <v>94</v>
      </c>
      <c r="U94" s="7"/>
      <c r="V94" s="1"/>
      <c r="W94" s="14" t="s">
        <v>95</v>
      </c>
      <c r="X94" s="14"/>
      <c r="Y94" s="32"/>
      <c r="Z94" s="40" t="s">
        <v>1247</v>
      </c>
      <c r="AA94" s="53" t="s">
        <v>80</v>
      </c>
      <c r="AB94" s="53" t="s">
        <v>80</v>
      </c>
      <c r="AC94"/>
      <c r="AD94" s="249"/>
      <c r="AE94" s="249"/>
      <c r="AF94" s="250"/>
      <c r="AG94" s="260" t="str">
        <f t="shared" ref="AG94:AJ96" si="19">J94</f>
        <v>51.86624295625069</v>
      </c>
      <c r="AH94" s="260" t="str">
        <f t="shared" si="19"/>
        <v>20.850546013080173</v>
      </c>
      <c r="AI94" s="260" t="str">
        <f t="shared" si="19"/>
        <v>51.836726470180636</v>
      </c>
      <c r="AJ94" s="260" t="str">
        <f t="shared" si="19"/>
        <v>20.876523437836266</v>
      </c>
      <c r="AK94" s="250"/>
      <c r="AL94" s="250"/>
      <c r="AM94" s="250"/>
    </row>
    <row r="95" spans="1:39" ht="29">
      <c r="A95" s="42">
        <v>93</v>
      </c>
      <c r="B95" s="21">
        <v>93</v>
      </c>
      <c r="C95" s="7" t="s">
        <v>269</v>
      </c>
      <c r="D95" s="1" t="s">
        <v>270</v>
      </c>
      <c r="E95" s="20" t="s">
        <v>64</v>
      </c>
      <c r="F95" s="1" t="s">
        <v>358</v>
      </c>
      <c r="G95" s="1" t="s">
        <v>368</v>
      </c>
      <c r="H95" s="1" t="s">
        <v>1252</v>
      </c>
      <c r="I95" s="1" t="s">
        <v>1253</v>
      </c>
      <c r="J95" s="1" t="s">
        <v>1256</v>
      </c>
      <c r="K95" s="1" t="s">
        <v>1257</v>
      </c>
      <c r="L95" s="1" t="s">
        <v>1258</v>
      </c>
      <c r="M95" s="1" t="s">
        <v>1259</v>
      </c>
      <c r="N95" s="1"/>
      <c r="O95" s="1"/>
      <c r="P95" s="1" t="s">
        <v>351</v>
      </c>
      <c r="Q95" s="1" t="s">
        <v>1254</v>
      </c>
      <c r="R95" s="1" t="s">
        <v>73</v>
      </c>
      <c r="S95" s="1"/>
      <c r="T95" s="20" t="s">
        <v>1255</v>
      </c>
      <c r="U95" s="7"/>
      <c r="V95" s="1"/>
      <c r="W95" s="14" t="s">
        <v>95</v>
      </c>
      <c r="X95" s="14"/>
      <c r="Y95" s="32"/>
      <c r="Z95" s="34"/>
      <c r="AA95" s="254" t="s">
        <v>96</v>
      </c>
      <c r="AB95" s="68" t="s">
        <v>282</v>
      </c>
      <c r="AC95" s="238"/>
      <c r="AD95" s="249"/>
      <c r="AE95" s="249"/>
      <c r="AF95" s="250"/>
      <c r="AG95" s="260" t="str">
        <f t="shared" si="19"/>
        <v>51.20858926646704</v>
      </c>
      <c r="AH95" s="260" t="str">
        <f t="shared" si="19"/>
        <v>19.48353886053028</v>
      </c>
      <c r="AI95" s="260" t="str">
        <f t="shared" si="19"/>
        <v>51.093392</v>
      </c>
      <c r="AJ95" s="260" t="str">
        <f t="shared" si="19"/>
        <v>19.378201</v>
      </c>
      <c r="AK95" s="250"/>
      <c r="AL95" s="250"/>
      <c r="AM95" s="250"/>
    </row>
    <row r="96" spans="1:39" ht="116">
      <c r="A96" s="42">
        <v>94</v>
      </c>
      <c r="B96" s="21">
        <v>94</v>
      </c>
      <c r="C96" s="7" t="s">
        <v>269</v>
      </c>
      <c r="D96" s="1" t="s">
        <v>270</v>
      </c>
      <c r="E96" s="20" t="s">
        <v>64</v>
      </c>
      <c r="F96" s="1" t="s">
        <v>1260</v>
      </c>
      <c r="G96" s="1" t="s">
        <v>1261</v>
      </c>
      <c r="H96" s="1" t="s">
        <v>1262</v>
      </c>
      <c r="I96" s="1" t="s">
        <v>1263</v>
      </c>
      <c r="J96" s="1" t="s">
        <v>1270</v>
      </c>
      <c r="K96" s="1" t="s">
        <v>1271</v>
      </c>
      <c r="L96" s="1" t="s">
        <v>1272</v>
      </c>
      <c r="M96" s="1" t="s">
        <v>1273</v>
      </c>
      <c r="N96" s="1" t="s">
        <v>1264</v>
      </c>
      <c r="O96" s="1" t="s">
        <v>1265</v>
      </c>
      <c r="P96" s="1" t="s">
        <v>351</v>
      </c>
      <c r="Q96" s="1" t="s">
        <v>1266</v>
      </c>
      <c r="R96" s="1" t="s">
        <v>73</v>
      </c>
      <c r="S96" s="1"/>
      <c r="T96" s="1" t="s">
        <v>1267</v>
      </c>
      <c r="U96" s="7" t="s">
        <v>539</v>
      </c>
      <c r="V96" s="1" t="s">
        <v>1268</v>
      </c>
      <c r="W96" s="14" t="s">
        <v>95</v>
      </c>
      <c r="X96" s="14" t="s">
        <v>1269</v>
      </c>
      <c r="Y96" s="32" t="s">
        <v>827</v>
      </c>
      <c r="Z96" s="34"/>
      <c r="AA96" s="254" t="s">
        <v>96</v>
      </c>
      <c r="AB96" s="68" t="s">
        <v>282</v>
      </c>
      <c r="AC96" s="238"/>
      <c r="AD96" s="249"/>
      <c r="AE96" s="249"/>
      <c r="AF96" s="250"/>
      <c r="AG96" s="260" t="str">
        <f t="shared" si="19"/>
        <v>52.22624</v>
      </c>
      <c r="AH96" s="260" t="str">
        <f t="shared" si="19"/>
        <v>19.46354</v>
      </c>
      <c r="AI96" s="260" t="str">
        <f t="shared" si="19"/>
        <v>52.0677768</v>
      </c>
      <c r="AJ96" s="260" t="str">
        <f t="shared" si="19"/>
        <v>19.5352751</v>
      </c>
      <c r="AK96" s="250"/>
      <c r="AL96" s="250"/>
      <c r="AM96" s="250"/>
    </row>
    <row r="97" spans="1:39" ht="43.5">
      <c r="A97" s="42">
        <v>95</v>
      </c>
      <c r="B97" s="21">
        <v>95</v>
      </c>
      <c r="C97" s="7" t="s">
        <v>269</v>
      </c>
      <c r="D97" s="1" t="s">
        <v>270</v>
      </c>
      <c r="E97" s="20" t="s">
        <v>64</v>
      </c>
      <c r="F97" s="1" t="s">
        <v>272</v>
      </c>
      <c r="G97" s="1" t="s">
        <v>287</v>
      </c>
      <c r="H97" s="1" t="s">
        <v>1274</v>
      </c>
      <c r="I97" s="1" t="s">
        <v>1275</v>
      </c>
      <c r="J97" s="1" t="s">
        <v>2558</v>
      </c>
      <c r="K97" s="1" t="s">
        <v>2559</v>
      </c>
      <c r="L97" s="1" t="s">
        <v>2560</v>
      </c>
      <c r="M97" s="1" t="s">
        <v>2561</v>
      </c>
      <c r="N97" s="1" t="s">
        <v>290</v>
      </c>
      <c r="O97" s="1" t="s">
        <v>291</v>
      </c>
      <c r="P97" s="1"/>
      <c r="Q97" s="1" t="s">
        <v>1276</v>
      </c>
      <c r="R97" s="1" t="s">
        <v>73</v>
      </c>
      <c r="S97" s="1" t="s">
        <v>263</v>
      </c>
      <c r="T97" s="1" t="s">
        <v>1277</v>
      </c>
      <c r="U97" s="7" t="s">
        <v>1278</v>
      </c>
      <c r="V97" s="1"/>
      <c r="W97" s="2" t="s">
        <v>127</v>
      </c>
      <c r="X97" s="2"/>
      <c r="Y97" s="32"/>
      <c r="Z97" s="34" t="s">
        <v>1279</v>
      </c>
      <c r="AA97" s="54" t="s">
        <v>281</v>
      </c>
      <c r="AB97" s="67" t="s">
        <v>282</v>
      </c>
      <c r="AC97" s="241"/>
      <c r="AD97" s="249" t="str">
        <f>VLOOKUP(H97,'WMA -stare dane'!$H$1:$R$114,1,0)</f>
        <v>51.40608 19.63325</v>
      </c>
      <c r="AE97" s="249" t="str">
        <f>VLOOKUP(I97,'WMA -stare dane'!$I$1:$R$114,1,0)</f>
        <v>51.43340 19.64198</v>
      </c>
      <c r="AF97" s="250" t="str">
        <f t="shared" si="13"/>
        <v>współrzędne niezmienione</v>
      </c>
      <c r="AG97" s="260" t="str">
        <f>IF($AF97="współrzędne niezmienione",VLOOKUP($H97,'WMA -stare dane'!$H$2:$P$114,3,0),"")</f>
        <v>51.40608</v>
      </c>
      <c r="AH97" s="260" t="str">
        <f>IF($AF97="współrzędne niezmienione",VLOOKUP($H97,'WMA -stare dane'!$H$2:$P$114,4,0),"")</f>
        <v>19.63325</v>
      </c>
      <c r="AI97" s="260" t="str">
        <f>IF($AF97="współrzędne niezmienione",VLOOKUP($H97,'WMA -stare dane'!$H$2:$P$114,5,0),"")</f>
        <v>51.43340</v>
      </c>
      <c r="AJ97" s="260" t="str">
        <f>IF($AF97="współrzędne niezmienione",VLOOKUP($H97,'WMA -stare dane'!$H$2:$P$114,6,0),"")</f>
        <v>19.64198</v>
      </c>
      <c r="AK97" s="251" t="str">
        <f>IF($AF97="współrzędne niezmienione",VLOOKUP($H97,'WMA -stare dane'!$H$2:$P$114,7,0),"")</f>
        <v>błędne współrzędne</v>
      </c>
      <c r="AL97" s="251" t="str">
        <f>IF($AF97="współrzędne niezmienione",VLOOKUP($H97,'WMA -stare dane'!$H$2:$P$114,8,0),"")</f>
        <v>błędne współrzędne</v>
      </c>
      <c r="AM97" s="251" t="str">
        <f>IF($AF97="współrzędne niezmienione",VLOOKUP($H97,'WMA -stare dane'!$H$2:$P$114,9,0),"")</f>
        <v>błędne współrzędne</v>
      </c>
    </row>
    <row r="98" spans="1:39" ht="43.5">
      <c r="A98" s="42">
        <v>96</v>
      </c>
      <c r="B98" s="21">
        <v>96</v>
      </c>
      <c r="C98" s="7" t="s">
        <v>167</v>
      </c>
      <c r="D98" s="1" t="s">
        <v>1281</v>
      </c>
      <c r="E98" s="20" t="s">
        <v>64</v>
      </c>
      <c r="F98" s="1" t="s">
        <v>1282</v>
      </c>
      <c r="G98" s="1" t="s">
        <v>1283</v>
      </c>
      <c r="H98" s="1" t="s">
        <v>1284</v>
      </c>
      <c r="I98" s="1" t="s">
        <v>1285</v>
      </c>
      <c r="J98" s="1" t="s">
        <v>1287</v>
      </c>
      <c r="K98" s="1" t="s">
        <v>1288</v>
      </c>
      <c r="L98" s="1" t="s">
        <v>1289</v>
      </c>
      <c r="M98" s="1" t="s">
        <v>1290</v>
      </c>
      <c r="N98" s="1"/>
      <c r="O98" s="1"/>
      <c r="P98" s="1" t="s">
        <v>351</v>
      </c>
      <c r="Q98" s="1" t="s">
        <v>1286</v>
      </c>
      <c r="R98" s="1" t="s">
        <v>73</v>
      </c>
      <c r="S98" s="1"/>
      <c r="T98" s="20" t="s">
        <v>94</v>
      </c>
      <c r="U98" s="7"/>
      <c r="V98" s="1"/>
      <c r="W98" s="14" t="s">
        <v>95</v>
      </c>
      <c r="X98" s="14"/>
      <c r="Y98" s="32"/>
      <c r="Z98" s="65" t="s">
        <v>353</v>
      </c>
      <c r="AA98" s="20" t="s">
        <v>96</v>
      </c>
      <c r="AB98" s="20" t="s">
        <v>97</v>
      </c>
      <c r="AC98"/>
      <c r="AD98" s="249"/>
      <c r="AE98" s="249"/>
      <c r="AF98" s="250"/>
      <c r="AG98" s="260" t="str">
        <f t="shared" ref="AG98:AJ99" si="20">J98</f>
        <v>50.781221291446165</v>
      </c>
      <c r="AH98" s="260" t="str">
        <f t="shared" si="20"/>
        <v>19.00406983033862</v>
      </c>
      <c r="AI98" s="260" t="str">
        <f t="shared" si="20"/>
        <v>50.8447745421575</v>
      </c>
      <c r="AJ98" s="260" t="str">
        <f t="shared" si="20"/>
        <v>19.03777473899591</v>
      </c>
      <c r="AK98" s="250"/>
      <c r="AL98" s="250"/>
      <c r="AM98" s="250"/>
    </row>
    <row r="99" spans="1:39" ht="43.5">
      <c r="A99" s="42">
        <v>97</v>
      </c>
      <c r="B99" s="21">
        <v>97</v>
      </c>
      <c r="C99" s="7" t="s">
        <v>167</v>
      </c>
      <c r="D99" s="1" t="s">
        <v>168</v>
      </c>
      <c r="E99" s="20" t="s">
        <v>64</v>
      </c>
      <c r="F99" s="20" t="s">
        <v>346</v>
      </c>
      <c r="G99" s="1" t="s">
        <v>1291</v>
      </c>
      <c r="H99" s="1" t="s">
        <v>1292</v>
      </c>
      <c r="I99" s="1" t="s">
        <v>1293</v>
      </c>
      <c r="J99" s="1" t="s">
        <v>1295</v>
      </c>
      <c r="K99" s="1" t="s">
        <v>1296</v>
      </c>
      <c r="L99" s="1" t="s">
        <v>1297</v>
      </c>
      <c r="M99" s="1" t="s">
        <v>1298</v>
      </c>
      <c r="N99" s="1"/>
      <c r="O99" s="20"/>
      <c r="P99" s="20" t="s">
        <v>351</v>
      </c>
      <c r="Q99" s="1" t="s">
        <v>1294</v>
      </c>
      <c r="R99" s="1" t="s">
        <v>73</v>
      </c>
      <c r="S99" s="20"/>
      <c r="T99" s="20" t="s">
        <v>94</v>
      </c>
      <c r="U99" s="7"/>
      <c r="V99" s="1"/>
      <c r="W99" s="14" t="s">
        <v>95</v>
      </c>
      <c r="X99" s="14"/>
      <c r="Y99" s="32"/>
      <c r="Z99" s="65" t="s">
        <v>353</v>
      </c>
      <c r="AA99" s="20" t="s">
        <v>97</v>
      </c>
      <c r="AB99" s="20" t="s">
        <v>97</v>
      </c>
      <c r="AC99"/>
      <c r="AD99" s="249"/>
      <c r="AE99" s="249"/>
      <c r="AF99" s="250"/>
      <c r="AG99" s="260" t="str">
        <f t="shared" si="20"/>
        <v>50.595229639704144</v>
      </c>
      <c r="AH99" s="260" t="str">
        <f t="shared" si="20"/>
        <v>19.036196215047042</v>
      </c>
      <c r="AI99" s="260" t="str">
        <f t="shared" si="20"/>
        <v>50.4594346</v>
      </c>
      <c r="AJ99" s="260" t="str">
        <f t="shared" si="20"/>
        <v>19.0568033</v>
      </c>
      <c r="AK99" s="250"/>
      <c r="AL99" s="250"/>
      <c r="AM99" s="250"/>
    </row>
    <row r="100" spans="1:39" ht="58">
      <c r="A100" s="42">
        <v>98</v>
      </c>
      <c r="B100" s="21">
        <v>98</v>
      </c>
      <c r="C100" s="7" t="s">
        <v>167</v>
      </c>
      <c r="D100" s="1" t="s">
        <v>168</v>
      </c>
      <c r="E100" s="20" t="s">
        <v>64</v>
      </c>
      <c r="F100" s="1" t="s">
        <v>1299</v>
      </c>
      <c r="G100" s="1" t="s">
        <v>773</v>
      </c>
      <c r="H100" s="1" t="s">
        <v>1300</v>
      </c>
      <c r="I100" s="1" t="s">
        <v>1301</v>
      </c>
      <c r="J100" s="1" t="s">
        <v>1306</v>
      </c>
      <c r="K100" s="1" t="s">
        <v>1307</v>
      </c>
      <c r="L100" s="1" t="s">
        <v>1308</v>
      </c>
      <c r="M100" s="1" t="s">
        <v>1309</v>
      </c>
      <c r="N100" s="1" t="s">
        <v>1302</v>
      </c>
      <c r="O100" s="1" t="s">
        <v>1303</v>
      </c>
      <c r="P100" s="1" t="s">
        <v>351</v>
      </c>
      <c r="Q100" s="1" t="s">
        <v>1304</v>
      </c>
      <c r="R100" s="1" t="s">
        <v>73</v>
      </c>
      <c r="S100" s="1"/>
      <c r="T100" s="20" t="s">
        <v>94</v>
      </c>
      <c r="U100" s="7"/>
      <c r="V100" s="1"/>
      <c r="W100" s="14" t="s">
        <v>95</v>
      </c>
      <c r="X100" s="14"/>
      <c r="Y100" s="32"/>
      <c r="Z100" s="63" t="s">
        <v>1305</v>
      </c>
      <c r="AA100" s="1" t="s">
        <v>96</v>
      </c>
      <c r="AB100" s="20" t="s">
        <v>96</v>
      </c>
      <c r="AC100"/>
      <c r="AD100" s="249" t="str">
        <f>VLOOKUP(H100,'WMA -stare dane'!$H$1:$R$114,1,0)</f>
        <v>50.3736944444444 18.7654722222222</v>
      </c>
      <c r="AE100" s="249" t="str">
        <f>VLOOKUP(I100,'WMA -stare dane'!$I$1:$R$114,1,0)</f>
        <v>50.3501388888889 18.724</v>
      </c>
      <c r="AF100" s="250" t="str">
        <f t="shared" si="13"/>
        <v>współrzędne niezmienione</v>
      </c>
      <c r="AG100" s="260" t="str">
        <f>IF($AF100="współrzędne niezmienione",VLOOKUP($H100,'WMA -stare dane'!$H$2:$P$114,3,0),"")</f>
        <v>50.3736944444444</v>
      </c>
      <c r="AH100" s="260" t="str">
        <f>IF($AF100="współrzędne niezmienione",VLOOKUP($H100,'WMA -stare dane'!$H$2:$P$114,4,0),"")</f>
        <v>18.7654722222222</v>
      </c>
      <c r="AI100" s="260" t="str">
        <f>IF($AF100="współrzędne niezmienione",VLOOKUP($H100,'WMA -stare dane'!$H$2:$P$114,5,0),"")</f>
        <v>50.3501388888889</v>
      </c>
      <c r="AJ100" s="260" t="str">
        <f>IF($AF100="współrzędne niezmienione",VLOOKUP($H100,'WMA -stare dane'!$H$2:$P$114,6,0),"")</f>
        <v>18.724</v>
      </c>
      <c r="AK100" s="250">
        <f>IF($AF100="współrzędne niezmienione",VLOOKUP($H100,'WMA -stare dane'!$H$2:$P$114,7,0),"")</f>
        <v>13.2</v>
      </c>
      <c r="AL100" s="250">
        <f>IF($AF100="współrzędne niezmienione",VLOOKUP($H100,'WMA -stare dane'!$H$2:$P$114,8,0),"")</f>
        <v>17.7</v>
      </c>
      <c r="AM100" s="250" t="str">
        <f>IF($AF100="współrzędne niezmienione",VLOOKUP($H100,'WMA -stare dane'!$H$2:$P$114,9,0),"")</f>
        <v>A1c</v>
      </c>
    </row>
    <row r="101" spans="1:39" ht="72.5">
      <c r="A101" s="42">
        <v>99</v>
      </c>
      <c r="B101" s="21">
        <v>99</v>
      </c>
      <c r="C101" s="7" t="s">
        <v>167</v>
      </c>
      <c r="D101" s="1" t="s">
        <v>168</v>
      </c>
      <c r="E101" s="20" t="s">
        <v>64</v>
      </c>
      <c r="F101" s="1" t="s">
        <v>1310</v>
      </c>
      <c r="G101" s="1" t="s">
        <v>1311</v>
      </c>
      <c r="H101" s="1" t="s">
        <v>1312</v>
      </c>
      <c r="I101" s="28" t="s">
        <v>1313</v>
      </c>
      <c r="J101" s="28" t="s">
        <v>1317</v>
      </c>
      <c r="K101" s="28" t="s">
        <v>1318</v>
      </c>
      <c r="L101" s="28" t="s">
        <v>1319</v>
      </c>
      <c r="M101" s="28" t="s">
        <v>1320</v>
      </c>
      <c r="N101" s="1"/>
      <c r="O101" s="1"/>
      <c r="P101" s="1" t="s">
        <v>536</v>
      </c>
      <c r="Q101" s="1" t="s">
        <v>1314</v>
      </c>
      <c r="R101" s="1" t="s">
        <v>383</v>
      </c>
      <c r="S101" s="1"/>
      <c r="T101" s="20" t="s">
        <v>94</v>
      </c>
      <c r="U101" s="7"/>
      <c r="V101" s="1"/>
      <c r="W101" s="14" t="s">
        <v>95</v>
      </c>
      <c r="X101" s="14" t="s">
        <v>1315</v>
      </c>
      <c r="Y101" s="32"/>
      <c r="Z101" s="1" t="s">
        <v>1316</v>
      </c>
      <c r="AA101" s="20" t="s">
        <v>97</v>
      </c>
      <c r="AB101" s="20" t="s">
        <v>96</v>
      </c>
      <c r="AC101" s="240" t="s">
        <v>543</v>
      </c>
      <c r="AD101" s="249"/>
      <c r="AE101" s="249"/>
      <c r="AF101" s="250"/>
      <c r="AG101" s="260" t="str">
        <f t="shared" ref="AG101:AJ102" si="21">J101</f>
        <v>49.820000</v>
      </c>
      <c r="AH101" s="260" t="str">
        <f t="shared" si="21"/>
        <v>19.086667</v>
      </c>
      <c r="AI101" s="260" t="str">
        <f t="shared" si="21"/>
        <v>49.790833</v>
      </c>
      <c r="AJ101" s="260" t="str">
        <f t="shared" si="21"/>
        <v>19.074500</v>
      </c>
      <c r="AK101" s="250"/>
      <c r="AL101" s="250"/>
      <c r="AM101" s="250"/>
    </row>
    <row r="102" spans="1:39" ht="116">
      <c r="A102" s="42">
        <v>100</v>
      </c>
      <c r="B102" s="21">
        <v>100</v>
      </c>
      <c r="C102" s="7" t="s">
        <v>167</v>
      </c>
      <c r="D102" s="1" t="s">
        <v>168</v>
      </c>
      <c r="E102" s="20" t="s">
        <v>64</v>
      </c>
      <c r="F102" s="1" t="s">
        <v>1321</v>
      </c>
      <c r="G102" s="1" t="s">
        <v>1321</v>
      </c>
      <c r="H102" s="1" t="s">
        <v>1322</v>
      </c>
      <c r="I102" s="1" t="s">
        <v>1323</v>
      </c>
      <c r="J102" s="1" t="s">
        <v>1330</v>
      </c>
      <c r="K102" s="1" t="s">
        <v>1331</v>
      </c>
      <c r="L102" s="1" t="s">
        <v>1332</v>
      </c>
      <c r="M102" s="1" t="s">
        <v>1333</v>
      </c>
      <c r="N102" s="1" t="s">
        <v>1324</v>
      </c>
      <c r="O102" s="1" t="s">
        <v>1325</v>
      </c>
      <c r="P102" s="1" t="s">
        <v>351</v>
      </c>
      <c r="Q102" s="1" t="s">
        <v>1326</v>
      </c>
      <c r="R102" s="1" t="s">
        <v>383</v>
      </c>
      <c r="S102" s="1"/>
      <c r="T102" s="20" t="s">
        <v>94</v>
      </c>
      <c r="U102" s="7"/>
      <c r="V102" s="1"/>
      <c r="W102" s="14" t="s">
        <v>95</v>
      </c>
      <c r="X102" s="14" t="s">
        <v>1327</v>
      </c>
      <c r="Y102" s="32"/>
      <c r="Z102" s="1" t="s">
        <v>1328</v>
      </c>
      <c r="AA102" s="20" t="s">
        <v>97</v>
      </c>
      <c r="AB102" s="20" t="s">
        <v>96</v>
      </c>
      <c r="AC102" t="s">
        <v>1329</v>
      </c>
      <c r="AD102" s="249"/>
      <c r="AE102" s="249"/>
      <c r="AF102" s="250"/>
      <c r="AG102" s="260" t="str">
        <f t="shared" si="21"/>
        <v>50.1018888888889</v>
      </c>
      <c r="AH102" s="260" t="str">
        <f t="shared" si="21"/>
        <v>18.6672222222222</v>
      </c>
      <c r="AI102" s="260" t="str">
        <f t="shared" si="21"/>
        <v>50.129561</v>
      </c>
      <c r="AJ102" s="260" t="str">
        <f t="shared" si="21"/>
        <v>18.690576</v>
      </c>
      <c r="AK102" s="250"/>
      <c r="AL102" s="250"/>
      <c r="AM102" s="250"/>
    </row>
    <row r="103" spans="1:39" ht="58" hidden="1">
      <c r="A103" s="42">
        <v>101</v>
      </c>
      <c r="B103" s="21">
        <v>101</v>
      </c>
      <c r="C103" s="7" t="s">
        <v>167</v>
      </c>
      <c r="D103" s="1" t="s">
        <v>168</v>
      </c>
      <c r="E103" s="20" t="s">
        <v>1335</v>
      </c>
      <c r="F103" s="1" t="s">
        <v>1336</v>
      </c>
      <c r="G103" s="20"/>
      <c r="H103" s="1" t="s">
        <v>1337</v>
      </c>
      <c r="I103" s="1"/>
      <c r="J103" s="1" t="s">
        <v>2718</v>
      </c>
      <c r="K103" s="1" t="s">
        <v>2719</v>
      </c>
      <c r="L103" s="1"/>
      <c r="M103" s="1"/>
      <c r="N103" s="20" t="s">
        <v>1338</v>
      </c>
      <c r="O103" s="20" t="s">
        <v>1338</v>
      </c>
      <c r="P103" s="20">
        <v>11</v>
      </c>
      <c r="Q103" s="1" t="s">
        <v>1339</v>
      </c>
      <c r="R103" s="1" t="s">
        <v>123</v>
      </c>
      <c r="S103" s="20"/>
      <c r="T103" s="1" t="s">
        <v>1340</v>
      </c>
      <c r="U103" s="7" t="s">
        <v>1341</v>
      </c>
      <c r="V103" s="1" t="s">
        <v>1342</v>
      </c>
      <c r="W103" s="14" t="s">
        <v>95</v>
      </c>
      <c r="X103" s="14"/>
      <c r="Y103" s="32" t="s">
        <v>944</v>
      </c>
      <c r="Z103" s="1" t="s">
        <v>1343</v>
      </c>
      <c r="AA103" s="20" t="s">
        <v>166</v>
      </c>
      <c r="AB103" s="20" t="s">
        <v>96</v>
      </c>
      <c r="AC103"/>
      <c r="AD103" s="249" t="e">
        <f>VLOOKUP(H103,'WMA -stare dane'!$H$1:$R$114,1,0)</f>
        <v>#N/A</v>
      </c>
      <c r="AE103" s="249" t="e">
        <f>VLOOKUP(I103,'WMA -stare dane'!$I$1:$R$114,1,0)</f>
        <v>#N/A</v>
      </c>
      <c r="AF103" s="250" t="e">
        <f t="shared" si="13"/>
        <v>#N/A</v>
      </c>
      <c r="AG103" s="249" t="e">
        <f>IF($AF103="współrzędne niezmienione",VLOOKUP($H103,'WMA -stare dane'!$H$2:$P$114,3,0),"")</f>
        <v>#N/A</v>
      </c>
      <c r="AH103" s="249" t="e">
        <f>IF($AF103="współrzędne niezmienione",VLOOKUP($H103,'WMA -stare dane'!$H$2:$P$114,4,0),"")</f>
        <v>#N/A</v>
      </c>
      <c r="AI103" s="249" t="e">
        <f>IF($AF103="współrzędne niezmienione",VLOOKUP($H103,'WMA -stare dane'!$H$2:$P$114,5,0),"")</f>
        <v>#N/A</v>
      </c>
      <c r="AJ103" s="249" t="e">
        <f>IF($AF103="współrzędne niezmienione",VLOOKUP($H103,'WMA -stare dane'!$H$2:$P$114,6,0),"")</f>
        <v>#N/A</v>
      </c>
      <c r="AK103" s="250" t="e">
        <f>IF($AF103="współrzędne niezmienione",VLOOKUP($H103,'WMA -stare dane'!$H$2:$P$114,7,0),"")</f>
        <v>#N/A</v>
      </c>
      <c r="AL103" s="250" t="e">
        <f>IF($AF103="współrzędne niezmienione",VLOOKUP($H103,'WMA -stare dane'!$H$2:$P$114,8,0),"")</f>
        <v>#N/A</v>
      </c>
      <c r="AM103" s="250" t="e">
        <f>IF($AF103="współrzędne niezmienione",VLOOKUP($H103,'WMA -stare dane'!$H$2:$P$114,9,0),"")</f>
        <v>#N/A</v>
      </c>
    </row>
    <row r="104" spans="1:39" ht="58">
      <c r="A104" s="42">
        <v>102</v>
      </c>
      <c r="B104" s="21">
        <v>102</v>
      </c>
      <c r="C104" s="7" t="s">
        <v>167</v>
      </c>
      <c r="D104" s="1" t="s">
        <v>168</v>
      </c>
      <c r="E104" s="20" t="s">
        <v>64</v>
      </c>
      <c r="F104" s="1" t="s">
        <v>1344</v>
      </c>
      <c r="G104" s="20" t="s">
        <v>1345</v>
      </c>
      <c r="H104" s="1" t="s">
        <v>1346</v>
      </c>
      <c r="I104" s="1" t="s">
        <v>1347</v>
      </c>
      <c r="J104" s="1" t="s">
        <v>1354</v>
      </c>
      <c r="K104" s="1" t="s">
        <v>1355</v>
      </c>
      <c r="L104" s="1" t="s">
        <v>1356</v>
      </c>
      <c r="M104" s="1" t="s">
        <v>1357</v>
      </c>
      <c r="N104" s="1" t="s">
        <v>1348</v>
      </c>
      <c r="O104" s="20" t="s">
        <v>1349</v>
      </c>
      <c r="P104" s="20">
        <v>81</v>
      </c>
      <c r="Q104" s="1" t="s">
        <v>1350</v>
      </c>
      <c r="R104" s="1" t="s">
        <v>123</v>
      </c>
      <c r="S104" s="20"/>
      <c r="T104" s="1" t="s">
        <v>1351</v>
      </c>
      <c r="U104" s="7" t="s">
        <v>1341</v>
      </c>
      <c r="V104" s="1" t="s">
        <v>1352</v>
      </c>
      <c r="W104" s="14" t="s">
        <v>95</v>
      </c>
      <c r="X104" s="14"/>
      <c r="Y104" s="32"/>
      <c r="Z104" s="64" t="s">
        <v>1353</v>
      </c>
      <c r="AA104" s="20" t="s">
        <v>96</v>
      </c>
      <c r="AB104" s="20" t="s">
        <v>96</v>
      </c>
      <c r="AC104"/>
      <c r="AD104" s="249"/>
      <c r="AE104" s="249"/>
      <c r="AF104" s="250"/>
      <c r="AG104" s="260" t="str">
        <f t="shared" ref="AG104:AJ106" si="22">J104</f>
        <v>49.834859</v>
      </c>
      <c r="AH104" s="260" t="str">
        <f t="shared" si="22"/>
        <v>18.780542</v>
      </c>
      <c r="AI104" s="260" t="str">
        <f t="shared" si="22"/>
        <v>49.808686</v>
      </c>
      <c r="AJ104" s="260" t="str">
        <f t="shared" si="22"/>
        <v>18.789817</v>
      </c>
      <c r="AK104" s="250"/>
      <c r="AL104" s="250"/>
      <c r="AM104" s="250"/>
    </row>
    <row r="105" spans="1:39" ht="130.5">
      <c r="A105" s="42">
        <v>103</v>
      </c>
      <c r="B105" s="21">
        <v>103</v>
      </c>
      <c r="C105" s="7" t="s">
        <v>167</v>
      </c>
      <c r="D105" s="20" t="s">
        <v>168</v>
      </c>
      <c r="E105" s="20" t="s">
        <v>64</v>
      </c>
      <c r="F105" s="20" t="s">
        <v>1358</v>
      </c>
      <c r="G105" s="20" t="s">
        <v>1358</v>
      </c>
      <c r="H105" s="1" t="s">
        <v>1359</v>
      </c>
      <c r="I105" s="1" t="s">
        <v>1360</v>
      </c>
      <c r="J105" s="1" t="s">
        <v>1368</v>
      </c>
      <c r="K105" s="1" t="s">
        <v>1369</v>
      </c>
      <c r="L105" s="1" t="s">
        <v>1370</v>
      </c>
      <c r="M105" s="1" t="s">
        <v>1371</v>
      </c>
      <c r="N105" s="20" t="s">
        <v>1361</v>
      </c>
      <c r="O105" s="20" t="s">
        <v>1362</v>
      </c>
      <c r="P105" s="20" t="s">
        <v>548</v>
      </c>
      <c r="Q105" s="1" t="s">
        <v>1363</v>
      </c>
      <c r="R105" s="1" t="s">
        <v>123</v>
      </c>
      <c r="S105" s="20"/>
      <c r="T105" s="1" t="s">
        <v>1364</v>
      </c>
      <c r="U105" s="7" t="s">
        <v>1341</v>
      </c>
      <c r="V105" s="1"/>
      <c r="W105" s="15" t="s">
        <v>76</v>
      </c>
      <c r="X105" s="15" t="s">
        <v>1365</v>
      </c>
      <c r="Y105" s="32" t="s">
        <v>1366</v>
      </c>
      <c r="Z105" s="1" t="s">
        <v>1367</v>
      </c>
      <c r="AA105" s="20" t="s">
        <v>97</v>
      </c>
      <c r="AB105" s="20" t="s">
        <v>96</v>
      </c>
      <c r="AC105" t="s">
        <v>543</v>
      </c>
      <c r="AD105" s="249"/>
      <c r="AE105" s="249"/>
      <c r="AF105" s="250"/>
      <c r="AG105" s="260" t="str">
        <f t="shared" si="22"/>
        <v>49.655971</v>
      </c>
      <c r="AH105" s="260" t="str">
        <f t="shared" si="22"/>
        <v>19.168903</v>
      </c>
      <c r="AI105" s="260" t="str">
        <f t="shared" si="22"/>
        <v>49.628439</v>
      </c>
      <c r="AJ105" s="260" t="str">
        <f t="shared" si="22"/>
        <v>19.141899</v>
      </c>
      <c r="AK105" s="250"/>
      <c r="AL105" s="250"/>
      <c r="AM105" s="250"/>
    </row>
    <row r="106" spans="1:39" ht="72.5">
      <c r="A106" s="42">
        <v>104</v>
      </c>
      <c r="B106" s="21">
        <v>104</v>
      </c>
      <c r="C106" s="21" t="s">
        <v>160</v>
      </c>
      <c r="D106" s="20" t="s">
        <v>672</v>
      </c>
      <c r="E106" s="20" t="s">
        <v>64</v>
      </c>
      <c r="F106" s="20" t="s">
        <v>689</v>
      </c>
      <c r="G106" s="20" t="s">
        <v>1372</v>
      </c>
      <c r="H106" s="256" t="s">
        <v>1373</v>
      </c>
      <c r="I106" s="256" t="s">
        <v>1374</v>
      </c>
      <c r="J106" s="256" t="s">
        <v>1380</v>
      </c>
      <c r="K106" s="256" t="s">
        <v>1381</v>
      </c>
      <c r="L106" s="256" t="s">
        <v>1382</v>
      </c>
      <c r="M106" s="256" t="s">
        <v>1383</v>
      </c>
      <c r="N106" s="20" t="s">
        <v>1375</v>
      </c>
      <c r="O106" s="20" t="s">
        <v>1376</v>
      </c>
      <c r="P106" s="258" t="s">
        <v>1377</v>
      </c>
      <c r="Q106" s="1" t="s">
        <v>1378</v>
      </c>
      <c r="R106" s="1" t="s">
        <v>123</v>
      </c>
      <c r="S106" s="20"/>
      <c r="T106" s="1"/>
      <c r="U106" s="7"/>
      <c r="V106" s="1"/>
      <c r="W106" s="15" t="s">
        <v>76</v>
      </c>
      <c r="X106" s="15" t="s">
        <v>1365</v>
      </c>
      <c r="Y106" s="32" t="s">
        <v>729</v>
      </c>
      <c r="Z106" s="1" t="s">
        <v>1379</v>
      </c>
      <c r="AA106" s="32" t="s">
        <v>96</v>
      </c>
      <c r="AB106" s="32" t="s">
        <v>96</v>
      </c>
      <c r="AC106"/>
      <c r="AD106" s="249"/>
      <c r="AE106" s="249"/>
      <c r="AF106" s="250"/>
      <c r="AG106" s="260" t="str">
        <f t="shared" si="22"/>
        <v>50.624116</v>
      </c>
      <c r="AH106" s="260" t="str">
        <f t="shared" si="22"/>
        <v>20.288619</v>
      </c>
      <c r="AI106" s="260" t="str">
        <f t="shared" si="22"/>
        <v>50.572270</v>
      </c>
      <c r="AJ106" s="260" t="str">
        <f t="shared" si="22"/>
        <v>20.222626</v>
      </c>
      <c r="AK106" s="250"/>
      <c r="AL106" s="250"/>
      <c r="AM106" s="250"/>
    </row>
    <row r="107" spans="1:39" ht="130.5">
      <c r="A107" s="42">
        <v>105</v>
      </c>
      <c r="B107" s="21">
        <v>105</v>
      </c>
      <c r="C107" s="7" t="s">
        <v>463</v>
      </c>
      <c r="D107" s="1" t="s">
        <v>598</v>
      </c>
      <c r="E107" s="20" t="s">
        <v>64</v>
      </c>
      <c r="F107" s="1" t="s">
        <v>1384</v>
      </c>
      <c r="G107" s="1" t="s">
        <v>1385</v>
      </c>
      <c r="H107" s="1" t="s">
        <v>1386</v>
      </c>
      <c r="I107" s="1" t="s">
        <v>1387</v>
      </c>
      <c r="J107" s="1" t="s">
        <v>1396</v>
      </c>
      <c r="K107" s="1" t="s">
        <v>1397</v>
      </c>
      <c r="L107" s="1" t="s">
        <v>1398</v>
      </c>
      <c r="M107" s="1" t="s">
        <v>1399</v>
      </c>
      <c r="N107" s="1" t="s">
        <v>1388</v>
      </c>
      <c r="O107" s="1" t="s">
        <v>1389</v>
      </c>
      <c r="P107" s="1"/>
      <c r="Q107" s="25" t="s">
        <v>1390</v>
      </c>
      <c r="R107" s="1" t="s">
        <v>73</v>
      </c>
      <c r="S107" s="1" t="s">
        <v>140</v>
      </c>
      <c r="T107" s="1" t="s">
        <v>1391</v>
      </c>
      <c r="U107" s="7"/>
      <c r="V107" s="1" t="s">
        <v>1392</v>
      </c>
      <c r="W107" s="2" t="s">
        <v>127</v>
      </c>
      <c r="X107" s="2" t="s">
        <v>1393</v>
      </c>
      <c r="Y107" s="32" t="s">
        <v>1394</v>
      </c>
      <c r="Z107" s="41" t="s">
        <v>1395</v>
      </c>
      <c r="AA107" s="36" t="s">
        <v>96</v>
      </c>
      <c r="AB107" s="36" t="s">
        <v>96</v>
      </c>
      <c r="AC107" s="42" t="s">
        <v>251</v>
      </c>
      <c r="AD107" s="249" t="str">
        <f>VLOOKUP(H107,'WMA -stare dane'!$H$1:$R$114,1,0)</f>
        <v>52.4618160 19.1968190</v>
      </c>
      <c r="AE107" s="249" t="str">
        <f>VLOOKUP(I107,'WMA -stare dane'!$I$1:$R$114,1,0)</f>
        <v>52.4403812 19.2377214</v>
      </c>
      <c r="AF107" s="250" t="str">
        <f t="shared" si="13"/>
        <v>współrzędne niezmienione</v>
      </c>
      <c r="AG107" s="260" t="str">
        <f>IF($AF107="współrzędne niezmienione",VLOOKUP($H107,'WMA -stare dane'!$H$2:$P$114,3,0),"")</f>
        <v>52.4618160</v>
      </c>
      <c r="AH107" s="260" t="str">
        <f>IF($AF107="współrzędne niezmienione",VLOOKUP($H107,'WMA -stare dane'!$H$2:$P$114,4,0),"")</f>
        <v>19.1968190</v>
      </c>
      <c r="AI107" s="260" t="str">
        <f>IF($AF107="współrzędne niezmienione",VLOOKUP($H107,'WMA -stare dane'!$H$2:$P$114,5,0),"")</f>
        <v>52.4403812</v>
      </c>
      <c r="AJ107" s="260" t="str">
        <f>IF($AF107="współrzędne niezmienione",VLOOKUP($H107,'WMA -stare dane'!$H$2:$P$114,6,0),"")</f>
        <v>19.2377214</v>
      </c>
      <c r="AK107" s="250">
        <f>IF($AF107="współrzędne niezmienione",VLOOKUP($H107,'WMA -stare dane'!$H$2:$P$114,7,0),"")</f>
        <v>220.7</v>
      </c>
      <c r="AL107" s="250">
        <f>IF($AF107="współrzędne niezmienione",VLOOKUP($H107,'WMA -stare dane'!$H$2:$P$114,8,0),"")</f>
        <v>224.4</v>
      </c>
      <c r="AM107" s="250" t="str">
        <f>IF($AF107="współrzędne niezmienione",VLOOKUP($H107,'WMA -stare dane'!$H$2:$P$114,9,0),"")</f>
        <v>A1</v>
      </c>
    </row>
    <row r="108" spans="1:39" ht="217.5">
      <c r="A108" s="42">
        <v>106</v>
      </c>
      <c r="B108" s="21">
        <v>106</v>
      </c>
      <c r="C108" s="7" t="s">
        <v>463</v>
      </c>
      <c r="D108" s="1" t="s">
        <v>598</v>
      </c>
      <c r="E108" s="20" t="s">
        <v>64</v>
      </c>
      <c r="F108" s="1" t="s">
        <v>1400</v>
      </c>
      <c r="G108" s="1" t="s">
        <v>1401</v>
      </c>
      <c r="H108" s="1" t="s">
        <v>1402</v>
      </c>
      <c r="I108" s="1" t="s">
        <v>1403</v>
      </c>
      <c r="J108" s="1" t="s">
        <v>1413</v>
      </c>
      <c r="K108" s="1" t="s">
        <v>1414</v>
      </c>
      <c r="L108" s="1" t="s">
        <v>1415</v>
      </c>
      <c r="M108" s="1" t="s">
        <v>1416</v>
      </c>
      <c r="N108" s="1" t="s">
        <v>1404</v>
      </c>
      <c r="O108" s="1" t="s">
        <v>1405</v>
      </c>
      <c r="P108" s="1" t="s">
        <v>615</v>
      </c>
      <c r="Q108" s="1" t="s">
        <v>1406</v>
      </c>
      <c r="R108" s="1" t="s">
        <v>73</v>
      </c>
      <c r="S108" s="1"/>
      <c r="T108" s="1" t="s">
        <v>1407</v>
      </c>
      <c r="U108" s="7" t="s">
        <v>1408</v>
      </c>
      <c r="V108" s="1" t="s">
        <v>1409</v>
      </c>
      <c r="W108" s="14" t="s">
        <v>95</v>
      </c>
      <c r="X108" s="14" t="s">
        <v>1410</v>
      </c>
      <c r="Y108" s="32" t="s">
        <v>1411</v>
      </c>
      <c r="Z108" s="41" t="s">
        <v>1412</v>
      </c>
      <c r="AA108" s="36" t="s">
        <v>96</v>
      </c>
      <c r="AB108" s="36" t="s">
        <v>96</v>
      </c>
      <c r="AD108" s="249"/>
      <c r="AE108" s="249"/>
      <c r="AF108" s="250"/>
      <c r="AG108" s="260" t="str">
        <f>J108</f>
        <v>53.260087</v>
      </c>
      <c r="AH108" s="260" t="str">
        <f t="shared" ref="AH108:AJ108" si="23">K108</f>
        <v>18.185753</v>
      </c>
      <c r="AI108" s="260" t="str">
        <f t="shared" si="23"/>
        <v>53.307401</v>
      </c>
      <c r="AJ108" s="260" t="str">
        <f t="shared" si="23"/>
        <v>18.256693</v>
      </c>
      <c r="AK108" s="250"/>
      <c r="AL108" s="250"/>
      <c r="AM108" s="250"/>
    </row>
    <row r="109" spans="1:39" ht="101.5" hidden="1">
      <c r="A109" s="42">
        <v>107</v>
      </c>
      <c r="B109" s="21">
        <v>107</v>
      </c>
      <c r="C109" s="29" t="s">
        <v>463</v>
      </c>
      <c r="D109" s="1" t="s">
        <v>598</v>
      </c>
      <c r="E109" s="20" t="s">
        <v>102</v>
      </c>
      <c r="F109" s="1" t="s">
        <v>1417</v>
      </c>
      <c r="G109" s="1"/>
      <c r="H109" s="1"/>
      <c r="I109" s="1"/>
      <c r="J109" s="1"/>
      <c r="K109" s="1"/>
      <c r="L109" s="1"/>
      <c r="M109" s="1"/>
      <c r="N109" s="1" t="s">
        <v>1418</v>
      </c>
      <c r="O109" s="1"/>
      <c r="P109" s="1">
        <v>80</v>
      </c>
      <c r="Q109" s="1" t="s">
        <v>1419</v>
      </c>
      <c r="R109" s="1" t="s">
        <v>123</v>
      </c>
      <c r="S109" s="1"/>
      <c r="T109" s="1" t="s">
        <v>1420</v>
      </c>
      <c r="U109" s="7" t="s">
        <v>1421</v>
      </c>
      <c r="V109" s="1" t="s">
        <v>1422</v>
      </c>
      <c r="W109" s="14" t="s">
        <v>95</v>
      </c>
      <c r="X109" s="14"/>
      <c r="Y109" s="32" t="s">
        <v>827</v>
      </c>
      <c r="Z109" s="41" t="s">
        <v>1423</v>
      </c>
      <c r="AA109" s="36" t="s">
        <v>1424</v>
      </c>
      <c r="AB109" s="36" t="s">
        <v>96</v>
      </c>
      <c r="AD109" s="249" t="e">
        <f>VLOOKUP(H109,'WMA -stare dane'!$H$1:$R$114,1,0)</f>
        <v>#N/A</v>
      </c>
      <c r="AE109" s="249" t="e">
        <f>VLOOKUP(I109,'WMA -stare dane'!$I$1:$R$114,1,0)</f>
        <v>#N/A</v>
      </c>
      <c r="AF109" s="250" t="e">
        <f t="shared" si="13"/>
        <v>#N/A</v>
      </c>
      <c r="AG109" s="249" t="e">
        <f>IF($AF109="współrzędne niezmienione",VLOOKUP($H109,'WMA -stare dane'!$H$2:$P$114,3,0),"")</f>
        <v>#N/A</v>
      </c>
      <c r="AH109" s="249" t="e">
        <f>IF($AF109="współrzędne niezmienione",VLOOKUP($H109,'WMA -stare dane'!$H$2:$P$114,4,0),"")</f>
        <v>#N/A</v>
      </c>
      <c r="AI109" s="249" t="e">
        <f>IF($AF109="współrzędne niezmienione",VLOOKUP($H109,'WMA -stare dane'!$H$2:$P$114,5,0),"")</f>
        <v>#N/A</v>
      </c>
      <c r="AJ109" s="249" t="e">
        <f>IF($AF109="współrzędne niezmienione",VLOOKUP($H109,'WMA -stare dane'!$H$2:$P$114,6,0),"")</f>
        <v>#N/A</v>
      </c>
      <c r="AK109" s="250" t="e">
        <f>IF($AF109="współrzędne niezmienione",VLOOKUP($H109,'WMA -stare dane'!$H$2:$P$114,7,0),"")</f>
        <v>#N/A</v>
      </c>
      <c r="AL109" s="250" t="e">
        <f>IF($AF109="współrzędne niezmienione",VLOOKUP($H109,'WMA -stare dane'!$H$2:$P$114,8,0),"")</f>
        <v>#N/A</v>
      </c>
      <c r="AM109" s="250" t="e">
        <f>IF($AF109="współrzędne niezmienione",VLOOKUP($H109,'WMA -stare dane'!$H$2:$P$114,9,0),"")</f>
        <v>#N/A</v>
      </c>
    </row>
    <row r="110" spans="1:39" ht="43.5">
      <c r="A110" s="42">
        <v>108</v>
      </c>
      <c r="B110" s="21">
        <v>108</v>
      </c>
      <c r="C110" s="29" t="s">
        <v>131</v>
      </c>
      <c r="D110" s="1" t="s">
        <v>1425</v>
      </c>
      <c r="E110" s="20" t="s">
        <v>64</v>
      </c>
      <c r="F110" s="1" t="s">
        <v>1426</v>
      </c>
      <c r="G110" s="1" t="s">
        <v>1427</v>
      </c>
      <c r="H110" s="1" t="s">
        <v>1428</v>
      </c>
      <c r="I110" s="1" t="s">
        <v>1429</v>
      </c>
      <c r="J110" s="1" t="s">
        <v>1432</v>
      </c>
      <c r="K110" s="1" t="s">
        <v>1433</v>
      </c>
      <c r="L110" s="1" t="s">
        <v>1434</v>
      </c>
      <c r="M110" s="1" t="s">
        <v>1435</v>
      </c>
      <c r="N110" s="1" t="s">
        <v>1031</v>
      </c>
      <c r="O110" s="1" t="s">
        <v>1430</v>
      </c>
      <c r="P110" s="1" t="s">
        <v>615</v>
      </c>
      <c r="Q110" s="1" t="s">
        <v>1431</v>
      </c>
      <c r="R110" s="1" t="s">
        <v>73</v>
      </c>
      <c r="S110" s="1"/>
      <c r="T110" s="20" t="s">
        <v>94</v>
      </c>
      <c r="U110" s="7"/>
      <c r="V110" s="1"/>
      <c r="W110" s="14" t="s">
        <v>95</v>
      </c>
      <c r="X110" s="14"/>
      <c r="Y110" s="34"/>
      <c r="Z110" s="1" t="s">
        <v>644</v>
      </c>
      <c r="AA110" s="20"/>
      <c r="AB110" s="20" t="s">
        <v>96</v>
      </c>
      <c r="AD110" s="249" t="str">
        <f>VLOOKUP(H110,'WMA -stare dane'!$H$1:$R$114,1,0)</f>
        <v>52.35053 16.76021</v>
      </c>
      <c r="AE110" s="249" t="str">
        <f>VLOOKUP(I110,'WMA -stare dane'!$I$1:$R$114,1,0)</f>
        <v>52.30458 16.69881</v>
      </c>
      <c r="AF110" s="250" t="str">
        <f t="shared" si="13"/>
        <v>współrzędne niezmienione</v>
      </c>
      <c r="AG110" s="260" t="str">
        <f>IF($AF110="współrzędne niezmienione",VLOOKUP($H110,'WMA -stare dane'!$H$2:$P$114,3,0),"")</f>
        <v>52.35053</v>
      </c>
      <c r="AH110" s="260" t="str">
        <f>IF($AF110="współrzędne niezmienione",VLOOKUP($H110,'WMA -stare dane'!$H$2:$P$114,4,0),"")</f>
        <v>16.76021</v>
      </c>
      <c r="AI110" s="260" t="str">
        <f>IF($AF110="współrzędne niezmienione",VLOOKUP($H110,'WMA -stare dane'!$H$2:$P$114,5,0),"")</f>
        <v>52.30458</v>
      </c>
      <c r="AJ110" s="260" t="str">
        <f>IF($AF110="współrzędne niezmienione",VLOOKUP($H110,'WMA -stare dane'!$H$2:$P$114,6,0),"")</f>
        <v>16.69881</v>
      </c>
      <c r="AK110" s="250">
        <f>IF($AF110="współrzędne niezmienione",VLOOKUP($H110,'WMA -stare dane'!$H$2:$P$114,7,0),"")</f>
        <v>0.1</v>
      </c>
      <c r="AL110" s="250">
        <f>IF($AF110="współrzędne niezmienione",VLOOKUP($H110,'WMA -stare dane'!$H$2:$P$114,8,0),"")</f>
        <v>6.8</v>
      </c>
      <c r="AM110" s="250" t="str">
        <f>IF($AF110="współrzędne niezmienione",VLOOKUP($H110,'WMA -stare dane'!$H$2:$P$114,9,0),"")</f>
        <v>S5e</v>
      </c>
    </row>
    <row r="111" spans="1:39" ht="58">
      <c r="A111" s="42">
        <v>109</v>
      </c>
      <c r="B111" s="21">
        <v>109</v>
      </c>
      <c r="C111" s="7" t="s">
        <v>106</v>
      </c>
      <c r="D111" s="1" t="s">
        <v>119</v>
      </c>
      <c r="E111" s="20" t="s">
        <v>64</v>
      </c>
      <c r="F111" s="1" t="s">
        <v>518</v>
      </c>
      <c r="G111" s="1" t="s">
        <v>1437</v>
      </c>
      <c r="H111" s="1" t="s">
        <v>1438</v>
      </c>
      <c r="I111" s="1" t="s">
        <v>1439</v>
      </c>
      <c r="J111" s="1" t="s">
        <v>1444</v>
      </c>
      <c r="K111" s="1" t="s">
        <v>1445</v>
      </c>
      <c r="L111" s="1" t="s">
        <v>1446</v>
      </c>
      <c r="M111" s="1" t="s">
        <v>1447</v>
      </c>
      <c r="N111" s="1"/>
      <c r="O111" s="1"/>
      <c r="P111" s="1" t="s">
        <v>521</v>
      </c>
      <c r="Q111" s="1" t="s">
        <v>1440</v>
      </c>
      <c r="R111" s="1" t="s">
        <v>73</v>
      </c>
      <c r="S111" s="1"/>
      <c r="T111" s="1" t="s">
        <v>1441</v>
      </c>
      <c r="U111" s="7" t="s">
        <v>557</v>
      </c>
      <c r="V111" s="1" t="s">
        <v>1442</v>
      </c>
      <c r="W111" s="16" t="s">
        <v>178</v>
      </c>
      <c r="X111" s="16" t="s">
        <v>1443</v>
      </c>
      <c r="Y111" s="32"/>
      <c r="Z111" s="40" t="s">
        <v>113</v>
      </c>
      <c r="AA111" s="36" t="s">
        <v>96</v>
      </c>
      <c r="AB111" s="36" t="s">
        <v>114</v>
      </c>
      <c r="AC111"/>
      <c r="AD111" s="249"/>
      <c r="AE111" s="249"/>
      <c r="AF111" s="250"/>
      <c r="AG111" s="260" t="str">
        <f>J111</f>
        <v>51.946675</v>
      </c>
      <c r="AH111" s="260" t="str">
        <f t="shared" ref="AH111:AJ111" si="24">K111</f>
        <v>15.549279</v>
      </c>
      <c r="AI111" s="260" t="str">
        <f t="shared" si="24"/>
        <v>51.927719</v>
      </c>
      <c r="AJ111" s="260" t="str">
        <f t="shared" si="24"/>
        <v>15.557368</v>
      </c>
      <c r="AK111" s="250"/>
      <c r="AL111" s="250"/>
      <c r="AM111" s="250"/>
    </row>
    <row r="112" spans="1:39" ht="43.5">
      <c r="A112" s="42">
        <v>110</v>
      </c>
      <c r="B112" s="21">
        <v>110</v>
      </c>
      <c r="C112" s="7" t="s">
        <v>106</v>
      </c>
      <c r="D112" s="1" t="s">
        <v>119</v>
      </c>
      <c r="E112" s="20" t="s">
        <v>64</v>
      </c>
      <c r="F112" s="1" t="s">
        <v>1448</v>
      </c>
      <c r="G112" s="1" t="s">
        <v>1449</v>
      </c>
      <c r="H112" s="1" t="s">
        <v>1450</v>
      </c>
      <c r="I112" s="1" t="s">
        <v>1451</v>
      </c>
      <c r="J112" s="1" t="s">
        <v>1453</v>
      </c>
      <c r="K112" s="1" t="s">
        <v>1454</v>
      </c>
      <c r="L112" s="1" t="s">
        <v>1455</v>
      </c>
      <c r="M112" s="1" t="s">
        <v>1456</v>
      </c>
      <c r="N112" s="1"/>
      <c r="O112" s="1"/>
      <c r="P112" s="1" t="s">
        <v>521</v>
      </c>
      <c r="Q112" s="1" t="s">
        <v>1452</v>
      </c>
      <c r="R112" s="1" t="s">
        <v>73</v>
      </c>
      <c r="S112" s="1"/>
      <c r="T112" s="20" t="s">
        <v>94</v>
      </c>
      <c r="U112" s="7"/>
      <c r="V112" s="1"/>
      <c r="W112" s="14" t="s">
        <v>95</v>
      </c>
      <c r="X112" s="14"/>
      <c r="Y112" s="32"/>
      <c r="Z112" s="40" t="s">
        <v>113</v>
      </c>
      <c r="AA112" s="36" t="s">
        <v>96</v>
      </c>
      <c r="AB112" s="36" t="s">
        <v>114</v>
      </c>
      <c r="AC112"/>
      <c r="AD112" s="249" t="str">
        <f>VLOOKUP(H112,'WMA -stare dane'!$H$1:$R$114,1,0)</f>
        <v xml:space="preserve">52.700000 15.223549 </v>
      </c>
      <c r="AE112" s="249" t="str">
        <f>VLOOKUP(I112,'WMA -stare dane'!$I$1:$R$114,1,0)</f>
        <v>52.708189 15.162743</v>
      </c>
      <c r="AF112" s="250" t="str">
        <f t="shared" si="13"/>
        <v>współrzędne niezmienione</v>
      </c>
      <c r="AG112" s="260" t="str">
        <f>IF($AF112="współrzędne niezmienione",VLOOKUP($H112,'WMA -stare dane'!$H$2:$P$114,3,0),"")</f>
        <v>52.700000</v>
      </c>
      <c r="AH112" s="260" t="str">
        <f>IF($AF112="współrzędne niezmienione",VLOOKUP($H112,'WMA -stare dane'!$H$2:$P$114,4,0),"")</f>
        <v>15.223549</v>
      </c>
      <c r="AI112" s="260" t="str">
        <f>IF($AF112="współrzędne niezmienione",VLOOKUP($H112,'WMA -stare dane'!$H$2:$P$114,5,0),"")</f>
        <v>52.708189</v>
      </c>
      <c r="AJ112" s="260" t="str">
        <f>IF($AF112="współrzędne niezmienione",VLOOKUP($H112,'WMA -stare dane'!$H$2:$P$114,6,0),"")</f>
        <v>15.162743</v>
      </c>
      <c r="AK112" s="250">
        <f>IF($AF112="współrzędne niezmienione",VLOOKUP($H112,'WMA -stare dane'!$H$2:$P$114,7,0),"")</f>
        <v>86.15</v>
      </c>
      <c r="AL112" s="250">
        <f>IF($AF112="współrzędne niezmienione",VLOOKUP($H112,'WMA -stare dane'!$H$2:$P$114,8,0),"")</f>
        <v>90.4</v>
      </c>
      <c r="AM112" s="250" t="str">
        <f>IF($AF112="współrzędne niezmienione",VLOOKUP($H112,'WMA -stare dane'!$H$2:$P$114,9,0),"")</f>
        <v>S3a</v>
      </c>
    </row>
    <row r="113" spans="1:39" ht="188.5">
      <c r="A113" s="42">
        <v>111</v>
      </c>
      <c r="B113" s="21">
        <v>111</v>
      </c>
      <c r="C113" s="7" t="s">
        <v>199</v>
      </c>
      <c r="D113" s="1" t="s">
        <v>1457</v>
      </c>
      <c r="E113" s="20" t="s">
        <v>64</v>
      </c>
      <c r="F113" s="1" t="s">
        <v>1458</v>
      </c>
      <c r="G113" s="1" t="s">
        <v>1459</v>
      </c>
      <c r="H113" s="1" t="s">
        <v>1460</v>
      </c>
      <c r="I113" s="1" t="s">
        <v>1461</v>
      </c>
      <c r="J113" s="1" t="s">
        <v>1471</v>
      </c>
      <c r="K113" s="1" t="s">
        <v>1472</v>
      </c>
      <c r="L113" s="1" t="s">
        <v>1473</v>
      </c>
      <c r="M113" s="1" t="s">
        <v>1474</v>
      </c>
      <c r="N113" s="1" t="s">
        <v>1462</v>
      </c>
      <c r="O113" s="30" t="s">
        <v>1463</v>
      </c>
      <c r="P113" s="1"/>
      <c r="Q113" s="1" t="s">
        <v>1464</v>
      </c>
      <c r="R113" s="1" t="s">
        <v>73</v>
      </c>
      <c r="S113" s="1"/>
      <c r="T113" s="1" t="s">
        <v>1465</v>
      </c>
      <c r="U113" s="7" t="s">
        <v>1466</v>
      </c>
      <c r="V113" s="1" t="s">
        <v>1467</v>
      </c>
      <c r="W113" s="15" t="s">
        <v>76</v>
      </c>
      <c r="X113" s="15" t="s">
        <v>1468</v>
      </c>
      <c r="Y113" s="32" t="s">
        <v>1469</v>
      </c>
      <c r="Z113" s="58" t="s">
        <v>1470</v>
      </c>
      <c r="AA113" s="67" t="s">
        <v>97</v>
      </c>
      <c r="AB113" s="67" t="s">
        <v>96</v>
      </c>
      <c r="AC113"/>
      <c r="AD113" s="249" t="str">
        <f>VLOOKUP(H113,'WMA -stare dane'!$H$1:$R$114,1,0)</f>
        <v>51.02106 16.75672</v>
      </c>
      <c r="AE113" s="249" t="str">
        <f>VLOOKUP(I113,'WMA -stare dane'!$I$1:$R$114,1,0)</f>
        <v>51.03512 16.83282</v>
      </c>
      <c r="AF113" s="250" t="str">
        <f t="shared" si="13"/>
        <v>współrzędne niezmienione</v>
      </c>
      <c r="AG113" s="260" t="str">
        <f>IF($AF113="współrzędne niezmienione",VLOOKUP($H113,'WMA -stare dane'!$H$2:$P$114,3,0),"")</f>
        <v>51.02106</v>
      </c>
      <c r="AH113" s="260" t="str">
        <f>IF($AF113="współrzędne niezmienione",VLOOKUP($H113,'WMA -stare dane'!$H$2:$P$114,4,0),"")</f>
        <v>16.75672</v>
      </c>
      <c r="AI113" s="260" t="str">
        <f>IF($AF113="współrzędne niezmienione",VLOOKUP($H113,'WMA -stare dane'!$H$2:$P$114,5,0),"")</f>
        <v>51.03512</v>
      </c>
      <c r="AJ113" s="260" t="str">
        <f>IF($AF113="współrzędne niezmienione",VLOOKUP($H113,'WMA -stare dane'!$H$2:$P$114,6,0),"")</f>
        <v>16.83282</v>
      </c>
      <c r="AK113" s="250">
        <f>IF($AF113="współrzędne niezmienione",VLOOKUP($H113,'WMA -stare dane'!$H$2:$P$114,7,0),"")</f>
        <v>137.6</v>
      </c>
      <c r="AL113" s="250">
        <f>IF($AF113="współrzędne niezmienione",VLOOKUP($H113,'WMA -stare dane'!$H$2:$P$114,8,0),"")</f>
        <v>143.4</v>
      </c>
      <c r="AM113" s="250" t="str">
        <f>IF($AF113="współrzędne niezmienione",VLOOKUP($H113,'WMA -stare dane'!$H$2:$P$114,9,0),"")</f>
        <v>A4</v>
      </c>
    </row>
    <row r="114" spans="1:39" ht="43.5">
      <c r="A114" s="42">
        <v>112</v>
      </c>
      <c r="B114" s="21">
        <v>112</v>
      </c>
      <c r="C114" s="7" t="s">
        <v>199</v>
      </c>
      <c r="D114" s="1" t="s">
        <v>1457</v>
      </c>
      <c r="E114" s="20" t="s">
        <v>64</v>
      </c>
      <c r="F114" s="1" t="s">
        <v>1475</v>
      </c>
      <c r="G114" s="1" t="s">
        <v>1476</v>
      </c>
      <c r="H114" s="72" t="s">
        <v>1477</v>
      </c>
      <c r="I114" s="259" t="s">
        <v>1478</v>
      </c>
      <c r="J114" s="259" t="s">
        <v>1481</v>
      </c>
      <c r="K114" s="259" t="s">
        <v>1482</v>
      </c>
      <c r="L114" s="259" t="s">
        <v>1481</v>
      </c>
      <c r="M114" s="259" t="s">
        <v>1482</v>
      </c>
      <c r="N114" s="1"/>
      <c r="O114" s="1"/>
      <c r="P114" s="1"/>
      <c r="Q114" s="1" t="s">
        <v>1479</v>
      </c>
      <c r="R114" s="1" t="s">
        <v>73</v>
      </c>
      <c r="S114" s="1"/>
      <c r="T114" s="20" t="s">
        <v>94</v>
      </c>
      <c r="U114" s="7"/>
      <c r="V114" s="1"/>
      <c r="W114" s="14" t="s">
        <v>95</v>
      </c>
      <c r="X114" s="14"/>
      <c r="Y114" s="32"/>
      <c r="Z114" s="58" t="s">
        <v>1480</v>
      </c>
      <c r="AA114" s="67" t="s">
        <v>96</v>
      </c>
      <c r="AB114" s="67" t="s">
        <v>96</v>
      </c>
      <c r="AC114"/>
      <c r="AD114" s="249"/>
      <c r="AE114" s="249"/>
      <c r="AF114" s="250"/>
      <c r="AG114" s="260" t="str">
        <f>J114</f>
        <v>51.167736</v>
      </c>
      <c r="AH114" s="260" t="str">
        <f t="shared" ref="AH114:AJ114" si="25">K114</f>
        <v>17.005178</v>
      </c>
      <c r="AI114" s="260" t="str">
        <f t="shared" si="25"/>
        <v>51.167736</v>
      </c>
      <c r="AJ114" s="260" t="str">
        <f t="shared" si="25"/>
        <v>17.005178</v>
      </c>
      <c r="AK114" s="250"/>
      <c r="AL114" s="250"/>
      <c r="AM114" s="250"/>
    </row>
    <row r="115" spans="1:39" ht="43.5">
      <c r="A115" s="42">
        <v>113</v>
      </c>
      <c r="B115" s="21">
        <v>113</v>
      </c>
      <c r="C115" s="29" t="s">
        <v>199</v>
      </c>
      <c r="D115" s="1" t="s">
        <v>1457</v>
      </c>
      <c r="E115" s="20" t="s">
        <v>64</v>
      </c>
      <c r="F115" s="1" t="s">
        <v>1484</v>
      </c>
      <c r="G115" s="1" t="s">
        <v>1485</v>
      </c>
      <c r="H115" s="1" t="s">
        <v>1486</v>
      </c>
      <c r="I115" s="1" t="s">
        <v>1487</v>
      </c>
      <c r="J115" s="1" t="s">
        <v>1491</v>
      </c>
      <c r="K115" s="1" t="s">
        <v>1492</v>
      </c>
      <c r="L115" s="1" t="s">
        <v>1493</v>
      </c>
      <c r="M115" s="1" t="s">
        <v>1494</v>
      </c>
      <c r="N115" s="1" t="s">
        <v>1488</v>
      </c>
      <c r="O115" s="1" t="s">
        <v>1489</v>
      </c>
      <c r="P115" s="1" t="s">
        <v>323</v>
      </c>
      <c r="Q115" s="1" t="s">
        <v>1490</v>
      </c>
      <c r="R115" s="1" t="s">
        <v>73</v>
      </c>
      <c r="S115" s="1"/>
      <c r="T115" s="20" t="s">
        <v>94</v>
      </c>
      <c r="U115" s="7"/>
      <c r="V115" s="1"/>
      <c r="W115" s="14" t="s">
        <v>95</v>
      </c>
      <c r="X115" s="14"/>
      <c r="Y115" s="32"/>
      <c r="Z115" s="40"/>
      <c r="AA115" s="36" t="s">
        <v>96</v>
      </c>
      <c r="AB115" s="36" t="s">
        <v>96</v>
      </c>
      <c r="AC115"/>
      <c r="AD115" s="249" t="str">
        <f>VLOOKUP(H115,'WMA -stare dane'!$H$1:$R$114,1,0)</f>
        <v>51.30190 15.72342</v>
      </c>
      <c r="AE115" s="249" t="str">
        <f>VLOOKUP(I115,'WMA -stare dane'!$I$1:$R$114,1,0)</f>
        <v>51.32864 15.64304</v>
      </c>
      <c r="AF115" s="250" t="str">
        <f t="shared" si="13"/>
        <v>współrzędne niezmienione</v>
      </c>
      <c r="AG115" s="260" t="str">
        <f>IF($AF115="współrzędne niezmienione",VLOOKUP($H115,'WMA -stare dane'!$H$2:$P$114,3,0),"")</f>
        <v>51.30190</v>
      </c>
      <c r="AH115" s="260" t="str">
        <f>IF($AF115="współrzędne niezmienione",VLOOKUP($H115,'WMA -stare dane'!$H$2:$P$114,4,0),"")</f>
        <v>15.72342</v>
      </c>
      <c r="AI115" s="260" t="str">
        <f>IF($AF115="współrzędne niezmienione",VLOOKUP($H115,'WMA -stare dane'!$H$2:$P$114,5,0),"")</f>
        <v>51.32864</v>
      </c>
      <c r="AJ115" s="260" t="str">
        <f>IF($AF115="współrzędne niezmienione",VLOOKUP($H115,'WMA -stare dane'!$H$2:$P$114,6,0),"")</f>
        <v>15.64304</v>
      </c>
      <c r="AK115" s="250">
        <f>IF($AF115="współrzędne niezmienione",VLOOKUP($H115,'WMA -stare dane'!$H$2:$P$114,7,0),"")</f>
        <v>49.8</v>
      </c>
      <c r="AL115" s="250">
        <f>IF($AF115="współrzędne niezmienione",VLOOKUP($H115,'WMA -stare dane'!$H$2:$P$114,8,0),"")</f>
        <v>56.3</v>
      </c>
      <c r="AM115" s="250" t="str">
        <f>IF($AF115="współrzędne niezmienione",VLOOKUP($H115,'WMA -stare dane'!$H$2:$P$114,9,0),"")</f>
        <v>A4</v>
      </c>
    </row>
    <row r="116" spans="1:39" ht="58">
      <c r="A116" s="42">
        <v>114</v>
      </c>
      <c r="B116" s="21">
        <v>114</v>
      </c>
      <c r="C116" s="7" t="s">
        <v>199</v>
      </c>
      <c r="D116" s="1" t="s">
        <v>1457</v>
      </c>
      <c r="E116" s="20" t="s">
        <v>64</v>
      </c>
      <c r="F116" s="1" t="s">
        <v>1495</v>
      </c>
      <c r="G116" s="1" t="s">
        <v>1496</v>
      </c>
      <c r="H116" s="1" t="s">
        <v>1497</v>
      </c>
      <c r="I116" s="1" t="s">
        <v>1498</v>
      </c>
      <c r="J116" s="1" t="s">
        <v>1503</v>
      </c>
      <c r="K116" s="1" t="s">
        <v>1504</v>
      </c>
      <c r="L116" s="1" t="s">
        <v>1505</v>
      </c>
      <c r="M116" s="1" t="s">
        <v>1506</v>
      </c>
      <c r="N116" s="1" t="s">
        <v>1499</v>
      </c>
      <c r="O116" s="1" t="s">
        <v>1500</v>
      </c>
      <c r="P116" s="1" t="s">
        <v>323</v>
      </c>
      <c r="Q116" s="1" t="s">
        <v>1501</v>
      </c>
      <c r="R116" s="1" t="s">
        <v>73</v>
      </c>
      <c r="S116" s="1"/>
      <c r="T116" s="20" t="s">
        <v>94</v>
      </c>
      <c r="U116" s="7"/>
      <c r="V116" s="1"/>
      <c r="W116" s="14" t="s">
        <v>95</v>
      </c>
      <c r="X116" s="14"/>
      <c r="Y116" s="32"/>
      <c r="Z116" s="58" t="s">
        <v>1502</v>
      </c>
      <c r="AA116" s="36" t="s">
        <v>96</v>
      </c>
      <c r="AB116" s="36" t="s">
        <v>97</v>
      </c>
      <c r="AC116"/>
      <c r="AD116" s="249" t="str">
        <f>VLOOKUP(H116,'WMA -stare dane'!$H$1:$R$114,1,0)</f>
        <v>51.05990 16.52190</v>
      </c>
      <c r="AE116" s="249" t="str">
        <f>VLOOKUP(I116,'WMA -stare dane'!$I$1:$R$114,1,0)</f>
        <v>51.07564 16.45154</v>
      </c>
      <c r="AF116" s="250" t="str">
        <f t="shared" si="13"/>
        <v>współrzędne niezmienione</v>
      </c>
      <c r="AG116" s="260" t="str">
        <f>IF($AF116="współrzędne niezmienione",VLOOKUP($H116,'WMA -stare dane'!$H$2:$P$114,3,0),"")</f>
        <v>51.05990</v>
      </c>
      <c r="AH116" s="260" t="str">
        <f>IF($AF116="współrzędne niezmienione",VLOOKUP($H116,'WMA -stare dane'!$H$2:$P$114,4,0),"")</f>
        <v>16.52190</v>
      </c>
      <c r="AI116" s="260" t="str">
        <f>IF($AF116="współrzędne niezmienione",VLOOKUP($H116,'WMA -stare dane'!$H$2:$P$114,5,0),"")</f>
        <v>51.07564</v>
      </c>
      <c r="AJ116" s="260" t="str">
        <f>IF($AF116="współrzędne niezmienione",VLOOKUP($H116,'WMA -stare dane'!$H$2:$P$114,6,0),"")</f>
        <v>16.45154</v>
      </c>
      <c r="AK116" s="250">
        <f>IF($AF116="współrzędne niezmienione",VLOOKUP($H116,'WMA -stare dane'!$H$2:$P$114,7,0),"")</f>
        <v>115</v>
      </c>
      <c r="AL116" s="250">
        <f>IF($AF116="współrzędne niezmienione",VLOOKUP($H116,'WMA -stare dane'!$H$2:$P$114,8,0),"")</f>
        <v>120.3</v>
      </c>
      <c r="AM116" s="250" t="str">
        <f>IF($AF116="współrzędne niezmienione",VLOOKUP($H116,'WMA -stare dane'!$H$2:$P$114,9,0),"")</f>
        <v>A4</v>
      </c>
    </row>
    <row r="117" spans="1:39" ht="290">
      <c r="A117" s="42">
        <v>115</v>
      </c>
      <c r="B117" s="21">
        <v>115</v>
      </c>
      <c r="C117" s="7" t="s">
        <v>199</v>
      </c>
      <c r="D117" s="1" t="s">
        <v>1457</v>
      </c>
      <c r="E117" s="20" t="s">
        <v>64</v>
      </c>
      <c r="F117" s="1" t="s">
        <v>1507</v>
      </c>
      <c r="G117" s="1" t="s">
        <v>1508</v>
      </c>
      <c r="H117" s="1" t="s">
        <v>1509</v>
      </c>
      <c r="I117" s="1" t="s">
        <v>1510</v>
      </c>
      <c r="J117" s="1" t="s">
        <v>1518</v>
      </c>
      <c r="K117" s="1" t="s">
        <v>1519</v>
      </c>
      <c r="L117" s="1" t="s">
        <v>1520</v>
      </c>
      <c r="M117" s="1" t="s">
        <v>1521</v>
      </c>
      <c r="N117" s="1"/>
      <c r="O117" s="1"/>
      <c r="P117" s="1"/>
      <c r="Q117" s="1" t="s">
        <v>1511</v>
      </c>
      <c r="R117" s="1" t="s">
        <v>73</v>
      </c>
      <c r="S117" s="1" t="s">
        <v>1512</v>
      </c>
      <c r="T117" s="1" t="s">
        <v>1513</v>
      </c>
      <c r="U117" s="7" t="s">
        <v>557</v>
      </c>
      <c r="V117" s="1" t="s">
        <v>1514</v>
      </c>
      <c r="W117" s="2" t="s">
        <v>127</v>
      </c>
      <c r="X117" s="2" t="s">
        <v>1515</v>
      </c>
      <c r="Y117" s="32" t="s">
        <v>1516</v>
      </c>
      <c r="Z117" s="58" t="s">
        <v>1517</v>
      </c>
      <c r="AA117" s="67" t="s">
        <v>97</v>
      </c>
      <c r="AB117" s="67" t="s">
        <v>96</v>
      </c>
      <c r="AC117"/>
      <c r="AD117" s="249" t="str">
        <f>VLOOKUP(H117,'WMA -stare dane'!$H$1:$R$114,1,0)</f>
        <v>51.04641 16.98116</v>
      </c>
      <c r="AE117" s="249" t="str">
        <f>VLOOKUP(I117,'WMA -stare dane'!$I$1:$R$114,1,0)</f>
        <v>51.03798 16.89384</v>
      </c>
      <c r="AF117" s="250" t="str">
        <f t="shared" si="13"/>
        <v>współrzędne niezmienione</v>
      </c>
      <c r="AG117" s="260" t="str">
        <f>IF($AF117="współrzędne niezmienione",VLOOKUP($H117,'WMA -stare dane'!$H$2:$P$114,3,0),"")</f>
        <v>51.04641</v>
      </c>
      <c r="AH117" s="260" t="str">
        <f>IF($AF117="współrzędne niezmienione",VLOOKUP($H117,'WMA -stare dane'!$H$2:$P$114,4,0),"")</f>
        <v>16.98116</v>
      </c>
      <c r="AI117" s="260" t="str">
        <f>IF($AF117="współrzędne niezmienione",VLOOKUP($H117,'WMA -stare dane'!$H$2:$P$114,5,0),"")</f>
        <v>51.03798</v>
      </c>
      <c r="AJ117" s="260" t="str">
        <f>IF($AF117="współrzędne niezmienione",VLOOKUP($H117,'WMA -stare dane'!$H$2:$P$114,6,0),"")</f>
        <v>16.89384</v>
      </c>
      <c r="AK117" s="250">
        <f>IF($AF117="współrzędne niezmienione",VLOOKUP($H117,'WMA -stare dane'!$H$2:$P$114,7,0),"")</f>
        <v>147.69999999999999</v>
      </c>
      <c r="AL117" s="250">
        <f>IF($AF117="współrzędne niezmienione",VLOOKUP($H117,'WMA -stare dane'!$H$2:$P$114,8,0),"")</f>
        <v>154.1</v>
      </c>
      <c r="AM117" s="250" t="str">
        <f>IF($AF117="współrzędne niezmienione",VLOOKUP($H117,'WMA -stare dane'!$H$2:$P$114,9,0),"")</f>
        <v>A4</v>
      </c>
    </row>
    <row r="118" spans="1:39" ht="58">
      <c r="A118" s="42">
        <v>116</v>
      </c>
      <c r="B118" s="21">
        <v>116</v>
      </c>
      <c r="C118" s="7" t="s">
        <v>167</v>
      </c>
      <c r="D118" s="1" t="s">
        <v>1522</v>
      </c>
      <c r="E118" s="20" t="s">
        <v>64</v>
      </c>
      <c r="F118" s="1" t="s">
        <v>1523</v>
      </c>
      <c r="G118" s="1" t="s">
        <v>1524</v>
      </c>
      <c r="H118" s="1" t="s">
        <v>1525</v>
      </c>
      <c r="I118" s="1" t="s">
        <v>1526</v>
      </c>
      <c r="J118" s="1" t="s">
        <v>1531</v>
      </c>
      <c r="K118" s="1" t="s">
        <v>1532</v>
      </c>
      <c r="L118" s="1" t="s">
        <v>1533</v>
      </c>
      <c r="M118" s="1" t="s">
        <v>1534</v>
      </c>
      <c r="N118" s="1" t="s">
        <v>1527</v>
      </c>
      <c r="O118" s="1" t="s">
        <v>1528</v>
      </c>
      <c r="P118" s="1" t="s">
        <v>323</v>
      </c>
      <c r="Q118" s="1" t="s">
        <v>1529</v>
      </c>
      <c r="R118" s="1" t="s">
        <v>383</v>
      </c>
      <c r="S118" s="1"/>
      <c r="T118" s="20" t="s">
        <v>94</v>
      </c>
      <c r="U118" s="7"/>
      <c r="V118" s="1"/>
      <c r="W118" s="14" t="s">
        <v>95</v>
      </c>
      <c r="X118" s="14" t="s">
        <v>1530</v>
      </c>
      <c r="Y118" s="32"/>
      <c r="Z118" s="40"/>
      <c r="AA118" s="36" t="s">
        <v>96</v>
      </c>
      <c r="AB118" s="36" t="s">
        <v>96</v>
      </c>
      <c r="AC118"/>
      <c r="AD118" s="249" t="str">
        <f>VLOOKUP(H118,'WMA -stare dane'!$H$1:$R$114,1,0)</f>
        <v>50.4489166666667 18.3295</v>
      </c>
      <c r="AE118" s="249" t="str">
        <f>VLOOKUP(I118,'WMA -stare dane'!$I$1:$R$114,1,0)</f>
        <v>50.3915 18.4501388888889</v>
      </c>
      <c r="AF118" s="250" t="str">
        <f t="shared" si="13"/>
        <v>współrzędne niezmienione</v>
      </c>
      <c r="AG118" s="260" t="str">
        <f>IF($AF118="współrzędne niezmienione",VLOOKUP($H118,'WMA -stare dane'!$H$2:$P$114,3,0),"")</f>
        <v>50.4489166666667</v>
      </c>
      <c r="AH118" s="260" t="str">
        <f>IF($AF118="współrzędne niezmienione",VLOOKUP($H118,'WMA -stare dane'!$H$2:$P$114,4,0),"")</f>
        <v>18.3295</v>
      </c>
      <c r="AI118" s="260" t="str">
        <f>IF($AF118="współrzędne niezmienione",VLOOKUP($H118,'WMA -stare dane'!$H$2:$P$114,5,0),"")</f>
        <v>50.3915</v>
      </c>
      <c r="AJ118" s="260" t="str">
        <f>IF($AF118="współrzędne niezmienione",VLOOKUP($H118,'WMA -stare dane'!$H$2:$P$114,6,0),"")</f>
        <v>18.4501388888889</v>
      </c>
      <c r="AK118" s="250">
        <f>IF($AF118="współrzędne niezmienione",VLOOKUP($H118,'WMA -stare dane'!$H$2:$P$114,7,0),"")</f>
        <v>277.3</v>
      </c>
      <c r="AL118" s="250">
        <f>IF($AF118="współrzędne niezmienione",VLOOKUP($H118,'WMA -stare dane'!$H$2:$P$114,8,0),"")</f>
        <v>288.2</v>
      </c>
      <c r="AM118" s="250" t="str">
        <f>IF($AF118="współrzędne niezmienione",VLOOKUP($H118,'WMA -stare dane'!$H$2:$P$114,9,0),"")</f>
        <v>A4</v>
      </c>
    </row>
    <row r="119" spans="1:39" ht="43.5">
      <c r="A119" s="42">
        <v>117</v>
      </c>
      <c r="B119" s="21">
        <v>117</v>
      </c>
      <c r="C119" s="7" t="s">
        <v>160</v>
      </c>
      <c r="D119" s="1" t="s">
        <v>1535</v>
      </c>
      <c r="E119" s="20" t="s">
        <v>64</v>
      </c>
      <c r="F119" s="1" t="s">
        <v>750</v>
      </c>
      <c r="G119" s="1" t="s">
        <v>1536</v>
      </c>
      <c r="H119" s="1" t="s">
        <v>1537</v>
      </c>
      <c r="I119" s="1" t="s">
        <v>1538</v>
      </c>
      <c r="J119" s="1" t="s">
        <v>1542</v>
      </c>
      <c r="K119" s="1" t="s">
        <v>1543</v>
      </c>
      <c r="L119" s="1" t="s">
        <v>1544</v>
      </c>
      <c r="M119" s="1" t="s">
        <v>1545</v>
      </c>
      <c r="N119" s="1" t="s">
        <v>754</v>
      </c>
      <c r="O119" s="1" t="s">
        <v>1539</v>
      </c>
      <c r="P119" s="1" t="s">
        <v>323</v>
      </c>
      <c r="Q119" s="1" t="s">
        <v>1540</v>
      </c>
      <c r="R119" s="1" t="s">
        <v>73</v>
      </c>
      <c r="S119" s="1"/>
      <c r="T119" s="20" t="s">
        <v>94</v>
      </c>
      <c r="U119" s="7"/>
      <c r="V119" s="1"/>
      <c r="W119" s="14" t="s">
        <v>95</v>
      </c>
      <c r="X119" s="14"/>
      <c r="Y119" s="32"/>
      <c r="Z119" s="43" t="s">
        <v>1541</v>
      </c>
      <c r="AA119" s="36" t="s">
        <v>96</v>
      </c>
      <c r="AB119" s="20" t="s">
        <v>325</v>
      </c>
      <c r="AD119" s="249" t="str">
        <f>VLOOKUP(H119,'WMA -stare dane'!$H$1:$R$114,1,0)</f>
        <v>50.05412 21.01048</v>
      </c>
      <c r="AE119" s="249" t="str">
        <f>VLOOKUP(I119,'WMA -stare dane'!$I$1:$R$114,1,0)</f>
        <v>50.06548 21.06676</v>
      </c>
      <c r="AF119" s="250" t="str">
        <f t="shared" si="13"/>
        <v>współrzędne niezmienione</v>
      </c>
      <c r="AG119" s="260" t="str">
        <f>IF($AF119="współrzędne niezmienione",VLOOKUP($H119,'WMA -stare dane'!$H$2:$P$114,3,0),"")</f>
        <v>50.05412</v>
      </c>
      <c r="AH119" s="260" t="str">
        <f>IF($AF119="współrzędne niezmienione",VLOOKUP($H119,'WMA -stare dane'!$H$2:$P$114,4,0),"")</f>
        <v>21.01048</v>
      </c>
      <c r="AI119" s="260" t="str">
        <f>IF($AF119="współrzędne niezmienione",VLOOKUP($H119,'WMA -stare dane'!$H$2:$P$114,5,0),"")</f>
        <v>50.06548</v>
      </c>
      <c r="AJ119" s="260" t="str">
        <f>IF($AF119="współrzędne niezmienione",VLOOKUP($H119,'WMA -stare dane'!$H$2:$P$114,6,0),"")</f>
        <v>21.06676</v>
      </c>
      <c r="AK119" s="250">
        <f>IF($AF119="współrzędne niezmienione",VLOOKUP($H119,'WMA -stare dane'!$H$2:$P$114,7,0),"")</f>
        <v>501.7</v>
      </c>
      <c r="AL119" s="250">
        <f>IF($AF119="współrzędne niezmienione",VLOOKUP($H119,'WMA -stare dane'!$H$2:$P$114,8,0),"")</f>
        <v>506.1</v>
      </c>
      <c r="AM119" s="250" t="str">
        <f>IF($AF119="współrzędne niezmienione",VLOOKUP($H119,'WMA -stare dane'!$H$2:$P$114,9,0),"")</f>
        <v>A4</v>
      </c>
    </row>
    <row r="120" spans="1:39" ht="29">
      <c r="A120" s="42">
        <v>118</v>
      </c>
      <c r="B120" s="21">
        <v>118</v>
      </c>
      <c r="C120" s="7" t="s">
        <v>160</v>
      </c>
      <c r="D120" s="1" t="s">
        <v>1535</v>
      </c>
      <c r="E120" s="20" t="s">
        <v>64</v>
      </c>
      <c r="F120" s="1" t="s">
        <v>1546</v>
      </c>
      <c r="G120" s="1" t="s">
        <v>749</v>
      </c>
      <c r="H120" s="1" t="s">
        <v>1547</v>
      </c>
      <c r="I120" s="1" t="s">
        <v>1548</v>
      </c>
      <c r="J120" s="1" t="s">
        <v>1551</v>
      </c>
      <c r="K120" s="1" t="s">
        <v>1552</v>
      </c>
      <c r="L120" s="1" t="s">
        <v>1553</v>
      </c>
      <c r="M120" s="1" t="s">
        <v>1554</v>
      </c>
      <c r="N120" s="1" t="s">
        <v>1549</v>
      </c>
      <c r="O120" s="1" t="s">
        <v>753</v>
      </c>
      <c r="P120" s="1" t="s">
        <v>323</v>
      </c>
      <c r="Q120" s="1" t="s">
        <v>1550</v>
      </c>
      <c r="R120" s="1" t="s">
        <v>73</v>
      </c>
      <c r="S120" s="1"/>
      <c r="T120" s="20" t="s">
        <v>94</v>
      </c>
      <c r="U120" s="7"/>
      <c r="V120" s="1"/>
      <c r="W120" s="14" t="s">
        <v>95</v>
      </c>
      <c r="X120" s="14"/>
      <c r="Y120" s="32"/>
      <c r="Z120" s="40"/>
      <c r="AA120" s="36" t="s">
        <v>96</v>
      </c>
      <c r="AB120" s="20" t="s">
        <v>325</v>
      </c>
      <c r="AD120" s="249" t="str">
        <f>VLOOKUP(H120,'WMA -stare dane'!$H$1:$R$114,1,0)</f>
        <v>50.00116 20.64690</v>
      </c>
      <c r="AE120" s="249" t="str">
        <f>VLOOKUP(I120,'WMA -stare dane'!$I$1:$R$114,1,0)</f>
        <v>50.01466 20.86906</v>
      </c>
      <c r="AF120" s="250" t="str">
        <f t="shared" si="13"/>
        <v>współrzędne niezmienione</v>
      </c>
      <c r="AG120" s="260" t="str">
        <f>IF($AF120="współrzędne niezmienione",VLOOKUP($H120,'WMA -stare dane'!$H$2:$P$114,3,0),"")</f>
        <v>50.00116</v>
      </c>
      <c r="AH120" s="260" t="str">
        <f>IF($AF120="współrzędne niezmienione",VLOOKUP($H120,'WMA -stare dane'!$H$2:$P$114,4,0),"")</f>
        <v>20.64690</v>
      </c>
      <c r="AI120" s="260" t="str">
        <f>IF($AF120="współrzędne niezmienione",VLOOKUP($H120,'WMA -stare dane'!$H$2:$P$114,5,0),"")</f>
        <v>50.01466</v>
      </c>
      <c r="AJ120" s="260" t="str">
        <f>IF($AF120="współrzędne niezmienione",VLOOKUP($H120,'WMA -stare dane'!$H$2:$P$114,6,0),"")</f>
        <v>20.86906</v>
      </c>
      <c r="AK120" s="250">
        <f>IF($AF120="współrzędne niezmienione",VLOOKUP($H120,'WMA -stare dane'!$H$2:$P$114,7,0),"")</f>
        <v>472.5</v>
      </c>
      <c r="AL120" s="250">
        <f>IF($AF120="współrzędne niezmienione",VLOOKUP($H120,'WMA -stare dane'!$H$2:$P$114,8,0),"")</f>
        <v>488.8</v>
      </c>
      <c r="AM120" s="250" t="str">
        <f>IF($AF120="współrzędne niezmienione",VLOOKUP($H120,'WMA -stare dane'!$H$2:$P$114,9,0),"")</f>
        <v>A4</v>
      </c>
    </row>
    <row r="121" spans="1:39" ht="29" hidden="1">
      <c r="A121" s="42">
        <v>119</v>
      </c>
      <c r="B121" s="21">
        <v>119</v>
      </c>
      <c r="C121" s="7" t="s">
        <v>131</v>
      </c>
      <c r="D121" s="1" t="s">
        <v>1425</v>
      </c>
      <c r="E121" s="20" t="s">
        <v>1555</v>
      </c>
      <c r="F121" s="1" t="s">
        <v>1556</v>
      </c>
      <c r="G121" s="1"/>
      <c r="H121" s="1" t="s">
        <v>1557</v>
      </c>
      <c r="I121" s="1"/>
      <c r="J121" s="1" t="s">
        <v>2720</v>
      </c>
      <c r="K121" s="1" t="s">
        <v>2721</v>
      </c>
      <c r="L121" s="1"/>
      <c r="M121" s="1"/>
      <c r="N121" s="49" t="s">
        <v>1558</v>
      </c>
      <c r="O121" s="1"/>
      <c r="P121" s="1">
        <v>15</v>
      </c>
      <c r="Q121" s="1" t="s">
        <v>1559</v>
      </c>
      <c r="R121" s="1" t="s">
        <v>73</v>
      </c>
      <c r="S121" s="1"/>
      <c r="T121" s="20" t="s">
        <v>94</v>
      </c>
      <c r="U121" s="7"/>
      <c r="V121" s="1"/>
      <c r="W121" s="14" t="s">
        <v>95</v>
      </c>
      <c r="X121" s="14"/>
      <c r="Y121" s="32"/>
      <c r="Z121" s="40"/>
      <c r="AA121" s="36"/>
      <c r="AB121" s="36" t="s">
        <v>96</v>
      </c>
      <c r="AD121" s="249" t="e">
        <f>VLOOKUP(H121,'WMA -stare dane'!$H$1:$R$114,1,0)</f>
        <v>#N/A</v>
      </c>
      <c r="AE121" s="249" t="e">
        <f>VLOOKUP(I121,'WMA -stare dane'!$I$1:$R$114,1,0)</f>
        <v>#N/A</v>
      </c>
      <c r="AF121" s="250" t="e">
        <f t="shared" si="13"/>
        <v>#N/A</v>
      </c>
      <c r="AG121" s="249" t="e">
        <f>IF($AF121="współrzędne niezmienione",VLOOKUP($H121,'WMA -stare dane'!$H$2:$P$114,3,0),"")</f>
        <v>#N/A</v>
      </c>
      <c r="AH121" s="249" t="e">
        <f>IF($AF121="współrzędne niezmienione",VLOOKUP($H121,'WMA -stare dane'!$H$2:$P$114,4,0),"")</f>
        <v>#N/A</v>
      </c>
      <c r="AI121" s="249" t="e">
        <f>IF($AF121="współrzędne niezmienione",VLOOKUP($H121,'WMA -stare dane'!$H$2:$P$114,5,0),"")</f>
        <v>#N/A</v>
      </c>
      <c r="AJ121" s="249" t="e">
        <f>IF($AF121="współrzędne niezmienione",VLOOKUP($H121,'WMA -stare dane'!$H$2:$P$114,6,0),"")</f>
        <v>#N/A</v>
      </c>
      <c r="AK121" s="250" t="e">
        <f>IF($AF121="współrzędne niezmienione",VLOOKUP($H121,'WMA -stare dane'!$H$2:$P$114,7,0),"")</f>
        <v>#N/A</v>
      </c>
      <c r="AL121" s="250" t="e">
        <f>IF($AF121="współrzędne niezmienione",VLOOKUP($H121,'WMA -stare dane'!$H$2:$P$114,8,0),"")</f>
        <v>#N/A</v>
      </c>
      <c r="AM121" s="250" t="e">
        <f>IF($AF121="współrzędne niezmienione",VLOOKUP($H121,'WMA -stare dane'!$H$2:$P$114,9,0),"")</f>
        <v>#N/A</v>
      </c>
    </row>
    <row r="122" spans="1:39" ht="29" hidden="1">
      <c r="A122" s="42">
        <v>120</v>
      </c>
      <c r="B122" s="21">
        <v>120</v>
      </c>
      <c r="C122" s="7" t="s">
        <v>160</v>
      </c>
      <c r="D122" s="1" t="s">
        <v>1535</v>
      </c>
      <c r="E122" s="20" t="s">
        <v>1555</v>
      </c>
      <c r="F122" s="1" t="s">
        <v>1560</v>
      </c>
      <c r="G122" s="1"/>
      <c r="H122" s="1" t="s">
        <v>1561</v>
      </c>
      <c r="I122" s="1"/>
      <c r="J122" s="1" t="s">
        <v>2722</v>
      </c>
      <c r="K122" s="1" t="s">
        <v>2723</v>
      </c>
      <c r="L122" s="1"/>
      <c r="M122" s="1"/>
      <c r="N122" s="1" t="s">
        <v>1562</v>
      </c>
      <c r="O122" s="1"/>
      <c r="P122" s="1">
        <v>52</v>
      </c>
      <c r="Q122" s="1" t="s">
        <v>1563</v>
      </c>
      <c r="R122" s="1" t="s">
        <v>383</v>
      </c>
      <c r="S122" s="1"/>
      <c r="T122" s="20" t="s">
        <v>94</v>
      </c>
      <c r="U122" s="7"/>
      <c r="V122" s="1"/>
      <c r="W122" s="14" t="s">
        <v>95</v>
      </c>
      <c r="X122" s="14"/>
      <c r="Y122" s="32"/>
      <c r="Z122" s="40"/>
      <c r="AA122" s="36" t="s">
        <v>96</v>
      </c>
      <c r="AB122" s="36" t="s">
        <v>96</v>
      </c>
      <c r="AD122" s="249" t="e">
        <f>VLOOKUP(H122,'WMA -stare dane'!$H$1:$R$114,1,0)</f>
        <v>#N/A</v>
      </c>
      <c r="AE122" s="249" t="e">
        <f>VLOOKUP(I122,'WMA -stare dane'!$I$1:$R$114,1,0)</f>
        <v>#N/A</v>
      </c>
      <c r="AF122" s="250" t="e">
        <f t="shared" si="13"/>
        <v>#N/A</v>
      </c>
      <c r="AG122" s="249" t="e">
        <f>IF($AF122="współrzędne niezmienione",VLOOKUP($H122,'WMA -stare dane'!$H$2:$P$114,3,0),"")</f>
        <v>#N/A</v>
      </c>
      <c r="AH122" s="249" t="e">
        <f>IF($AF122="współrzędne niezmienione",VLOOKUP($H122,'WMA -stare dane'!$H$2:$P$114,4,0),"")</f>
        <v>#N/A</v>
      </c>
      <c r="AI122" s="249" t="e">
        <f>IF($AF122="współrzędne niezmienione",VLOOKUP($H122,'WMA -stare dane'!$H$2:$P$114,5,0),"")</f>
        <v>#N/A</v>
      </c>
      <c r="AJ122" s="249" t="e">
        <f>IF($AF122="współrzędne niezmienione",VLOOKUP($H122,'WMA -stare dane'!$H$2:$P$114,6,0),"")</f>
        <v>#N/A</v>
      </c>
      <c r="AK122" s="250" t="e">
        <f>IF($AF122="współrzędne niezmienione",VLOOKUP($H122,'WMA -stare dane'!$H$2:$P$114,7,0),"")</f>
        <v>#N/A</v>
      </c>
      <c r="AL122" s="250" t="e">
        <f>IF($AF122="współrzędne niezmienione",VLOOKUP($H122,'WMA -stare dane'!$H$2:$P$114,8,0),"")</f>
        <v>#N/A</v>
      </c>
      <c r="AM122" s="250" t="e">
        <f>IF($AF122="współrzędne niezmienione",VLOOKUP($H122,'WMA -stare dane'!$H$2:$P$114,9,0),"")</f>
        <v>#N/A</v>
      </c>
    </row>
    <row r="123" spans="1:39" ht="29" hidden="1">
      <c r="A123" s="42">
        <v>121</v>
      </c>
      <c r="B123" s="21">
        <v>121</v>
      </c>
      <c r="C123" s="7" t="s">
        <v>167</v>
      </c>
      <c r="D123" s="1" t="s">
        <v>1522</v>
      </c>
      <c r="E123" s="20" t="s">
        <v>1555</v>
      </c>
      <c r="F123" s="1" t="s">
        <v>1564</v>
      </c>
      <c r="G123" s="1"/>
      <c r="H123" s="1" t="s">
        <v>1565</v>
      </c>
      <c r="I123" s="1"/>
      <c r="J123" s="1" t="s">
        <v>2724</v>
      </c>
      <c r="K123" s="1" t="s">
        <v>2725</v>
      </c>
      <c r="L123" s="1"/>
      <c r="M123" s="1"/>
      <c r="N123" s="1" t="s">
        <v>1566</v>
      </c>
      <c r="O123" s="1"/>
      <c r="P123" s="1">
        <v>45</v>
      </c>
      <c r="Q123" s="1" t="s">
        <v>1567</v>
      </c>
      <c r="R123" s="1" t="s">
        <v>73</v>
      </c>
      <c r="S123" s="1"/>
      <c r="T123" s="20" t="s">
        <v>94</v>
      </c>
      <c r="U123" s="7"/>
      <c r="V123" s="1"/>
      <c r="W123" s="14" t="s">
        <v>95</v>
      </c>
      <c r="X123" s="14"/>
      <c r="Y123" s="32"/>
      <c r="Z123" s="40"/>
      <c r="AA123" s="36" t="s">
        <v>96</v>
      </c>
      <c r="AB123" s="36" t="s">
        <v>1568</v>
      </c>
      <c r="AC123"/>
      <c r="AD123" s="249" t="e">
        <f>VLOOKUP(H123,'WMA -stare dane'!$H$1:$R$114,1,0)</f>
        <v>#N/A</v>
      </c>
      <c r="AE123" s="249" t="e">
        <f>VLOOKUP(I123,'WMA -stare dane'!$I$1:$R$114,1,0)</f>
        <v>#N/A</v>
      </c>
      <c r="AF123" s="250" t="e">
        <f t="shared" si="13"/>
        <v>#N/A</v>
      </c>
      <c r="AG123" s="249" t="e">
        <f>IF($AF123="współrzędne niezmienione",VLOOKUP($H123,'WMA -stare dane'!$H$2:$P$114,3,0),"")</f>
        <v>#N/A</v>
      </c>
      <c r="AH123" s="249" t="e">
        <f>IF($AF123="współrzędne niezmienione",VLOOKUP($H123,'WMA -stare dane'!$H$2:$P$114,4,0),"")</f>
        <v>#N/A</v>
      </c>
      <c r="AI123" s="249" t="e">
        <f>IF($AF123="współrzędne niezmienione",VLOOKUP($H123,'WMA -stare dane'!$H$2:$P$114,5,0),"")</f>
        <v>#N/A</v>
      </c>
      <c r="AJ123" s="249" t="e">
        <f>IF($AF123="współrzędne niezmienione",VLOOKUP($H123,'WMA -stare dane'!$H$2:$P$114,6,0),"")</f>
        <v>#N/A</v>
      </c>
      <c r="AK123" s="250" t="e">
        <f>IF($AF123="współrzędne niezmienione",VLOOKUP($H123,'WMA -stare dane'!$H$2:$P$114,7,0),"")</f>
        <v>#N/A</v>
      </c>
      <c r="AL123" s="250" t="e">
        <f>IF($AF123="współrzędne niezmienione",VLOOKUP($H123,'WMA -stare dane'!$H$2:$P$114,8,0),"")</f>
        <v>#N/A</v>
      </c>
      <c r="AM123" s="250" t="e">
        <f>IF($AF123="współrzędne niezmienione",VLOOKUP($H123,'WMA -stare dane'!$H$2:$P$114,9,0),"")</f>
        <v>#N/A</v>
      </c>
    </row>
    <row r="124" spans="1:39" ht="145">
      <c r="A124" s="42">
        <v>122</v>
      </c>
      <c r="B124" s="21">
        <v>122</v>
      </c>
      <c r="C124" s="7" t="s">
        <v>167</v>
      </c>
      <c r="D124" s="1" t="s">
        <v>586</v>
      </c>
      <c r="E124" s="20" t="s">
        <v>64</v>
      </c>
      <c r="F124" s="1" t="s">
        <v>1569</v>
      </c>
      <c r="G124" s="1" t="s">
        <v>1570</v>
      </c>
      <c r="H124" s="256" t="s">
        <v>1571</v>
      </c>
      <c r="I124" s="1" t="s">
        <v>1572</v>
      </c>
      <c r="J124" s="1" t="s">
        <v>1583</v>
      </c>
      <c r="K124" s="1" t="s">
        <v>1584</v>
      </c>
      <c r="L124" s="1" t="s">
        <v>1585</v>
      </c>
      <c r="M124" s="1" t="s">
        <v>1586</v>
      </c>
      <c r="N124" s="1" t="s">
        <v>1573</v>
      </c>
      <c r="O124" s="1" t="s">
        <v>1574</v>
      </c>
      <c r="P124" s="1">
        <v>42</v>
      </c>
      <c r="Q124" s="1" t="s">
        <v>1575</v>
      </c>
      <c r="R124" s="1" t="s">
        <v>123</v>
      </c>
      <c r="S124" s="1"/>
      <c r="T124" s="1" t="s">
        <v>1576</v>
      </c>
      <c r="U124" s="7" t="s">
        <v>1577</v>
      </c>
      <c r="V124" s="1" t="s">
        <v>1578</v>
      </c>
      <c r="W124" s="2" t="s">
        <v>127</v>
      </c>
      <c r="X124" s="2" t="s">
        <v>1579</v>
      </c>
      <c r="Y124" s="32" t="s">
        <v>1580</v>
      </c>
      <c r="Z124" s="40" t="s">
        <v>1581</v>
      </c>
      <c r="AA124" s="36"/>
      <c r="AB124" s="36" t="s">
        <v>1582</v>
      </c>
      <c r="AC124" t="s">
        <v>251</v>
      </c>
      <c r="AD124" s="249"/>
      <c r="AE124" s="249"/>
      <c r="AF124" s="250"/>
      <c r="AG124" s="260" t="str">
        <f t="shared" ref="AG124:AJ125" si="26">J124</f>
        <v>51.035913</v>
      </c>
      <c r="AH124" s="260" t="str">
        <f t="shared" si="26"/>
        <v>18.608262</v>
      </c>
      <c r="AI124" s="260" t="str">
        <f t="shared" si="26"/>
        <v>51.027816</v>
      </c>
      <c r="AJ124" s="260" t="str">
        <f t="shared" si="26"/>
        <v>18.634690</v>
      </c>
      <c r="AK124" s="250"/>
      <c r="AL124" s="250"/>
      <c r="AM124" s="250"/>
    </row>
    <row r="125" spans="1:39" ht="72.5">
      <c r="A125" s="42">
        <v>123</v>
      </c>
      <c r="B125" s="21">
        <v>122</v>
      </c>
      <c r="C125" s="7" t="s">
        <v>167</v>
      </c>
      <c r="D125" s="1" t="s">
        <v>586</v>
      </c>
      <c r="E125" s="20" t="s">
        <v>64</v>
      </c>
      <c r="F125" s="1" t="s">
        <v>1587</v>
      </c>
      <c r="G125" s="1"/>
      <c r="H125" s="1" t="s">
        <v>1588</v>
      </c>
      <c r="I125" s="1"/>
      <c r="J125" s="1">
        <v>0</v>
      </c>
      <c r="K125" s="1">
        <v>0</v>
      </c>
      <c r="L125" s="1">
        <v>1</v>
      </c>
      <c r="M125" s="1">
        <v>1</v>
      </c>
      <c r="N125" s="1" t="s">
        <v>1589</v>
      </c>
      <c r="O125" s="1"/>
      <c r="P125" s="1">
        <v>42</v>
      </c>
      <c r="Q125" s="1" t="s">
        <v>1590</v>
      </c>
      <c r="R125" s="1" t="s">
        <v>123</v>
      </c>
      <c r="S125" s="1"/>
      <c r="T125" s="1" t="s">
        <v>1576</v>
      </c>
      <c r="U125" s="7" t="s">
        <v>1577</v>
      </c>
      <c r="V125" s="1" t="s">
        <v>1591</v>
      </c>
      <c r="W125" s="15" t="s">
        <v>76</v>
      </c>
      <c r="X125" s="15" t="s">
        <v>1592</v>
      </c>
      <c r="Y125" s="32" t="s">
        <v>1170</v>
      </c>
      <c r="Z125" s="40" t="s">
        <v>1593</v>
      </c>
      <c r="AA125" s="36" t="s">
        <v>96</v>
      </c>
      <c r="AB125" s="36" t="s">
        <v>1582</v>
      </c>
      <c r="AC125"/>
      <c r="AD125" s="249"/>
      <c r="AE125" s="249"/>
      <c r="AF125" s="250"/>
      <c r="AG125" s="260">
        <f t="shared" si="26"/>
        <v>0</v>
      </c>
      <c r="AH125" s="260">
        <f t="shared" si="26"/>
        <v>0</v>
      </c>
      <c r="AI125" s="260">
        <f t="shared" si="26"/>
        <v>1</v>
      </c>
      <c r="AJ125" s="260">
        <f t="shared" si="26"/>
        <v>1</v>
      </c>
      <c r="AK125" s="250"/>
      <c r="AL125" s="250"/>
      <c r="AM125" s="250"/>
    </row>
    <row r="126" spans="1:39" ht="58" hidden="1">
      <c r="A126" s="42">
        <v>124</v>
      </c>
      <c r="B126" s="21">
        <v>124</v>
      </c>
      <c r="C126" s="7" t="s">
        <v>167</v>
      </c>
      <c r="D126" s="1" t="s">
        <v>586</v>
      </c>
      <c r="E126" s="20" t="s">
        <v>102</v>
      </c>
      <c r="F126" s="20" t="s">
        <v>1594</v>
      </c>
      <c r="G126" s="20"/>
      <c r="H126" s="1" t="s">
        <v>1595</v>
      </c>
      <c r="I126" s="1"/>
      <c r="J126" s="1" t="s">
        <v>2726</v>
      </c>
      <c r="K126" s="1" t="s">
        <v>2727</v>
      </c>
      <c r="L126" s="1"/>
      <c r="M126" s="1"/>
      <c r="N126" s="20" t="s">
        <v>1596</v>
      </c>
      <c r="O126" s="20"/>
      <c r="P126" s="20">
        <v>39</v>
      </c>
      <c r="Q126" s="1" t="s">
        <v>1597</v>
      </c>
      <c r="R126" s="1" t="s">
        <v>123</v>
      </c>
      <c r="S126" s="1"/>
      <c r="T126" s="20" t="s">
        <v>1598</v>
      </c>
      <c r="U126" s="7" t="s">
        <v>1577</v>
      </c>
      <c r="V126" s="1"/>
      <c r="W126" s="14" t="s">
        <v>95</v>
      </c>
      <c r="X126" s="14"/>
      <c r="Y126" s="32" t="s">
        <v>944</v>
      </c>
      <c r="Z126" s="34" t="s">
        <v>1599</v>
      </c>
      <c r="AA126" s="36"/>
      <c r="AB126" s="36" t="s">
        <v>1582</v>
      </c>
      <c r="AC126"/>
      <c r="AD126" s="249" t="e">
        <f>VLOOKUP(H126,'WMA -stare dane'!$H$1:$R$114,1,0)</f>
        <v>#N/A</v>
      </c>
      <c r="AE126" s="249" t="e">
        <f>VLOOKUP(I126,'WMA -stare dane'!$I$1:$R$114,1,0)</f>
        <v>#N/A</v>
      </c>
      <c r="AF126" s="250" t="e">
        <f t="shared" si="13"/>
        <v>#N/A</v>
      </c>
      <c r="AG126" s="249" t="e">
        <f>IF($AF126="współrzędne niezmienione",VLOOKUP($H126,'WMA -stare dane'!$H$2:$P$114,3,0),"")</f>
        <v>#N/A</v>
      </c>
      <c r="AH126" s="249" t="e">
        <f>IF($AF126="współrzędne niezmienione",VLOOKUP($H126,'WMA -stare dane'!$H$2:$P$114,4,0),"")</f>
        <v>#N/A</v>
      </c>
      <c r="AI126" s="249" t="e">
        <f>IF($AF126="współrzędne niezmienione",VLOOKUP($H126,'WMA -stare dane'!$H$2:$P$114,5,0),"")</f>
        <v>#N/A</v>
      </c>
      <c r="AJ126" s="249" t="e">
        <f>IF($AF126="współrzędne niezmienione",VLOOKUP($H126,'WMA -stare dane'!$H$2:$P$114,6,0),"")</f>
        <v>#N/A</v>
      </c>
      <c r="AK126" s="250" t="e">
        <f>IF($AF126="współrzędne niezmienione",VLOOKUP($H126,'WMA -stare dane'!$H$2:$P$114,7,0),"")</f>
        <v>#N/A</v>
      </c>
      <c r="AL126" s="250" t="e">
        <f>IF($AF126="współrzędne niezmienione",VLOOKUP($H126,'WMA -stare dane'!$H$2:$P$114,8,0),"")</f>
        <v>#N/A</v>
      </c>
      <c r="AM126" s="250" t="e">
        <f>IF($AF126="współrzędne niezmienione",VLOOKUP($H126,'WMA -stare dane'!$H$2:$P$114,9,0),"")</f>
        <v>#N/A</v>
      </c>
    </row>
    <row r="127" spans="1:39" ht="72.5">
      <c r="A127" s="42">
        <v>125</v>
      </c>
      <c r="B127" s="21">
        <v>125</v>
      </c>
      <c r="C127" s="7" t="s">
        <v>167</v>
      </c>
      <c r="D127" s="1" t="s">
        <v>586</v>
      </c>
      <c r="E127" s="20" t="s">
        <v>64</v>
      </c>
      <c r="F127" s="20" t="s">
        <v>1600</v>
      </c>
      <c r="G127" s="20" t="s">
        <v>1601</v>
      </c>
      <c r="H127" s="1" t="s">
        <v>1602</v>
      </c>
      <c r="I127" s="1" t="s">
        <v>1603</v>
      </c>
      <c r="J127" s="1" t="s">
        <v>1609</v>
      </c>
      <c r="K127" s="1" t="s">
        <v>1610</v>
      </c>
      <c r="L127" s="1" t="s">
        <v>1611</v>
      </c>
      <c r="M127" s="1" t="s">
        <v>1612</v>
      </c>
      <c r="N127" s="20" t="s">
        <v>1604</v>
      </c>
      <c r="O127" s="20" t="s">
        <v>1605</v>
      </c>
      <c r="P127" s="20" t="s">
        <v>323</v>
      </c>
      <c r="Q127" s="1" t="s">
        <v>1606</v>
      </c>
      <c r="R127" s="1" t="s">
        <v>123</v>
      </c>
      <c r="S127" s="1"/>
      <c r="T127" s="20" t="s">
        <v>1607</v>
      </c>
      <c r="U127" s="7" t="s">
        <v>1577</v>
      </c>
      <c r="V127" s="1"/>
      <c r="W127" s="15" t="s">
        <v>76</v>
      </c>
      <c r="X127" s="15" t="s">
        <v>1365</v>
      </c>
      <c r="Y127" s="32" t="s">
        <v>944</v>
      </c>
      <c r="Z127" s="34" t="s">
        <v>1608</v>
      </c>
      <c r="AA127" s="36" t="s">
        <v>96</v>
      </c>
      <c r="AB127" s="36" t="s">
        <v>96</v>
      </c>
      <c r="AC127"/>
      <c r="AD127" s="249"/>
      <c r="AE127" s="249"/>
      <c r="AF127" s="250"/>
      <c r="AG127" s="260" t="str">
        <f t="shared" ref="AG127:AJ129" si="27">J127</f>
        <v>50.46309</v>
      </c>
      <c r="AH127" s="260" t="str">
        <f t="shared" si="27"/>
        <v>18.15661</v>
      </c>
      <c r="AI127" s="260" t="str">
        <f t="shared" si="27"/>
        <v>50.48570</v>
      </c>
      <c r="AJ127" s="260" t="str">
        <f t="shared" si="27"/>
        <v>18.00035</v>
      </c>
      <c r="AK127" s="250"/>
      <c r="AL127" s="250"/>
      <c r="AM127" s="250"/>
    </row>
    <row r="128" spans="1:39" ht="87">
      <c r="A128" s="42">
        <v>126</v>
      </c>
      <c r="B128" s="21">
        <v>126</v>
      </c>
      <c r="C128" s="7" t="s">
        <v>167</v>
      </c>
      <c r="D128" s="1" t="s">
        <v>586</v>
      </c>
      <c r="E128" s="20" t="s">
        <v>64</v>
      </c>
      <c r="F128" s="20" t="s">
        <v>1613</v>
      </c>
      <c r="G128" s="1" t="s">
        <v>1614</v>
      </c>
      <c r="H128" s="49" t="s">
        <v>1615</v>
      </c>
      <c r="I128" s="49" t="s">
        <v>1616</v>
      </c>
      <c r="J128" s="49" t="s">
        <v>1625</v>
      </c>
      <c r="K128" s="49" t="s">
        <v>1626</v>
      </c>
      <c r="L128" s="49" t="s">
        <v>1627</v>
      </c>
      <c r="M128" s="49" t="s">
        <v>1628</v>
      </c>
      <c r="N128" s="20" t="s">
        <v>1617</v>
      </c>
      <c r="O128" s="20" t="s">
        <v>1618</v>
      </c>
      <c r="P128" s="20" t="s">
        <v>323</v>
      </c>
      <c r="Q128" s="1" t="s">
        <v>1619</v>
      </c>
      <c r="R128" s="1" t="s">
        <v>123</v>
      </c>
      <c r="S128" s="1"/>
      <c r="T128" s="20" t="s">
        <v>1607</v>
      </c>
      <c r="U128" s="7" t="s">
        <v>1577</v>
      </c>
      <c r="V128" s="1" t="s">
        <v>1620</v>
      </c>
      <c r="W128" s="15" t="s">
        <v>76</v>
      </c>
      <c r="X128" s="15" t="s">
        <v>1621</v>
      </c>
      <c r="Y128" s="32" t="s">
        <v>1622</v>
      </c>
      <c r="Z128" s="40" t="s">
        <v>1623</v>
      </c>
      <c r="AA128" s="36" t="s">
        <v>96</v>
      </c>
      <c r="AB128" s="36" t="s">
        <v>1624</v>
      </c>
      <c r="AC128"/>
      <c r="AD128" s="249"/>
      <c r="AE128" s="249"/>
      <c r="AF128" s="250"/>
      <c r="AG128" s="260" t="str">
        <f t="shared" si="27"/>
        <v>50.754386</v>
      </c>
      <c r="AH128" s="260" t="str">
        <f t="shared" si="27"/>
        <v>17.435066</v>
      </c>
      <c r="AI128" s="260" t="str">
        <f t="shared" si="27"/>
        <v>50.679575</v>
      </c>
      <c r="AJ128" s="260" t="str">
        <f t="shared" si="27"/>
        <v>17.648899</v>
      </c>
      <c r="AK128" s="250"/>
      <c r="AL128" s="250"/>
      <c r="AM128" s="250"/>
    </row>
    <row r="129" spans="1:39" ht="159.5">
      <c r="A129" s="42">
        <v>127</v>
      </c>
      <c r="B129" s="21">
        <v>127</v>
      </c>
      <c r="C129" s="7" t="s">
        <v>167</v>
      </c>
      <c r="D129" s="1" t="s">
        <v>586</v>
      </c>
      <c r="E129" s="20" t="s">
        <v>64</v>
      </c>
      <c r="F129" s="20" t="s">
        <v>1629</v>
      </c>
      <c r="G129" s="20"/>
      <c r="H129" s="49" t="s">
        <v>1630</v>
      </c>
      <c r="I129" s="49" t="s">
        <v>1631</v>
      </c>
      <c r="J129" s="49" t="s">
        <v>1640</v>
      </c>
      <c r="K129" s="49" t="s">
        <v>1641</v>
      </c>
      <c r="L129" s="49" t="s">
        <v>1642</v>
      </c>
      <c r="M129" s="49">
        <v>17884998</v>
      </c>
      <c r="N129" s="20" t="s">
        <v>1632</v>
      </c>
      <c r="O129" s="20" t="s">
        <v>1633</v>
      </c>
      <c r="P129" s="20">
        <v>38</v>
      </c>
      <c r="Q129" s="1" t="s">
        <v>1634</v>
      </c>
      <c r="R129" s="1" t="s">
        <v>123</v>
      </c>
      <c r="S129" s="1"/>
      <c r="T129" s="20" t="s">
        <v>1607</v>
      </c>
      <c r="U129" s="7" t="s">
        <v>1577</v>
      </c>
      <c r="V129" s="1" t="s">
        <v>1635</v>
      </c>
      <c r="W129" s="2" t="s">
        <v>127</v>
      </c>
      <c r="X129" s="2" t="s">
        <v>1636</v>
      </c>
      <c r="Y129" s="32" t="s">
        <v>1637</v>
      </c>
      <c r="Z129" s="40" t="s">
        <v>1638</v>
      </c>
      <c r="AA129" s="36" t="s">
        <v>96</v>
      </c>
      <c r="AB129" s="20" t="s">
        <v>1639</v>
      </c>
      <c r="AC129"/>
      <c r="AD129" s="249"/>
      <c r="AE129" s="249"/>
      <c r="AF129" s="250"/>
      <c r="AG129" s="260" t="str">
        <f t="shared" si="27"/>
        <v>50.198060</v>
      </c>
      <c r="AH129" s="260" t="str">
        <f t="shared" si="27"/>
        <v>17.859717</v>
      </c>
      <c r="AI129" s="260" t="str">
        <f t="shared" si="27"/>
        <v>50.200893</v>
      </c>
      <c r="AJ129" s="260">
        <f t="shared" si="27"/>
        <v>17884998</v>
      </c>
      <c r="AK129" s="250"/>
      <c r="AL129" s="250"/>
      <c r="AM129" s="250"/>
    </row>
    <row r="130" spans="1:39" ht="72.5" hidden="1">
      <c r="A130" s="42">
        <v>128</v>
      </c>
      <c r="B130" s="21">
        <v>128</v>
      </c>
      <c r="C130" s="7" t="s">
        <v>167</v>
      </c>
      <c r="D130" s="1" t="s">
        <v>586</v>
      </c>
      <c r="E130" s="20" t="s">
        <v>102</v>
      </c>
      <c r="F130" s="20" t="s">
        <v>1629</v>
      </c>
      <c r="G130" s="20"/>
      <c r="H130" s="69"/>
      <c r="I130" s="69"/>
      <c r="J130" s="69"/>
      <c r="K130" s="69"/>
      <c r="L130" s="69"/>
      <c r="M130" s="69"/>
      <c r="N130" s="71"/>
      <c r="O130" s="20"/>
      <c r="P130" s="20">
        <v>38</v>
      </c>
      <c r="Q130" s="1" t="s">
        <v>1643</v>
      </c>
      <c r="R130" s="1" t="s">
        <v>123</v>
      </c>
      <c r="S130" s="1"/>
      <c r="T130" s="20" t="s">
        <v>1607</v>
      </c>
      <c r="U130" s="7" t="s">
        <v>1577</v>
      </c>
      <c r="V130" s="1" t="s">
        <v>1591</v>
      </c>
      <c r="W130" s="15" t="s">
        <v>76</v>
      </c>
      <c r="X130" s="15" t="s">
        <v>1592</v>
      </c>
      <c r="Y130" s="32" t="s">
        <v>1170</v>
      </c>
      <c r="Z130" s="40" t="s">
        <v>1644</v>
      </c>
      <c r="AA130" s="36"/>
      <c r="AB130" s="36" t="s">
        <v>96</v>
      </c>
      <c r="AC130" t="s">
        <v>251</v>
      </c>
      <c r="AD130" s="249" t="e">
        <f>VLOOKUP(H130,'WMA -stare dane'!$H$1:$R$114,1,0)</f>
        <v>#N/A</v>
      </c>
      <c r="AE130" s="249" t="e">
        <f>VLOOKUP(I130,'WMA -stare dane'!$I$1:$R$114,1,0)</f>
        <v>#N/A</v>
      </c>
      <c r="AF130" s="250" t="e">
        <f t="shared" si="13"/>
        <v>#N/A</v>
      </c>
      <c r="AG130" s="249" t="e">
        <f>IF($AF130="współrzędne niezmienione",VLOOKUP($H130,'WMA -stare dane'!$H$2:$P$114,3,0),"")</f>
        <v>#N/A</v>
      </c>
      <c r="AH130" s="249" t="e">
        <f>IF($AF130="współrzędne niezmienione",VLOOKUP($H130,'WMA -stare dane'!$H$2:$P$114,4,0),"")</f>
        <v>#N/A</v>
      </c>
      <c r="AI130" s="249" t="e">
        <f>IF($AF130="współrzędne niezmienione",VLOOKUP($H130,'WMA -stare dane'!$H$2:$P$114,5,0),"")</f>
        <v>#N/A</v>
      </c>
      <c r="AJ130" s="249" t="e">
        <f>IF($AF130="współrzędne niezmienione",VLOOKUP($H130,'WMA -stare dane'!$H$2:$P$114,6,0),"")</f>
        <v>#N/A</v>
      </c>
      <c r="AK130" s="250" t="e">
        <f>IF($AF130="współrzędne niezmienione",VLOOKUP($H130,'WMA -stare dane'!$H$2:$P$114,7,0),"")</f>
        <v>#N/A</v>
      </c>
      <c r="AL130" s="250" t="e">
        <f>IF($AF130="współrzędne niezmienione",VLOOKUP($H130,'WMA -stare dane'!$H$2:$P$114,8,0),"")</f>
        <v>#N/A</v>
      </c>
      <c r="AM130" s="250" t="e">
        <f>IF($AF130="współrzędne niezmienione",VLOOKUP($H130,'WMA -stare dane'!$H$2:$P$114,9,0),"")</f>
        <v>#N/A</v>
      </c>
    </row>
    <row r="131" spans="1:39" ht="43.5" hidden="1">
      <c r="A131" s="42">
        <v>129</v>
      </c>
      <c r="B131" s="21">
        <v>129</v>
      </c>
      <c r="C131" s="7" t="s">
        <v>167</v>
      </c>
      <c r="D131" s="1" t="s">
        <v>586</v>
      </c>
      <c r="E131" s="20" t="s">
        <v>102</v>
      </c>
      <c r="F131" s="20" t="s">
        <v>1645</v>
      </c>
      <c r="G131" s="20"/>
      <c r="H131" s="1" t="s">
        <v>1646</v>
      </c>
      <c r="I131" s="1"/>
      <c r="J131" s="1" t="s">
        <v>2728</v>
      </c>
      <c r="K131" s="1" t="s">
        <v>2729</v>
      </c>
      <c r="L131" s="1"/>
      <c r="M131" s="1"/>
      <c r="N131" s="20" t="s">
        <v>1647</v>
      </c>
      <c r="O131" s="20"/>
      <c r="P131" s="20">
        <v>88</v>
      </c>
      <c r="Q131" s="1" t="s">
        <v>1648</v>
      </c>
      <c r="R131" s="1" t="s">
        <v>123</v>
      </c>
      <c r="S131" s="1"/>
      <c r="T131" s="20" t="s">
        <v>1607</v>
      </c>
      <c r="U131" s="7" t="s">
        <v>1577</v>
      </c>
      <c r="V131" s="1" t="s">
        <v>1649</v>
      </c>
      <c r="W131" s="14" t="s">
        <v>95</v>
      </c>
      <c r="X131" s="14"/>
      <c r="Y131" s="32"/>
      <c r="Z131" s="40"/>
      <c r="AA131" s="36"/>
      <c r="AB131" s="36" t="s">
        <v>96</v>
      </c>
      <c r="AC131"/>
      <c r="AD131" s="249" t="e">
        <f>VLOOKUP(H131,'WMA -stare dane'!$H$1:$R$114,1,0)</f>
        <v>#N/A</v>
      </c>
      <c r="AE131" s="249" t="e">
        <f>VLOOKUP(I131,'WMA -stare dane'!$I$1:$R$114,1,0)</f>
        <v>#N/A</v>
      </c>
      <c r="AF131" s="250" t="e">
        <f t="shared" si="13"/>
        <v>#N/A</v>
      </c>
      <c r="AG131" s="249" t="e">
        <f>IF($AF131="współrzędne niezmienione",VLOOKUP($H131,'WMA -stare dane'!$H$2:$P$114,3,0),"")</f>
        <v>#N/A</v>
      </c>
      <c r="AH131" s="249" t="e">
        <f>IF($AF131="współrzędne niezmienione",VLOOKUP($H131,'WMA -stare dane'!$H$2:$P$114,4,0),"")</f>
        <v>#N/A</v>
      </c>
      <c r="AI131" s="249" t="e">
        <f>IF($AF131="współrzędne niezmienione",VLOOKUP($H131,'WMA -stare dane'!$H$2:$P$114,5,0),"")</f>
        <v>#N/A</v>
      </c>
      <c r="AJ131" s="249" t="e">
        <f>IF($AF131="współrzędne niezmienione",VLOOKUP($H131,'WMA -stare dane'!$H$2:$P$114,6,0),"")</f>
        <v>#N/A</v>
      </c>
      <c r="AK131" s="250" t="e">
        <f>IF($AF131="współrzędne niezmienione",VLOOKUP($H131,'WMA -stare dane'!$H$2:$P$114,7,0),"")</f>
        <v>#N/A</v>
      </c>
      <c r="AL131" s="250" t="e">
        <f>IF($AF131="współrzędne niezmienione",VLOOKUP($H131,'WMA -stare dane'!$H$2:$P$114,8,0),"")</f>
        <v>#N/A</v>
      </c>
      <c r="AM131" s="250" t="e">
        <f>IF($AF131="współrzędne niezmienione",VLOOKUP($H131,'WMA -stare dane'!$H$2:$P$114,9,0),"")</f>
        <v>#N/A</v>
      </c>
    </row>
    <row r="132" spans="1:39" ht="87">
      <c r="A132" s="42">
        <v>130</v>
      </c>
      <c r="B132" s="21">
        <v>130</v>
      </c>
      <c r="C132" s="7" t="s">
        <v>167</v>
      </c>
      <c r="D132" s="1" t="s">
        <v>586</v>
      </c>
      <c r="E132" s="20" t="s">
        <v>64</v>
      </c>
      <c r="F132" s="20" t="s">
        <v>1650</v>
      </c>
      <c r="G132" s="20" t="s">
        <v>1651</v>
      </c>
      <c r="H132" s="1" t="s">
        <v>1652</v>
      </c>
      <c r="I132" s="1" t="s">
        <v>1653</v>
      </c>
      <c r="J132" s="1" t="s">
        <v>1662</v>
      </c>
      <c r="K132" s="1" t="s">
        <v>1663</v>
      </c>
      <c r="L132" s="1" t="s">
        <v>1664</v>
      </c>
      <c r="M132" s="1" t="s">
        <v>1665</v>
      </c>
      <c r="N132" s="20" t="s">
        <v>1654</v>
      </c>
      <c r="O132" s="20" t="s">
        <v>1655</v>
      </c>
      <c r="P132" s="20">
        <v>94</v>
      </c>
      <c r="Q132" s="1" t="s">
        <v>1656</v>
      </c>
      <c r="R132" s="1" t="s">
        <v>123</v>
      </c>
      <c r="S132" s="1"/>
      <c r="T132" s="20" t="s">
        <v>1657</v>
      </c>
      <c r="U132" s="7" t="s">
        <v>1577</v>
      </c>
      <c r="V132" s="1" t="s">
        <v>1658</v>
      </c>
      <c r="W132" s="16" t="s">
        <v>178</v>
      </c>
      <c r="X132" s="16" t="s">
        <v>1659</v>
      </c>
      <c r="Y132" s="32" t="s">
        <v>1660</v>
      </c>
      <c r="Z132" s="40" t="s">
        <v>1661</v>
      </c>
      <c r="AA132" s="36"/>
      <c r="AB132" s="36"/>
      <c r="AC132" t="s">
        <v>251</v>
      </c>
      <c r="AD132" s="249"/>
      <c r="AE132" s="249"/>
      <c r="AF132" s="250"/>
      <c r="AG132" s="260" t="str">
        <f>J132</f>
        <v>50.495546</v>
      </c>
      <c r="AH132" s="260" t="str">
        <f t="shared" ref="AH132:AJ132" si="28">K132</f>
        <v>18.371564</v>
      </c>
      <c r="AI132" s="260" t="str">
        <f t="shared" si="28"/>
        <v>50.48686</v>
      </c>
      <c r="AJ132" s="260" t="str">
        <f t="shared" si="28"/>
        <v>18.41989</v>
      </c>
      <c r="AK132" s="250"/>
      <c r="AL132" s="250"/>
      <c r="AM132" s="250"/>
    </row>
    <row r="133" spans="1:39" ht="58" hidden="1">
      <c r="A133" s="42">
        <v>131</v>
      </c>
      <c r="B133" s="21">
        <v>131</v>
      </c>
      <c r="C133" s="7" t="s">
        <v>1146</v>
      </c>
      <c r="D133" s="1" t="s">
        <v>1147</v>
      </c>
      <c r="E133" s="20" t="s">
        <v>1555</v>
      </c>
      <c r="F133" s="1" t="s">
        <v>1666</v>
      </c>
      <c r="G133" s="1"/>
      <c r="H133" s="1" t="s">
        <v>1667</v>
      </c>
      <c r="I133" s="1"/>
      <c r="J133" s="1" t="s">
        <v>2730</v>
      </c>
      <c r="K133" s="1" t="s">
        <v>2731</v>
      </c>
      <c r="L133" s="1"/>
      <c r="M133" s="1"/>
      <c r="N133" s="2"/>
      <c r="O133" s="2"/>
      <c r="P133" s="1">
        <v>77</v>
      </c>
      <c r="Q133" s="1" t="s">
        <v>1668</v>
      </c>
      <c r="R133" s="1" t="s">
        <v>123</v>
      </c>
      <c r="S133" s="1" t="s">
        <v>1669</v>
      </c>
      <c r="T133" s="1" t="s">
        <v>1670</v>
      </c>
      <c r="U133" s="7" t="s">
        <v>557</v>
      </c>
      <c r="V133" s="1" t="s">
        <v>1671</v>
      </c>
      <c r="W133" s="14" t="s">
        <v>95</v>
      </c>
      <c r="X133" s="14"/>
      <c r="Y133" s="32"/>
      <c r="Z133" s="40"/>
      <c r="AA133" s="36"/>
      <c r="AB133" s="1" t="s">
        <v>1672</v>
      </c>
      <c r="AC133"/>
      <c r="AD133" s="249" t="e">
        <f>VLOOKUP(H133,'WMA -stare dane'!$H$1:$R$114,1,0)</f>
        <v>#N/A</v>
      </c>
      <c r="AE133" s="249" t="e">
        <f>VLOOKUP(I133,'WMA -stare dane'!$I$1:$R$114,1,0)</f>
        <v>#N/A</v>
      </c>
      <c r="AF133" s="250" t="e">
        <f t="shared" ref="AF133:AF196" si="29">IF(AND(H133=AD133,I133=AE133),"współrzędne niezmienione","różnica")</f>
        <v>#N/A</v>
      </c>
      <c r="AG133" s="249" t="e">
        <f>IF($AF133="współrzędne niezmienione",VLOOKUP($H133,'WMA -stare dane'!$H$2:$P$114,3,0),"")</f>
        <v>#N/A</v>
      </c>
      <c r="AH133" s="249" t="e">
        <f>IF($AF133="współrzędne niezmienione",VLOOKUP($H133,'WMA -stare dane'!$H$2:$P$114,4,0),"")</f>
        <v>#N/A</v>
      </c>
      <c r="AI133" s="249" t="e">
        <f>IF($AF133="współrzędne niezmienione",VLOOKUP($H133,'WMA -stare dane'!$H$2:$P$114,5,0),"")</f>
        <v>#N/A</v>
      </c>
      <c r="AJ133" s="249" t="e">
        <f>IF($AF133="współrzędne niezmienione",VLOOKUP($H133,'WMA -stare dane'!$H$2:$P$114,6,0),"")</f>
        <v>#N/A</v>
      </c>
      <c r="AK133" s="250" t="e">
        <f>IF($AF133="współrzędne niezmienione",VLOOKUP($H133,'WMA -stare dane'!$H$2:$P$114,7,0),"")</f>
        <v>#N/A</v>
      </c>
      <c r="AL133" s="250" t="e">
        <f>IF($AF133="współrzędne niezmienione",VLOOKUP($H133,'WMA -stare dane'!$H$2:$P$114,8,0),"")</f>
        <v>#N/A</v>
      </c>
      <c r="AM133" s="250" t="e">
        <f>IF($AF133="współrzędne niezmienione",VLOOKUP($H133,'WMA -stare dane'!$H$2:$P$114,9,0),"")</f>
        <v>#N/A</v>
      </c>
    </row>
    <row r="134" spans="1:39" ht="43.5" hidden="1">
      <c r="A134" s="42">
        <v>132</v>
      </c>
      <c r="B134" s="21">
        <v>132</v>
      </c>
      <c r="C134" s="7" t="s">
        <v>131</v>
      </c>
      <c r="D134" s="1" t="s">
        <v>1425</v>
      </c>
      <c r="E134" s="20" t="s">
        <v>1555</v>
      </c>
      <c r="F134" s="1" t="s">
        <v>1673</v>
      </c>
      <c r="G134" s="1"/>
      <c r="H134" s="1" t="s">
        <v>1674</v>
      </c>
      <c r="I134" s="1"/>
      <c r="J134" s="1" t="s">
        <v>2732</v>
      </c>
      <c r="K134" s="1" t="s">
        <v>2733</v>
      </c>
      <c r="L134" s="1"/>
      <c r="M134" s="1"/>
      <c r="N134" s="49" t="s">
        <v>1675</v>
      </c>
      <c r="O134" s="1"/>
      <c r="P134" s="1">
        <v>36</v>
      </c>
      <c r="Q134" s="1" t="s">
        <v>1676</v>
      </c>
      <c r="R134" s="1" t="s">
        <v>123</v>
      </c>
      <c r="S134" s="1" t="s">
        <v>1669</v>
      </c>
      <c r="T134" s="20" t="s">
        <v>94</v>
      </c>
      <c r="U134" s="7"/>
      <c r="V134" s="1"/>
      <c r="W134" s="14" t="s">
        <v>95</v>
      </c>
      <c r="X134" s="14"/>
      <c r="Y134" s="32"/>
      <c r="Z134" s="34"/>
      <c r="AA134" s="36"/>
      <c r="AB134" s="36" t="s">
        <v>96</v>
      </c>
      <c r="AD134" s="249" t="e">
        <f>VLOOKUP(H134,'WMA -stare dane'!$H$1:$R$114,1,0)</f>
        <v>#N/A</v>
      </c>
      <c r="AE134" s="249" t="e">
        <f>VLOOKUP(I134,'WMA -stare dane'!$I$1:$R$114,1,0)</f>
        <v>#N/A</v>
      </c>
      <c r="AF134" s="250" t="e">
        <f t="shared" si="29"/>
        <v>#N/A</v>
      </c>
      <c r="AG134" s="249" t="e">
        <f>IF($AF134="współrzędne niezmienione",VLOOKUP($H134,'WMA -stare dane'!$H$2:$P$114,3,0),"")</f>
        <v>#N/A</v>
      </c>
      <c r="AH134" s="249" t="e">
        <f>IF($AF134="współrzędne niezmienione",VLOOKUP($H134,'WMA -stare dane'!$H$2:$P$114,4,0),"")</f>
        <v>#N/A</v>
      </c>
      <c r="AI134" s="249" t="e">
        <f>IF($AF134="współrzędne niezmienione",VLOOKUP($H134,'WMA -stare dane'!$H$2:$P$114,5,0),"")</f>
        <v>#N/A</v>
      </c>
      <c r="AJ134" s="249" t="e">
        <f>IF($AF134="współrzędne niezmienione",VLOOKUP($H134,'WMA -stare dane'!$H$2:$P$114,6,0),"")</f>
        <v>#N/A</v>
      </c>
      <c r="AK134" s="250" t="e">
        <f>IF($AF134="współrzędne niezmienione",VLOOKUP($H134,'WMA -stare dane'!$H$2:$P$114,7,0),"")</f>
        <v>#N/A</v>
      </c>
      <c r="AL134" s="250" t="e">
        <f>IF($AF134="współrzędne niezmienione",VLOOKUP($H134,'WMA -stare dane'!$H$2:$P$114,8,0),"")</f>
        <v>#N/A</v>
      </c>
      <c r="AM134" s="250" t="e">
        <f>IF($AF134="współrzędne niezmienione",VLOOKUP($H134,'WMA -stare dane'!$H$2:$P$114,9,0),"")</f>
        <v>#N/A</v>
      </c>
    </row>
    <row r="135" spans="1:39" ht="145" hidden="1">
      <c r="A135" s="42">
        <v>133</v>
      </c>
      <c r="B135" s="21">
        <v>133</v>
      </c>
      <c r="C135" s="7" t="s">
        <v>199</v>
      </c>
      <c r="D135" s="1" t="s">
        <v>200</v>
      </c>
      <c r="E135" s="20" t="s">
        <v>1555</v>
      </c>
      <c r="F135" s="1" t="s">
        <v>1677</v>
      </c>
      <c r="G135" s="1"/>
      <c r="H135" s="1" t="s">
        <v>1678</v>
      </c>
      <c r="I135" s="1"/>
      <c r="J135" s="1" t="s">
        <v>2734</v>
      </c>
      <c r="K135" s="1" t="s">
        <v>2735</v>
      </c>
      <c r="L135" s="1"/>
      <c r="M135" s="1"/>
      <c r="N135" s="1"/>
      <c r="O135" s="1"/>
      <c r="P135" s="1">
        <v>5</v>
      </c>
      <c r="Q135" s="1" t="s">
        <v>1679</v>
      </c>
      <c r="R135" s="1" t="s">
        <v>123</v>
      </c>
      <c r="S135" s="1" t="s">
        <v>1680</v>
      </c>
      <c r="T135" s="1" t="s">
        <v>1681</v>
      </c>
      <c r="U135" s="7" t="s">
        <v>557</v>
      </c>
      <c r="V135" s="1"/>
      <c r="W135" s="2" t="s">
        <v>127</v>
      </c>
      <c r="X135" s="2"/>
      <c r="Y135" s="32"/>
      <c r="Z135" s="34"/>
      <c r="AA135" s="36"/>
      <c r="AB135" s="36"/>
      <c r="AC135" t="s">
        <v>1682</v>
      </c>
      <c r="AD135" s="249" t="e">
        <f>VLOOKUP(H135,'WMA -stare dane'!$H$1:$R$114,1,0)</f>
        <v>#N/A</v>
      </c>
      <c r="AE135" s="249" t="e">
        <f>VLOOKUP(I135,'WMA -stare dane'!$I$1:$R$114,1,0)</f>
        <v>#N/A</v>
      </c>
      <c r="AF135" s="250" t="e">
        <f t="shared" si="29"/>
        <v>#N/A</v>
      </c>
      <c r="AG135" s="249" t="e">
        <f>IF($AF135="współrzędne niezmienione",VLOOKUP($H135,'WMA -stare dane'!$H$2:$P$114,3,0),"")</f>
        <v>#N/A</v>
      </c>
      <c r="AH135" s="249" t="e">
        <f>IF($AF135="współrzędne niezmienione",VLOOKUP($H135,'WMA -stare dane'!$H$2:$P$114,4,0),"")</f>
        <v>#N/A</v>
      </c>
      <c r="AI135" s="249" t="e">
        <f>IF($AF135="współrzędne niezmienione",VLOOKUP($H135,'WMA -stare dane'!$H$2:$P$114,5,0),"")</f>
        <v>#N/A</v>
      </c>
      <c r="AJ135" s="249" t="e">
        <f>IF($AF135="współrzędne niezmienione",VLOOKUP($H135,'WMA -stare dane'!$H$2:$P$114,6,0),"")</f>
        <v>#N/A</v>
      </c>
      <c r="AK135" s="250" t="e">
        <f>IF($AF135="współrzędne niezmienione",VLOOKUP($H135,'WMA -stare dane'!$H$2:$P$114,7,0),"")</f>
        <v>#N/A</v>
      </c>
      <c r="AL135" s="250" t="e">
        <f>IF($AF135="współrzędne niezmienione",VLOOKUP($H135,'WMA -stare dane'!$H$2:$P$114,8,0),"")</f>
        <v>#N/A</v>
      </c>
      <c r="AM135" s="250" t="e">
        <f>IF($AF135="współrzędne niezmienione",VLOOKUP($H135,'WMA -stare dane'!$H$2:$P$114,9,0),"")</f>
        <v>#N/A</v>
      </c>
    </row>
    <row r="136" spans="1:39" ht="43.5" hidden="1">
      <c r="A136" s="42">
        <v>134</v>
      </c>
      <c r="B136" s="21">
        <v>134</v>
      </c>
      <c r="C136" s="7" t="s">
        <v>131</v>
      </c>
      <c r="D136" s="1" t="s">
        <v>1425</v>
      </c>
      <c r="E136" s="20" t="s">
        <v>1555</v>
      </c>
      <c r="F136" s="1" t="s">
        <v>1683</v>
      </c>
      <c r="G136" s="1"/>
      <c r="H136" s="1" t="s">
        <v>1684</v>
      </c>
      <c r="I136" s="1"/>
      <c r="J136" s="1" t="s">
        <v>2736</v>
      </c>
      <c r="K136" s="1" t="s">
        <v>2737</v>
      </c>
      <c r="L136" s="1"/>
      <c r="M136" s="1"/>
      <c r="N136" s="49" t="s">
        <v>1685</v>
      </c>
      <c r="O136" s="1"/>
      <c r="P136" s="1">
        <v>11</v>
      </c>
      <c r="Q136" s="1" t="s">
        <v>1686</v>
      </c>
      <c r="R136" s="1" t="s">
        <v>123</v>
      </c>
      <c r="S136" s="1" t="s">
        <v>1669</v>
      </c>
      <c r="T136" s="20" t="s">
        <v>94</v>
      </c>
      <c r="U136" s="7"/>
      <c r="V136" s="1"/>
      <c r="W136" s="14" t="s">
        <v>95</v>
      </c>
      <c r="X136" s="14"/>
      <c r="Y136" s="32"/>
      <c r="Z136" s="34"/>
      <c r="AA136" s="36"/>
      <c r="AB136" s="36" t="s">
        <v>1687</v>
      </c>
      <c r="AD136" s="249" t="e">
        <f>VLOOKUP(H136,'WMA -stare dane'!$H$1:$R$114,1,0)</f>
        <v>#N/A</v>
      </c>
      <c r="AE136" s="249" t="e">
        <f>VLOOKUP(I136,'WMA -stare dane'!$I$1:$R$114,1,0)</f>
        <v>#N/A</v>
      </c>
      <c r="AF136" s="250" t="e">
        <f t="shared" si="29"/>
        <v>#N/A</v>
      </c>
      <c r="AG136" s="249" t="e">
        <f>IF($AF136="współrzędne niezmienione",VLOOKUP($H136,'WMA -stare dane'!$H$2:$P$114,3,0),"")</f>
        <v>#N/A</v>
      </c>
      <c r="AH136" s="249" t="e">
        <f>IF($AF136="współrzędne niezmienione",VLOOKUP($H136,'WMA -stare dane'!$H$2:$P$114,4,0),"")</f>
        <v>#N/A</v>
      </c>
      <c r="AI136" s="249" t="e">
        <f>IF($AF136="współrzędne niezmienione",VLOOKUP($H136,'WMA -stare dane'!$H$2:$P$114,5,0),"")</f>
        <v>#N/A</v>
      </c>
      <c r="AJ136" s="249" t="e">
        <f>IF($AF136="współrzędne niezmienione",VLOOKUP($H136,'WMA -stare dane'!$H$2:$P$114,6,0),"")</f>
        <v>#N/A</v>
      </c>
      <c r="AK136" s="250" t="e">
        <f>IF($AF136="współrzędne niezmienione",VLOOKUP($H136,'WMA -stare dane'!$H$2:$P$114,7,0),"")</f>
        <v>#N/A</v>
      </c>
      <c r="AL136" s="250" t="e">
        <f>IF($AF136="współrzędne niezmienione",VLOOKUP($H136,'WMA -stare dane'!$H$2:$P$114,8,0),"")</f>
        <v>#N/A</v>
      </c>
      <c r="AM136" s="250" t="e">
        <f>IF($AF136="współrzędne niezmienione",VLOOKUP($H136,'WMA -stare dane'!$H$2:$P$114,9,0),"")</f>
        <v>#N/A</v>
      </c>
    </row>
    <row r="137" spans="1:39" ht="43.5" hidden="1">
      <c r="A137" s="42">
        <v>135</v>
      </c>
      <c r="B137" s="21">
        <v>135</v>
      </c>
      <c r="C137" s="7" t="s">
        <v>463</v>
      </c>
      <c r="D137" s="1" t="s">
        <v>464</v>
      </c>
      <c r="E137" s="20" t="s">
        <v>1555</v>
      </c>
      <c r="F137" s="1" t="s">
        <v>1688</v>
      </c>
      <c r="G137" s="1"/>
      <c r="H137" s="1" t="s">
        <v>1689</v>
      </c>
      <c r="I137" s="1"/>
      <c r="J137" s="1" t="s">
        <v>2738</v>
      </c>
      <c r="K137" s="1" t="s">
        <v>2739</v>
      </c>
      <c r="L137" s="1"/>
      <c r="M137" s="1"/>
      <c r="N137" s="1"/>
      <c r="O137" s="1"/>
      <c r="P137" s="1">
        <v>6</v>
      </c>
      <c r="Q137" s="1" t="s">
        <v>1690</v>
      </c>
      <c r="R137" s="1" t="s">
        <v>123</v>
      </c>
      <c r="S137" s="1" t="s">
        <v>1669</v>
      </c>
      <c r="T137" s="20" t="s">
        <v>94</v>
      </c>
      <c r="U137" s="7"/>
      <c r="V137" s="1"/>
      <c r="W137" s="14" t="s">
        <v>95</v>
      </c>
      <c r="X137" s="14"/>
      <c r="Y137" s="32"/>
      <c r="Z137" s="34"/>
      <c r="AA137" s="36"/>
      <c r="AB137" s="36" t="s">
        <v>96</v>
      </c>
      <c r="AC137"/>
      <c r="AD137" s="249" t="e">
        <f>VLOOKUP(H137,'WMA -stare dane'!$H$1:$R$114,1,0)</f>
        <v>#N/A</v>
      </c>
      <c r="AE137" s="249" t="e">
        <f>VLOOKUP(I137,'WMA -stare dane'!$I$1:$R$114,1,0)</f>
        <v>#N/A</v>
      </c>
      <c r="AF137" s="250" t="e">
        <f t="shared" si="29"/>
        <v>#N/A</v>
      </c>
      <c r="AG137" s="249" t="e">
        <f>IF($AF137="współrzędne niezmienione",VLOOKUP($H137,'WMA -stare dane'!$H$2:$P$114,3,0),"")</f>
        <v>#N/A</v>
      </c>
      <c r="AH137" s="249" t="e">
        <f>IF($AF137="współrzędne niezmienione",VLOOKUP($H137,'WMA -stare dane'!$H$2:$P$114,4,0),"")</f>
        <v>#N/A</v>
      </c>
      <c r="AI137" s="249" t="e">
        <f>IF($AF137="współrzędne niezmienione",VLOOKUP($H137,'WMA -stare dane'!$H$2:$P$114,5,0),"")</f>
        <v>#N/A</v>
      </c>
      <c r="AJ137" s="249" t="e">
        <f>IF($AF137="współrzędne niezmienione",VLOOKUP($H137,'WMA -stare dane'!$H$2:$P$114,6,0),"")</f>
        <v>#N/A</v>
      </c>
      <c r="AK137" s="250" t="e">
        <f>IF($AF137="współrzędne niezmienione",VLOOKUP($H137,'WMA -stare dane'!$H$2:$P$114,7,0),"")</f>
        <v>#N/A</v>
      </c>
      <c r="AL137" s="250" t="e">
        <f>IF($AF137="współrzędne niezmienione",VLOOKUP($H137,'WMA -stare dane'!$H$2:$P$114,8,0),"")</f>
        <v>#N/A</v>
      </c>
      <c r="AM137" s="250" t="e">
        <f>IF($AF137="współrzędne niezmienione",VLOOKUP($H137,'WMA -stare dane'!$H$2:$P$114,9,0),"")</f>
        <v>#N/A</v>
      </c>
    </row>
    <row r="138" spans="1:39" ht="43.5" hidden="1">
      <c r="A138" s="42">
        <v>136</v>
      </c>
      <c r="B138" s="21">
        <v>136</v>
      </c>
      <c r="C138" s="7" t="s">
        <v>106</v>
      </c>
      <c r="D138" s="1" t="s">
        <v>503</v>
      </c>
      <c r="E138" s="20" t="s">
        <v>1555</v>
      </c>
      <c r="F138" s="1" t="s">
        <v>1691</v>
      </c>
      <c r="G138" s="1"/>
      <c r="H138" s="1" t="s">
        <v>1692</v>
      </c>
      <c r="I138" s="1"/>
      <c r="J138" s="1" t="s">
        <v>2740</v>
      </c>
      <c r="K138" s="1" t="s">
        <v>2741</v>
      </c>
      <c r="L138" s="1"/>
      <c r="M138" s="1"/>
      <c r="N138" s="1"/>
      <c r="O138" s="1"/>
      <c r="P138" s="1">
        <v>20</v>
      </c>
      <c r="Q138" s="1" t="s">
        <v>1693</v>
      </c>
      <c r="R138" s="1" t="s">
        <v>123</v>
      </c>
      <c r="S138" s="1" t="s">
        <v>1669</v>
      </c>
      <c r="T138" s="20" t="s">
        <v>94</v>
      </c>
      <c r="U138" s="7"/>
      <c r="V138" s="1"/>
      <c r="W138" s="14" t="s">
        <v>95</v>
      </c>
      <c r="X138" s="14"/>
      <c r="Y138" s="32"/>
      <c r="Z138" s="34"/>
      <c r="AA138" s="36" t="s">
        <v>96</v>
      </c>
      <c r="AB138" s="36" t="s">
        <v>1694</v>
      </c>
      <c r="AC138"/>
      <c r="AD138" s="249" t="e">
        <f>VLOOKUP(H138,'WMA -stare dane'!$H$1:$R$114,1,0)</f>
        <v>#N/A</v>
      </c>
      <c r="AE138" s="249" t="e">
        <f>VLOOKUP(I138,'WMA -stare dane'!$I$1:$R$114,1,0)</f>
        <v>#N/A</v>
      </c>
      <c r="AF138" s="250" t="e">
        <f t="shared" si="29"/>
        <v>#N/A</v>
      </c>
      <c r="AG138" s="249" t="e">
        <f>IF($AF138="współrzędne niezmienione",VLOOKUP($H138,'WMA -stare dane'!$H$2:$P$114,3,0),"")</f>
        <v>#N/A</v>
      </c>
      <c r="AH138" s="249" t="e">
        <f>IF($AF138="współrzędne niezmienione",VLOOKUP($H138,'WMA -stare dane'!$H$2:$P$114,4,0),"")</f>
        <v>#N/A</v>
      </c>
      <c r="AI138" s="249" t="e">
        <f>IF($AF138="współrzędne niezmienione",VLOOKUP($H138,'WMA -stare dane'!$H$2:$P$114,5,0),"")</f>
        <v>#N/A</v>
      </c>
      <c r="AJ138" s="249" t="e">
        <f>IF($AF138="współrzędne niezmienione",VLOOKUP($H138,'WMA -stare dane'!$H$2:$P$114,6,0),"")</f>
        <v>#N/A</v>
      </c>
      <c r="AK138" s="250" t="e">
        <f>IF($AF138="współrzędne niezmienione",VLOOKUP($H138,'WMA -stare dane'!$H$2:$P$114,7,0),"")</f>
        <v>#N/A</v>
      </c>
      <c r="AL138" s="250" t="e">
        <f>IF($AF138="współrzędne niezmienione",VLOOKUP($H138,'WMA -stare dane'!$H$2:$P$114,8,0),"")</f>
        <v>#N/A</v>
      </c>
      <c r="AM138" s="250" t="e">
        <f>IF($AF138="współrzędne niezmienione",VLOOKUP($H138,'WMA -stare dane'!$H$2:$P$114,9,0),"")</f>
        <v>#N/A</v>
      </c>
    </row>
    <row r="139" spans="1:39" ht="43.5" hidden="1">
      <c r="A139" s="42">
        <v>137</v>
      </c>
      <c r="B139" s="21">
        <v>137</v>
      </c>
      <c r="C139" s="7" t="s">
        <v>106</v>
      </c>
      <c r="D139" s="1" t="s">
        <v>119</v>
      </c>
      <c r="E139" s="20" t="s">
        <v>1555</v>
      </c>
      <c r="F139" s="1" t="s">
        <v>1695</v>
      </c>
      <c r="G139" s="1"/>
      <c r="H139" s="1" t="s">
        <v>1696</v>
      </c>
      <c r="I139" s="1"/>
      <c r="J139" s="1" t="s">
        <v>2742</v>
      </c>
      <c r="K139" s="1" t="s">
        <v>2743</v>
      </c>
      <c r="L139" s="1"/>
      <c r="M139" s="1"/>
      <c r="N139" s="1"/>
      <c r="O139" s="1"/>
      <c r="P139" s="1">
        <v>22</v>
      </c>
      <c r="Q139" s="1" t="s">
        <v>1697</v>
      </c>
      <c r="R139" s="1" t="s">
        <v>123</v>
      </c>
      <c r="S139" s="1" t="s">
        <v>1669</v>
      </c>
      <c r="T139" s="20" t="s">
        <v>94</v>
      </c>
      <c r="U139" s="7"/>
      <c r="V139" s="1"/>
      <c r="W139" s="14" t="s">
        <v>95</v>
      </c>
      <c r="X139" s="14"/>
      <c r="Y139" s="32"/>
      <c r="Z139" s="40" t="s">
        <v>113</v>
      </c>
      <c r="AA139" s="36" t="s">
        <v>96</v>
      </c>
      <c r="AB139" s="36" t="s">
        <v>114</v>
      </c>
      <c r="AD139" s="249" t="e">
        <f>VLOOKUP(H139,'WMA -stare dane'!$H$1:$R$114,1,0)</f>
        <v>#N/A</v>
      </c>
      <c r="AE139" s="249" t="e">
        <f>VLOOKUP(I139,'WMA -stare dane'!$I$1:$R$114,1,0)</f>
        <v>#N/A</v>
      </c>
      <c r="AF139" s="250" t="e">
        <f t="shared" si="29"/>
        <v>#N/A</v>
      </c>
      <c r="AG139" s="249" t="e">
        <f>IF($AF139="współrzędne niezmienione",VLOOKUP($H139,'WMA -stare dane'!$H$2:$P$114,3,0),"")</f>
        <v>#N/A</v>
      </c>
      <c r="AH139" s="249" t="e">
        <f>IF($AF139="współrzędne niezmienione",VLOOKUP($H139,'WMA -stare dane'!$H$2:$P$114,4,0),"")</f>
        <v>#N/A</v>
      </c>
      <c r="AI139" s="249" t="e">
        <f>IF($AF139="współrzędne niezmienione",VLOOKUP($H139,'WMA -stare dane'!$H$2:$P$114,5,0),"")</f>
        <v>#N/A</v>
      </c>
      <c r="AJ139" s="249" t="e">
        <f>IF($AF139="współrzędne niezmienione",VLOOKUP($H139,'WMA -stare dane'!$H$2:$P$114,6,0),"")</f>
        <v>#N/A</v>
      </c>
      <c r="AK139" s="250" t="e">
        <f>IF($AF139="współrzędne niezmienione",VLOOKUP($H139,'WMA -stare dane'!$H$2:$P$114,7,0),"")</f>
        <v>#N/A</v>
      </c>
      <c r="AL139" s="250" t="e">
        <f>IF($AF139="współrzędne niezmienione",VLOOKUP($H139,'WMA -stare dane'!$H$2:$P$114,8,0),"")</f>
        <v>#N/A</v>
      </c>
      <c r="AM139" s="250" t="e">
        <f>IF($AF139="współrzędne niezmienione",VLOOKUP($H139,'WMA -stare dane'!$H$2:$P$114,9,0),"")</f>
        <v>#N/A</v>
      </c>
    </row>
    <row r="140" spans="1:39" ht="58" hidden="1">
      <c r="A140" s="42">
        <v>138</v>
      </c>
      <c r="B140" s="21">
        <v>138</v>
      </c>
      <c r="C140" s="7" t="s">
        <v>160</v>
      </c>
      <c r="D140" s="1" t="s">
        <v>1535</v>
      </c>
      <c r="E140" s="20" t="s">
        <v>1335</v>
      </c>
      <c r="F140" s="1" t="s">
        <v>1698</v>
      </c>
      <c r="G140" s="1"/>
      <c r="H140" s="1" t="s">
        <v>1699</v>
      </c>
      <c r="I140" s="1"/>
      <c r="J140" s="1" t="s">
        <v>2744</v>
      </c>
      <c r="K140" s="1" t="s">
        <v>2745</v>
      </c>
      <c r="L140" s="1"/>
      <c r="M140" s="1"/>
      <c r="N140" s="1" t="s">
        <v>1700</v>
      </c>
      <c r="O140" s="1"/>
      <c r="P140" s="1">
        <v>52</v>
      </c>
      <c r="Q140" s="1" t="s">
        <v>1701</v>
      </c>
      <c r="R140" s="1" t="s">
        <v>73</v>
      </c>
      <c r="S140" s="1"/>
      <c r="T140" s="20" t="s">
        <v>94</v>
      </c>
      <c r="U140" s="7"/>
      <c r="V140" s="1"/>
      <c r="W140" s="14" t="s">
        <v>95</v>
      </c>
      <c r="X140" s="14"/>
      <c r="Y140" s="32"/>
      <c r="Z140" s="34"/>
      <c r="AA140" s="36" t="s">
        <v>166</v>
      </c>
      <c r="AB140" s="36" t="s">
        <v>96</v>
      </c>
      <c r="AD140" s="249" t="e">
        <f>VLOOKUP(H140,'WMA -stare dane'!$H$1:$R$114,1,0)</f>
        <v>#N/A</v>
      </c>
      <c r="AE140" s="249" t="e">
        <f>VLOOKUP(I140,'WMA -stare dane'!$I$1:$R$114,1,0)</f>
        <v>#N/A</v>
      </c>
      <c r="AF140" s="250" t="e">
        <f t="shared" si="29"/>
        <v>#N/A</v>
      </c>
      <c r="AG140" s="249" t="e">
        <f>IF($AF140="współrzędne niezmienione",VLOOKUP($H140,'WMA -stare dane'!$H$2:$P$114,3,0),"")</f>
        <v>#N/A</v>
      </c>
      <c r="AH140" s="249" t="e">
        <f>IF($AF140="współrzędne niezmienione",VLOOKUP($H140,'WMA -stare dane'!$H$2:$P$114,4,0),"")</f>
        <v>#N/A</v>
      </c>
      <c r="AI140" s="249" t="e">
        <f>IF($AF140="współrzędne niezmienione",VLOOKUP($H140,'WMA -stare dane'!$H$2:$P$114,5,0),"")</f>
        <v>#N/A</v>
      </c>
      <c r="AJ140" s="249" t="e">
        <f>IF($AF140="współrzędne niezmienione",VLOOKUP($H140,'WMA -stare dane'!$H$2:$P$114,6,0),"")</f>
        <v>#N/A</v>
      </c>
      <c r="AK140" s="250" t="e">
        <f>IF($AF140="współrzędne niezmienione",VLOOKUP($H140,'WMA -stare dane'!$H$2:$P$114,7,0),"")</f>
        <v>#N/A</v>
      </c>
      <c r="AL140" s="250" t="e">
        <f>IF($AF140="współrzędne niezmienione",VLOOKUP($H140,'WMA -stare dane'!$H$2:$P$114,8,0),"")</f>
        <v>#N/A</v>
      </c>
      <c r="AM140" s="250" t="e">
        <f>IF($AF140="współrzędne niezmienione",VLOOKUP($H140,'WMA -stare dane'!$H$2:$P$114,9,0),"")</f>
        <v>#N/A</v>
      </c>
    </row>
    <row r="141" spans="1:39" ht="29" hidden="1">
      <c r="A141" s="42">
        <v>139</v>
      </c>
      <c r="B141" s="21">
        <v>139</v>
      </c>
      <c r="C141" s="7" t="s">
        <v>131</v>
      </c>
      <c r="D141" s="1" t="s">
        <v>1425</v>
      </c>
      <c r="E141" s="20" t="s">
        <v>1335</v>
      </c>
      <c r="F141" s="1" t="s">
        <v>1702</v>
      </c>
      <c r="G141" s="1"/>
      <c r="H141" s="1" t="s">
        <v>1703</v>
      </c>
      <c r="I141" s="1"/>
      <c r="J141" s="1" t="s">
        <v>2746</v>
      </c>
      <c r="K141" s="1" t="s">
        <v>2747</v>
      </c>
      <c r="L141" s="1"/>
      <c r="M141" s="1"/>
      <c r="N141" s="49" t="s">
        <v>1704</v>
      </c>
      <c r="O141" s="1"/>
      <c r="P141" s="1">
        <v>92</v>
      </c>
      <c r="Q141" s="1" t="s">
        <v>1705</v>
      </c>
      <c r="R141" s="1" t="s">
        <v>73</v>
      </c>
      <c r="S141" s="1"/>
      <c r="T141" s="20" t="s">
        <v>94</v>
      </c>
      <c r="U141" s="7"/>
      <c r="V141" s="1"/>
      <c r="W141" s="14" t="s">
        <v>95</v>
      </c>
      <c r="X141" s="14"/>
      <c r="Y141" s="32"/>
      <c r="Z141" s="34"/>
      <c r="AA141" s="36"/>
      <c r="AB141" s="36" t="s">
        <v>96</v>
      </c>
      <c r="AD141" s="249" t="e">
        <f>VLOOKUP(H141,'WMA -stare dane'!$H$1:$R$114,1,0)</f>
        <v>#N/A</v>
      </c>
      <c r="AE141" s="249" t="e">
        <f>VLOOKUP(I141,'WMA -stare dane'!$I$1:$R$114,1,0)</f>
        <v>#N/A</v>
      </c>
      <c r="AF141" s="250" t="e">
        <f t="shared" si="29"/>
        <v>#N/A</v>
      </c>
      <c r="AG141" s="249" t="e">
        <f>IF($AF141="współrzędne niezmienione",VLOOKUP($H141,'WMA -stare dane'!$H$2:$P$114,3,0),"")</f>
        <v>#N/A</v>
      </c>
      <c r="AH141" s="249" t="e">
        <f>IF($AF141="współrzędne niezmienione",VLOOKUP($H141,'WMA -stare dane'!$H$2:$P$114,4,0),"")</f>
        <v>#N/A</v>
      </c>
      <c r="AI141" s="249" t="e">
        <f>IF($AF141="współrzędne niezmienione",VLOOKUP($H141,'WMA -stare dane'!$H$2:$P$114,5,0),"")</f>
        <v>#N/A</v>
      </c>
      <c r="AJ141" s="249" t="e">
        <f>IF($AF141="współrzędne niezmienione",VLOOKUP($H141,'WMA -stare dane'!$H$2:$P$114,6,0),"")</f>
        <v>#N/A</v>
      </c>
      <c r="AK141" s="250" t="e">
        <f>IF($AF141="współrzędne niezmienione",VLOOKUP($H141,'WMA -stare dane'!$H$2:$P$114,7,0),"")</f>
        <v>#N/A</v>
      </c>
      <c r="AL141" s="250" t="e">
        <f>IF($AF141="współrzędne niezmienione",VLOOKUP($H141,'WMA -stare dane'!$H$2:$P$114,8,0),"")</f>
        <v>#N/A</v>
      </c>
      <c r="AM141" s="250" t="e">
        <f>IF($AF141="współrzędne niezmienione",VLOOKUP($H141,'WMA -stare dane'!$H$2:$P$114,9,0),"")</f>
        <v>#N/A</v>
      </c>
    </row>
    <row r="142" spans="1:39" ht="29" hidden="1">
      <c r="A142" s="42">
        <v>140</v>
      </c>
      <c r="B142" s="21">
        <v>140</v>
      </c>
      <c r="C142" s="7" t="s">
        <v>463</v>
      </c>
      <c r="D142" s="1" t="s">
        <v>966</v>
      </c>
      <c r="E142" s="20" t="s">
        <v>1335</v>
      </c>
      <c r="F142" s="1" t="s">
        <v>1706</v>
      </c>
      <c r="G142" s="1"/>
      <c r="H142" s="1" t="s">
        <v>1707</v>
      </c>
      <c r="I142" s="1"/>
      <c r="J142" s="1" t="s">
        <v>2748</v>
      </c>
      <c r="K142" s="1" t="s">
        <v>2749</v>
      </c>
      <c r="L142" s="1"/>
      <c r="M142" s="1"/>
      <c r="N142" s="1" t="s">
        <v>1708</v>
      </c>
      <c r="O142" s="1"/>
      <c r="P142" s="1">
        <v>91</v>
      </c>
      <c r="Q142" s="1" t="s">
        <v>1709</v>
      </c>
      <c r="R142" s="1" t="s">
        <v>73</v>
      </c>
      <c r="S142" s="1"/>
      <c r="T142" s="20" t="s">
        <v>94</v>
      </c>
      <c r="U142" s="7"/>
      <c r="V142" s="1"/>
      <c r="W142" s="14" t="s">
        <v>95</v>
      </c>
      <c r="X142" s="14"/>
      <c r="Y142" s="32"/>
      <c r="Z142" s="34"/>
      <c r="AA142" s="36"/>
      <c r="AB142" s="36" t="s">
        <v>96</v>
      </c>
      <c r="AC142"/>
      <c r="AD142" s="249" t="e">
        <f>VLOOKUP(H142,'WMA -stare dane'!$H$1:$R$114,1,0)</f>
        <v>#N/A</v>
      </c>
      <c r="AE142" s="249" t="e">
        <f>VLOOKUP(I142,'WMA -stare dane'!$I$1:$R$114,1,0)</f>
        <v>#N/A</v>
      </c>
      <c r="AF142" s="250" t="e">
        <f t="shared" si="29"/>
        <v>#N/A</v>
      </c>
      <c r="AG142" s="249" t="e">
        <f>IF($AF142="współrzędne niezmienione",VLOOKUP($H142,'WMA -stare dane'!$H$2:$P$114,3,0),"")</f>
        <v>#N/A</v>
      </c>
      <c r="AH142" s="249" t="e">
        <f>IF($AF142="współrzędne niezmienione",VLOOKUP($H142,'WMA -stare dane'!$H$2:$P$114,4,0),"")</f>
        <v>#N/A</v>
      </c>
      <c r="AI142" s="249" t="e">
        <f>IF($AF142="współrzędne niezmienione",VLOOKUP($H142,'WMA -stare dane'!$H$2:$P$114,5,0),"")</f>
        <v>#N/A</v>
      </c>
      <c r="AJ142" s="249" t="e">
        <f>IF($AF142="współrzędne niezmienione",VLOOKUP($H142,'WMA -stare dane'!$H$2:$P$114,6,0),"")</f>
        <v>#N/A</v>
      </c>
      <c r="AK142" s="250" t="e">
        <f>IF($AF142="współrzędne niezmienione",VLOOKUP($H142,'WMA -stare dane'!$H$2:$P$114,7,0),"")</f>
        <v>#N/A</v>
      </c>
      <c r="AL142" s="250" t="e">
        <f>IF($AF142="współrzędne niezmienione",VLOOKUP($H142,'WMA -stare dane'!$H$2:$P$114,8,0),"")</f>
        <v>#N/A</v>
      </c>
      <c r="AM142" s="250" t="e">
        <f>IF($AF142="współrzędne niezmienione",VLOOKUP($H142,'WMA -stare dane'!$H$2:$P$114,9,0),"")</f>
        <v>#N/A</v>
      </c>
    </row>
    <row r="143" spans="1:39" ht="43.5" hidden="1">
      <c r="A143" s="42">
        <v>141</v>
      </c>
      <c r="B143" s="21">
        <v>141</v>
      </c>
      <c r="C143" s="7" t="s">
        <v>199</v>
      </c>
      <c r="D143" s="1" t="s">
        <v>1457</v>
      </c>
      <c r="E143" s="20" t="s">
        <v>1335</v>
      </c>
      <c r="F143" s="1" t="s">
        <v>1710</v>
      </c>
      <c r="G143" s="1"/>
      <c r="H143" s="1" t="s">
        <v>1711</v>
      </c>
      <c r="I143" s="1"/>
      <c r="J143" s="1" t="s">
        <v>2750</v>
      </c>
      <c r="K143" s="1" t="s">
        <v>2751</v>
      </c>
      <c r="L143" s="1"/>
      <c r="M143" s="1"/>
      <c r="N143" s="1"/>
      <c r="O143" s="1"/>
      <c r="P143" s="1">
        <v>8</v>
      </c>
      <c r="Q143" s="1" t="s">
        <v>1712</v>
      </c>
      <c r="R143" s="1" t="s">
        <v>73</v>
      </c>
      <c r="S143" s="1"/>
      <c r="T143" s="20" t="s">
        <v>94</v>
      </c>
      <c r="U143" s="7"/>
      <c r="V143" s="1"/>
      <c r="W143" s="14" t="s">
        <v>95</v>
      </c>
      <c r="X143" s="14"/>
      <c r="Y143" s="32"/>
      <c r="Z143" s="34"/>
      <c r="AA143" s="36"/>
      <c r="AB143" s="36" t="s">
        <v>96</v>
      </c>
      <c r="AC143"/>
      <c r="AD143" s="249" t="e">
        <f>VLOOKUP(H143,'WMA -stare dane'!$H$1:$R$114,1,0)</f>
        <v>#N/A</v>
      </c>
      <c r="AE143" s="249" t="e">
        <f>VLOOKUP(I143,'WMA -stare dane'!$I$1:$R$114,1,0)</f>
        <v>#N/A</v>
      </c>
      <c r="AF143" s="250" t="e">
        <f t="shared" si="29"/>
        <v>#N/A</v>
      </c>
      <c r="AG143" s="249" t="e">
        <f>IF($AF143="współrzędne niezmienione",VLOOKUP($H143,'WMA -stare dane'!$H$2:$P$114,3,0),"")</f>
        <v>#N/A</v>
      </c>
      <c r="AH143" s="249" t="e">
        <f>IF($AF143="współrzędne niezmienione",VLOOKUP($H143,'WMA -stare dane'!$H$2:$P$114,4,0),"")</f>
        <v>#N/A</v>
      </c>
      <c r="AI143" s="249" t="e">
        <f>IF($AF143="współrzędne niezmienione",VLOOKUP($H143,'WMA -stare dane'!$H$2:$P$114,5,0),"")</f>
        <v>#N/A</v>
      </c>
      <c r="AJ143" s="249" t="e">
        <f>IF($AF143="współrzędne niezmienione",VLOOKUP($H143,'WMA -stare dane'!$H$2:$P$114,6,0),"")</f>
        <v>#N/A</v>
      </c>
      <c r="AK143" s="250" t="e">
        <f>IF($AF143="współrzędne niezmienione",VLOOKUP($H143,'WMA -stare dane'!$H$2:$P$114,7,0),"")</f>
        <v>#N/A</v>
      </c>
      <c r="AL143" s="250" t="e">
        <f>IF($AF143="współrzędne niezmienione",VLOOKUP($H143,'WMA -stare dane'!$H$2:$P$114,8,0),"")</f>
        <v>#N/A</v>
      </c>
      <c r="AM143" s="250" t="e">
        <f>IF($AF143="współrzędne niezmienione",VLOOKUP($H143,'WMA -stare dane'!$H$2:$P$114,9,0),"")</f>
        <v>#N/A</v>
      </c>
    </row>
    <row r="144" spans="1:39" ht="72.5" hidden="1">
      <c r="A144" s="42">
        <v>142</v>
      </c>
      <c r="B144" s="21">
        <v>142</v>
      </c>
      <c r="C144" s="7" t="s">
        <v>160</v>
      </c>
      <c r="D144" s="1" t="s">
        <v>1535</v>
      </c>
      <c r="E144" s="20" t="s">
        <v>1335</v>
      </c>
      <c r="F144" s="1" t="s">
        <v>1713</v>
      </c>
      <c r="G144" s="1"/>
      <c r="H144" s="1" t="s">
        <v>1714</v>
      </c>
      <c r="I144" s="1"/>
      <c r="J144" s="1" t="s">
        <v>2752</v>
      </c>
      <c r="K144" s="1" t="s">
        <v>2753</v>
      </c>
      <c r="L144" s="1"/>
      <c r="M144" s="1"/>
      <c r="N144" s="1" t="s">
        <v>1715</v>
      </c>
      <c r="O144" s="1"/>
      <c r="P144" s="1"/>
      <c r="Q144" s="1" t="s">
        <v>1716</v>
      </c>
      <c r="R144" s="1" t="s">
        <v>73</v>
      </c>
      <c r="S144" s="1" t="s">
        <v>1717</v>
      </c>
      <c r="T144" s="20" t="s">
        <v>94</v>
      </c>
      <c r="U144" s="7"/>
      <c r="V144" s="1" t="s">
        <v>1718</v>
      </c>
      <c r="W144" s="15" t="s">
        <v>76</v>
      </c>
      <c r="X144" s="15" t="s">
        <v>1719</v>
      </c>
      <c r="Y144" s="32" t="s">
        <v>1720</v>
      </c>
      <c r="Z144" s="54" t="s">
        <v>1721</v>
      </c>
      <c r="AA144" s="36" t="s">
        <v>166</v>
      </c>
      <c r="AB144" s="36" t="s">
        <v>96</v>
      </c>
      <c r="AD144" s="249" t="e">
        <f>VLOOKUP(H144,'WMA -stare dane'!$H$1:$R$114,1,0)</f>
        <v>#N/A</v>
      </c>
      <c r="AE144" s="249" t="e">
        <f>VLOOKUP(I144,'WMA -stare dane'!$I$1:$R$114,1,0)</f>
        <v>#N/A</v>
      </c>
      <c r="AF144" s="250" t="e">
        <f t="shared" si="29"/>
        <v>#N/A</v>
      </c>
      <c r="AG144" s="249" t="e">
        <f>IF($AF144="współrzędne niezmienione",VLOOKUP($H144,'WMA -stare dane'!$H$2:$P$114,3,0),"")</f>
        <v>#N/A</v>
      </c>
      <c r="AH144" s="249" t="e">
        <f>IF($AF144="współrzędne niezmienione",VLOOKUP($H144,'WMA -stare dane'!$H$2:$P$114,4,0),"")</f>
        <v>#N/A</v>
      </c>
      <c r="AI144" s="249" t="e">
        <f>IF($AF144="współrzędne niezmienione",VLOOKUP($H144,'WMA -stare dane'!$H$2:$P$114,5,0),"")</f>
        <v>#N/A</v>
      </c>
      <c r="AJ144" s="249" t="e">
        <f>IF($AF144="współrzędne niezmienione",VLOOKUP($H144,'WMA -stare dane'!$H$2:$P$114,6,0),"")</f>
        <v>#N/A</v>
      </c>
      <c r="AK144" s="250" t="e">
        <f>IF($AF144="współrzędne niezmienione",VLOOKUP($H144,'WMA -stare dane'!$H$2:$P$114,7,0),"")</f>
        <v>#N/A</v>
      </c>
      <c r="AL144" s="250" t="e">
        <f>IF($AF144="współrzędne niezmienione",VLOOKUP($H144,'WMA -stare dane'!$H$2:$P$114,8,0),"")</f>
        <v>#N/A</v>
      </c>
      <c r="AM144" s="250" t="e">
        <f>IF($AF144="współrzędne niezmienione",VLOOKUP($H144,'WMA -stare dane'!$H$2:$P$114,9,0),"")</f>
        <v>#N/A</v>
      </c>
    </row>
    <row r="145" spans="1:39" ht="58" hidden="1">
      <c r="A145" s="42">
        <v>143</v>
      </c>
      <c r="B145" s="21">
        <v>143</v>
      </c>
      <c r="C145" s="7" t="s">
        <v>160</v>
      </c>
      <c r="D145" s="1" t="s">
        <v>1535</v>
      </c>
      <c r="E145" s="20" t="s">
        <v>1335</v>
      </c>
      <c r="F145" s="1" t="s">
        <v>1722</v>
      </c>
      <c r="G145" s="1"/>
      <c r="H145" s="1" t="s">
        <v>1723</v>
      </c>
      <c r="I145" s="1"/>
      <c r="J145" s="1" t="s">
        <v>2754</v>
      </c>
      <c r="K145" s="1" t="s">
        <v>2755</v>
      </c>
      <c r="L145" s="1"/>
      <c r="M145" s="1"/>
      <c r="N145" s="1" t="s">
        <v>1724</v>
      </c>
      <c r="O145" s="1"/>
      <c r="P145" s="1"/>
      <c r="Q145" s="1" t="s">
        <v>1725</v>
      </c>
      <c r="R145" s="1" t="s">
        <v>383</v>
      </c>
      <c r="S145" s="1" t="s">
        <v>1717</v>
      </c>
      <c r="T145" s="20" t="s">
        <v>94</v>
      </c>
      <c r="U145" s="7"/>
      <c r="V145" s="1" t="s">
        <v>1726</v>
      </c>
      <c r="W145" s="15" t="s">
        <v>76</v>
      </c>
      <c r="X145" s="15" t="s">
        <v>1719</v>
      </c>
      <c r="Y145" s="32" t="s">
        <v>1720</v>
      </c>
      <c r="Z145" s="54" t="s">
        <v>1721</v>
      </c>
      <c r="AA145" s="36" t="s">
        <v>166</v>
      </c>
      <c r="AB145" s="36" t="s">
        <v>96</v>
      </c>
      <c r="AD145" s="249" t="e">
        <f>VLOOKUP(H145,'WMA -stare dane'!$H$1:$R$114,1,0)</f>
        <v>#N/A</v>
      </c>
      <c r="AE145" s="249" t="e">
        <f>VLOOKUP(I145,'WMA -stare dane'!$I$1:$R$114,1,0)</f>
        <v>#N/A</v>
      </c>
      <c r="AF145" s="250" t="e">
        <f t="shared" si="29"/>
        <v>#N/A</v>
      </c>
      <c r="AG145" s="249" t="e">
        <f>IF($AF145="współrzędne niezmienione",VLOOKUP($H145,'WMA -stare dane'!$H$2:$P$114,3,0),"")</f>
        <v>#N/A</v>
      </c>
      <c r="AH145" s="249" t="e">
        <f>IF($AF145="współrzędne niezmienione",VLOOKUP($H145,'WMA -stare dane'!$H$2:$P$114,4,0),"")</f>
        <v>#N/A</v>
      </c>
      <c r="AI145" s="249" t="e">
        <f>IF($AF145="współrzędne niezmienione",VLOOKUP($H145,'WMA -stare dane'!$H$2:$P$114,5,0),"")</f>
        <v>#N/A</v>
      </c>
      <c r="AJ145" s="249" t="e">
        <f>IF($AF145="współrzędne niezmienione",VLOOKUP($H145,'WMA -stare dane'!$H$2:$P$114,6,0),"")</f>
        <v>#N/A</v>
      </c>
      <c r="AK145" s="250" t="e">
        <f>IF($AF145="współrzędne niezmienione",VLOOKUP($H145,'WMA -stare dane'!$H$2:$P$114,7,0),"")</f>
        <v>#N/A</v>
      </c>
      <c r="AL145" s="250" t="e">
        <f>IF($AF145="współrzędne niezmienione",VLOOKUP($H145,'WMA -stare dane'!$H$2:$P$114,8,0),"")</f>
        <v>#N/A</v>
      </c>
      <c r="AM145" s="250" t="e">
        <f>IF($AF145="współrzędne niezmienione",VLOOKUP($H145,'WMA -stare dane'!$H$2:$P$114,9,0),"")</f>
        <v>#N/A</v>
      </c>
    </row>
    <row r="146" spans="1:39" ht="72.5" hidden="1">
      <c r="A146" s="42">
        <v>144</v>
      </c>
      <c r="B146" s="21">
        <v>144</v>
      </c>
      <c r="C146" s="7" t="s">
        <v>167</v>
      </c>
      <c r="D146" s="1" t="s">
        <v>168</v>
      </c>
      <c r="E146" s="20" t="s">
        <v>1335</v>
      </c>
      <c r="F146" s="1" t="s">
        <v>1727</v>
      </c>
      <c r="G146" s="1"/>
      <c r="H146" s="1" t="s">
        <v>1728</v>
      </c>
      <c r="I146" s="1"/>
      <c r="J146" s="1" t="s">
        <v>2756</v>
      </c>
      <c r="K146" s="1" t="s">
        <v>2757</v>
      </c>
      <c r="L146" s="1"/>
      <c r="M146" s="1"/>
      <c r="N146" s="1" t="s">
        <v>1729</v>
      </c>
      <c r="O146" s="1"/>
      <c r="P146" s="1">
        <v>91</v>
      </c>
      <c r="Q146" s="1" t="s">
        <v>1730</v>
      </c>
      <c r="R146" s="1" t="s">
        <v>73</v>
      </c>
      <c r="S146" s="1"/>
      <c r="T146" s="1" t="s">
        <v>1731</v>
      </c>
      <c r="U146" s="7" t="s">
        <v>1732</v>
      </c>
      <c r="V146" s="1"/>
      <c r="W146" s="2" t="s">
        <v>127</v>
      </c>
      <c r="X146" s="2" t="s">
        <v>1733</v>
      </c>
      <c r="Y146" s="32"/>
      <c r="Z146" s="48" t="s">
        <v>1734</v>
      </c>
      <c r="AA146" s="20" t="s">
        <v>166</v>
      </c>
      <c r="AB146" s="20" t="s">
        <v>96</v>
      </c>
      <c r="AC146"/>
      <c r="AD146" s="249" t="e">
        <f>VLOOKUP(H146,'WMA -stare dane'!$H$1:$R$114,1,0)</f>
        <v>#N/A</v>
      </c>
      <c r="AE146" s="249" t="e">
        <f>VLOOKUP(I146,'WMA -stare dane'!$I$1:$R$114,1,0)</f>
        <v>#N/A</v>
      </c>
      <c r="AF146" s="250" t="e">
        <f t="shared" si="29"/>
        <v>#N/A</v>
      </c>
      <c r="AG146" s="249" t="e">
        <f>IF($AF146="współrzędne niezmienione",VLOOKUP($H146,'WMA -stare dane'!$H$2:$P$114,3,0),"")</f>
        <v>#N/A</v>
      </c>
      <c r="AH146" s="249" t="e">
        <f>IF($AF146="współrzędne niezmienione",VLOOKUP($H146,'WMA -stare dane'!$H$2:$P$114,4,0),"")</f>
        <v>#N/A</v>
      </c>
      <c r="AI146" s="249" t="e">
        <f>IF($AF146="współrzędne niezmienione",VLOOKUP($H146,'WMA -stare dane'!$H$2:$P$114,5,0),"")</f>
        <v>#N/A</v>
      </c>
      <c r="AJ146" s="249" t="e">
        <f>IF($AF146="współrzędne niezmienione",VLOOKUP($H146,'WMA -stare dane'!$H$2:$P$114,6,0),"")</f>
        <v>#N/A</v>
      </c>
      <c r="AK146" s="250" t="e">
        <f>IF($AF146="współrzędne niezmienione",VLOOKUP($H146,'WMA -stare dane'!$H$2:$P$114,7,0),"")</f>
        <v>#N/A</v>
      </c>
      <c r="AL146" s="250" t="e">
        <f>IF($AF146="współrzędne niezmienione",VLOOKUP($H146,'WMA -stare dane'!$H$2:$P$114,8,0),"")</f>
        <v>#N/A</v>
      </c>
      <c r="AM146" s="250" t="e">
        <f>IF($AF146="współrzędne niezmienione",VLOOKUP($H146,'WMA -stare dane'!$H$2:$P$114,9,0),"")</f>
        <v>#N/A</v>
      </c>
    </row>
    <row r="147" spans="1:39" ht="29" hidden="1">
      <c r="A147" s="42">
        <v>145</v>
      </c>
      <c r="B147" s="21">
        <v>145</v>
      </c>
      <c r="C147" s="7" t="s">
        <v>463</v>
      </c>
      <c r="D147" s="1" t="s">
        <v>966</v>
      </c>
      <c r="E147" s="20" t="s">
        <v>1335</v>
      </c>
      <c r="F147" s="1" t="s">
        <v>1735</v>
      </c>
      <c r="G147" s="1"/>
      <c r="H147" s="1" t="s">
        <v>1736</v>
      </c>
      <c r="I147" s="1"/>
      <c r="J147" s="1" t="s">
        <v>1736</v>
      </c>
      <c r="K147" s="1"/>
      <c r="L147" s="1"/>
      <c r="M147" s="1"/>
      <c r="N147" s="1" t="s">
        <v>1737</v>
      </c>
      <c r="O147" s="1"/>
      <c r="P147" s="1">
        <v>22</v>
      </c>
      <c r="Q147" s="1" t="s">
        <v>1738</v>
      </c>
      <c r="R147" s="1" t="s">
        <v>383</v>
      </c>
      <c r="S147" s="1"/>
      <c r="T147" s="20" t="s">
        <v>94</v>
      </c>
      <c r="U147" s="7"/>
      <c r="V147" s="1"/>
      <c r="W147" s="14" t="s">
        <v>95</v>
      </c>
      <c r="X147" s="14"/>
      <c r="Y147" s="32"/>
      <c r="Z147" s="34"/>
      <c r="AA147" s="36"/>
      <c r="AB147" s="36" t="s">
        <v>96</v>
      </c>
      <c r="AC147"/>
      <c r="AD147" s="249" t="e">
        <f>VLOOKUP(H147,'WMA -stare dane'!$H$1:$R$114,1,0)</f>
        <v>#N/A</v>
      </c>
      <c r="AE147" s="249" t="e">
        <f>VLOOKUP(I147,'WMA -stare dane'!$I$1:$R$114,1,0)</f>
        <v>#N/A</v>
      </c>
      <c r="AF147" s="250" t="e">
        <f t="shared" si="29"/>
        <v>#N/A</v>
      </c>
      <c r="AG147" s="249" t="e">
        <f>IF($AF147="współrzędne niezmienione",VLOOKUP($H147,'WMA -stare dane'!$H$2:$P$114,3,0),"")</f>
        <v>#N/A</v>
      </c>
      <c r="AH147" s="249" t="e">
        <f>IF($AF147="współrzędne niezmienione",VLOOKUP($H147,'WMA -stare dane'!$H$2:$P$114,4,0),"")</f>
        <v>#N/A</v>
      </c>
      <c r="AI147" s="249" t="e">
        <f>IF($AF147="współrzędne niezmienione",VLOOKUP($H147,'WMA -stare dane'!$H$2:$P$114,5,0),"")</f>
        <v>#N/A</v>
      </c>
      <c r="AJ147" s="249" t="e">
        <f>IF($AF147="współrzędne niezmienione",VLOOKUP($H147,'WMA -stare dane'!$H$2:$P$114,6,0),"")</f>
        <v>#N/A</v>
      </c>
      <c r="AK147" s="250" t="e">
        <f>IF($AF147="współrzędne niezmienione",VLOOKUP($H147,'WMA -stare dane'!$H$2:$P$114,7,0),"")</f>
        <v>#N/A</v>
      </c>
      <c r="AL147" s="250" t="e">
        <f>IF($AF147="współrzędne niezmienione",VLOOKUP($H147,'WMA -stare dane'!$H$2:$P$114,8,0),"")</f>
        <v>#N/A</v>
      </c>
      <c r="AM147" s="250" t="e">
        <f>IF($AF147="współrzędne niezmienione",VLOOKUP($H147,'WMA -stare dane'!$H$2:$P$114,9,0),"")</f>
        <v>#N/A</v>
      </c>
    </row>
    <row r="148" spans="1:39" ht="29" hidden="1">
      <c r="A148" s="42">
        <v>146</v>
      </c>
      <c r="B148" s="21">
        <v>146</v>
      </c>
      <c r="C148" s="7" t="s">
        <v>131</v>
      </c>
      <c r="D148" s="1" t="s">
        <v>1425</v>
      </c>
      <c r="E148" s="20" t="s">
        <v>1335</v>
      </c>
      <c r="F148" s="1" t="s">
        <v>1739</v>
      </c>
      <c r="G148" s="1"/>
      <c r="H148" s="1" t="s">
        <v>1740</v>
      </c>
      <c r="I148" s="1"/>
      <c r="J148" s="1" t="s">
        <v>2758</v>
      </c>
      <c r="K148" s="1" t="s">
        <v>2759</v>
      </c>
      <c r="L148" s="1"/>
      <c r="M148" s="1"/>
      <c r="N148" s="49" t="s">
        <v>1741</v>
      </c>
      <c r="O148" s="1"/>
      <c r="P148" s="1">
        <v>92</v>
      </c>
      <c r="Q148" s="1" t="s">
        <v>1742</v>
      </c>
      <c r="R148" s="1" t="s">
        <v>73</v>
      </c>
      <c r="S148" s="1"/>
      <c r="T148" s="20" t="s">
        <v>94</v>
      </c>
      <c r="U148" s="7"/>
      <c r="V148" s="1"/>
      <c r="W148" s="14" t="s">
        <v>95</v>
      </c>
      <c r="X148" s="14"/>
      <c r="Y148" s="32"/>
      <c r="Z148" s="34"/>
      <c r="AA148" s="36"/>
      <c r="AB148" s="36" t="s">
        <v>96</v>
      </c>
      <c r="AD148" s="249" t="e">
        <f>VLOOKUP(H148,'WMA -stare dane'!$H$1:$R$114,1,0)</f>
        <v>#N/A</v>
      </c>
      <c r="AE148" s="249" t="e">
        <f>VLOOKUP(I148,'WMA -stare dane'!$I$1:$R$114,1,0)</f>
        <v>#N/A</v>
      </c>
      <c r="AF148" s="250" t="e">
        <f t="shared" si="29"/>
        <v>#N/A</v>
      </c>
      <c r="AG148" s="249" t="e">
        <f>IF($AF148="współrzędne niezmienione",VLOOKUP($H148,'WMA -stare dane'!$H$2:$P$114,3,0),"")</f>
        <v>#N/A</v>
      </c>
      <c r="AH148" s="249" t="e">
        <f>IF($AF148="współrzędne niezmienione",VLOOKUP($H148,'WMA -stare dane'!$H$2:$P$114,4,0),"")</f>
        <v>#N/A</v>
      </c>
      <c r="AI148" s="249" t="e">
        <f>IF($AF148="współrzędne niezmienione",VLOOKUP($H148,'WMA -stare dane'!$H$2:$P$114,5,0),"")</f>
        <v>#N/A</v>
      </c>
      <c r="AJ148" s="249" t="e">
        <f>IF($AF148="współrzędne niezmienione",VLOOKUP($H148,'WMA -stare dane'!$H$2:$P$114,6,0),"")</f>
        <v>#N/A</v>
      </c>
      <c r="AK148" s="250" t="e">
        <f>IF($AF148="współrzędne niezmienione",VLOOKUP($H148,'WMA -stare dane'!$H$2:$P$114,7,0),"")</f>
        <v>#N/A</v>
      </c>
      <c r="AL148" s="250" t="e">
        <f>IF($AF148="współrzędne niezmienione",VLOOKUP($H148,'WMA -stare dane'!$H$2:$P$114,8,0),"")</f>
        <v>#N/A</v>
      </c>
      <c r="AM148" s="250" t="e">
        <f>IF($AF148="współrzędne niezmienione",VLOOKUP($H148,'WMA -stare dane'!$H$2:$P$114,9,0),"")</f>
        <v>#N/A</v>
      </c>
    </row>
    <row r="149" spans="1:39" ht="29" hidden="1">
      <c r="A149" s="42">
        <v>147</v>
      </c>
      <c r="B149" s="21">
        <v>147</v>
      </c>
      <c r="C149" s="7" t="s">
        <v>131</v>
      </c>
      <c r="D149" s="1" t="s">
        <v>1425</v>
      </c>
      <c r="E149" s="20" t="s">
        <v>1335</v>
      </c>
      <c r="F149" s="1" t="s">
        <v>1743</v>
      </c>
      <c r="G149" s="1"/>
      <c r="H149" s="1" t="s">
        <v>1744</v>
      </c>
      <c r="I149" s="1"/>
      <c r="J149" s="1" t="s">
        <v>2760</v>
      </c>
      <c r="K149" s="1" t="s">
        <v>2761</v>
      </c>
      <c r="L149" s="1"/>
      <c r="M149" s="1"/>
      <c r="N149" s="49" t="s">
        <v>1745</v>
      </c>
      <c r="O149" s="1"/>
      <c r="P149" s="1">
        <v>32</v>
      </c>
      <c r="Q149" s="1" t="s">
        <v>1746</v>
      </c>
      <c r="R149" s="1" t="s">
        <v>73</v>
      </c>
      <c r="S149" s="1"/>
      <c r="T149" s="20" t="s">
        <v>94</v>
      </c>
      <c r="U149" s="7"/>
      <c r="V149" s="1"/>
      <c r="W149" s="14" t="s">
        <v>95</v>
      </c>
      <c r="X149" s="14"/>
      <c r="Y149" s="32"/>
      <c r="Z149" s="34"/>
      <c r="AA149" s="36"/>
      <c r="AB149" s="36" t="s">
        <v>96</v>
      </c>
      <c r="AD149" s="249" t="e">
        <f>VLOOKUP(H149,'WMA -stare dane'!$H$1:$R$114,1,0)</f>
        <v>#N/A</v>
      </c>
      <c r="AE149" s="249" t="e">
        <f>VLOOKUP(I149,'WMA -stare dane'!$I$1:$R$114,1,0)</f>
        <v>#N/A</v>
      </c>
      <c r="AF149" s="250" t="e">
        <f t="shared" si="29"/>
        <v>#N/A</v>
      </c>
      <c r="AG149" s="249" t="e">
        <f>IF($AF149="współrzędne niezmienione",VLOOKUP($H149,'WMA -stare dane'!$H$2:$P$114,3,0),"")</f>
        <v>#N/A</v>
      </c>
      <c r="AH149" s="249" t="e">
        <f>IF($AF149="współrzędne niezmienione",VLOOKUP($H149,'WMA -stare dane'!$H$2:$P$114,4,0),"")</f>
        <v>#N/A</v>
      </c>
      <c r="AI149" s="249" t="e">
        <f>IF($AF149="współrzędne niezmienione",VLOOKUP($H149,'WMA -stare dane'!$H$2:$P$114,5,0),"")</f>
        <v>#N/A</v>
      </c>
      <c r="AJ149" s="249" t="e">
        <f>IF($AF149="współrzędne niezmienione",VLOOKUP($H149,'WMA -stare dane'!$H$2:$P$114,6,0),"")</f>
        <v>#N/A</v>
      </c>
      <c r="AK149" s="250" t="e">
        <f>IF($AF149="współrzędne niezmienione",VLOOKUP($H149,'WMA -stare dane'!$H$2:$P$114,7,0),"")</f>
        <v>#N/A</v>
      </c>
      <c r="AL149" s="250" t="e">
        <f>IF($AF149="współrzędne niezmienione",VLOOKUP($H149,'WMA -stare dane'!$H$2:$P$114,8,0),"")</f>
        <v>#N/A</v>
      </c>
      <c r="AM149" s="250" t="e">
        <f>IF($AF149="współrzędne niezmienione",VLOOKUP($H149,'WMA -stare dane'!$H$2:$P$114,9,0),"")</f>
        <v>#N/A</v>
      </c>
    </row>
    <row r="150" spans="1:39" ht="29" hidden="1">
      <c r="A150" s="42">
        <v>148</v>
      </c>
      <c r="B150" s="21">
        <v>148</v>
      </c>
      <c r="C150" s="7" t="s">
        <v>228</v>
      </c>
      <c r="D150" s="1" t="s">
        <v>63</v>
      </c>
      <c r="E150" s="20" t="s">
        <v>1335</v>
      </c>
      <c r="F150" s="1" t="s">
        <v>1747</v>
      </c>
      <c r="G150" s="1"/>
      <c r="H150" s="1" t="s">
        <v>1748</v>
      </c>
      <c r="I150" s="1"/>
      <c r="J150" s="1" t="s">
        <v>2762</v>
      </c>
      <c r="K150" s="1" t="s">
        <v>2763</v>
      </c>
      <c r="L150" s="1"/>
      <c r="M150" s="1"/>
      <c r="N150" s="1"/>
      <c r="O150" s="1"/>
      <c r="P150" s="1">
        <v>92</v>
      </c>
      <c r="Q150" s="1" t="s">
        <v>1749</v>
      </c>
      <c r="R150" s="1" t="s">
        <v>73</v>
      </c>
      <c r="S150" s="1"/>
      <c r="T150" s="20" t="s">
        <v>94</v>
      </c>
      <c r="U150" s="7"/>
      <c r="V150" s="1"/>
      <c r="W150" s="14" t="s">
        <v>95</v>
      </c>
      <c r="X150" s="14"/>
      <c r="Y150" s="32"/>
      <c r="Z150" s="53" t="s">
        <v>1750</v>
      </c>
      <c r="AA150" s="36"/>
      <c r="AB150" s="36" t="s">
        <v>96</v>
      </c>
      <c r="AC150"/>
      <c r="AD150" s="249" t="e">
        <f>VLOOKUP(H150,'WMA -stare dane'!$H$1:$R$114,1,0)</f>
        <v>#N/A</v>
      </c>
      <c r="AE150" s="249" t="e">
        <f>VLOOKUP(I150,'WMA -stare dane'!$I$1:$R$114,1,0)</f>
        <v>#N/A</v>
      </c>
      <c r="AF150" s="250" t="e">
        <f t="shared" si="29"/>
        <v>#N/A</v>
      </c>
      <c r="AG150" s="249" t="e">
        <f>IF($AF150="współrzędne niezmienione",VLOOKUP($H150,'WMA -stare dane'!$H$2:$P$114,3,0),"")</f>
        <v>#N/A</v>
      </c>
      <c r="AH150" s="249" t="e">
        <f>IF($AF150="współrzędne niezmienione",VLOOKUP($H150,'WMA -stare dane'!$H$2:$P$114,4,0),"")</f>
        <v>#N/A</v>
      </c>
      <c r="AI150" s="249" t="e">
        <f>IF($AF150="współrzędne niezmienione",VLOOKUP($H150,'WMA -stare dane'!$H$2:$P$114,5,0),"")</f>
        <v>#N/A</v>
      </c>
      <c r="AJ150" s="249" t="e">
        <f>IF($AF150="współrzędne niezmienione",VLOOKUP($H150,'WMA -stare dane'!$H$2:$P$114,6,0),"")</f>
        <v>#N/A</v>
      </c>
      <c r="AK150" s="250" t="e">
        <f>IF($AF150="współrzędne niezmienione",VLOOKUP($H150,'WMA -stare dane'!$H$2:$P$114,7,0),"")</f>
        <v>#N/A</v>
      </c>
      <c r="AL150" s="250" t="e">
        <f>IF($AF150="współrzędne niezmienione",VLOOKUP($H150,'WMA -stare dane'!$H$2:$P$114,8,0),"")</f>
        <v>#N/A</v>
      </c>
      <c r="AM150" s="250" t="e">
        <f>IF($AF150="współrzędne niezmienione",VLOOKUP($H150,'WMA -stare dane'!$H$2:$P$114,9,0),"")</f>
        <v>#N/A</v>
      </c>
    </row>
    <row r="151" spans="1:39" ht="29" hidden="1">
      <c r="A151" s="42">
        <v>149</v>
      </c>
      <c r="B151" s="21">
        <v>149</v>
      </c>
      <c r="C151" s="7" t="s">
        <v>228</v>
      </c>
      <c r="D151" s="1" t="s">
        <v>63</v>
      </c>
      <c r="E151" s="20" t="s">
        <v>1335</v>
      </c>
      <c r="F151" s="1" t="s">
        <v>1751</v>
      </c>
      <c r="G151" s="1"/>
      <c r="H151" s="1" t="s">
        <v>1752</v>
      </c>
      <c r="I151" s="1"/>
      <c r="J151" s="1" t="s">
        <v>2764</v>
      </c>
      <c r="K151" s="1" t="s">
        <v>2765</v>
      </c>
      <c r="L151" s="1"/>
      <c r="M151" s="1"/>
      <c r="N151" s="1"/>
      <c r="O151" s="1"/>
      <c r="P151" s="1">
        <v>92</v>
      </c>
      <c r="Q151" s="1" t="s">
        <v>1753</v>
      </c>
      <c r="R151" s="1" t="s">
        <v>73</v>
      </c>
      <c r="S151" s="1"/>
      <c r="T151" s="20" t="s">
        <v>94</v>
      </c>
      <c r="U151" s="7"/>
      <c r="V151" s="1"/>
      <c r="W151" s="14" t="s">
        <v>95</v>
      </c>
      <c r="X151" s="14"/>
      <c r="Y151" s="32"/>
      <c r="Z151" s="53" t="s">
        <v>1754</v>
      </c>
      <c r="AA151" s="36"/>
      <c r="AB151" s="36" t="s">
        <v>96</v>
      </c>
      <c r="AC151"/>
      <c r="AD151" s="249" t="e">
        <f>VLOOKUP(H151,'WMA -stare dane'!$H$1:$R$114,1,0)</f>
        <v>#N/A</v>
      </c>
      <c r="AE151" s="249" t="e">
        <f>VLOOKUP(I151,'WMA -stare dane'!$I$1:$R$114,1,0)</f>
        <v>#N/A</v>
      </c>
      <c r="AF151" s="250" t="e">
        <f t="shared" si="29"/>
        <v>#N/A</v>
      </c>
      <c r="AG151" s="249" t="e">
        <f>IF($AF151="współrzędne niezmienione",VLOOKUP($H151,'WMA -stare dane'!$H$2:$P$114,3,0),"")</f>
        <v>#N/A</v>
      </c>
      <c r="AH151" s="249" t="e">
        <f>IF($AF151="współrzędne niezmienione",VLOOKUP($H151,'WMA -stare dane'!$H$2:$P$114,4,0),"")</f>
        <v>#N/A</v>
      </c>
      <c r="AI151" s="249" t="e">
        <f>IF($AF151="współrzędne niezmienione",VLOOKUP($H151,'WMA -stare dane'!$H$2:$P$114,5,0),"")</f>
        <v>#N/A</v>
      </c>
      <c r="AJ151" s="249" t="e">
        <f>IF($AF151="współrzędne niezmienione",VLOOKUP($H151,'WMA -stare dane'!$H$2:$P$114,6,0),"")</f>
        <v>#N/A</v>
      </c>
      <c r="AK151" s="250" t="e">
        <f>IF($AF151="współrzędne niezmienione",VLOOKUP($H151,'WMA -stare dane'!$H$2:$P$114,7,0),"")</f>
        <v>#N/A</v>
      </c>
      <c r="AL151" s="250" t="e">
        <f>IF($AF151="współrzędne niezmienione",VLOOKUP($H151,'WMA -stare dane'!$H$2:$P$114,8,0),"")</f>
        <v>#N/A</v>
      </c>
      <c r="AM151" s="250" t="e">
        <f>IF($AF151="współrzędne niezmienione",VLOOKUP($H151,'WMA -stare dane'!$H$2:$P$114,9,0),"")</f>
        <v>#N/A</v>
      </c>
    </row>
    <row r="152" spans="1:39" ht="130.5" hidden="1">
      <c r="A152" s="42">
        <v>150</v>
      </c>
      <c r="B152" s="21">
        <v>150</v>
      </c>
      <c r="C152" s="7" t="s">
        <v>160</v>
      </c>
      <c r="D152" s="1" t="s">
        <v>672</v>
      </c>
      <c r="E152" s="20" t="s">
        <v>1335</v>
      </c>
      <c r="F152" s="1" t="s">
        <v>1755</v>
      </c>
      <c r="G152" s="1"/>
      <c r="H152" s="1" t="s">
        <v>1756</v>
      </c>
      <c r="I152" s="1"/>
      <c r="J152" s="1" t="s">
        <v>2766</v>
      </c>
      <c r="K152" s="1" t="s">
        <v>2767</v>
      </c>
      <c r="L152" s="1"/>
      <c r="M152" s="1"/>
      <c r="N152" s="1" t="s">
        <v>1757</v>
      </c>
      <c r="O152" s="1"/>
      <c r="P152" s="1"/>
      <c r="Q152" s="1" t="s">
        <v>1758</v>
      </c>
      <c r="R152" s="1" t="s">
        <v>73</v>
      </c>
      <c r="S152" s="1" t="s">
        <v>1717</v>
      </c>
      <c r="T152" s="1" t="s">
        <v>1759</v>
      </c>
      <c r="U152" s="7" t="s">
        <v>1466</v>
      </c>
      <c r="V152" s="1" t="s">
        <v>1760</v>
      </c>
      <c r="W152" s="15" t="s">
        <v>76</v>
      </c>
      <c r="X152" s="15" t="s">
        <v>1719</v>
      </c>
      <c r="Y152" s="32" t="s">
        <v>1761</v>
      </c>
      <c r="Z152" s="32" t="s">
        <v>1762</v>
      </c>
      <c r="AA152" s="32" t="s">
        <v>1763</v>
      </c>
      <c r="AB152" s="32" t="s">
        <v>96</v>
      </c>
      <c r="AC152"/>
      <c r="AD152" s="249" t="e">
        <f>VLOOKUP(H152,'WMA -stare dane'!$H$1:$R$114,1,0)</f>
        <v>#N/A</v>
      </c>
      <c r="AE152" s="249" t="e">
        <f>VLOOKUP(I152,'WMA -stare dane'!$I$1:$R$114,1,0)</f>
        <v>#N/A</v>
      </c>
      <c r="AF152" s="250" t="e">
        <f t="shared" si="29"/>
        <v>#N/A</v>
      </c>
      <c r="AG152" s="249" t="e">
        <f>IF($AF152="współrzędne niezmienione",VLOOKUP($H152,'WMA -stare dane'!$H$2:$P$114,3,0),"")</f>
        <v>#N/A</v>
      </c>
      <c r="AH152" s="249" t="e">
        <f>IF($AF152="współrzędne niezmienione",VLOOKUP($H152,'WMA -stare dane'!$H$2:$P$114,4,0),"")</f>
        <v>#N/A</v>
      </c>
      <c r="AI152" s="249" t="e">
        <f>IF($AF152="współrzędne niezmienione",VLOOKUP($H152,'WMA -stare dane'!$H$2:$P$114,5,0),"")</f>
        <v>#N/A</v>
      </c>
      <c r="AJ152" s="249" t="e">
        <f>IF($AF152="współrzędne niezmienione",VLOOKUP($H152,'WMA -stare dane'!$H$2:$P$114,6,0),"")</f>
        <v>#N/A</v>
      </c>
      <c r="AK152" s="250" t="e">
        <f>IF($AF152="współrzędne niezmienione",VLOOKUP($H152,'WMA -stare dane'!$H$2:$P$114,7,0),"")</f>
        <v>#N/A</v>
      </c>
      <c r="AL152" s="250" t="e">
        <f>IF($AF152="współrzędne niezmienione",VLOOKUP($H152,'WMA -stare dane'!$H$2:$P$114,8,0),"")</f>
        <v>#N/A</v>
      </c>
      <c r="AM152" s="250" t="e">
        <f>IF($AF152="współrzędne niezmienione",VLOOKUP($H152,'WMA -stare dane'!$H$2:$P$114,9,0),"")</f>
        <v>#N/A</v>
      </c>
    </row>
    <row r="153" spans="1:39" ht="87" hidden="1">
      <c r="A153" s="42">
        <v>151</v>
      </c>
      <c r="B153" s="21">
        <v>151</v>
      </c>
      <c r="C153" s="7" t="s">
        <v>160</v>
      </c>
      <c r="D153" s="1" t="s">
        <v>672</v>
      </c>
      <c r="E153" s="3" t="s">
        <v>102</v>
      </c>
      <c r="F153" s="1" t="s">
        <v>1755</v>
      </c>
      <c r="G153" s="1"/>
      <c r="H153" s="1" t="s">
        <v>1764</v>
      </c>
      <c r="I153" s="1"/>
      <c r="J153" s="1" t="s">
        <v>2768</v>
      </c>
      <c r="K153" s="1" t="s">
        <v>2769</v>
      </c>
      <c r="L153" s="1"/>
      <c r="M153" s="1"/>
      <c r="N153" s="1" t="s">
        <v>1765</v>
      </c>
      <c r="O153" s="1"/>
      <c r="P153" s="1">
        <v>74</v>
      </c>
      <c r="Q153" s="1" t="s">
        <v>1766</v>
      </c>
      <c r="R153" s="1" t="s">
        <v>383</v>
      </c>
      <c r="S153" s="1"/>
      <c r="T153" s="1" t="s">
        <v>1767</v>
      </c>
      <c r="U153" s="7" t="s">
        <v>539</v>
      </c>
      <c r="V153" s="1" t="s">
        <v>1768</v>
      </c>
      <c r="W153" s="2" t="s">
        <v>127</v>
      </c>
      <c r="X153" s="2"/>
      <c r="Y153" s="32"/>
      <c r="Z153" s="32" t="s">
        <v>1769</v>
      </c>
      <c r="AA153" s="32" t="s">
        <v>1763</v>
      </c>
      <c r="AB153" s="32" t="s">
        <v>96</v>
      </c>
      <c r="AC153"/>
      <c r="AD153" s="249" t="e">
        <f>VLOOKUP(H153,'WMA -stare dane'!$H$1:$R$114,1,0)</f>
        <v>#N/A</v>
      </c>
      <c r="AE153" s="249" t="e">
        <f>VLOOKUP(I153,'WMA -stare dane'!$I$1:$R$114,1,0)</f>
        <v>#N/A</v>
      </c>
      <c r="AF153" s="250" t="e">
        <f t="shared" si="29"/>
        <v>#N/A</v>
      </c>
      <c r="AG153" s="249" t="e">
        <f>IF($AF153="współrzędne niezmienione",VLOOKUP($H153,'WMA -stare dane'!$H$2:$P$114,3,0),"")</f>
        <v>#N/A</v>
      </c>
      <c r="AH153" s="249" t="e">
        <f>IF($AF153="współrzędne niezmienione",VLOOKUP($H153,'WMA -stare dane'!$H$2:$P$114,4,0),"")</f>
        <v>#N/A</v>
      </c>
      <c r="AI153" s="249" t="e">
        <f>IF($AF153="współrzędne niezmienione",VLOOKUP($H153,'WMA -stare dane'!$H$2:$P$114,5,0),"")</f>
        <v>#N/A</v>
      </c>
      <c r="AJ153" s="249" t="e">
        <f>IF($AF153="współrzędne niezmienione",VLOOKUP($H153,'WMA -stare dane'!$H$2:$P$114,6,0),"")</f>
        <v>#N/A</v>
      </c>
      <c r="AK153" s="250" t="e">
        <f>IF($AF153="współrzędne niezmienione",VLOOKUP($H153,'WMA -stare dane'!$H$2:$P$114,7,0),"")</f>
        <v>#N/A</v>
      </c>
      <c r="AL153" s="250" t="e">
        <f>IF($AF153="współrzędne niezmienione",VLOOKUP($H153,'WMA -stare dane'!$H$2:$P$114,8,0),"")</f>
        <v>#N/A</v>
      </c>
      <c r="AM153" s="250" t="e">
        <f>IF($AF153="współrzędne niezmienione",VLOOKUP($H153,'WMA -stare dane'!$H$2:$P$114,9,0),"")</f>
        <v>#N/A</v>
      </c>
    </row>
    <row r="154" spans="1:39" ht="145">
      <c r="A154" s="42">
        <v>152</v>
      </c>
      <c r="B154" s="21">
        <v>152</v>
      </c>
      <c r="C154" s="1" t="s">
        <v>160</v>
      </c>
      <c r="D154" s="1" t="s">
        <v>672</v>
      </c>
      <c r="E154" s="1" t="s">
        <v>64</v>
      </c>
      <c r="F154" s="20" t="s">
        <v>1755</v>
      </c>
      <c r="G154" s="20"/>
      <c r="H154" s="1" t="s">
        <v>1770</v>
      </c>
      <c r="I154" s="1" t="s">
        <v>1771</v>
      </c>
      <c r="J154" s="1" t="s">
        <v>2770</v>
      </c>
      <c r="K154" s="1" t="s">
        <v>2771</v>
      </c>
      <c r="L154" s="1" t="s">
        <v>2772</v>
      </c>
      <c r="M154" s="1" t="s">
        <v>2773</v>
      </c>
      <c r="N154" s="20" t="s">
        <v>1772</v>
      </c>
      <c r="O154" s="20" t="s">
        <v>1773</v>
      </c>
      <c r="P154" s="20" t="s">
        <v>1774</v>
      </c>
      <c r="Q154" s="1" t="s">
        <v>1775</v>
      </c>
      <c r="R154" s="1" t="s">
        <v>123</v>
      </c>
      <c r="S154" s="1"/>
      <c r="T154" s="20"/>
      <c r="U154" s="7"/>
      <c r="V154" s="1" t="s">
        <v>1776</v>
      </c>
      <c r="W154" s="2" t="s">
        <v>127</v>
      </c>
      <c r="X154" s="2" t="s">
        <v>1777</v>
      </c>
      <c r="Y154" s="32"/>
      <c r="Z154" s="32" t="s">
        <v>1778</v>
      </c>
      <c r="AA154" s="32" t="s">
        <v>1763</v>
      </c>
      <c r="AB154" s="32" t="s">
        <v>96</v>
      </c>
      <c r="AC154"/>
      <c r="AD154" s="249"/>
      <c r="AE154" s="249"/>
      <c r="AF154" s="250"/>
      <c r="AG154" s="260" t="str">
        <f>J154</f>
        <v>50.905651</v>
      </c>
      <c r="AH154" s="260" t="str">
        <f t="shared" ref="AH154:AJ154" si="30">K154</f>
        <v>20.583379</v>
      </c>
      <c r="AI154" s="260" t="str">
        <f t="shared" si="30"/>
        <v>50.881343</v>
      </c>
      <c r="AJ154" s="260" t="str">
        <f t="shared" si="30"/>
        <v>20.648200</v>
      </c>
      <c r="AK154" s="250"/>
      <c r="AL154" s="250"/>
      <c r="AM154" s="250"/>
    </row>
    <row r="155" spans="1:39" ht="43.5" hidden="1">
      <c r="A155" s="42">
        <v>153</v>
      </c>
      <c r="B155" s="21">
        <v>153</v>
      </c>
      <c r="C155" s="7" t="s">
        <v>160</v>
      </c>
      <c r="D155" s="1" t="s">
        <v>1535</v>
      </c>
      <c r="E155" s="20" t="s">
        <v>1335</v>
      </c>
      <c r="F155" s="1" t="s">
        <v>1779</v>
      </c>
      <c r="G155" s="1"/>
      <c r="H155" s="1" t="s">
        <v>1780</v>
      </c>
      <c r="I155" s="1"/>
      <c r="J155" s="1" t="s">
        <v>2774</v>
      </c>
      <c r="K155" s="1" t="s">
        <v>2775</v>
      </c>
      <c r="L155" s="1"/>
      <c r="M155" s="1"/>
      <c r="N155" s="1" t="s">
        <v>1781</v>
      </c>
      <c r="O155" s="1"/>
      <c r="P155" s="1">
        <v>87</v>
      </c>
      <c r="Q155" s="1" t="s">
        <v>1782</v>
      </c>
      <c r="R155" s="1" t="s">
        <v>73</v>
      </c>
      <c r="S155" s="1"/>
      <c r="T155" s="20" t="s">
        <v>94</v>
      </c>
      <c r="U155" s="7"/>
      <c r="V155" s="1"/>
      <c r="W155" s="14" t="s">
        <v>95</v>
      </c>
      <c r="X155" s="14"/>
      <c r="Y155" s="32"/>
      <c r="Z155" s="34"/>
      <c r="AA155" s="36" t="s">
        <v>166</v>
      </c>
      <c r="AB155" s="36" t="s">
        <v>96</v>
      </c>
      <c r="AD155" s="249" t="e">
        <f>VLOOKUP(H155,'WMA -stare dane'!$H$1:$R$114,1,0)</f>
        <v>#N/A</v>
      </c>
      <c r="AE155" s="249" t="e">
        <f>VLOOKUP(I155,'WMA -stare dane'!$I$1:$R$114,1,0)</f>
        <v>#N/A</v>
      </c>
      <c r="AF155" s="250" t="e">
        <f t="shared" si="29"/>
        <v>#N/A</v>
      </c>
      <c r="AG155" s="249" t="e">
        <f>IF($AF155="współrzędne niezmienione",VLOOKUP($H155,'WMA -stare dane'!$H$2:$P$114,3,0),"")</f>
        <v>#N/A</v>
      </c>
      <c r="AH155" s="249" t="e">
        <f>IF($AF155="współrzędne niezmienione",VLOOKUP($H155,'WMA -stare dane'!$H$2:$P$114,4,0),"")</f>
        <v>#N/A</v>
      </c>
      <c r="AI155" s="249" t="e">
        <f>IF($AF155="współrzędne niezmienione",VLOOKUP($H155,'WMA -stare dane'!$H$2:$P$114,5,0),"")</f>
        <v>#N/A</v>
      </c>
      <c r="AJ155" s="249" t="e">
        <f>IF($AF155="współrzędne niezmienione",VLOOKUP($H155,'WMA -stare dane'!$H$2:$P$114,6,0),"")</f>
        <v>#N/A</v>
      </c>
      <c r="AK155" s="250" t="e">
        <f>IF($AF155="współrzędne niezmienione",VLOOKUP($H155,'WMA -stare dane'!$H$2:$P$114,7,0),"")</f>
        <v>#N/A</v>
      </c>
      <c r="AL155" s="250" t="e">
        <f>IF($AF155="współrzędne niezmienione",VLOOKUP($H155,'WMA -stare dane'!$H$2:$P$114,8,0),"")</f>
        <v>#N/A</v>
      </c>
      <c r="AM155" s="250" t="e">
        <f>IF($AF155="współrzędne niezmienione",VLOOKUP($H155,'WMA -stare dane'!$H$2:$P$114,9,0),"")</f>
        <v>#N/A</v>
      </c>
    </row>
    <row r="156" spans="1:39" ht="43.5" hidden="1">
      <c r="A156" s="42">
        <v>154</v>
      </c>
      <c r="B156" s="21">
        <v>154</v>
      </c>
      <c r="C156" s="7" t="s">
        <v>160</v>
      </c>
      <c r="D156" s="1" t="s">
        <v>1535</v>
      </c>
      <c r="E156" s="20" t="s">
        <v>1335</v>
      </c>
      <c r="F156" s="1" t="s">
        <v>1722</v>
      </c>
      <c r="G156" s="1"/>
      <c r="H156" s="1" t="s">
        <v>1783</v>
      </c>
      <c r="I156" s="1"/>
      <c r="J156" s="1" t="s">
        <v>2776</v>
      </c>
      <c r="K156" s="1" t="s">
        <v>2777</v>
      </c>
      <c r="L156" s="1"/>
      <c r="M156" s="1"/>
      <c r="N156" s="1" t="s">
        <v>1784</v>
      </c>
      <c r="O156" s="1"/>
      <c r="P156" s="1">
        <v>7</v>
      </c>
      <c r="Q156" s="1" t="s">
        <v>1785</v>
      </c>
      <c r="R156" s="1" t="s">
        <v>73</v>
      </c>
      <c r="S156" s="1"/>
      <c r="T156" s="1" t="s">
        <v>1786</v>
      </c>
      <c r="U156" s="7" t="s">
        <v>767</v>
      </c>
      <c r="V156" s="1"/>
      <c r="W156" s="2" t="s">
        <v>127</v>
      </c>
      <c r="X156" s="2"/>
      <c r="Y156" s="32"/>
      <c r="Z156" s="34"/>
      <c r="AA156" s="36" t="s">
        <v>166</v>
      </c>
      <c r="AB156" s="36" t="s">
        <v>96</v>
      </c>
      <c r="AC156" s="42" t="s">
        <v>130</v>
      </c>
      <c r="AD156" s="249" t="e">
        <f>VLOOKUP(H156,'WMA -stare dane'!$H$1:$R$114,1,0)</f>
        <v>#N/A</v>
      </c>
      <c r="AE156" s="249" t="e">
        <f>VLOOKUP(I156,'WMA -stare dane'!$I$1:$R$114,1,0)</f>
        <v>#N/A</v>
      </c>
      <c r="AF156" s="250" t="e">
        <f t="shared" si="29"/>
        <v>#N/A</v>
      </c>
      <c r="AG156" s="249" t="e">
        <f>IF($AF156="współrzędne niezmienione",VLOOKUP($H156,'WMA -stare dane'!$H$2:$P$114,3,0),"")</f>
        <v>#N/A</v>
      </c>
      <c r="AH156" s="249" t="e">
        <f>IF($AF156="współrzędne niezmienione",VLOOKUP($H156,'WMA -stare dane'!$H$2:$P$114,4,0),"")</f>
        <v>#N/A</v>
      </c>
      <c r="AI156" s="249" t="e">
        <f>IF($AF156="współrzędne niezmienione",VLOOKUP($H156,'WMA -stare dane'!$H$2:$P$114,5,0),"")</f>
        <v>#N/A</v>
      </c>
      <c r="AJ156" s="249" t="e">
        <f>IF($AF156="współrzędne niezmienione",VLOOKUP($H156,'WMA -stare dane'!$H$2:$P$114,6,0),"")</f>
        <v>#N/A</v>
      </c>
      <c r="AK156" s="250" t="e">
        <f>IF($AF156="współrzędne niezmienione",VLOOKUP($H156,'WMA -stare dane'!$H$2:$P$114,7,0),"")</f>
        <v>#N/A</v>
      </c>
      <c r="AL156" s="250" t="e">
        <f>IF($AF156="współrzędne niezmienione",VLOOKUP($H156,'WMA -stare dane'!$H$2:$P$114,8,0),"")</f>
        <v>#N/A</v>
      </c>
      <c r="AM156" s="250" t="e">
        <f>IF($AF156="współrzędne niezmienione",VLOOKUP($H156,'WMA -stare dane'!$H$2:$P$114,9,0),"")</f>
        <v>#N/A</v>
      </c>
    </row>
    <row r="157" spans="1:39" ht="29" hidden="1">
      <c r="A157" s="42">
        <v>155</v>
      </c>
      <c r="B157" s="21">
        <v>155</v>
      </c>
      <c r="C157" s="7" t="s">
        <v>160</v>
      </c>
      <c r="D157" s="1" t="s">
        <v>1535</v>
      </c>
      <c r="E157" s="20" t="s">
        <v>1335</v>
      </c>
      <c r="F157" s="1" t="s">
        <v>1787</v>
      </c>
      <c r="G157" s="1"/>
      <c r="H157" s="1" t="s">
        <v>1788</v>
      </c>
      <c r="I157" s="1"/>
      <c r="J157" s="1" t="s">
        <v>2778</v>
      </c>
      <c r="K157" s="1" t="s">
        <v>2779</v>
      </c>
      <c r="L157" s="1"/>
      <c r="M157" s="1"/>
      <c r="N157" s="1"/>
      <c r="O157" s="1"/>
      <c r="P157" s="1">
        <v>94</v>
      </c>
      <c r="Q157" s="1" t="s">
        <v>1789</v>
      </c>
      <c r="R157" s="1" t="s">
        <v>73</v>
      </c>
      <c r="S157" s="1"/>
      <c r="T157" s="20" t="s">
        <v>94</v>
      </c>
      <c r="U157" s="7"/>
      <c r="V157" s="1"/>
      <c r="W157" s="14" t="s">
        <v>95</v>
      </c>
      <c r="X157" s="14"/>
      <c r="Y157" s="32"/>
      <c r="Z157" s="34"/>
      <c r="AA157" s="36" t="s">
        <v>166</v>
      </c>
      <c r="AB157" s="36" t="s">
        <v>96</v>
      </c>
      <c r="AD157" s="249" t="e">
        <f>VLOOKUP(H157,'WMA -stare dane'!$H$1:$R$114,1,0)</f>
        <v>#N/A</v>
      </c>
      <c r="AE157" s="249" t="e">
        <f>VLOOKUP(I157,'WMA -stare dane'!$I$1:$R$114,1,0)</f>
        <v>#N/A</v>
      </c>
      <c r="AF157" s="250" t="e">
        <f t="shared" si="29"/>
        <v>#N/A</v>
      </c>
      <c r="AG157" s="249" t="e">
        <f>IF($AF157="współrzędne niezmienione",VLOOKUP($H157,'WMA -stare dane'!$H$2:$P$114,3,0),"")</f>
        <v>#N/A</v>
      </c>
      <c r="AH157" s="249" t="e">
        <f>IF($AF157="współrzędne niezmienione",VLOOKUP($H157,'WMA -stare dane'!$H$2:$P$114,4,0),"")</f>
        <v>#N/A</v>
      </c>
      <c r="AI157" s="249" t="e">
        <f>IF($AF157="współrzędne niezmienione",VLOOKUP($H157,'WMA -stare dane'!$H$2:$P$114,5,0),"")</f>
        <v>#N/A</v>
      </c>
      <c r="AJ157" s="249" t="e">
        <f>IF($AF157="współrzędne niezmienione",VLOOKUP($H157,'WMA -stare dane'!$H$2:$P$114,6,0),"")</f>
        <v>#N/A</v>
      </c>
      <c r="AK157" s="250" t="e">
        <f>IF($AF157="współrzędne niezmienione",VLOOKUP($H157,'WMA -stare dane'!$H$2:$P$114,7,0),"")</f>
        <v>#N/A</v>
      </c>
      <c r="AL157" s="250" t="e">
        <f>IF($AF157="współrzędne niezmienione",VLOOKUP($H157,'WMA -stare dane'!$H$2:$P$114,8,0),"")</f>
        <v>#N/A</v>
      </c>
      <c r="AM157" s="250" t="e">
        <f>IF($AF157="współrzędne niezmienione",VLOOKUP($H157,'WMA -stare dane'!$H$2:$P$114,9,0),"")</f>
        <v>#N/A</v>
      </c>
    </row>
    <row r="158" spans="1:39" ht="29" hidden="1">
      <c r="A158" s="42">
        <v>156</v>
      </c>
      <c r="B158" s="21">
        <v>156</v>
      </c>
      <c r="C158" s="7" t="s">
        <v>167</v>
      </c>
      <c r="D158" s="1" t="s">
        <v>168</v>
      </c>
      <c r="E158" s="20" t="s">
        <v>1335</v>
      </c>
      <c r="F158" s="1" t="s">
        <v>1790</v>
      </c>
      <c r="G158" s="1"/>
      <c r="H158" s="1" t="s">
        <v>1791</v>
      </c>
      <c r="I158" s="1"/>
      <c r="J158" s="1" t="s">
        <v>2780</v>
      </c>
      <c r="K158" s="1" t="s">
        <v>2781</v>
      </c>
      <c r="L158" s="1"/>
      <c r="M158" s="1"/>
      <c r="N158" s="1" t="s">
        <v>1792</v>
      </c>
      <c r="O158" s="1"/>
      <c r="P158" s="1">
        <v>94</v>
      </c>
      <c r="Q158" s="1" t="s">
        <v>1793</v>
      </c>
      <c r="R158" s="1" t="s">
        <v>73</v>
      </c>
      <c r="S158" s="1"/>
      <c r="T158" s="20" t="s">
        <v>94</v>
      </c>
      <c r="U158" s="7"/>
      <c r="V158" s="1"/>
      <c r="W158" s="14" t="s">
        <v>95</v>
      </c>
      <c r="X158" s="14"/>
      <c r="Y158" s="32"/>
      <c r="Z158" s="48" t="s">
        <v>1734</v>
      </c>
      <c r="AA158" s="20" t="s">
        <v>166</v>
      </c>
      <c r="AB158" s="20" t="s">
        <v>96</v>
      </c>
      <c r="AC158"/>
      <c r="AD158" s="249" t="e">
        <f>VLOOKUP(H158,'WMA -stare dane'!$H$1:$R$114,1,0)</f>
        <v>#N/A</v>
      </c>
      <c r="AE158" s="249" t="e">
        <f>VLOOKUP(I158,'WMA -stare dane'!$I$1:$R$114,1,0)</f>
        <v>#N/A</v>
      </c>
      <c r="AF158" s="250" t="e">
        <f t="shared" si="29"/>
        <v>#N/A</v>
      </c>
      <c r="AG158" s="249" t="e">
        <f>IF($AF158="współrzędne niezmienione",VLOOKUP($H158,'WMA -stare dane'!$H$2:$P$114,3,0),"")</f>
        <v>#N/A</v>
      </c>
      <c r="AH158" s="249" t="e">
        <f>IF($AF158="współrzędne niezmienione",VLOOKUP($H158,'WMA -stare dane'!$H$2:$P$114,4,0),"")</f>
        <v>#N/A</v>
      </c>
      <c r="AI158" s="249" t="e">
        <f>IF($AF158="współrzędne niezmienione",VLOOKUP($H158,'WMA -stare dane'!$H$2:$P$114,5,0),"")</f>
        <v>#N/A</v>
      </c>
      <c r="AJ158" s="249" t="e">
        <f>IF($AF158="współrzędne niezmienione",VLOOKUP($H158,'WMA -stare dane'!$H$2:$P$114,6,0),"")</f>
        <v>#N/A</v>
      </c>
      <c r="AK158" s="250" t="e">
        <f>IF($AF158="współrzędne niezmienione",VLOOKUP($H158,'WMA -stare dane'!$H$2:$P$114,7,0),"")</f>
        <v>#N/A</v>
      </c>
      <c r="AL158" s="250" t="e">
        <f>IF($AF158="współrzędne niezmienione",VLOOKUP($H158,'WMA -stare dane'!$H$2:$P$114,8,0),"")</f>
        <v>#N/A</v>
      </c>
      <c r="AM158" s="250" t="e">
        <f>IF($AF158="współrzędne niezmienione",VLOOKUP($H158,'WMA -stare dane'!$H$2:$P$114,9,0),"")</f>
        <v>#N/A</v>
      </c>
    </row>
    <row r="159" spans="1:39" ht="29" hidden="1">
      <c r="A159" s="42">
        <v>157</v>
      </c>
      <c r="B159" s="21">
        <v>157</v>
      </c>
      <c r="C159" s="7" t="s">
        <v>463</v>
      </c>
      <c r="D159" s="1" t="s">
        <v>464</v>
      </c>
      <c r="E159" s="20" t="s">
        <v>102</v>
      </c>
      <c r="F159" s="1" t="s">
        <v>1794</v>
      </c>
      <c r="G159" s="1"/>
      <c r="H159" s="1" t="s">
        <v>1795</v>
      </c>
      <c r="I159" s="1"/>
      <c r="J159" s="1" t="s">
        <v>2782</v>
      </c>
      <c r="K159" s="1" t="s">
        <v>2783</v>
      </c>
      <c r="L159" s="1"/>
      <c r="M159" s="1"/>
      <c r="N159" s="1" t="s">
        <v>1796</v>
      </c>
      <c r="O159" s="1"/>
      <c r="P159" s="1">
        <v>22</v>
      </c>
      <c r="Q159" s="1" t="s">
        <v>1797</v>
      </c>
      <c r="R159" s="1" t="s">
        <v>73</v>
      </c>
      <c r="S159" s="1"/>
      <c r="T159" s="20" t="s">
        <v>94</v>
      </c>
      <c r="U159" s="7"/>
      <c r="V159" s="1"/>
      <c r="W159" s="14" t="s">
        <v>95</v>
      </c>
      <c r="X159" s="14"/>
      <c r="Y159" s="32"/>
      <c r="Z159" s="34"/>
      <c r="AA159" s="36"/>
      <c r="AB159" s="36" t="s">
        <v>96</v>
      </c>
      <c r="AC159"/>
      <c r="AD159" s="249" t="e">
        <f>VLOOKUP(H159,'WMA -stare dane'!$H$1:$R$114,1,0)</f>
        <v>#N/A</v>
      </c>
      <c r="AE159" s="249" t="e">
        <f>VLOOKUP(I159,'WMA -stare dane'!$I$1:$R$114,1,0)</f>
        <v>#N/A</v>
      </c>
      <c r="AF159" s="250" t="e">
        <f t="shared" si="29"/>
        <v>#N/A</v>
      </c>
      <c r="AG159" s="249" t="e">
        <f>IF($AF159="współrzędne niezmienione",VLOOKUP($H159,'WMA -stare dane'!$H$2:$P$114,3,0),"")</f>
        <v>#N/A</v>
      </c>
      <c r="AH159" s="249" t="e">
        <f>IF($AF159="współrzędne niezmienione",VLOOKUP($H159,'WMA -stare dane'!$H$2:$P$114,4,0),"")</f>
        <v>#N/A</v>
      </c>
      <c r="AI159" s="249" t="e">
        <f>IF($AF159="współrzędne niezmienione",VLOOKUP($H159,'WMA -stare dane'!$H$2:$P$114,5,0),"")</f>
        <v>#N/A</v>
      </c>
      <c r="AJ159" s="249" t="e">
        <f>IF($AF159="współrzędne niezmienione",VLOOKUP($H159,'WMA -stare dane'!$H$2:$P$114,6,0),"")</f>
        <v>#N/A</v>
      </c>
      <c r="AK159" s="250" t="e">
        <f>IF($AF159="współrzędne niezmienione",VLOOKUP($H159,'WMA -stare dane'!$H$2:$P$114,7,0),"")</f>
        <v>#N/A</v>
      </c>
      <c r="AL159" s="250" t="e">
        <f>IF($AF159="współrzędne niezmienione",VLOOKUP($H159,'WMA -stare dane'!$H$2:$P$114,8,0),"")</f>
        <v>#N/A</v>
      </c>
      <c r="AM159" s="250" t="e">
        <f>IF($AF159="współrzędne niezmienione",VLOOKUP($H159,'WMA -stare dane'!$H$2:$P$114,9,0),"")</f>
        <v>#N/A</v>
      </c>
    </row>
    <row r="160" spans="1:39" ht="43.5" hidden="1">
      <c r="A160" s="42">
        <v>158</v>
      </c>
      <c r="B160" s="21">
        <v>158</v>
      </c>
      <c r="C160" s="7" t="s">
        <v>199</v>
      </c>
      <c r="D160" s="1" t="s">
        <v>200</v>
      </c>
      <c r="E160" s="20" t="s">
        <v>102</v>
      </c>
      <c r="F160" s="1" t="s">
        <v>1798</v>
      </c>
      <c r="G160" s="1"/>
      <c r="H160" s="1" t="s">
        <v>1799</v>
      </c>
      <c r="I160" s="1"/>
      <c r="J160" s="1" t="s">
        <v>2784</v>
      </c>
      <c r="K160" s="1" t="s">
        <v>2785</v>
      </c>
      <c r="L160" s="1"/>
      <c r="M160" s="1"/>
      <c r="N160" s="1" t="s">
        <v>1800</v>
      </c>
      <c r="O160" s="1"/>
      <c r="P160" s="1">
        <v>94</v>
      </c>
      <c r="Q160" s="1" t="s">
        <v>1801</v>
      </c>
      <c r="R160" s="1" t="s">
        <v>73</v>
      </c>
      <c r="S160" s="1"/>
      <c r="T160" s="20" t="s">
        <v>94</v>
      </c>
      <c r="U160" s="7"/>
      <c r="V160" s="1"/>
      <c r="W160" s="14" t="s">
        <v>95</v>
      </c>
      <c r="X160" s="14"/>
      <c r="Y160" s="32"/>
      <c r="Z160" s="34"/>
      <c r="AA160" s="36"/>
      <c r="AB160" s="36" t="s">
        <v>96</v>
      </c>
      <c r="AC160"/>
      <c r="AD160" s="249" t="e">
        <f>VLOOKUP(H160,'WMA -stare dane'!$H$1:$R$114,1,0)</f>
        <v>#N/A</v>
      </c>
      <c r="AE160" s="249" t="e">
        <f>VLOOKUP(I160,'WMA -stare dane'!$I$1:$R$114,1,0)</f>
        <v>#N/A</v>
      </c>
      <c r="AF160" s="250" t="e">
        <f t="shared" si="29"/>
        <v>#N/A</v>
      </c>
      <c r="AG160" s="249" t="e">
        <f>IF($AF160="współrzędne niezmienione",VLOOKUP($H160,'WMA -stare dane'!$H$2:$P$114,3,0),"")</f>
        <v>#N/A</v>
      </c>
      <c r="AH160" s="249" t="e">
        <f>IF($AF160="współrzędne niezmienione",VLOOKUP($H160,'WMA -stare dane'!$H$2:$P$114,4,0),"")</f>
        <v>#N/A</v>
      </c>
      <c r="AI160" s="249" t="e">
        <f>IF($AF160="współrzędne niezmienione",VLOOKUP($H160,'WMA -stare dane'!$H$2:$P$114,5,0),"")</f>
        <v>#N/A</v>
      </c>
      <c r="AJ160" s="249" t="e">
        <f>IF($AF160="współrzędne niezmienione",VLOOKUP($H160,'WMA -stare dane'!$H$2:$P$114,6,0),"")</f>
        <v>#N/A</v>
      </c>
      <c r="AK160" s="250" t="e">
        <f>IF($AF160="współrzędne niezmienione",VLOOKUP($H160,'WMA -stare dane'!$H$2:$P$114,7,0),"")</f>
        <v>#N/A</v>
      </c>
      <c r="AL160" s="250" t="e">
        <f>IF($AF160="współrzędne niezmienione",VLOOKUP($H160,'WMA -stare dane'!$H$2:$P$114,8,0),"")</f>
        <v>#N/A</v>
      </c>
      <c r="AM160" s="250" t="e">
        <f>IF($AF160="współrzędne niezmienione",VLOOKUP($H160,'WMA -stare dane'!$H$2:$P$114,9,0),"")</f>
        <v>#N/A</v>
      </c>
    </row>
    <row r="161" spans="1:39" ht="29" hidden="1">
      <c r="A161" s="42">
        <v>159</v>
      </c>
      <c r="B161" s="21">
        <v>159</v>
      </c>
      <c r="C161" s="7" t="s">
        <v>463</v>
      </c>
      <c r="D161" s="1" t="s">
        <v>464</v>
      </c>
      <c r="E161" s="20" t="s">
        <v>102</v>
      </c>
      <c r="F161" s="1" t="s">
        <v>1802</v>
      </c>
      <c r="G161" s="1"/>
      <c r="H161" s="1" t="s">
        <v>1803</v>
      </c>
      <c r="I161" s="1"/>
      <c r="J161" s="1" t="s">
        <v>2786</v>
      </c>
      <c r="K161" s="1" t="s">
        <v>2787</v>
      </c>
      <c r="L161" s="1"/>
      <c r="M161" s="1"/>
      <c r="N161" s="1"/>
      <c r="O161" s="1"/>
      <c r="P161" s="1">
        <v>21</v>
      </c>
      <c r="Q161" s="1" t="s">
        <v>1804</v>
      </c>
      <c r="R161" s="1" t="s">
        <v>73</v>
      </c>
      <c r="S161" s="1"/>
      <c r="T161" s="20" t="s">
        <v>94</v>
      </c>
      <c r="U161" s="7"/>
      <c r="V161" s="1"/>
      <c r="W161" s="14" t="s">
        <v>95</v>
      </c>
      <c r="X161" s="14"/>
      <c r="Y161" s="32"/>
      <c r="Z161" s="34"/>
      <c r="AA161" s="36"/>
      <c r="AB161" s="36" t="s">
        <v>96</v>
      </c>
      <c r="AC161"/>
      <c r="AD161" s="249" t="e">
        <f>VLOOKUP(H161,'WMA -stare dane'!$H$1:$R$114,1,0)</f>
        <v>#N/A</v>
      </c>
      <c r="AE161" s="249" t="e">
        <f>VLOOKUP(I161,'WMA -stare dane'!$I$1:$R$114,1,0)</f>
        <v>#N/A</v>
      </c>
      <c r="AF161" s="250" t="e">
        <f t="shared" si="29"/>
        <v>#N/A</v>
      </c>
      <c r="AG161" s="249" t="e">
        <f>IF($AF161="współrzędne niezmienione",VLOOKUP($H161,'WMA -stare dane'!$H$2:$P$114,3,0),"")</f>
        <v>#N/A</v>
      </c>
      <c r="AH161" s="249" t="e">
        <f>IF($AF161="współrzędne niezmienione",VLOOKUP($H161,'WMA -stare dane'!$H$2:$P$114,4,0),"")</f>
        <v>#N/A</v>
      </c>
      <c r="AI161" s="249" t="e">
        <f>IF($AF161="współrzędne niezmienione",VLOOKUP($H161,'WMA -stare dane'!$H$2:$P$114,5,0),"")</f>
        <v>#N/A</v>
      </c>
      <c r="AJ161" s="249" t="e">
        <f>IF($AF161="współrzędne niezmienione",VLOOKUP($H161,'WMA -stare dane'!$H$2:$P$114,6,0),"")</f>
        <v>#N/A</v>
      </c>
      <c r="AK161" s="250" t="e">
        <f>IF($AF161="współrzędne niezmienione",VLOOKUP($H161,'WMA -stare dane'!$H$2:$P$114,7,0),"")</f>
        <v>#N/A</v>
      </c>
      <c r="AL161" s="250" t="e">
        <f>IF($AF161="współrzędne niezmienione",VLOOKUP($H161,'WMA -stare dane'!$H$2:$P$114,8,0),"")</f>
        <v>#N/A</v>
      </c>
      <c r="AM161" s="250" t="e">
        <f>IF($AF161="współrzędne niezmienione",VLOOKUP($H161,'WMA -stare dane'!$H$2:$P$114,9,0),"")</f>
        <v>#N/A</v>
      </c>
    </row>
    <row r="162" spans="1:39" ht="43.5" hidden="1">
      <c r="A162" s="42">
        <v>160</v>
      </c>
      <c r="B162" s="21">
        <v>160</v>
      </c>
      <c r="C162" s="7" t="s">
        <v>199</v>
      </c>
      <c r="D162" s="1" t="s">
        <v>200</v>
      </c>
      <c r="E162" s="20" t="s">
        <v>102</v>
      </c>
      <c r="F162" s="1" t="s">
        <v>1805</v>
      </c>
      <c r="G162" s="1"/>
      <c r="H162" s="1" t="s">
        <v>1806</v>
      </c>
      <c r="I162" s="1"/>
      <c r="J162" s="1" t="s">
        <v>2788</v>
      </c>
      <c r="K162" s="1" t="s">
        <v>2789</v>
      </c>
      <c r="L162" s="1"/>
      <c r="M162" s="1"/>
      <c r="N162" s="1" t="s">
        <v>1807</v>
      </c>
      <c r="O162" s="1"/>
      <c r="P162" s="1">
        <v>30</v>
      </c>
      <c r="Q162" s="1" t="s">
        <v>1808</v>
      </c>
      <c r="R162" s="1" t="s">
        <v>73</v>
      </c>
      <c r="S162" s="1"/>
      <c r="T162" s="20" t="s">
        <v>94</v>
      </c>
      <c r="U162" s="7"/>
      <c r="V162" s="1"/>
      <c r="W162" s="14" t="s">
        <v>95</v>
      </c>
      <c r="X162" s="14"/>
      <c r="Y162" s="32"/>
      <c r="Z162" s="34"/>
      <c r="AA162" s="36"/>
      <c r="AB162" s="36" t="s">
        <v>96</v>
      </c>
      <c r="AC162"/>
      <c r="AD162" s="249" t="e">
        <f>VLOOKUP(H162,'WMA -stare dane'!$H$1:$R$114,1,0)</f>
        <v>#N/A</v>
      </c>
      <c r="AE162" s="249" t="e">
        <f>VLOOKUP(I162,'WMA -stare dane'!$I$1:$R$114,1,0)</f>
        <v>#N/A</v>
      </c>
      <c r="AF162" s="250" t="e">
        <f t="shared" si="29"/>
        <v>#N/A</v>
      </c>
      <c r="AG162" s="249" t="e">
        <f>IF($AF162="współrzędne niezmienione",VLOOKUP($H162,'WMA -stare dane'!$H$2:$P$114,3,0),"")</f>
        <v>#N/A</v>
      </c>
      <c r="AH162" s="249" t="e">
        <f>IF($AF162="współrzędne niezmienione",VLOOKUP($H162,'WMA -stare dane'!$H$2:$P$114,4,0),"")</f>
        <v>#N/A</v>
      </c>
      <c r="AI162" s="249" t="e">
        <f>IF($AF162="współrzędne niezmienione",VLOOKUP($H162,'WMA -stare dane'!$H$2:$P$114,5,0),"")</f>
        <v>#N/A</v>
      </c>
      <c r="AJ162" s="249" t="e">
        <f>IF($AF162="współrzędne niezmienione",VLOOKUP($H162,'WMA -stare dane'!$H$2:$P$114,6,0),"")</f>
        <v>#N/A</v>
      </c>
      <c r="AK162" s="250" t="e">
        <f>IF($AF162="współrzędne niezmienione",VLOOKUP($H162,'WMA -stare dane'!$H$2:$P$114,7,0),"")</f>
        <v>#N/A</v>
      </c>
      <c r="AL162" s="250" t="e">
        <f>IF($AF162="współrzędne niezmienione",VLOOKUP($H162,'WMA -stare dane'!$H$2:$P$114,8,0),"")</f>
        <v>#N/A</v>
      </c>
      <c r="AM162" s="250" t="e">
        <f>IF($AF162="współrzędne niezmienione",VLOOKUP($H162,'WMA -stare dane'!$H$2:$P$114,9,0),"")</f>
        <v>#N/A</v>
      </c>
    </row>
    <row r="163" spans="1:39" ht="101.5" hidden="1">
      <c r="A163" s="42">
        <v>161</v>
      </c>
      <c r="B163" s="21">
        <v>161</v>
      </c>
      <c r="C163" s="7" t="s">
        <v>167</v>
      </c>
      <c r="D163" s="20" t="s">
        <v>168</v>
      </c>
      <c r="E163" s="20" t="s">
        <v>102</v>
      </c>
      <c r="F163" s="1" t="s">
        <v>1809</v>
      </c>
      <c r="G163" s="1"/>
      <c r="H163" s="1" t="s">
        <v>1810</v>
      </c>
      <c r="I163" s="1"/>
      <c r="J163" s="1" t="s">
        <v>2790</v>
      </c>
      <c r="K163" s="1" t="s">
        <v>2791</v>
      </c>
      <c r="L163" s="1"/>
      <c r="M163" s="1"/>
      <c r="N163" s="1"/>
      <c r="O163" s="1"/>
      <c r="P163" s="1"/>
      <c r="Q163" s="1" t="s">
        <v>1811</v>
      </c>
      <c r="R163" s="1" t="s">
        <v>73</v>
      </c>
      <c r="S163" s="1" t="s">
        <v>1812</v>
      </c>
      <c r="T163" s="1" t="s">
        <v>1813</v>
      </c>
      <c r="U163" s="7" t="s">
        <v>1814</v>
      </c>
      <c r="V163" s="1" t="s">
        <v>1815</v>
      </c>
      <c r="W163" s="2" t="s">
        <v>127</v>
      </c>
      <c r="X163" s="2"/>
      <c r="Y163" s="32"/>
      <c r="Z163" s="1" t="s">
        <v>1816</v>
      </c>
      <c r="AA163" s="20" t="s">
        <v>166</v>
      </c>
      <c r="AB163" s="20" t="s">
        <v>96</v>
      </c>
      <c r="AC163"/>
      <c r="AD163" s="249" t="e">
        <f>VLOOKUP(H163,'WMA -stare dane'!$H$1:$R$114,1,0)</f>
        <v>#N/A</v>
      </c>
      <c r="AE163" s="249" t="e">
        <f>VLOOKUP(I163,'WMA -stare dane'!$I$1:$R$114,1,0)</f>
        <v>#N/A</v>
      </c>
      <c r="AF163" s="250" t="e">
        <f t="shared" si="29"/>
        <v>#N/A</v>
      </c>
      <c r="AG163" s="249" t="e">
        <f>IF($AF163="współrzędne niezmienione",VLOOKUP($H163,'WMA -stare dane'!$H$2:$P$114,3,0),"")</f>
        <v>#N/A</v>
      </c>
      <c r="AH163" s="249" t="e">
        <f>IF($AF163="współrzędne niezmienione",VLOOKUP($H163,'WMA -stare dane'!$H$2:$P$114,4,0),"")</f>
        <v>#N/A</v>
      </c>
      <c r="AI163" s="249" t="e">
        <f>IF($AF163="współrzędne niezmienione",VLOOKUP($H163,'WMA -stare dane'!$H$2:$P$114,5,0),"")</f>
        <v>#N/A</v>
      </c>
      <c r="AJ163" s="249" t="e">
        <f>IF($AF163="współrzędne niezmienione",VLOOKUP($H163,'WMA -stare dane'!$H$2:$P$114,6,0),"")</f>
        <v>#N/A</v>
      </c>
      <c r="AK163" s="250" t="e">
        <f>IF($AF163="współrzędne niezmienione",VLOOKUP($H163,'WMA -stare dane'!$H$2:$P$114,7,0),"")</f>
        <v>#N/A</v>
      </c>
      <c r="AL163" s="250" t="e">
        <f>IF($AF163="współrzędne niezmienione",VLOOKUP($H163,'WMA -stare dane'!$H$2:$P$114,8,0),"")</f>
        <v>#N/A</v>
      </c>
      <c r="AM163" s="250" t="e">
        <f>IF($AF163="współrzędne niezmienione",VLOOKUP($H163,'WMA -stare dane'!$H$2:$P$114,9,0),"")</f>
        <v>#N/A</v>
      </c>
    </row>
    <row r="164" spans="1:39" ht="72.5">
      <c r="A164" s="42">
        <v>162</v>
      </c>
      <c r="B164" s="21">
        <v>162</v>
      </c>
      <c r="C164" s="7" t="s">
        <v>167</v>
      </c>
      <c r="D164" s="20" t="s">
        <v>168</v>
      </c>
      <c r="E164" s="20" t="s">
        <v>64</v>
      </c>
      <c r="F164" s="1" t="s">
        <v>1809</v>
      </c>
      <c r="G164" s="1"/>
      <c r="H164" s="256" t="s">
        <v>1817</v>
      </c>
      <c r="I164" s="256" t="s">
        <v>1818</v>
      </c>
      <c r="J164" s="256" t="s">
        <v>1824</v>
      </c>
      <c r="K164" s="256" t="s">
        <v>1825</v>
      </c>
      <c r="L164" s="256" t="s">
        <v>1826</v>
      </c>
      <c r="M164" s="256" t="s">
        <v>1827</v>
      </c>
      <c r="N164" s="256">
        <v>5.6</v>
      </c>
      <c r="O164" s="256">
        <v>6.3</v>
      </c>
      <c r="P164" s="256" t="s">
        <v>1819</v>
      </c>
      <c r="Q164" s="1" t="s">
        <v>1820</v>
      </c>
      <c r="R164" s="1" t="s">
        <v>123</v>
      </c>
      <c r="S164" s="1"/>
      <c r="T164" s="1"/>
      <c r="U164" s="7"/>
      <c r="V164" s="1" t="s">
        <v>1821</v>
      </c>
      <c r="W164" s="2" t="s">
        <v>127</v>
      </c>
      <c r="X164" s="2" t="s">
        <v>1822</v>
      </c>
      <c r="Y164" s="32"/>
      <c r="Z164" s="1" t="s">
        <v>1823</v>
      </c>
      <c r="AA164" s="20" t="s">
        <v>96</v>
      </c>
      <c r="AB164" s="20" t="s">
        <v>96</v>
      </c>
      <c r="AC164"/>
      <c r="AD164" s="249"/>
      <c r="AE164" s="249"/>
      <c r="AF164" s="250"/>
      <c r="AG164" s="260" t="str">
        <f>J164</f>
        <v>49.541709</v>
      </c>
      <c r="AH164" s="260" t="str">
        <f t="shared" ref="AH164:AJ164" si="31">K164</f>
        <v>19.018441</v>
      </c>
      <c r="AI164" s="260" t="str">
        <f t="shared" si="31"/>
        <v>49.537298</v>
      </c>
      <c r="AJ164" s="260" t="str">
        <f t="shared" si="31"/>
        <v>19.011861</v>
      </c>
      <c r="AK164" s="250"/>
      <c r="AL164" s="250"/>
      <c r="AM164" s="250"/>
    </row>
    <row r="165" spans="1:39" ht="43.5" hidden="1">
      <c r="A165" s="42">
        <v>163</v>
      </c>
      <c r="B165" s="21">
        <v>163</v>
      </c>
      <c r="C165" s="7" t="s">
        <v>85</v>
      </c>
      <c r="D165" s="1" t="s">
        <v>86</v>
      </c>
      <c r="E165" s="20" t="s">
        <v>102</v>
      </c>
      <c r="F165" s="1" t="s">
        <v>1828</v>
      </c>
      <c r="G165" s="1"/>
      <c r="H165" s="1" t="s">
        <v>1829</v>
      </c>
      <c r="I165" s="1"/>
      <c r="J165" s="1" t="s">
        <v>2792</v>
      </c>
      <c r="K165" s="1" t="s">
        <v>2793</v>
      </c>
      <c r="L165" s="1"/>
      <c r="M165" s="1"/>
      <c r="N165" s="1" t="s">
        <v>1830</v>
      </c>
      <c r="O165" s="1"/>
      <c r="P165" s="1">
        <v>51</v>
      </c>
      <c r="Q165" s="1" t="s">
        <v>1831</v>
      </c>
      <c r="R165" s="1" t="s">
        <v>73</v>
      </c>
      <c r="S165" s="1"/>
      <c r="T165" s="20" t="s">
        <v>94</v>
      </c>
      <c r="U165" s="7"/>
      <c r="V165" s="1"/>
      <c r="W165" s="14" t="s">
        <v>95</v>
      </c>
      <c r="X165" s="14"/>
      <c r="Y165" s="32"/>
      <c r="Z165" s="34"/>
      <c r="AA165" s="36" t="s">
        <v>96</v>
      </c>
      <c r="AB165" s="36" t="s">
        <v>96</v>
      </c>
      <c r="AC165"/>
      <c r="AD165" s="249" t="e">
        <f>VLOOKUP(H165,'WMA -stare dane'!$H$1:$R$114,1,0)</f>
        <v>#N/A</v>
      </c>
      <c r="AE165" s="249" t="e">
        <f>VLOOKUP(I165,'WMA -stare dane'!$I$1:$R$114,1,0)</f>
        <v>#N/A</v>
      </c>
      <c r="AF165" s="250" t="e">
        <f t="shared" si="29"/>
        <v>#N/A</v>
      </c>
      <c r="AG165" s="249" t="e">
        <f>IF($AF165="współrzędne niezmienione",VLOOKUP($H165,'WMA -stare dane'!$H$2:$P$114,3,0),"")</f>
        <v>#N/A</v>
      </c>
      <c r="AH165" s="249" t="e">
        <f>IF($AF165="współrzędne niezmienione",VLOOKUP($H165,'WMA -stare dane'!$H$2:$P$114,4,0),"")</f>
        <v>#N/A</v>
      </c>
      <c r="AI165" s="249" t="e">
        <f>IF($AF165="współrzędne niezmienione",VLOOKUP($H165,'WMA -stare dane'!$H$2:$P$114,5,0),"")</f>
        <v>#N/A</v>
      </c>
      <c r="AJ165" s="249" t="e">
        <f>IF($AF165="współrzędne niezmienione",VLOOKUP($H165,'WMA -stare dane'!$H$2:$P$114,6,0),"")</f>
        <v>#N/A</v>
      </c>
      <c r="AK165" s="250" t="e">
        <f>IF($AF165="współrzędne niezmienione",VLOOKUP($H165,'WMA -stare dane'!$H$2:$P$114,7,0),"")</f>
        <v>#N/A</v>
      </c>
      <c r="AL165" s="250" t="e">
        <f>IF($AF165="współrzędne niezmienione",VLOOKUP($H165,'WMA -stare dane'!$H$2:$P$114,8,0),"")</f>
        <v>#N/A</v>
      </c>
      <c r="AM165" s="250" t="e">
        <f>IF($AF165="współrzędne niezmienione",VLOOKUP($H165,'WMA -stare dane'!$H$2:$P$114,9,0),"")</f>
        <v>#N/A</v>
      </c>
    </row>
    <row r="166" spans="1:39" ht="43.5" hidden="1">
      <c r="A166" s="42">
        <v>164</v>
      </c>
      <c r="B166" s="21">
        <v>164</v>
      </c>
      <c r="C166" s="7" t="s">
        <v>199</v>
      </c>
      <c r="D166" s="1" t="s">
        <v>200</v>
      </c>
      <c r="E166" s="20" t="s">
        <v>102</v>
      </c>
      <c r="F166" s="1" t="s">
        <v>1832</v>
      </c>
      <c r="G166" s="1"/>
      <c r="H166" s="1" t="s">
        <v>1833</v>
      </c>
      <c r="I166" s="1"/>
      <c r="J166" s="1" t="s">
        <v>2794</v>
      </c>
      <c r="K166" s="1" t="s">
        <v>2795</v>
      </c>
      <c r="L166" s="1"/>
      <c r="M166" s="1"/>
      <c r="N166" s="1" t="s">
        <v>1834</v>
      </c>
      <c r="O166" s="1"/>
      <c r="P166" s="1">
        <v>35</v>
      </c>
      <c r="Q166" s="1" t="s">
        <v>1835</v>
      </c>
      <c r="R166" s="1" t="s">
        <v>73</v>
      </c>
      <c r="S166" s="1"/>
      <c r="T166" s="20" t="s">
        <v>94</v>
      </c>
      <c r="U166" s="7"/>
      <c r="V166" s="1"/>
      <c r="W166" s="14" t="s">
        <v>95</v>
      </c>
      <c r="X166" s="14"/>
      <c r="Y166" s="32"/>
      <c r="Z166" s="34"/>
      <c r="AA166" s="36"/>
      <c r="AB166" s="36" t="s">
        <v>96</v>
      </c>
      <c r="AC166"/>
      <c r="AD166" s="249" t="e">
        <f>VLOOKUP(H166,'WMA -stare dane'!$H$1:$R$114,1,0)</f>
        <v>#N/A</v>
      </c>
      <c r="AE166" s="249" t="e">
        <f>VLOOKUP(I166,'WMA -stare dane'!$I$1:$R$114,1,0)</f>
        <v>#N/A</v>
      </c>
      <c r="AF166" s="250" t="e">
        <f t="shared" si="29"/>
        <v>#N/A</v>
      </c>
      <c r="AG166" s="249" t="e">
        <f>IF($AF166="współrzędne niezmienione",VLOOKUP($H166,'WMA -stare dane'!$H$2:$P$114,3,0),"")</f>
        <v>#N/A</v>
      </c>
      <c r="AH166" s="249" t="e">
        <f>IF($AF166="współrzędne niezmienione",VLOOKUP($H166,'WMA -stare dane'!$H$2:$P$114,4,0),"")</f>
        <v>#N/A</v>
      </c>
      <c r="AI166" s="249" t="e">
        <f>IF($AF166="współrzędne niezmienione",VLOOKUP($H166,'WMA -stare dane'!$H$2:$P$114,5,0),"")</f>
        <v>#N/A</v>
      </c>
      <c r="AJ166" s="249" t="e">
        <f>IF($AF166="współrzędne niezmienione",VLOOKUP($H166,'WMA -stare dane'!$H$2:$P$114,6,0),"")</f>
        <v>#N/A</v>
      </c>
      <c r="AK166" s="250" t="e">
        <f>IF($AF166="współrzędne niezmienione",VLOOKUP($H166,'WMA -stare dane'!$H$2:$P$114,7,0),"")</f>
        <v>#N/A</v>
      </c>
      <c r="AL166" s="250" t="e">
        <f>IF($AF166="współrzędne niezmienione",VLOOKUP($H166,'WMA -stare dane'!$H$2:$P$114,8,0),"")</f>
        <v>#N/A</v>
      </c>
      <c r="AM166" s="250" t="e">
        <f>IF($AF166="współrzędne niezmienione",VLOOKUP($H166,'WMA -stare dane'!$H$2:$P$114,9,0),"")</f>
        <v>#N/A</v>
      </c>
    </row>
    <row r="167" spans="1:39" ht="29" hidden="1">
      <c r="A167" s="42">
        <v>165</v>
      </c>
      <c r="B167" s="21">
        <v>165</v>
      </c>
      <c r="C167" s="7" t="s">
        <v>463</v>
      </c>
      <c r="D167" s="1" t="s">
        <v>464</v>
      </c>
      <c r="E167" s="20" t="s">
        <v>102</v>
      </c>
      <c r="F167" s="1" t="s">
        <v>1836</v>
      </c>
      <c r="G167" s="1"/>
      <c r="H167" s="1" t="s">
        <v>1837</v>
      </c>
      <c r="I167" s="1"/>
      <c r="J167" s="1" t="s">
        <v>2796</v>
      </c>
      <c r="K167" s="1" t="s">
        <v>2797</v>
      </c>
      <c r="L167" s="1"/>
      <c r="M167" s="1"/>
      <c r="N167" s="1" t="s">
        <v>1838</v>
      </c>
      <c r="O167" s="1"/>
      <c r="P167" s="1">
        <v>91</v>
      </c>
      <c r="Q167" s="1" t="s">
        <v>1839</v>
      </c>
      <c r="R167" s="1" t="s">
        <v>73</v>
      </c>
      <c r="S167" s="1"/>
      <c r="T167" s="20" t="s">
        <v>94</v>
      </c>
      <c r="U167" s="7"/>
      <c r="V167" s="1"/>
      <c r="W167" s="14" t="s">
        <v>95</v>
      </c>
      <c r="X167" s="14"/>
      <c r="Y167" s="32"/>
      <c r="Z167" s="34"/>
      <c r="AA167" s="36"/>
      <c r="AB167" s="36" t="s">
        <v>96</v>
      </c>
      <c r="AC167"/>
      <c r="AD167" s="249" t="e">
        <f>VLOOKUP(H167,'WMA -stare dane'!$H$1:$R$114,1,0)</f>
        <v>#N/A</v>
      </c>
      <c r="AE167" s="249" t="e">
        <f>VLOOKUP(I167,'WMA -stare dane'!$I$1:$R$114,1,0)</f>
        <v>#N/A</v>
      </c>
      <c r="AF167" s="250" t="e">
        <f t="shared" si="29"/>
        <v>#N/A</v>
      </c>
      <c r="AG167" s="249" t="e">
        <f>IF($AF167="współrzędne niezmienione",VLOOKUP($H167,'WMA -stare dane'!$H$2:$P$114,3,0),"")</f>
        <v>#N/A</v>
      </c>
      <c r="AH167" s="249" t="e">
        <f>IF($AF167="współrzędne niezmienione",VLOOKUP($H167,'WMA -stare dane'!$H$2:$P$114,4,0),"")</f>
        <v>#N/A</v>
      </c>
      <c r="AI167" s="249" t="e">
        <f>IF($AF167="współrzędne niezmienione",VLOOKUP($H167,'WMA -stare dane'!$H$2:$P$114,5,0),"")</f>
        <v>#N/A</v>
      </c>
      <c r="AJ167" s="249" t="e">
        <f>IF($AF167="współrzędne niezmienione",VLOOKUP($H167,'WMA -stare dane'!$H$2:$P$114,6,0),"")</f>
        <v>#N/A</v>
      </c>
      <c r="AK167" s="250" t="e">
        <f>IF($AF167="współrzędne niezmienione",VLOOKUP($H167,'WMA -stare dane'!$H$2:$P$114,7,0),"")</f>
        <v>#N/A</v>
      </c>
      <c r="AL167" s="250" t="e">
        <f>IF($AF167="współrzędne niezmienione",VLOOKUP($H167,'WMA -stare dane'!$H$2:$P$114,8,0),"")</f>
        <v>#N/A</v>
      </c>
      <c r="AM167" s="250" t="e">
        <f>IF($AF167="współrzędne niezmienione",VLOOKUP($H167,'WMA -stare dane'!$H$2:$P$114,9,0),"")</f>
        <v>#N/A</v>
      </c>
    </row>
    <row r="168" spans="1:39" ht="145" hidden="1">
      <c r="A168" s="42">
        <v>166</v>
      </c>
      <c r="B168" s="21">
        <v>166</v>
      </c>
      <c r="C168" s="7" t="s">
        <v>1146</v>
      </c>
      <c r="D168" s="1" t="s">
        <v>432</v>
      </c>
      <c r="E168" s="20" t="s">
        <v>102</v>
      </c>
      <c r="F168" s="1" t="s">
        <v>1840</v>
      </c>
      <c r="G168" s="1"/>
      <c r="H168" s="1" t="s">
        <v>1841</v>
      </c>
      <c r="I168" s="1"/>
      <c r="J168" s="1" t="s">
        <v>2798</v>
      </c>
      <c r="K168" s="1" t="s">
        <v>2799</v>
      </c>
      <c r="L168" s="1"/>
      <c r="M168" s="1"/>
      <c r="N168" s="1" t="s">
        <v>1842</v>
      </c>
      <c r="O168" s="1"/>
      <c r="P168" s="1">
        <v>74</v>
      </c>
      <c r="Q168" s="1" t="s">
        <v>1843</v>
      </c>
      <c r="R168" s="1" t="s">
        <v>73</v>
      </c>
      <c r="S168" s="1"/>
      <c r="T168" s="1" t="s">
        <v>1844</v>
      </c>
      <c r="U168" s="7" t="s">
        <v>557</v>
      </c>
      <c r="V168" s="1" t="s">
        <v>1845</v>
      </c>
      <c r="W168" s="15" t="s">
        <v>76</v>
      </c>
      <c r="X168" s="15" t="s">
        <v>1846</v>
      </c>
      <c r="Y168" s="32"/>
      <c r="Z168" s="34"/>
      <c r="AA168" s="36"/>
      <c r="AB168" s="36" t="s">
        <v>96</v>
      </c>
      <c r="AC168"/>
      <c r="AD168" s="249" t="e">
        <f>VLOOKUP(H168,'WMA -stare dane'!$H$1:$R$114,1,0)</f>
        <v>#N/A</v>
      </c>
      <c r="AE168" s="249" t="e">
        <f>VLOOKUP(I168,'WMA -stare dane'!$I$1:$R$114,1,0)</f>
        <v>#N/A</v>
      </c>
      <c r="AF168" s="250" t="e">
        <f t="shared" si="29"/>
        <v>#N/A</v>
      </c>
      <c r="AG168" s="249" t="e">
        <f>IF($AF168="współrzędne niezmienione",VLOOKUP($H168,'WMA -stare dane'!$H$2:$P$114,3,0),"")</f>
        <v>#N/A</v>
      </c>
      <c r="AH168" s="249" t="e">
        <f>IF($AF168="współrzędne niezmienione",VLOOKUP($H168,'WMA -stare dane'!$H$2:$P$114,4,0),"")</f>
        <v>#N/A</v>
      </c>
      <c r="AI168" s="249" t="e">
        <f>IF($AF168="współrzędne niezmienione",VLOOKUP($H168,'WMA -stare dane'!$H$2:$P$114,5,0),"")</f>
        <v>#N/A</v>
      </c>
      <c r="AJ168" s="249" t="e">
        <f>IF($AF168="współrzędne niezmienione",VLOOKUP($H168,'WMA -stare dane'!$H$2:$P$114,6,0),"")</f>
        <v>#N/A</v>
      </c>
      <c r="AK168" s="250" t="e">
        <f>IF($AF168="współrzędne niezmienione",VLOOKUP($H168,'WMA -stare dane'!$H$2:$P$114,7,0),"")</f>
        <v>#N/A</v>
      </c>
      <c r="AL168" s="250" t="e">
        <f>IF($AF168="współrzędne niezmienione",VLOOKUP($H168,'WMA -stare dane'!$H$2:$P$114,8,0),"")</f>
        <v>#N/A</v>
      </c>
      <c r="AM168" s="250" t="e">
        <f>IF($AF168="współrzędne niezmienione",VLOOKUP($H168,'WMA -stare dane'!$H$2:$P$114,9,0),"")</f>
        <v>#N/A</v>
      </c>
    </row>
    <row r="169" spans="1:39" ht="43.5" hidden="1">
      <c r="A169" s="42">
        <v>167</v>
      </c>
      <c r="B169" s="21">
        <v>167</v>
      </c>
      <c r="C169" s="7" t="s">
        <v>106</v>
      </c>
      <c r="D169" s="1" t="s">
        <v>503</v>
      </c>
      <c r="E169" s="20" t="s">
        <v>102</v>
      </c>
      <c r="F169" s="1" t="s">
        <v>1847</v>
      </c>
      <c r="G169" s="1"/>
      <c r="H169" s="1" t="s">
        <v>1848</v>
      </c>
      <c r="I169" s="1"/>
      <c r="J169" s="1" t="s">
        <v>2800</v>
      </c>
      <c r="K169" s="1" t="s">
        <v>2801</v>
      </c>
      <c r="L169" s="1"/>
      <c r="M169" s="1"/>
      <c r="N169" s="1"/>
      <c r="O169" s="1"/>
      <c r="P169" s="1">
        <v>20</v>
      </c>
      <c r="Q169" s="1" t="s">
        <v>1849</v>
      </c>
      <c r="R169" s="1" t="s">
        <v>73</v>
      </c>
      <c r="S169" s="1"/>
      <c r="T169" s="20" t="s">
        <v>94</v>
      </c>
      <c r="U169" s="7"/>
      <c r="V169" s="1"/>
      <c r="W169" s="14" t="s">
        <v>95</v>
      </c>
      <c r="X169" s="14"/>
      <c r="Y169" s="32"/>
      <c r="Z169" s="34"/>
      <c r="AA169" s="36" t="s">
        <v>96</v>
      </c>
      <c r="AB169" s="36" t="s">
        <v>96</v>
      </c>
      <c r="AC169"/>
      <c r="AD169" s="249" t="e">
        <f>VLOOKUP(H169,'WMA -stare dane'!$H$1:$R$114,1,0)</f>
        <v>#N/A</v>
      </c>
      <c r="AE169" s="249" t="e">
        <f>VLOOKUP(I169,'WMA -stare dane'!$I$1:$R$114,1,0)</f>
        <v>#N/A</v>
      </c>
      <c r="AF169" s="250" t="e">
        <f t="shared" si="29"/>
        <v>#N/A</v>
      </c>
      <c r="AG169" s="249" t="e">
        <f>IF($AF169="współrzędne niezmienione",VLOOKUP($H169,'WMA -stare dane'!$H$2:$P$114,3,0),"")</f>
        <v>#N/A</v>
      </c>
      <c r="AH169" s="249" t="e">
        <f>IF($AF169="współrzędne niezmienione",VLOOKUP($H169,'WMA -stare dane'!$H$2:$P$114,4,0),"")</f>
        <v>#N/A</v>
      </c>
      <c r="AI169" s="249" t="e">
        <f>IF($AF169="współrzędne niezmienione",VLOOKUP($H169,'WMA -stare dane'!$H$2:$P$114,5,0),"")</f>
        <v>#N/A</v>
      </c>
      <c r="AJ169" s="249" t="e">
        <f>IF($AF169="współrzędne niezmienione",VLOOKUP($H169,'WMA -stare dane'!$H$2:$P$114,6,0),"")</f>
        <v>#N/A</v>
      </c>
      <c r="AK169" s="250" t="e">
        <f>IF($AF169="współrzędne niezmienione",VLOOKUP($H169,'WMA -stare dane'!$H$2:$P$114,7,0),"")</f>
        <v>#N/A</v>
      </c>
      <c r="AL169" s="250" t="e">
        <f>IF($AF169="współrzędne niezmienione",VLOOKUP($H169,'WMA -stare dane'!$H$2:$P$114,8,0),"")</f>
        <v>#N/A</v>
      </c>
      <c r="AM169" s="250" t="e">
        <f>IF($AF169="współrzędne niezmienione",VLOOKUP($H169,'WMA -stare dane'!$H$2:$P$114,9,0),"")</f>
        <v>#N/A</v>
      </c>
    </row>
    <row r="170" spans="1:39" ht="29" hidden="1">
      <c r="A170" s="42">
        <v>168</v>
      </c>
      <c r="B170" s="21">
        <v>168</v>
      </c>
      <c r="C170" s="7" t="s">
        <v>228</v>
      </c>
      <c r="D170" s="1" t="s">
        <v>63</v>
      </c>
      <c r="E170" s="20" t="s">
        <v>102</v>
      </c>
      <c r="F170" s="1" t="s">
        <v>1850</v>
      </c>
      <c r="G170" s="1"/>
      <c r="H170" s="1" t="s">
        <v>1851</v>
      </c>
      <c r="I170" s="1"/>
      <c r="J170" s="1" t="s">
        <v>2802</v>
      </c>
      <c r="K170" s="1" t="s">
        <v>2803</v>
      </c>
      <c r="L170" s="1"/>
      <c r="M170" s="1"/>
      <c r="N170" s="1" t="s">
        <v>1852</v>
      </c>
      <c r="O170" s="1"/>
      <c r="P170" s="1">
        <v>62</v>
      </c>
      <c r="Q170" s="1" t="s">
        <v>1853</v>
      </c>
      <c r="R170" s="1" t="s">
        <v>73</v>
      </c>
      <c r="S170" s="1"/>
      <c r="T170" s="20" t="s">
        <v>94</v>
      </c>
      <c r="U170" s="7"/>
      <c r="V170" s="1"/>
      <c r="W170" s="14" t="s">
        <v>95</v>
      </c>
      <c r="X170" s="14"/>
      <c r="Y170" s="32"/>
      <c r="Z170" s="34"/>
      <c r="AA170" s="36"/>
      <c r="AB170" s="36" t="s">
        <v>96</v>
      </c>
      <c r="AC170"/>
      <c r="AD170" s="249" t="e">
        <f>VLOOKUP(H170,'WMA -stare dane'!$H$1:$R$114,1,0)</f>
        <v>#N/A</v>
      </c>
      <c r="AE170" s="249" t="e">
        <f>VLOOKUP(I170,'WMA -stare dane'!$I$1:$R$114,1,0)</f>
        <v>#N/A</v>
      </c>
      <c r="AF170" s="250" t="e">
        <f t="shared" si="29"/>
        <v>#N/A</v>
      </c>
      <c r="AG170" s="249" t="e">
        <f>IF($AF170="współrzędne niezmienione",VLOOKUP($H170,'WMA -stare dane'!$H$2:$P$114,3,0),"")</f>
        <v>#N/A</v>
      </c>
      <c r="AH170" s="249" t="e">
        <f>IF($AF170="współrzędne niezmienione",VLOOKUP($H170,'WMA -stare dane'!$H$2:$P$114,4,0),"")</f>
        <v>#N/A</v>
      </c>
      <c r="AI170" s="249" t="e">
        <f>IF($AF170="współrzędne niezmienione",VLOOKUP($H170,'WMA -stare dane'!$H$2:$P$114,5,0),"")</f>
        <v>#N/A</v>
      </c>
      <c r="AJ170" s="249" t="e">
        <f>IF($AF170="współrzędne niezmienione",VLOOKUP($H170,'WMA -stare dane'!$H$2:$P$114,6,0),"")</f>
        <v>#N/A</v>
      </c>
      <c r="AK170" s="250" t="e">
        <f>IF($AF170="współrzędne niezmienione",VLOOKUP($H170,'WMA -stare dane'!$H$2:$P$114,7,0),"")</f>
        <v>#N/A</v>
      </c>
      <c r="AL170" s="250" t="e">
        <f>IF($AF170="współrzędne niezmienione",VLOOKUP($H170,'WMA -stare dane'!$H$2:$P$114,8,0),"")</f>
        <v>#N/A</v>
      </c>
      <c r="AM170" s="250" t="e">
        <f>IF($AF170="współrzędne niezmienione",VLOOKUP($H170,'WMA -stare dane'!$H$2:$P$114,9,0),"")</f>
        <v>#N/A</v>
      </c>
    </row>
    <row r="171" spans="1:39" ht="43.5" hidden="1">
      <c r="A171" s="42">
        <v>169</v>
      </c>
      <c r="B171" s="21">
        <v>169</v>
      </c>
      <c r="C171" s="7" t="s">
        <v>106</v>
      </c>
      <c r="D171" s="1" t="s">
        <v>119</v>
      </c>
      <c r="E171" s="20" t="s">
        <v>102</v>
      </c>
      <c r="F171" s="1" t="s">
        <v>1854</v>
      </c>
      <c r="G171" s="1"/>
      <c r="H171" s="1" t="s">
        <v>1855</v>
      </c>
      <c r="I171" s="1"/>
      <c r="J171" s="1" t="s">
        <v>2804</v>
      </c>
      <c r="K171" s="1" t="s">
        <v>2805</v>
      </c>
      <c r="L171" s="1"/>
      <c r="M171" s="1"/>
      <c r="N171" s="1"/>
      <c r="O171" s="1"/>
      <c r="P171" s="1" t="s">
        <v>521</v>
      </c>
      <c r="Q171" s="1" t="s">
        <v>1856</v>
      </c>
      <c r="R171" s="1" t="s">
        <v>73</v>
      </c>
      <c r="S171" s="1"/>
      <c r="T171" s="20" t="s">
        <v>94</v>
      </c>
      <c r="U171" s="7"/>
      <c r="V171" s="1" t="s">
        <v>1857</v>
      </c>
      <c r="W171" s="2" t="s">
        <v>127</v>
      </c>
      <c r="X171" s="2" t="s">
        <v>1857</v>
      </c>
      <c r="Y171" s="32" t="s">
        <v>1858</v>
      </c>
      <c r="Z171" s="40" t="s">
        <v>113</v>
      </c>
      <c r="AA171" s="36" t="s">
        <v>96</v>
      </c>
      <c r="AB171" s="36" t="s">
        <v>114</v>
      </c>
      <c r="AC171" t="s">
        <v>1814</v>
      </c>
      <c r="AD171" s="249" t="e">
        <f>VLOOKUP(H171,'WMA -stare dane'!$H$1:$R$114,1,0)</f>
        <v>#N/A</v>
      </c>
      <c r="AE171" s="249" t="e">
        <f>VLOOKUP(I171,'WMA -stare dane'!$I$1:$R$114,1,0)</f>
        <v>#N/A</v>
      </c>
      <c r="AF171" s="250" t="e">
        <f t="shared" si="29"/>
        <v>#N/A</v>
      </c>
      <c r="AG171" s="249" t="e">
        <f>IF($AF171="współrzędne niezmienione",VLOOKUP($H171,'WMA -stare dane'!$H$2:$P$114,3,0),"")</f>
        <v>#N/A</v>
      </c>
      <c r="AH171" s="249" t="e">
        <f>IF($AF171="współrzędne niezmienione",VLOOKUP($H171,'WMA -stare dane'!$H$2:$P$114,4,0),"")</f>
        <v>#N/A</v>
      </c>
      <c r="AI171" s="249" t="e">
        <f>IF($AF171="współrzędne niezmienione",VLOOKUP($H171,'WMA -stare dane'!$H$2:$P$114,5,0),"")</f>
        <v>#N/A</v>
      </c>
      <c r="AJ171" s="249" t="e">
        <f>IF($AF171="współrzędne niezmienione",VLOOKUP($H171,'WMA -stare dane'!$H$2:$P$114,6,0),"")</f>
        <v>#N/A</v>
      </c>
      <c r="AK171" s="250" t="e">
        <f>IF($AF171="współrzędne niezmienione",VLOOKUP($H171,'WMA -stare dane'!$H$2:$P$114,7,0),"")</f>
        <v>#N/A</v>
      </c>
      <c r="AL171" s="250" t="e">
        <f>IF($AF171="współrzędne niezmienione",VLOOKUP($H171,'WMA -stare dane'!$H$2:$P$114,8,0),"")</f>
        <v>#N/A</v>
      </c>
      <c r="AM171" s="250" t="e">
        <f>IF($AF171="współrzędne niezmienione",VLOOKUP($H171,'WMA -stare dane'!$H$2:$P$114,9,0),"")</f>
        <v>#N/A</v>
      </c>
    </row>
    <row r="172" spans="1:39" ht="43.5" hidden="1">
      <c r="A172" s="42">
        <v>170</v>
      </c>
      <c r="B172" s="21">
        <v>170</v>
      </c>
      <c r="C172" s="7" t="s">
        <v>199</v>
      </c>
      <c r="D172" s="1" t="s">
        <v>200</v>
      </c>
      <c r="E172" s="20" t="s">
        <v>102</v>
      </c>
      <c r="F172" s="1" t="s">
        <v>1859</v>
      </c>
      <c r="G172" s="1"/>
      <c r="H172" s="1" t="s">
        <v>1860</v>
      </c>
      <c r="I172" s="1"/>
      <c r="J172" s="1" t="s">
        <v>2806</v>
      </c>
      <c r="K172" s="1" t="s">
        <v>2807</v>
      </c>
      <c r="L172" s="1"/>
      <c r="M172" s="1"/>
      <c r="N172" s="1" t="s">
        <v>1861</v>
      </c>
      <c r="O172" s="1"/>
      <c r="P172" s="1">
        <v>30</v>
      </c>
      <c r="Q172" s="1" t="s">
        <v>1862</v>
      </c>
      <c r="R172" s="1" t="s">
        <v>73</v>
      </c>
      <c r="S172" s="1"/>
      <c r="T172" s="20" t="s">
        <v>94</v>
      </c>
      <c r="U172" s="7"/>
      <c r="V172" s="1"/>
      <c r="W172" s="14" t="s">
        <v>95</v>
      </c>
      <c r="X172" s="14"/>
      <c r="Y172" s="32"/>
      <c r="Z172" s="34"/>
      <c r="AA172" s="36"/>
      <c r="AB172" s="36" t="s">
        <v>96</v>
      </c>
      <c r="AC172"/>
      <c r="AD172" s="249" t="e">
        <f>VLOOKUP(H172,'WMA -stare dane'!$H$1:$R$114,1,0)</f>
        <v>#N/A</v>
      </c>
      <c r="AE172" s="249" t="e">
        <f>VLOOKUP(I172,'WMA -stare dane'!$I$1:$R$114,1,0)</f>
        <v>#N/A</v>
      </c>
      <c r="AF172" s="250" t="e">
        <f t="shared" si="29"/>
        <v>#N/A</v>
      </c>
      <c r="AG172" s="249" t="e">
        <f>IF($AF172="współrzędne niezmienione",VLOOKUP($H172,'WMA -stare dane'!$H$2:$P$114,3,0),"")</f>
        <v>#N/A</v>
      </c>
      <c r="AH172" s="249" t="e">
        <f>IF($AF172="współrzędne niezmienione",VLOOKUP($H172,'WMA -stare dane'!$H$2:$P$114,4,0),"")</f>
        <v>#N/A</v>
      </c>
      <c r="AI172" s="249" t="e">
        <f>IF($AF172="współrzędne niezmienione",VLOOKUP($H172,'WMA -stare dane'!$H$2:$P$114,5,0),"")</f>
        <v>#N/A</v>
      </c>
      <c r="AJ172" s="249" t="e">
        <f>IF($AF172="współrzędne niezmienione",VLOOKUP($H172,'WMA -stare dane'!$H$2:$P$114,6,0),"")</f>
        <v>#N/A</v>
      </c>
      <c r="AK172" s="250" t="e">
        <f>IF($AF172="współrzędne niezmienione",VLOOKUP($H172,'WMA -stare dane'!$H$2:$P$114,7,0),"")</f>
        <v>#N/A</v>
      </c>
      <c r="AL172" s="250" t="e">
        <f>IF($AF172="współrzędne niezmienione",VLOOKUP($H172,'WMA -stare dane'!$H$2:$P$114,8,0),"")</f>
        <v>#N/A</v>
      </c>
      <c r="AM172" s="250" t="e">
        <f>IF($AF172="współrzędne niezmienione",VLOOKUP($H172,'WMA -stare dane'!$H$2:$P$114,9,0),"")</f>
        <v>#N/A</v>
      </c>
    </row>
    <row r="173" spans="1:39" ht="58" hidden="1">
      <c r="A173" s="42">
        <v>171</v>
      </c>
      <c r="B173" s="21">
        <v>171</v>
      </c>
      <c r="C173" s="7" t="s">
        <v>167</v>
      </c>
      <c r="D173" s="1" t="s">
        <v>586</v>
      </c>
      <c r="E173" s="20" t="s">
        <v>102</v>
      </c>
      <c r="F173" s="1" t="s">
        <v>1863</v>
      </c>
      <c r="G173" s="1"/>
      <c r="H173" s="1" t="s">
        <v>1864</v>
      </c>
      <c r="I173" s="1"/>
      <c r="J173" s="1" t="s">
        <v>2808</v>
      </c>
      <c r="K173" s="1" t="s">
        <v>2809</v>
      </c>
      <c r="L173" s="1"/>
      <c r="M173" s="1"/>
      <c r="N173" s="1"/>
      <c r="O173" s="1"/>
      <c r="P173" s="1">
        <v>94</v>
      </c>
      <c r="Q173" s="1" t="s">
        <v>1865</v>
      </c>
      <c r="R173" s="1" t="s">
        <v>383</v>
      </c>
      <c r="S173" s="1"/>
      <c r="T173" s="1" t="s">
        <v>1866</v>
      </c>
      <c r="U173" s="7" t="s">
        <v>557</v>
      </c>
      <c r="V173" s="1" t="s">
        <v>1867</v>
      </c>
      <c r="W173" s="2" t="s">
        <v>127</v>
      </c>
      <c r="X173" s="2" t="s">
        <v>1111</v>
      </c>
      <c r="Y173" s="32"/>
      <c r="Z173" s="34" t="s">
        <v>1868</v>
      </c>
      <c r="AA173" s="36"/>
      <c r="AB173" s="36"/>
      <c r="AC173" t="s">
        <v>251</v>
      </c>
      <c r="AD173" s="249" t="e">
        <f>VLOOKUP(H173,'WMA -stare dane'!$H$1:$R$114,1,0)</f>
        <v>#N/A</v>
      </c>
      <c r="AE173" s="249" t="e">
        <f>VLOOKUP(I173,'WMA -stare dane'!$I$1:$R$114,1,0)</f>
        <v>#N/A</v>
      </c>
      <c r="AF173" s="250" t="e">
        <f t="shared" si="29"/>
        <v>#N/A</v>
      </c>
      <c r="AG173" s="249" t="e">
        <f>IF($AF173="współrzędne niezmienione",VLOOKUP($H173,'WMA -stare dane'!$H$2:$P$114,3,0),"")</f>
        <v>#N/A</v>
      </c>
      <c r="AH173" s="249" t="e">
        <f>IF($AF173="współrzędne niezmienione",VLOOKUP($H173,'WMA -stare dane'!$H$2:$P$114,4,0),"")</f>
        <v>#N/A</v>
      </c>
      <c r="AI173" s="249" t="e">
        <f>IF($AF173="współrzędne niezmienione",VLOOKUP($H173,'WMA -stare dane'!$H$2:$P$114,5,0),"")</f>
        <v>#N/A</v>
      </c>
      <c r="AJ173" s="249" t="e">
        <f>IF($AF173="współrzędne niezmienione",VLOOKUP($H173,'WMA -stare dane'!$H$2:$P$114,6,0),"")</f>
        <v>#N/A</v>
      </c>
      <c r="AK173" s="250" t="e">
        <f>IF($AF173="współrzędne niezmienione",VLOOKUP($H173,'WMA -stare dane'!$H$2:$P$114,7,0),"")</f>
        <v>#N/A</v>
      </c>
      <c r="AL173" s="250" t="e">
        <f>IF($AF173="współrzędne niezmienione",VLOOKUP($H173,'WMA -stare dane'!$H$2:$P$114,8,0),"")</f>
        <v>#N/A</v>
      </c>
      <c r="AM173" s="250" t="e">
        <f>IF($AF173="współrzędne niezmienione",VLOOKUP($H173,'WMA -stare dane'!$H$2:$P$114,9,0),"")</f>
        <v>#N/A</v>
      </c>
    </row>
    <row r="174" spans="1:39" ht="29" hidden="1">
      <c r="A174" s="42">
        <v>172</v>
      </c>
      <c r="B174" s="21">
        <v>172</v>
      </c>
      <c r="C174" s="7" t="s">
        <v>131</v>
      </c>
      <c r="D174" s="1" t="s">
        <v>132</v>
      </c>
      <c r="E174" s="20" t="s">
        <v>102</v>
      </c>
      <c r="F174" s="1" t="s">
        <v>1869</v>
      </c>
      <c r="G174" s="1"/>
      <c r="H174" s="49" t="s">
        <v>1870</v>
      </c>
      <c r="I174" s="1"/>
      <c r="J174" s="1" t="s">
        <v>2810</v>
      </c>
      <c r="K174" s="1" t="s">
        <v>2811</v>
      </c>
      <c r="L174" s="1"/>
      <c r="M174" s="1"/>
      <c r="N174" s="1" t="s">
        <v>1871</v>
      </c>
      <c r="O174" s="1"/>
      <c r="P174" s="1">
        <v>11</v>
      </c>
      <c r="Q174" s="1" t="s">
        <v>1872</v>
      </c>
      <c r="R174" s="1" t="s">
        <v>73</v>
      </c>
      <c r="S174" s="1"/>
      <c r="T174" s="20" t="s">
        <v>94</v>
      </c>
      <c r="U174" s="7"/>
      <c r="V174" s="1"/>
      <c r="W174" s="14" t="s">
        <v>95</v>
      </c>
      <c r="X174" s="14"/>
      <c r="Y174" s="32"/>
      <c r="Z174" s="34"/>
      <c r="AA174" s="36"/>
      <c r="AB174" s="36" t="s">
        <v>96</v>
      </c>
      <c r="AD174" s="249" t="e">
        <f>VLOOKUP(H174,'WMA -stare dane'!$H$1:$R$114,1,0)</f>
        <v>#N/A</v>
      </c>
      <c r="AE174" s="249" t="e">
        <f>VLOOKUP(I174,'WMA -stare dane'!$I$1:$R$114,1,0)</f>
        <v>#N/A</v>
      </c>
      <c r="AF174" s="250" t="e">
        <f t="shared" si="29"/>
        <v>#N/A</v>
      </c>
      <c r="AG174" s="249" t="e">
        <f>IF($AF174="współrzędne niezmienione",VLOOKUP($H174,'WMA -stare dane'!$H$2:$P$114,3,0),"")</f>
        <v>#N/A</v>
      </c>
      <c r="AH174" s="249" t="e">
        <f>IF($AF174="współrzędne niezmienione",VLOOKUP($H174,'WMA -stare dane'!$H$2:$P$114,4,0),"")</f>
        <v>#N/A</v>
      </c>
      <c r="AI174" s="249" t="e">
        <f>IF($AF174="współrzędne niezmienione",VLOOKUP($H174,'WMA -stare dane'!$H$2:$P$114,5,0),"")</f>
        <v>#N/A</v>
      </c>
      <c r="AJ174" s="249" t="e">
        <f>IF($AF174="współrzędne niezmienione",VLOOKUP($H174,'WMA -stare dane'!$H$2:$P$114,6,0),"")</f>
        <v>#N/A</v>
      </c>
      <c r="AK174" s="250" t="e">
        <f>IF($AF174="współrzędne niezmienione",VLOOKUP($H174,'WMA -stare dane'!$H$2:$P$114,7,0),"")</f>
        <v>#N/A</v>
      </c>
      <c r="AL174" s="250" t="e">
        <f>IF($AF174="współrzędne niezmienione",VLOOKUP($H174,'WMA -stare dane'!$H$2:$P$114,8,0),"")</f>
        <v>#N/A</v>
      </c>
      <c r="AM174" s="250" t="e">
        <f>IF($AF174="współrzędne niezmienione",VLOOKUP($H174,'WMA -stare dane'!$H$2:$P$114,9,0),"")</f>
        <v>#N/A</v>
      </c>
    </row>
    <row r="175" spans="1:39" ht="29" hidden="1">
      <c r="A175" s="42">
        <v>173</v>
      </c>
      <c r="B175" s="21">
        <v>173</v>
      </c>
      <c r="C175" s="7" t="s">
        <v>131</v>
      </c>
      <c r="D175" s="1" t="s">
        <v>132</v>
      </c>
      <c r="E175" s="20" t="s">
        <v>102</v>
      </c>
      <c r="F175" s="1" t="s">
        <v>1873</v>
      </c>
      <c r="G175" s="1"/>
      <c r="H175" s="1" t="s">
        <v>1874</v>
      </c>
      <c r="I175" s="1"/>
      <c r="J175" s="1" t="s">
        <v>2812</v>
      </c>
      <c r="K175" s="1" t="s">
        <v>2813</v>
      </c>
      <c r="L175" s="1"/>
      <c r="M175" s="1"/>
      <c r="N175" s="1" t="s">
        <v>1875</v>
      </c>
      <c r="O175" s="1"/>
      <c r="P175" s="1">
        <v>11</v>
      </c>
      <c r="Q175" s="1" t="s">
        <v>1876</v>
      </c>
      <c r="R175" s="1" t="s">
        <v>73</v>
      </c>
      <c r="S175" s="1"/>
      <c r="T175" s="20" t="s">
        <v>94</v>
      </c>
      <c r="U175" s="7"/>
      <c r="V175" s="1"/>
      <c r="W175" s="14" t="s">
        <v>95</v>
      </c>
      <c r="X175" s="14"/>
      <c r="Y175" s="32"/>
      <c r="Z175" s="34"/>
      <c r="AA175" s="36"/>
      <c r="AB175" s="36" t="s">
        <v>1877</v>
      </c>
      <c r="AD175" s="249" t="e">
        <f>VLOOKUP(H175,'WMA -stare dane'!$H$1:$R$114,1,0)</f>
        <v>#N/A</v>
      </c>
      <c r="AE175" s="249" t="e">
        <f>VLOOKUP(I175,'WMA -stare dane'!$I$1:$R$114,1,0)</f>
        <v>#N/A</v>
      </c>
      <c r="AF175" s="250" t="e">
        <f t="shared" si="29"/>
        <v>#N/A</v>
      </c>
      <c r="AG175" s="249" t="e">
        <f>IF($AF175="współrzędne niezmienione",VLOOKUP($H175,'WMA -stare dane'!$H$2:$P$114,3,0),"")</f>
        <v>#N/A</v>
      </c>
      <c r="AH175" s="249" t="e">
        <f>IF($AF175="współrzędne niezmienione",VLOOKUP($H175,'WMA -stare dane'!$H$2:$P$114,4,0),"")</f>
        <v>#N/A</v>
      </c>
      <c r="AI175" s="249" t="e">
        <f>IF($AF175="współrzędne niezmienione",VLOOKUP($H175,'WMA -stare dane'!$H$2:$P$114,5,0),"")</f>
        <v>#N/A</v>
      </c>
      <c r="AJ175" s="249" t="e">
        <f>IF($AF175="współrzędne niezmienione",VLOOKUP($H175,'WMA -stare dane'!$H$2:$P$114,6,0),"")</f>
        <v>#N/A</v>
      </c>
      <c r="AK175" s="250" t="e">
        <f>IF($AF175="współrzędne niezmienione",VLOOKUP($H175,'WMA -stare dane'!$H$2:$P$114,7,0),"")</f>
        <v>#N/A</v>
      </c>
      <c r="AL175" s="250" t="e">
        <f>IF($AF175="współrzędne niezmienione",VLOOKUP($H175,'WMA -stare dane'!$H$2:$P$114,8,0),"")</f>
        <v>#N/A</v>
      </c>
      <c r="AM175" s="250" t="e">
        <f>IF($AF175="współrzędne niezmienione",VLOOKUP($H175,'WMA -stare dane'!$H$2:$P$114,9,0),"")</f>
        <v>#N/A</v>
      </c>
    </row>
    <row r="176" spans="1:39" ht="43.5" hidden="1">
      <c r="A176" s="42">
        <v>174</v>
      </c>
      <c r="B176" s="21">
        <v>174</v>
      </c>
      <c r="C176" s="7" t="s">
        <v>199</v>
      </c>
      <c r="D176" s="1" t="s">
        <v>200</v>
      </c>
      <c r="E176" s="20" t="s">
        <v>102</v>
      </c>
      <c r="F176" s="1" t="s">
        <v>1878</v>
      </c>
      <c r="G176" s="1"/>
      <c r="H176" s="1" t="s">
        <v>1879</v>
      </c>
      <c r="I176" s="1"/>
      <c r="J176" s="1" t="s">
        <v>2814</v>
      </c>
      <c r="K176" s="1" t="s">
        <v>2815</v>
      </c>
      <c r="L176" s="1"/>
      <c r="M176" s="1"/>
      <c r="N176" s="1" t="s">
        <v>1880</v>
      </c>
      <c r="O176" s="1"/>
      <c r="P176" s="1">
        <v>94</v>
      </c>
      <c r="Q176" s="1" t="s">
        <v>1881</v>
      </c>
      <c r="R176" s="1" t="s">
        <v>73</v>
      </c>
      <c r="S176" s="1"/>
      <c r="T176" s="20" t="s">
        <v>94</v>
      </c>
      <c r="U176" s="7"/>
      <c r="V176" s="1"/>
      <c r="W176" s="14" t="s">
        <v>95</v>
      </c>
      <c r="X176" s="14"/>
      <c r="Y176" s="32"/>
      <c r="Z176" s="34"/>
      <c r="AA176" s="36"/>
      <c r="AB176" s="36" t="s">
        <v>96</v>
      </c>
      <c r="AC176"/>
      <c r="AD176" s="249" t="e">
        <f>VLOOKUP(H176,'WMA -stare dane'!$H$1:$R$114,1,0)</f>
        <v>#N/A</v>
      </c>
      <c r="AE176" s="249" t="e">
        <f>VLOOKUP(I176,'WMA -stare dane'!$I$1:$R$114,1,0)</f>
        <v>#N/A</v>
      </c>
      <c r="AF176" s="250" t="e">
        <f t="shared" si="29"/>
        <v>#N/A</v>
      </c>
      <c r="AG176" s="249" t="e">
        <f>IF($AF176="współrzędne niezmienione",VLOOKUP($H176,'WMA -stare dane'!$H$2:$P$114,3,0),"")</f>
        <v>#N/A</v>
      </c>
      <c r="AH176" s="249" t="e">
        <f>IF($AF176="współrzędne niezmienione",VLOOKUP($H176,'WMA -stare dane'!$H$2:$P$114,4,0),"")</f>
        <v>#N/A</v>
      </c>
      <c r="AI176" s="249" t="e">
        <f>IF($AF176="współrzędne niezmienione",VLOOKUP($H176,'WMA -stare dane'!$H$2:$P$114,5,0),"")</f>
        <v>#N/A</v>
      </c>
      <c r="AJ176" s="249" t="e">
        <f>IF($AF176="współrzędne niezmienione",VLOOKUP($H176,'WMA -stare dane'!$H$2:$P$114,6,0),"")</f>
        <v>#N/A</v>
      </c>
      <c r="AK176" s="250" t="e">
        <f>IF($AF176="współrzędne niezmienione",VLOOKUP($H176,'WMA -stare dane'!$H$2:$P$114,7,0),"")</f>
        <v>#N/A</v>
      </c>
      <c r="AL176" s="250" t="e">
        <f>IF($AF176="współrzędne niezmienione",VLOOKUP($H176,'WMA -stare dane'!$H$2:$P$114,8,0),"")</f>
        <v>#N/A</v>
      </c>
      <c r="AM176" s="250" t="e">
        <f>IF($AF176="współrzędne niezmienione",VLOOKUP($H176,'WMA -stare dane'!$H$2:$P$114,9,0),"")</f>
        <v>#N/A</v>
      </c>
    </row>
    <row r="177" spans="1:39" ht="43.5" hidden="1">
      <c r="A177" s="42">
        <v>175</v>
      </c>
      <c r="B177" s="21">
        <v>175</v>
      </c>
      <c r="C177" s="7" t="s">
        <v>106</v>
      </c>
      <c r="D177" s="1" t="s">
        <v>119</v>
      </c>
      <c r="E177" s="20" t="s">
        <v>102</v>
      </c>
      <c r="F177" s="1" t="s">
        <v>1882</v>
      </c>
      <c r="G177" s="1"/>
      <c r="H177" s="1" t="s">
        <v>1883</v>
      </c>
      <c r="I177" s="1"/>
      <c r="J177" s="1" t="s">
        <v>2816</v>
      </c>
      <c r="K177" s="1" t="s">
        <v>2817</v>
      </c>
      <c r="L177" s="1"/>
      <c r="M177" s="1"/>
      <c r="N177" s="1"/>
      <c r="O177" s="1"/>
      <c r="P177" s="1">
        <v>22</v>
      </c>
      <c r="Q177" s="1" t="s">
        <v>1884</v>
      </c>
      <c r="R177" s="1" t="s">
        <v>73</v>
      </c>
      <c r="S177" s="1"/>
      <c r="T177" s="20" t="s">
        <v>94</v>
      </c>
      <c r="U177" s="7"/>
      <c r="V177" s="1"/>
      <c r="W177" s="14" t="s">
        <v>95</v>
      </c>
      <c r="X177" s="14"/>
      <c r="Y177" s="32"/>
      <c r="Z177" s="40" t="s">
        <v>113</v>
      </c>
      <c r="AA177" s="36" t="s">
        <v>96</v>
      </c>
      <c r="AB177" s="36" t="s">
        <v>114</v>
      </c>
      <c r="AC177"/>
      <c r="AD177" s="249" t="e">
        <f>VLOOKUP(H177,'WMA -stare dane'!$H$1:$R$114,1,0)</f>
        <v>#N/A</v>
      </c>
      <c r="AE177" s="249" t="e">
        <f>VLOOKUP(I177,'WMA -stare dane'!$I$1:$R$114,1,0)</f>
        <v>#N/A</v>
      </c>
      <c r="AF177" s="250" t="e">
        <f t="shared" si="29"/>
        <v>#N/A</v>
      </c>
      <c r="AG177" s="249" t="e">
        <f>IF($AF177="współrzędne niezmienione",VLOOKUP($H177,'WMA -stare dane'!$H$2:$P$114,3,0),"")</f>
        <v>#N/A</v>
      </c>
      <c r="AH177" s="249" t="e">
        <f>IF($AF177="współrzędne niezmienione",VLOOKUP($H177,'WMA -stare dane'!$H$2:$P$114,4,0),"")</f>
        <v>#N/A</v>
      </c>
      <c r="AI177" s="249" t="e">
        <f>IF($AF177="współrzędne niezmienione",VLOOKUP($H177,'WMA -stare dane'!$H$2:$P$114,5,0),"")</f>
        <v>#N/A</v>
      </c>
      <c r="AJ177" s="249" t="e">
        <f>IF($AF177="współrzędne niezmienione",VLOOKUP($H177,'WMA -stare dane'!$H$2:$P$114,6,0),"")</f>
        <v>#N/A</v>
      </c>
      <c r="AK177" s="250" t="e">
        <f>IF($AF177="współrzędne niezmienione",VLOOKUP($H177,'WMA -stare dane'!$H$2:$P$114,7,0),"")</f>
        <v>#N/A</v>
      </c>
      <c r="AL177" s="250" t="e">
        <f>IF($AF177="współrzędne niezmienione",VLOOKUP($H177,'WMA -stare dane'!$H$2:$P$114,8,0),"")</f>
        <v>#N/A</v>
      </c>
      <c r="AM177" s="250" t="e">
        <f>IF($AF177="współrzędne niezmienione",VLOOKUP($H177,'WMA -stare dane'!$H$2:$P$114,9,0),"")</f>
        <v>#N/A</v>
      </c>
    </row>
    <row r="178" spans="1:39" ht="29" hidden="1">
      <c r="A178" s="42">
        <v>176</v>
      </c>
      <c r="B178" s="21">
        <v>176</v>
      </c>
      <c r="C178" s="7" t="s">
        <v>131</v>
      </c>
      <c r="D178" s="1" t="s">
        <v>132</v>
      </c>
      <c r="E178" s="20" t="s">
        <v>102</v>
      </c>
      <c r="F178" s="1" t="s">
        <v>1885</v>
      </c>
      <c r="G178" s="1"/>
      <c r="H178" s="1" t="s">
        <v>1886</v>
      </c>
      <c r="I178" s="1"/>
      <c r="J178" s="1" t="s">
        <v>2818</v>
      </c>
      <c r="K178" s="1" t="s">
        <v>2819</v>
      </c>
      <c r="L178" s="1"/>
      <c r="M178" s="1"/>
      <c r="N178" s="1" t="s">
        <v>1887</v>
      </c>
      <c r="O178" s="1"/>
      <c r="P178" s="1">
        <v>92</v>
      </c>
      <c r="Q178" s="1" t="s">
        <v>1888</v>
      </c>
      <c r="R178" s="1" t="s">
        <v>73</v>
      </c>
      <c r="S178" s="1"/>
      <c r="T178" s="20" t="s">
        <v>94</v>
      </c>
      <c r="U178" s="7"/>
      <c r="V178" s="1"/>
      <c r="W178" s="14" t="s">
        <v>95</v>
      </c>
      <c r="X178" s="14"/>
      <c r="Y178" s="32"/>
      <c r="Z178" s="34"/>
      <c r="AA178" s="36"/>
      <c r="AB178" s="36" t="s">
        <v>96</v>
      </c>
      <c r="AD178" s="249" t="e">
        <f>VLOOKUP(H178,'WMA -stare dane'!$H$1:$R$114,1,0)</f>
        <v>#N/A</v>
      </c>
      <c r="AE178" s="249" t="e">
        <f>VLOOKUP(I178,'WMA -stare dane'!$I$1:$R$114,1,0)</f>
        <v>#N/A</v>
      </c>
      <c r="AF178" s="250" t="e">
        <f t="shared" si="29"/>
        <v>#N/A</v>
      </c>
      <c r="AG178" s="249" t="e">
        <f>IF($AF178="współrzędne niezmienione",VLOOKUP($H178,'WMA -stare dane'!$H$2:$P$114,3,0),"")</f>
        <v>#N/A</v>
      </c>
      <c r="AH178" s="249" t="e">
        <f>IF($AF178="współrzędne niezmienione",VLOOKUP($H178,'WMA -stare dane'!$H$2:$P$114,4,0),"")</f>
        <v>#N/A</v>
      </c>
      <c r="AI178" s="249" t="e">
        <f>IF($AF178="współrzędne niezmienione",VLOOKUP($H178,'WMA -stare dane'!$H$2:$P$114,5,0),"")</f>
        <v>#N/A</v>
      </c>
      <c r="AJ178" s="249" t="e">
        <f>IF($AF178="współrzędne niezmienione",VLOOKUP($H178,'WMA -stare dane'!$H$2:$P$114,6,0),"")</f>
        <v>#N/A</v>
      </c>
      <c r="AK178" s="250" t="e">
        <f>IF($AF178="współrzędne niezmienione",VLOOKUP($H178,'WMA -stare dane'!$H$2:$P$114,7,0),"")</f>
        <v>#N/A</v>
      </c>
      <c r="AL178" s="250" t="e">
        <f>IF($AF178="współrzędne niezmienione",VLOOKUP($H178,'WMA -stare dane'!$H$2:$P$114,8,0),"")</f>
        <v>#N/A</v>
      </c>
      <c r="AM178" s="250" t="e">
        <f>IF($AF178="współrzędne niezmienione",VLOOKUP($H178,'WMA -stare dane'!$H$2:$P$114,9,0),"")</f>
        <v>#N/A</v>
      </c>
    </row>
    <row r="179" spans="1:39" ht="101.5" hidden="1">
      <c r="A179" s="42">
        <v>177</v>
      </c>
      <c r="B179" s="21">
        <v>177</v>
      </c>
      <c r="C179" s="7" t="s">
        <v>131</v>
      </c>
      <c r="D179" s="1" t="s">
        <v>132</v>
      </c>
      <c r="E179" s="20" t="s">
        <v>102</v>
      </c>
      <c r="F179" s="20" t="s">
        <v>1889</v>
      </c>
      <c r="G179" s="20"/>
      <c r="H179" s="49" t="s">
        <v>1890</v>
      </c>
      <c r="I179" s="1"/>
      <c r="J179" s="1" t="s">
        <v>2820</v>
      </c>
      <c r="K179" s="1" t="s">
        <v>2821</v>
      </c>
      <c r="L179" s="1"/>
      <c r="M179" s="1"/>
      <c r="N179" s="1" t="s">
        <v>1891</v>
      </c>
      <c r="O179" s="20"/>
      <c r="P179" s="20">
        <v>15</v>
      </c>
      <c r="Q179" s="1" t="s">
        <v>1892</v>
      </c>
      <c r="R179" s="1" t="s">
        <v>123</v>
      </c>
      <c r="S179" s="20"/>
      <c r="T179" s="1" t="s">
        <v>641</v>
      </c>
      <c r="U179" s="7" t="s">
        <v>641</v>
      </c>
      <c r="V179" s="1" t="s">
        <v>1893</v>
      </c>
      <c r="W179" s="14" t="s">
        <v>95</v>
      </c>
      <c r="X179" s="14"/>
      <c r="Y179" s="32"/>
      <c r="Z179" s="34"/>
      <c r="AA179" s="36"/>
      <c r="AB179" s="36" t="s">
        <v>97</v>
      </c>
      <c r="AD179" s="249" t="e">
        <f>VLOOKUP(H179,'WMA -stare dane'!$H$1:$R$114,1,0)</f>
        <v>#N/A</v>
      </c>
      <c r="AE179" s="249" t="e">
        <f>VLOOKUP(I179,'WMA -stare dane'!$I$1:$R$114,1,0)</f>
        <v>#N/A</v>
      </c>
      <c r="AF179" s="250" t="e">
        <f t="shared" si="29"/>
        <v>#N/A</v>
      </c>
      <c r="AG179" s="249" t="e">
        <f>IF($AF179="współrzędne niezmienione",VLOOKUP($H179,'WMA -stare dane'!$H$2:$P$114,3,0),"")</f>
        <v>#N/A</v>
      </c>
      <c r="AH179" s="249" t="e">
        <f>IF($AF179="współrzędne niezmienione",VLOOKUP($H179,'WMA -stare dane'!$H$2:$P$114,4,0),"")</f>
        <v>#N/A</v>
      </c>
      <c r="AI179" s="249" t="e">
        <f>IF($AF179="współrzędne niezmienione",VLOOKUP($H179,'WMA -stare dane'!$H$2:$P$114,5,0),"")</f>
        <v>#N/A</v>
      </c>
      <c r="AJ179" s="249" t="e">
        <f>IF($AF179="współrzędne niezmienione",VLOOKUP($H179,'WMA -stare dane'!$H$2:$P$114,6,0),"")</f>
        <v>#N/A</v>
      </c>
      <c r="AK179" s="250" t="e">
        <f>IF($AF179="współrzędne niezmienione",VLOOKUP($H179,'WMA -stare dane'!$H$2:$P$114,7,0),"")</f>
        <v>#N/A</v>
      </c>
      <c r="AL179" s="250" t="e">
        <f>IF($AF179="współrzędne niezmienione",VLOOKUP($H179,'WMA -stare dane'!$H$2:$P$114,8,0),"")</f>
        <v>#N/A</v>
      </c>
      <c r="AM179" s="250" t="e">
        <f>IF($AF179="współrzędne niezmienione",VLOOKUP($H179,'WMA -stare dane'!$H$2:$P$114,9,0),"")</f>
        <v>#N/A</v>
      </c>
    </row>
    <row r="180" spans="1:39" ht="43.5">
      <c r="A180" s="42">
        <v>178</v>
      </c>
      <c r="B180" s="21">
        <v>178</v>
      </c>
      <c r="C180" s="7" t="s">
        <v>131</v>
      </c>
      <c r="D180" s="1" t="s">
        <v>132</v>
      </c>
      <c r="E180" s="20" t="s">
        <v>64</v>
      </c>
      <c r="F180" s="1" t="s">
        <v>1894</v>
      </c>
      <c r="G180" s="20" t="s">
        <v>1895</v>
      </c>
      <c r="H180" s="124" t="s">
        <v>1896</v>
      </c>
      <c r="I180" s="124" t="s">
        <v>1897</v>
      </c>
      <c r="J180" s="124" t="s">
        <v>1902</v>
      </c>
      <c r="K180" s="124" t="s">
        <v>1903</v>
      </c>
      <c r="L180" s="124" t="s">
        <v>1904</v>
      </c>
      <c r="M180" s="124" t="s">
        <v>1905</v>
      </c>
      <c r="N180" s="1" t="s">
        <v>1898</v>
      </c>
      <c r="O180" s="20" t="s">
        <v>1834</v>
      </c>
      <c r="P180" s="1">
        <v>92</v>
      </c>
      <c r="Q180" s="1" t="s">
        <v>1899</v>
      </c>
      <c r="R180" s="1" t="s">
        <v>123</v>
      </c>
      <c r="S180" s="20"/>
      <c r="T180" s="1" t="s">
        <v>641</v>
      </c>
      <c r="U180" s="7" t="s">
        <v>641</v>
      </c>
      <c r="V180" s="1" t="s">
        <v>1900</v>
      </c>
      <c r="W180" s="16" t="s">
        <v>178</v>
      </c>
      <c r="X180" s="16" t="s">
        <v>1901</v>
      </c>
      <c r="Y180" s="32"/>
      <c r="Z180" s="34"/>
      <c r="AA180" s="36" t="s">
        <v>97</v>
      </c>
      <c r="AB180" s="36" t="s">
        <v>96</v>
      </c>
      <c r="AD180" s="249"/>
      <c r="AE180" s="249"/>
      <c r="AF180" s="250"/>
      <c r="AG180" s="260" t="str">
        <f>J180</f>
        <v>52.242650</v>
      </c>
      <c r="AH180" s="260" t="str">
        <f t="shared" ref="AH180:AJ180" si="32">K180</f>
        <v>18.107407</v>
      </c>
      <c r="AI180" s="260" t="str">
        <f t="shared" si="32"/>
        <v>52.243005</v>
      </c>
      <c r="AJ180" s="260" t="str">
        <f t="shared" si="32"/>
        <v>18.138260</v>
      </c>
      <c r="AK180" s="250"/>
      <c r="AL180" s="250"/>
      <c r="AM180" s="250"/>
    </row>
    <row r="181" spans="1:39" ht="130.5" hidden="1">
      <c r="A181" s="42">
        <v>179</v>
      </c>
      <c r="B181" s="21">
        <v>179</v>
      </c>
      <c r="C181" s="7" t="s">
        <v>131</v>
      </c>
      <c r="D181" s="1" t="s">
        <v>132</v>
      </c>
      <c r="E181" s="20" t="s">
        <v>102</v>
      </c>
      <c r="F181" s="20" t="s">
        <v>1906</v>
      </c>
      <c r="G181" s="20"/>
      <c r="H181" s="1"/>
      <c r="I181" s="1"/>
      <c r="J181" s="1"/>
      <c r="K181" s="1"/>
      <c r="L181" s="1"/>
      <c r="M181" s="1"/>
      <c r="N181" s="1" t="s">
        <v>1907</v>
      </c>
      <c r="O181" s="20"/>
      <c r="P181" s="20">
        <v>12</v>
      </c>
      <c r="Q181" s="1" t="s">
        <v>1908</v>
      </c>
      <c r="R181" s="1" t="s">
        <v>123</v>
      </c>
      <c r="S181" s="20"/>
      <c r="T181" s="1" t="s">
        <v>641</v>
      </c>
      <c r="U181" s="7" t="s">
        <v>641</v>
      </c>
      <c r="V181" s="1" t="s">
        <v>1909</v>
      </c>
      <c r="W181" s="2" t="s">
        <v>127</v>
      </c>
      <c r="X181" s="2" t="s">
        <v>1910</v>
      </c>
      <c r="Y181" s="32" t="s">
        <v>1911</v>
      </c>
      <c r="Z181" s="34"/>
      <c r="AA181" s="36"/>
      <c r="AB181" s="36"/>
      <c r="AD181" s="249" t="e">
        <f>VLOOKUP(H181,'WMA -stare dane'!$H$1:$R$114,1,0)</f>
        <v>#N/A</v>
      </c>
      <c r="AE181" s="249" t="e">
        <f>VLOOKUP(I181,'WMA -stare dane'!$I$1:$R$114,1,0)</f>
        <v>#N/A</v>
      </c>
      <c r="AF181" s="250" t="e">
        <f t="shared" si="29"/>
        <v>#N/A</v>
      </c>
      <c r="AG181" s="249" t="e">
        <f>IF($AF181="współrzędne niezmienione",VLOOKUP($H181,'WMA -stare dane'!$H$2:$P$114,3,0),"")</f>
        <v>#N/A</v>
      </c>
      <c r="AH181" s="249" t="e">
        <f>IF($AF181="współrzędne niezmienione",VLOOKUP($H181,'WMA -stare dane'!$H$2:$P$114,4,0),"")</f>
        <v>#N/A</v>
      </c>
      <c r="AI181" s="249" t="e">
        <f>IF($AF181="współrzędne niezmienione",VLOOKUP($H181,'WMA -stare dane'!$H$2:$P$114,5,0),"")</f>
        <v>#N/A</v>
      </c>
      <c r="AJ181" s="249" t="e">
        <f>IF($AF181="współrzędne niezmienione",VLOOKUP($H181,'WMA -stare dane'!$H$2:$P$114,6,0),"")</f>
        <v>#N/A</v>
      </c>
      <c r="AK181" s="250" t="e">
        <f>IF($AF181="współrzędne niezmienione",VLOOKUP($H181,'WMA -stare dane'!$H$2:$P$114,7,0),"")</f>
        <v>#N/A</v>
      </c>
      <c r="AL181" s="250" t="e">
        <f>IF($AF181="współrzędne niezmienione",VLOOKUP($H181,'WMA -stare dane'!$H$2:$P$114,8,0),"")</f>
        <v>#N/A</v>
      </c>
      <c r="AM181" s="250" t="e">
        <f>IF($AF181="współrzędne niezmienione",VLOOKUP($H181,'WMA -stare dane'!$H$2:$P$114,9,0),"")</f>
        <v>#N/A</v>
      </c>
    </row>
    <row r="182" spans="1:39" ht="130.5" hidden="1">
      <c r="A182" s="42">
        <v>180</v>
      </c>
      <c r="B182" s="21">
        <v>180</v>
      </c>
      <c r="C182" s="7" t="s">
        <v>131</v>
      </c>
      <c r="D182" s="1" t="s">
        <v>132</v>
      </c>
      <c r="E182" s="20" t="s">
        <v>1335</v>
      </c>
      <c r="F182" s="20" t="s">
        <v>1906</v>
      </c>
      <c r="G182" s="20"/>
      <c r="H182" s="49" t="s">
        <v>1912</v>
      </c>
      <c r="I182" s="1"/>
      <c r="J182" s="1" t="s">
        <v>2822</v>
      </c>
      <c r="K182" s="1" t="s">
        <v>2823</v>
      </c>
      <c r="L182" s="1"/>
      <c r="M182" s="1"/>
      <c r="N182" s="1" t="s">
        <v>1907</v>
      </c>
      <c r="O182" s="20"/>
      <c r="P182" s="20">
        <v>12</v>
      </c>
      <c r="Q182" s="1" t="s">
        <v>1913</v>
      </c>
      <c r="R182" s="1" t="s">
        <v>123</v>
      </c>
      <c r="S182" s="20"/>
      <c r="T182" s="1" t="s">
        <v>641</v>
      </c>
      <c r="U182" s="7" t="s">
        <v>641</v>
      </c>
      <c r="V182" s="1" t="s">
        <v>1909</v>
      </c>
      <c r="W182" s="14" t="s">
        <v>95</v>
      </c>
      <c r="X182" s="14" t="s">
        <v>1914</v>
      </c>
      <c r="Y182" s="32" t="s">
        <v>1911</v>
      </c>
      <c r="Z182" s="34"/>
      <c r="AA182" s="36"/>
      <c r="AB182" s="36" t="s">
        <v>96</v>
      </c>
      <c r="AD182" s="249" t="e">
        <f>VLOOKUP(H182,'WMA -stare dane'!$H$1:$R$114,1,0)</f>
        <v>#N/A</v>
      </c>
      <c r="AE182" s="249" t="e">
        <f>VLOOKUP(I182,'WMA -stare dane'!$I$1:$R$114,1,0)</f>
        <v>#N/A</v>
      </c>
      <c r="AF182" s="250" t="e">
        <f t="shared" si="29"/>
        <v>#N/A</v>
      </c>
      <c r="AG182" s="249" t="e">
        <f>IF($AF182="współrzędne niezmienione",VLOOKUP($H182,'WMA -stare dane'!$H$2:$P$114,3,0),"")</f>
        <v>#N/A</v>
      </c>
      <c r="AH182" s="249" t="e">
        <f>IF($AF182="współrzędne niezmienione",VLOOKUP($H182,'WMA -stare dane'!$H$2:$P$114,4,0),"")</f>
        <v>#N/A</v>
      </c>
      <c r="AI182" s="249" t="e">
        <f>IF($AF182="współrzędne niezmienione",VLOOKUP($H182,'WMA -stare dane'!$H$2:$P$114,5,0),"")</f>
        <v>#N/A</v>
      </c>
      <c r="AJ182" s="249" t="e">
        <f>IF($AF182="współrzędne niezmienione",VLOOKUP($H182,'WMA -stare dane'!$H$2:$P$114,6,0),"")</f>
        <v>#N/A</v>
      </c>
      <c r="AK182" s="250" t="e">
        <f>IF($AF182="współrzędne niezmienione",VLOOKUP($H182,'WMA -stare dane'!$H$2:$P$114,7,0),"")</f>
        <v>#N/A</v>
      </c>
      <c r="AL182" s="250" t="e">
        <f>IF($AF182="współrzędne niezmienione",VLOOKUP($H182,'WMA -stare dane'!$H$2:$P$114,8,0),"")</f>
        <v>#N/A</v>
      </c>
      <c r="AM182" s="250" t="e">
        <f>IF($AF182="współrzędne niezmienione",VLOOKUP($H182,'WMA -stare dane'!$H$2:$P$114,9,0),"")</f>
        <v>#N/A</v>
      </c>
    </row>
    <row r="183" spans="1:39" ht="29" hidden="1">
      <c r="A183" s="42">
        <v>181</v>
      </c>
      <c r="B183" s="21">
        <v>181</v>
      </c>
      <c r="C183" s="7" t="s">
        <v>131</v>
      </c>
      <c r="D183" s="1" t="s">
        <v>132</v>
      </c>
      <c r="E183" s="20" t="s">
        <v>102</v>
      </c>
      <c r="F183" s="1" t="s">
        <v>1915</v>
      </c>
      <c r="G183" s="20"/>
      <c r="H183" s="49" t="s">
        <v>1916</v>
      </c>
      <c r="I183" s="1"/>
      <c r="J183" s="1" t="s">
        <v>2824</v>
      </c>
      <c r="K183" s="1" t="s">
        <v>2825</v>
      </c>
      <c r="L183" s="1"/>
      <c r="M183" s="1"/>
      <c r="N183" s="1" t="s">
        <v>1917</v>
      </c>
      <c r="O183" s="20"/>
      <c r="P183" s="20">
        <v>36</v>
      </c>
      <c r="Q183" s="1" t="s">
        <v>1918</v>
      </c>
      <c r="R183" s="1" t="s">
        <v>123</v>
      </c>
      <c r="S183" s="20"/>
      <c r="T183" s="1" t="s">
        <v>641</v>
      </c>
      <c r="U183" s="7" t="s">
        <v>641</v>
      </c>
      <c r="V183" s="1"/>
      <c r="W183" s="14" t="s">
        <v>95</v>
      </c>
      <c r="X183" s="14"/>
      <c r="Y183" s="32"/>
      <c r="Z183" s="34"/>
      <c r="AA183" s="36"/>
      <c r="AB183" s="36" t="s">
        <v>96</v>
      </c>
      <c r="AD183" s="249" t="e">
        <f>VLOOKUP(H183,'WMA -stare dane'!$H$1:$R$114,1,0)</f>
        <v>#N/A</v>
      </c>
      <c r="AE183" s="249" t="e">
        <f>VLOOKUP(I183,'WMA -stare dane'!$I$1:$R$114,1,0)</f>
        <v>#N/A</v>
      </c>
      <c r="AF183" s="250" t="e">
        <f t="shared" si="29"/>
        <v>#N/A</v>
      </c>
      <c r="AG183" s="249" t="e">
        <f>IF($AF183="współrzędne niezmienione",VLOOKUP($H183,'WMA -stare dane'!$H$2:$P$114,3,0),"")</f>
        <v>#N/A</v>
      </c>
      <c r="AH183" s="249" t="e">
        <f>IF($AF183="współrzędne niezmienione",VLOOKUP($H183,'WMA -stare dane'!$H$2:$P$114,4,0),"")</f>
        <v>#N/A</v>
      </c>
      <c r="AI183" s="249" t="e">
        <f>IF($AF183="współrzędne niezmienione",VLOOKUP($H183,'WMA -stare dane'!$H$2:$P$114,5,0),"")</f>
        <v>#N/A</v>
      </c>
      <c r="AJ183" s="249" t="e">
        <f>IF($AF183="współrzędne niezmienione",VLOOKUP($H183,'WMA -stare dane'!$H$2:$P$114,6,0),"")</f>
        <v>#N/A</v>
      </c>
      <c r="AK183" s="250" t="e">
        <f>IF($AF183="współrzędne niezmienione",VLOOKUP($H183,'WMA -stare dane'!$H$2:$P$114,7,0),"")</f>
        <v>#N/A</v>
      </c>
      <c r="AL183" s="250" t="e">
        <f>IF($AF183="współrzędne niezmienione",VLOOKUP($H183,'WMA -stare dane'!$H$2:$P$114,8,0),"")</f>
        <v>#N/A</v>
      </c>
      <c r="AM183" s="250" t="e">
        <f>IF($AF183="współrzędne niezmienione",VLOOKUP($H183,'WMA -stare dane'!$H$2:$P$114,9,0),"")</f>
        <v>#N/A</v>
      </c>
    </row>
    <row r="184" spans="1:39" ht="72.5">
      <c r="A184" s="42">
        <v>182</v>
      </c>
      <c r="B184" s="21">
        <v>182</v>
      </c>
      <c r="C184" s="7" t="s">
        <v>131</v>
      </c>
      <c r="D184" s="1" t="s">
        <v>132</v>
      </c>
      <c r="E184" s="20" t="s">
        <v>64</v>
      </c>
      <c r="F184" s="1" t="s">
        <v>1919</v>
      </c>
      <c r="G184" s="20" t="s">
        <v>1920</v>
      </c>
      <c r="H184" s="124" t="s">
        <v>1921</v>
      </c>
      <c r="I184" s="124" t="s">
        <v>1922</v>
      </c>
      <c r="J184" s="124" t="s">
        <v>1929</v>
      </c>
      <c r="K184" s="124" t="s">
        <v>1930</v>
      </c>
      <c r="L184" s="124" t="s">
        <v>1931</v>
      </c>
      <c r="M184" s="124" t="s">
        <v>1932</v>
      </c>
      <c r="N184" s="1" t="s">
        <v>1923</v>
      </c>
      <c r="O184" s="20" t="s">
        <v>1924</v>
      </c>
      <c r="P184" s="1">
        <v>15</v>
      </c>
      <c r="Q184" s="1" t="s">
        <v>1925</v>
      </c>
      <c r="R184" s="1" t="s">
        <v>123</v>
      </c>
      <c r="S184" s="20"/>
      <c r="T184" s="1" t="s">
        <v>641</v>
      </c>
      <c r="U184" s="7" t="s">
        <v>641</v>
      </c>
      <c r="V184" s="1" t="s">
        <v>1926</v>
      </c>
      <c r="W184" s="15" t="s">
        <v>76</v>
      </c>
      <c r="X184" s="15" t="s">
        <v>1927</v>
      </c>
      <c r="Y184" s="32"/>
      <c r="Z184" s="34"/>
      <c r="AA184" s="36" t="s">
        <v>96</v>
      </c>
      <c r="AB184" s="32" t="s">
        <v>1928</v>
      </c>
      <c r="AD184" s="249"/>
      <c r="AE184" s="249"/>
      <c r="AF184" s="250"/>
      <c r="AG184" s="260" t="str">
        <f>J184</f>
        <v>52.172033</v>
      </c>
      <c r="AH184" s="260" t="str">
        <f t="shared" ref="AH184:AJ184" si="33">K184</f>
        <v>17.379423</v>
      </c>
      <c r="AI184" s="260" t="str">
        <f t="shared" si="33"/>
        <v>52.189766</v>
      </c>
      <c r="AJ184" s="260" t="str">
        <f t="shared" si="33"/>
        <v>17.449220</v>
      </c>
      <c r="AK184" s="250"/>
      <c r="AL184" s="250"/>
      <c r="AM184" s="250"/>
    </row>
    <row r="185" spans="1:39" ht="101.5" hidden="1">
      <c r="A185" s="42">
        <v>183</v>
      </c>
      <c r="B185" s="21">
        <v>183</v>
      </c>
      <c r="C185" s="7" t="s">
        <v>131</v>
      </c>
      <c r="D185" s="1" t="s">
        <v>132</v>
      </c>
      <c r="E185" s="20" t="s">
        <v>102</v>
      </c>
      <c r="F185" s="20" t="s">
        <v>1933</v>
      </c>
      <c r="G185" s="20"/>
      <c r="H185" s="49" t="s">
        <v>1934</v>
      </c>
      <c r="I185" s="1"/>
      <c r="J185" s="1" t="s">
        <v>2826</v>
      </c>
      <c r="K185" s="1" t="s">
        <v>2827</v>
      </c>
      <c r="L185" s="1"/>
      <c r="M185" s="1"/>
      <c r="N185" s="1" t="s">
        <v>1935</v>
      </c>
      <c r="O185" s="20"/>
      <c r="P185" s="20">
        <v>25</v>
      </c>
      <c r="Q185" s="1" t="s">
        <v>1936</v>
      </c>
      <c r="R185" s="1" t="s">
        <v>123</v>
      </c>
      <c r="S185" s="20"/>
      <c r="T185" s="1" t="s">
        <v>641</v>
      </c>
      <c r="U185" s="7" t="s">
        <v>641</v>
      </c>
      <c r="V185" s="1" t="s">
        <v>1937</v>
      </c>
      <c r="W185" s="15" t="s">
        <v>76</v>
      </c>
      <c r="X185" s="15" t="s">
        <v>1927</v>
      </c>
      <c r="Y185" s="32"/>
      <c r="Z185" s="34"/>
      <c r="AA185" s="36"/>
      <c r="AB185" s="20" t="s">
        <v>1938</v>
      </c>
      <c r="AD185" s="249" t="e">
        <f>VLOOKUP(H185,'WMA -stare dane'!$H$1:$R$114,1,0)</f>
        <v>#N/A</v>
      </c>
      <c r="AE185" s="249" t="e">
        <f>VLOOKUP(I185,'WMA -stare dane'!$I$1:$R$114,1,0)</f>
        <v>#N/A</v>
      </c>
      <c r="AF185" s="250" t="e">
        <f t="shared" si="29"/>
        <v>#N/A</v>
      </c>
      <c r="AG185" s="249" t="e">
        <f>IF($AF185="współrzędne niezmienione",VLOOKUP($H185,'WMA -stare dane'!$H$2:$P$114,3,0),"")</f>
        <v>#N/A</v>
      </c>
      <c r="AH185" s="249" t="e">
        <f>IF($AF185="współrzędne niezmienione",VLOOKUP($H185,'WMA -stare dane'!$H$2:$P$114,4,0),"")</f>
        <v>#N/A</v>
      </c>
      <c r="AI185" s="249" t="e">
        <f>IF($AF185="współrzędne niezmienione",VLOOKUP($H185,'WMA -stare dane'!$H$2:$P$114,5,0),"")</f>
        <v>#N/A</v>
      </c>
      <c r="AJ185" s="249" t="e">
        <f>IF($AF185="współrzędne niezmienione",VLOOKUP($H185,'WMA -stare dane'!$H$2:$P$114,6,0),"")</f>
        <v>#N/A</v>
      </c>
      <c r="AK185" s="250" t="e">
        <f>IF($AF185="współrzędne niezmienione",VLOOKUP($H185,'WMA -stare dane'!$H$2:$P$114,7,0),"")</f>
        <v>#N/A</v>
      </c>
      <c r="AL185" s="250" t="e">
        <f>IF($AF185="współrzędne niezmienione",VLOOKUP($H185,'WMA -stare dane'!$H$2:$P$114,8,0),"")</f>
        <v>#N/A</v>
      </c>
      <c r="AM185" s="250" t="e">
        <f>IF($AF185="współrzędne niezmienione",VLOOKUP($H185,'WMA -stare dane'!$H$2:$P$114,9,0),"")</f>
        <v>#N/A</v>
      </c>
    </row>
    <row r="186" spans="1:39" ht="29" hidden="1">
      <c r="A186" s="42">
        <v>184</v>
      </c>
      <c r="B186" s="21">
        <v>184</v>
      </c>
      <c r="C186" s="7" t="s">
        <v>131</v>
      </c>
      <c r="D186" s="1" t="s">
        <v>132</v>
      </c>
      <c r="E186" s="20" t="s">
        <v>102</v>
      </c>
      <c r="F186" s="20" t="s">
        <v>1939</v>
      </c>
      <c r="G186" s="20"/>
      <c r="H186" s="49" t="s">
        <v>1940</v>
      </c>
      <c r="I186" s="1"/>
      <c r="J186" s="1" t="s">
        <v>2828</v>
      </c>
      <c r="K186" s="1" t="s">
        <v>2829</v>
      </c>
      <c r="L186" s="1"/>
      <c r="M186" s="1"/>
      <c r="N186" s="1" t="s">
        <v>1941</v>
      </c>
      <c r="O186" s="20"/>
      <c r="P186" s="20">
        <v>25</v>
      </c>
      <c r="Q186" s="1" t="s">
        <v>1942</v>
      </c>
      <c r="R186" s="1" t="s">
        <v>123</v>
      </c>
      <c r="S186" s="20"/>
      <c r="T186" s="1" t="s">
        <v>641</v>
      </c>
      <c r="U186" s="7" t="s">
        <v>641</v>
      </c>
      <c r="V186" s="1" t="s">
        <v>1943</v>
      </c>
      <c r="W186" s="14" t="s">
        <v>95</v>
      </c>
      <c r="X186" s="14"/>
      <c r="Y186" s="32"/>
      <c r="Z186" s="34"/>
      <c r="AA186" s="36"/>
      <c r="AB186" s="36" t="s">
        <v>1944</v>
      </c>
      <c r="AD186" s="249" t="e">
        <f>VLOOKUP(H186,'WMA -stare dane'!$H$1:$R$114,1,0)</f>
        <v>#N/A</v>
      </c>
      <c r="AE186" s="249" t="e">
        <f>VLOOKUP(I186,'WMA -stare dane'!$I$1:$R$114,1,0)</f>
        <v>#N/A</v>
      </c>
      <c r="AF186" s="250" t="e">
        <f t="shared" si="29"/>
        <v>#N/A</v>
      </c>
      <c r="AG186" s="249" t="e">
        <f>IF($AF186="współrzędne niezmienione",VLOOKUP($H186,'WMA -stare dane'!$H$2:$P$114,3,0),"")</f>
        <v>#N/A</v>
      </c>
      <c r="AH186" s="249" t="e">
        <f>IF($AF186="współrzędne niezmienione",VLOOKUP($H186,'WMA -stare dane'!$H$2:$P$114,4,0),"")</f>
        <v>#N/A</v>
      </c>
      <c r="AI186" s="249" t="e">
        <f>IF($AF186="współrzędne niezmienione",VLOOKUP($H186,'WMA -stare dane'!$H$2:$P$114,5,0),"")</f>
        <v>#N/A</v>
      </c>
      <c r="AJ186" s="249" t="e">
        <f>IF($AF186="współrzędne niezmienione",VLOOKUP($H186,'WMA -stare dane'!$H$2:$P$114,6,0),"")</f>
        <v>#N/A</v>
      </c>
      <c r="AK186" s="250" t="e">
        <f>IF($AF186="współrzędne niezmienione",VLOOKUP($H186,'WMA -stare dane'!$H$2:$P$114,7,0),"")</f>
        <v>#N/A</v>
      </c>
      <c r="AL186" s="250" t="e">
        <f>IF($AF186="współrzędne niezmienione",VLOOKUP($H186,'WMA -stare dane'!$H$2:$P$114,8,0),"")</f>
        <v>#N/A</v>
      </c>
      <c r="AM186" s="250" t="e">
        <f>IF($AF186="współrzędne niezmienione",VLOOKUP($H186,'WMA -stare dane'!$H$2:$P$114,9,0),"")</f>
        <v>#N/A</v>
      </c>
    </row>
    <row r="187" spans="1:39" ht="87" hidden="1">
      <c r="A187" s="42">
        <v>185</v>
      </c>
      <c r="B187" s="21">
        <v>185</v>
      </c>
      <c r="C187" s="7" t="s">
        <v>131</v>
      </c>
      <c r="D187" s="1" t="s">
        <v>132</v>
      </c>
      <c r="E187" s="20" t="s">
        <v>102</v>
      </c>
      <c r="F187" s="1" t="s">
        <v>1945</v>
      </c>
      <c r="G187" s="20"/>
      <c r="H187" s="49" t="s">
        <v>1946</v>
      </c>
      <c r="I187" s="1"/>
      <c r="J187" s="1" t="s">
        <v>2830</v>
      </c>
      <c r="K187" s="1" t="s">
        <v>2831</v>
      </c>
      <c r="L187" s="1"/>
      <c r="M187" s="1"/>
      <c r="N187" s="1" t="s">
        <v>1947</v>
      </c>
      <c r="O187" s="20"/>
      <c r="P187" s="20">
        <v>36</v>
      </c>
      <c r="Q187" s="1" t="s">
        <v>1948</v>
      </c>
      <c r="R187" s="1" t="s">
        <v>123</v>
      </c>
      <c r="S187" s="20"/>
      <c r="T187" s="1" t="s">
        <v>641</v>
      </c>
      <c r="U187" s="7" t="s">
        <v>641</v>
      </c>
      <c r="V187" s="1" t="s">
        <v>1949</v>
      </c>
      <c r="W187" s="15" t="s">
        <v>76</v>
      </c>
      <c r="X187" s="15" t="s">
        <v>1927</v>
      </c>
      <c r="Y187" s="32"/>
      <c r="Z187" s="34"/>
      <c r="AA187" s="36"/>
      <c r="AB187" s="36" t="s">
        <v>96</v>
      </c>
      <c r="AD187" s="249" t="e">
        <f>VLOOKUP(H187,'WMA -stare dane'!$H$1:$R$114,1,0)</f>
        <v>#N/A</v>
      </c>
      <c r="AE187" s="249" t="e">
        <f>VLOOKUP(I187,'WMA -stare dane'!$I$1:$R$114,1,0)</f>
        <v>#N/A</v>
      </c>
      <c r="AF187" s="250" t="e">
        <f t="shared" si="29"/>
        <v>#N/A</v>
      </c>
      <c r="AG187" s="249" t="e">
        <f>IF($AF187="współrzędne niezmienione",VLOOKUP($H187,'WMA -stare dane'!$H$2:$P$114,3,0),"")</f>
        <v>#N/A</v>
      </c>
      <c r="AH187" s="249" t="e">
        <f>IF($AF187="współrzędne niezmienione",VLOOKUP($H187,'WMA -stare dane'!$H$2:$P$114,4,0),"")</f>
        <v>#N/A</v>
      </c>
      <c r="AI187" s="249" t="e">
        <f>IF($AF187="współrzędne niezmienione",VLOOKUP($H187,'WMA -stare dane'!$H$2:$P$114,5,0),"")</f>
        <v>#N/A</v>
      </c>
      <c r="AJ187" s="249" t="e">
        <f>IF($AF187="współrzędne niezmienione",VLOOKUP($H187,'WMA -stare dane'!$H$2:$P$114,6,0),"")</f>
        <v>#N/A</v>
      </c>
      <c r="AK187" s="250" t="e">
        <f>IF($AF187="współrzędne niezmienione",VLOOKUP($H187,'WMA -stare dane'!$H$2:$P$114,7,0),"")</f>
        <v>#N/A</v>
      </c>
      <c r="AL187" s="250" t="e">
        <f>IF($AF187="współrzędne niezmienione",VLOOKUP($H187,'WMA -stare dane'!$H$2:$P$114,8,0),"")</f>
        <v>#N/A</v>
      </c>
      <c r="AM187" s="250" t="e">
        <f>IF($AF187="współrzędne niezmienione",VLOOKUP($H187,'WMA -stare dane'!$H$2:$P$114,9,0),"")</f>
        <v>#N/A</v>
      </c>
    </row>
    <row r="188" spans="1:39" ht="87" hidden="1">
      <c r="A188" s="42">
        <v>186</v>
      </c>
      <c r="B188" s="21">
        <v>186</v>
      </c>
      <c r="C188" s="7" t="s">
        <v>131</v>
      </c>
      <c r="D188" s="1" t="s">
        <v>132</v>
      </c>
      <c r="E188" s="20" t="s">
        <v>102</v>
      </c>
      <c r="F188" s="20" t="s">
        <v>1950</v>
      </c>
      <c r="G188" s="20"/>
      <c r="H188" s="49" t="s">
        <v>1951</v>
      </c>
      <c r="I188" s="1"/>
      <c r="J188" s="1" t="s">
        <v>2832</v>
      </c>
      <c r="K188" s="1" t="s">
        <v>2833</v>
      </c>
      <c r="L188" s="1"/>
      <c r="M188" s="1"/>
      <c r="N188" s="1" t="s">
        <v>1952</v>
      </c>
      <c r="O188" s="20"/>
      <c r="P188" s="20">
        <v>32</v>
      </c>
      <c r="Q188" s="1" t="s">
        <v>1953</v>
      </c>
      <c r="R188" s="1" t="s">
        <v>123</v>
      </c>
      <c r="S188" s="20"/>
      <c r="T188" s="1" t="s">
        <v>641</v>
      </c>
      <c r="U188" s="7" t="s">
        <v>641</v>
      </c>
      <c r="V188" s="1" t="s">
        <v>1954</v>
      </c>
      <c r="W188" s="15" t="s">
        <v>76</v>
      </c>
      <c r="X188" s="15" t="s">
        <v>1955</v>
      </c>
      <c r="Y188" s="32" t="s">
        <v>1956</v>
      </c>
      <c r="Z188" s="34"/>
      <c r="AA188" s="36"/>
      <c r="AB188" s="36" t="s">
        <v>96</v>
      </c>
      <c r="AD188" s="249" t="e">
        <f>VLOOKUP(H188,'WMA -stare dane'!$H$1:$R$114,1,0)</f>
        <v>#N/A</v>
      </c>
      <c r="AE188" s="249" t="e">
        <f>VLOOKUP(I188,'WMA -stare dane'!$I$1:$R$114,1,0)</f>
        <v>#N/A</v>
      </c>
      <c r="AF188" s="250" t="e">
        <f t="shared" si="29"/>
        <v>#N/A</v>
      </c>
      <c r="AG188" s="249" t="e">
        <f>IF($AF188="współrzędne niezmienione",VLOOKUP($H188,'WMA -stare dane'!$H$2:$P$114,3,0),"")</f>
        <v>#N/A</v>
      </c>
      <c r="AH188" s="249" t="e">
        <f>IF($AF188="współrzędne niezmienione",VLOOKUP($H188,'WMA -stare dane'!$H$2:$P$114,4,0),"")</f>
        <v>#N/A</v>
      </c>
      <c r="AI188" s="249" t="e">
        <f>IF($AF188="współrzędne niezmienione",VLOOKUP($H188,'WMA -stare dane'!$H$2:$P$114,5,0),"")</f>
        <v>#N/A</v>
      </c>
      <c r="AJ188" s="249" t="e">
        <f>IF($AF188="współrzędne niezmienione",VLOOKUP($H188,'WMA -stare dane'!$H$2:$P$114,6,0),"")</f>
        <v>#N/A</v>
      </c>
      <c r="AK188" s="250" t="e">
        <f>IF($AF188="współrzędne niezmienione",VLOOKUP($H188,'WMA -stare dane'!$H$2:$P$114,7,0),"")</f>
        <v>#N/A</v>
      </c>
      <c r="AL188" s="250" t="e">
        <f>IF($AF188="współrzędne niezmienione",VLOOKUP($H188,'WMA -stare dane'!$H$2:$P$114,8,0),"")</f>
        <v>#N/A</v>
      </c>
      <c r="AM188" s="250" t="e">
        <f>IF($AF188="współrzędne niezmienione",VLOOKUP($H188,'WMA -stare dane'!$H$2:$P$114,9,0),"")</f>
        <v>#N/A</v>
      </c>
    </row>
    <row r="189" spans="1:39" ht="43.5" hidden="1">
      <c r="A189" s="42">
        <v>187</v>
      </c>
      <c r="B189" s="21">
        <v>187</v>
      </c>
      <c r="C189" s="7" t="s">
        <v>199</v>
      </c>
      <c r="D189" s="1" t="s">
        <v>200</v>
      </c>
      <c r="E189" s="20" t="s">
        <v>102</v>
      </c>
      <c r="F189" s="1" t="s">
        <v>1957</v>
      </c>
      <c r="G189" s="1"/>
      <c r="H189" s="1" t="s">
        <v>1958</v>
      </c>
      <c r="I189" s="1"/>
      <c r="J189" s="1" t="s">
        <v>2834</v>
      </c>
      <c r="K189" s="1" t="s">
        <v>2835</v>
      </c>
      <c r="L189" s="1"/>
      <c r="M189" s="1"/>
      <c r="N189" s="1" t="s">
        <v>1959</v>
      </c>
      <c r="O189" s="1"/>
      <c r="P189" s="1">
        <v>94</v>
      </c>
      <c r="Q189" s="1" t="s">
        <v>1960</v>
      </c>
      <c r="R189" s="1" t="s">
        <v>73</v>
      </c>
      <c r="S189" s="1"/>
      <c r="T189" s="20" t="s">
        <v>94</v>
      </c>
      <c r="U189" s="7"/>
      <c r="V189" s="1"/>
      <c r="W189" s="14" t="s">
        <v>95</v>
      </c>
      <c r="X189" s="14"/>
      <c r="Y189" s="32"/>
      <c r="Z189" s="34"/>
      <c r="AA189" s="36"/>
      <c r="AB189" s="36" t="s">
        <v>96</v>
      </c>
      <c r="AC189"/>
      <c r="AD189" s="249" t="e">
        <f>VLOOKUP(H189,'WMA -stare dane'!$H$1:$R$114,1,0)</f>
        <v>#N/A</v>
      </c>
      <c r="AE189" s="249" t="e">
        <f>VLOOKUP(I189,'WMA -stare dane'!$I$1:$R$114,1,0)</f>
        <v>#N/A</v>
      </c>
      <c r="AF189" s="250" t="e">
        <f t="shared" si="29"/>
        <v>#N/A</v>
      </c>
      <c r="AG189" s="249" t="e">
        <f>IF($AF189="współrzędne niezmienione",VLOOKUP($H189,'WMA -stare dane'!$H$2:$P$114,3,0),"")</f>
        <v>#N/A</v>
      </c>
      <c r="AH189" s="249" t="e">
        <f>IF($AF189="współrzędne niezmienione",VLOOKUP($H189,'WMA -stare dane'!$H$2:$P$114,4,0),"")</f>
        <v>#N/A</v>
      </c>
      <c r="AI189" s="249" t="e">
        <f>IF($AF189="współrzędne niezmienione",VLOOKUP($H189,'WMA -stare dane'!$H$2:$P$114,5,0),"")</f>
        <v>#N/A</v>
      </c>
      <c r="AJ189" s="249" t="e">
        <f>IF($AF189="współrzędne niezmienione",VLOOKUP($H189,'WMA -stare dane'!$H$2:$P$114,6,0),"")</f>
        <v>#N/A</v>
      </c>
      <c r="AK189" s="250" t="e">
        <f>IF($AF189="współrzędne niezmienione",VLOOKUP($H189,'WMA -stare dane'!$H$2:$P$114,7,0),"")</f>
        <v>#N/A</v>
      </c>
      <c r="AL189" s="250" t="e">
        <f>IF($AF189="współrzędne niezmienione",VLOOKUP($H189,'WMA -stare dane'!$H$2:$P$114,8,0),"")</f>
        <v>#N/A</v>
      </c>
      <c r="AM189" s="250" t="e">
        <f>IF($AF189="współrzędne niezmienione",VLOOKUP($H189,'WMA -stare dane'!$H$2:$P$114,9,0),"")</f>
        <v>#N/A</v>
      </c>
    </row>
    <row r="190" spans="1:39" ht="43.5" hidden="1">
      <c r="A190" s="42">
        <v>188</v>
      </c>
      <c r="B190" s="21">
        <v>188</v>
      </c>
      <c r="C190" s="7" t="s">
        <v>106</v>
      </c>
      <c r="D190" s="1" t="s">
        <v>119</v>
      </c>
      <c r="E190" s="20" t="s">
        <v>102</v>
      </c>
      <c r="F190" s="1" t="s">
        <v>1961</v>
      </c>
      <c r="G190" s="1"/>
      <c r="H190" s="1" t="s">
        <v>1962</v>
      </c>
      <c r="I190" s="1"/>
      <c r="J190" s="1" t="s">
        <v>2836</v>
      </c>
      <c r="K190" s="1" t="s">
        <v>2837</v>
      </c>
      <c r="L190" s="1"/>
      <c r="M190" s="1"/>
      <c r="N190" s="1"/>
      <c r="O190" s="1"/>
      <c r="P190" s="1">
        <v>29</v>
      </c>
      <c r="Q190" s="1" t="s">
        <v>1963</v>
      </c>
      <c r="R190" s="1" t="s">
        <v>383</v>
      </c>
      <c r="S190" s="1"/>
      <c r="T190" s="20" t="s">
        <v>94</v>
      </c>
      <c r="U190" s="7"/>
      <c r="V190" s="1"/>
      <c r="W190" s="31" t="s">
        <v>178</v>
      </c>
      <c r="X190" s="31" t="s">
        <v>1964</v>
      </c>
      <c r="Y190" s="32"/>
      <c r="Z190" s="40" t="s">
        <v>113</v>
      </c>
      <c r="AA190" s="36" t="s">
        <v>96</v>
      </c>
      <c r="AB190" s="36" t="s">
        <v>114</v>
      </c>
      <c r="AC190"/>
      <c r="AD190" s="249" t="e">
        <f>VLOOKUP(H190,'WMA -stare dane'!$H$1:$R$114,1,0)</f>
        <v>#N/A</v>
      </c>
      <c r="AE190" s="249" t="e">
        <f>VLOOKUP(I190,'WMA -stare dane'!$I$1:$R$114,1,0)</f>
        <v>#N/A</v>
      </c>
      <c r="AF190" s="250" t="e">
        <f t="shared" si="29"/>
        <v>#N/A</v>
      </c>
      <c r="AG190" s="249" t="e">
        <f>IF($AF190="współrzędne niezmienione",VLOOKUP($H190,'WMA -stare dane'!$H$2:$P$114,3,0),"")</f>
        <v>#N/A</v>
      </c>
      <c r="AH190" s="249" t="e">
        <f>IF($AF190="współrzędne niezmienione",VLOOKUP($H190,'WMA -stare dane'!$H$2:$P$114,4,0),"")</f>
        <v>#N/A</v>
      </c>
      <c r="AI190" s="249" t="e">
        <f>IF($AF190="współrzędne niezmienione",VLOOKUP($H190,'WMA -stare dane'!$H$2:$P$114,5,0),"")</f>
        <v>#N/A</v>
      </c>
      <c r="AJ190" s="249" t="e">
        <f>IF($AF190="współrzędne niezmienione",VLOOKUP($H190,'WMA -stare dane'!$H$2:$P$114,6,0),"")</f>
        <v>#N/A</v>
      </c>
      <c r="AK190" s="250" t="e">
        <f>IF($AF190="współrzędne niezmienione",VLOOKUP($H190,'WMA -stare dane'!$H$2:$P$114,7,0),"")</f>
        <v>#N/A</v>
      </c>
      <c r="AL190" s="250" t="e">
        <f>IF($AF190="współrzędne niezmienione",VLOOKUP($H190,'WMA -stare dane'!$H$2:$P$114,8,0),"")</f>
        <v>#N/A</v>
      </c>
      <c r="AM190" s="250" t="e">
        <f>IF($AF190="współrzędne niezmienione",VLOOKUP($H190,'WMA -stare dane'!$H$2:$P$114,9,0),"")</f>
        <v>#N/A</v>
      </c>
    </row>
    <row r="191" spans="1:39" ht="43.5" hidden="1">
      <c r="A191" s="42">
        <v>189</v>
      </c>
      <c r="B191" s="21">
        <v>189</v>
      </c>
      <c r="C191" s="7" t="s">
        <v>160</v>
      </c>
      <c r="D191" s="1" t="s">
        <v>649</v>
      </c>
      <c r="E191" s="20" t="s">
        <v>102</v>
      </c>
      <c r="F191" s="1" t="s">
        <v>1965</v>
      </c>
      <c r="G191" s="1"/>
      <c r="H191" s="1" t="s">
        <v>1966</v>
      </c>
      <c r="I191" s="1"/>
      <c r="J191" s="1" t="s">
        <v>2838</v>
      </c>
      <c r="K191" s="1" t="s">
        <v>2839</v>
      </c>
      <c r="L191" s="1"/>
      <c r="M191" s="1"/>
      <c r="N191" s="1" t="s">
        <v>1967</v>
      </c>
      <c r="O191" s="1"/>
      <c r="P191" s="1">
        <v>79</v>
      </c>
      <c r="Q191" s="1" t="s">
        <v>1968</v>
      </c>
      <c r="R191" s="1" t="s">
        <v>383</v>
      </c>
      <c r="S191" s="1"/>
      <c r="T191" s="20" t="s">
        <v>94</v>
      </c>
      <c r="U191" s="7"/>
      <c r="V191" s="1"/>
      <c r="W191" s="14" t="s">
        <v>95</v>
      </c>
      <c r="X191" s="14" t="s">
        <v>1969</v>
      </c>
      <c r="Y191" s="32"/>
      <c r="Z191" s="32" t="s">
        <v>1970</v>
      </c>
      <c r="AA191" s="32"/>
      <c r="AB191" s="32" t="s">
        <v>96</v>
      </c>
      <c r="AC191"/>
      <c r="AD191" s="249" t="e">
        <f>VLOOKUP(H191,'WMA -stare dane'!$H$1:$R$114,1,0)</f>
        <v>#N/A</v>
      </c>
      <c r="AE191" s="249" t="e">
        <f>VLOOKUP(I191,'WMA -stare dane'!$I$1:$R$114,1,0)</f>
        <v>#N/A</v>
      </c>
      <c r="AF191" s="250" t="e">
        <f t="shared" si="29"/>
        <v>#N/A</v>
      </c>
      <c r="AG191" s="249" t="e">
        <f>IF($AF191="współrzędne niezmienione",VLOOKUP($H191,'WMA -stare dane'!$H$2:$P$114,3,0),"")</f>
        <v>#N/A</v>
      </c>
      <c r="AH191" s="249" t="e">
        <f>IF($AF191="współrzędne niezmienione",VLOOKUP($H191,'WMA -stare dane'!$H$2:$P$114,4,0),"")</f>
        <v>#N/A</v>
      </c>
      <c r="AI191" s="249" t="e">
        <f>IF($AF191="współrzędne niezmienione",VLOOKUP($H191,'WMA -stare dane'!$H$2:$P$114,5,0),"")</f>
        <v>#N/A</v>
      </c>
      <c r="AJ191" s="249" t="e">
        <f>IF($AF191="współrzędne niezmienione",VLOOKUP($H191,'WMA -stare dane'!$H$2:$P$114,6,0),"")</f>
        <v>#N/A</v>
      </c>
      <c r="AK191" s="250" t="e">
        <f>IF($AF191="współrzędne niezmienione",VLOOKUP($H191,'WMA -stare dane'!$H$2:$P$114,7,0),"")</f>
        <v>#N/A</v>
      </c>
      <c r="AL191" s="250" t="e">
        <f>IF($AF191="współrzędne niezmienione",VLOOKUP($H191,'WMA -stare dane'!$H$2:$P$114,8,0),"")</f>
        <v>#N/A</v>
      </c>
      <c r="AM191" s="250" t="e">
        <f>IF($AF191="współrzędne niezmienione",VLOOKUP($H191,'WMA -stare dane'!$H$2:$P$114,9,0),"")</f>
        <v>#N/A</v>
      </c>
    </row>
    <row r="192" spans="1:39" ht="159.5" hidden="1">
      <c r="A192" s="42">
        <v>190</v>
      </c>
      <c r="B192" s="21">
        <v>190</v>
      </c>
      <c r="C192" s="7" t="s">
        <v>269</v>
      </c>
      <c r="D192" s="1" t="s">
        <v>270</v>
      </c>
      <c r="E192" s="20" t="s">
        <v>102</v>
      </c>
      <c r="F192" s="1" t="s">
        <v>1971</v>
      </c>
      <c r="G192" s="1"/>
      <c r="H192" s="66" t="s">
        <v>1972</v>
      </c>
      <c r="I192" s="1"/>
      <c r="J192" s="1" t="s">
        <v>2840</v>
      </c>
      <c r="K192" s="1" t="s">
        <v>2841</v>
      </c>
      <c r="L192" s="1"/>
      <c r="M192" s="1"/>
      <c r="N192" s="1"/>
      <c r="O192" s="1"/>
      <c r="P192" s="1"/>
      <c r="Q192" s="1" t="s">
        <v>1973</v>
      </c>
      <c r="R192" s="1" t="s">
        <v>174</v>
      </c>
      <c r="S192" s="1" t="s">
        <v>1974</v>
      </c>
      <c r="T192" s="1" t="s">
        <v>1975</v>
      </c>
      <c r="U192" s="7"/>
      <c r="V192" s="1" t="s">
        <v>1976</v>
      </c>
      <c r="W192" s="15" t="s">
        <v>76</v>
      </c>
      <c r="X192" s="15" t="s">
        <v>1977</v>
      </c>
      <c r="Y192" s="32" t="s">
        <v>1978</v>
      </c>
      <c r="Z192" s="34"/>
      <c r="AA192" s="36"/>
      <c r="AB192" s="67" t="s">
        <v>282</v>
      </c>
      <c r="AC192"/>
      <c r="AD192" s="249" t="e">
        <f>VLOOKUP(H192,'WMA -stare dane'!$H$1:$R$114,1,0)</f>
        <v>#N/A</v>
      </c>
      <c r="AE192" s="249" t="e">
        <f>VLOOKUP(I192,'WMA -stare dane'!$I$1:$R$114,1,0)</f>
        <v>#N/A</v>
      </c>
      <c r="AF192" s="250" t="e">
        <f t="shared" si="29"/>
        <v>#N/A</v>
      </c>
      <c r="AG192" s="249" t="e">
        <f>IF($AF192="współrzędne niezmienione",VLOOKUP($H192,'WMA -stare dane'!$H$2:$P$114,3,0),"")</f>
        <v>#N/A</v>
      </c>
      <c r="AH192" s="249" t="e">
        <f>IF($AF192="współrzędne niezmienione",VLOOKUP($H192,'WMA -stare dane'!$H$2:$P$114,4,0),"")</f>
        <v>#N/A</v>
      </c>
      <c r="AI192" s="249" t="e">
        <f>IF($AF192="współrzędne niezmienione",VLOOKUP($H192,'WMA -stare dane'!$H$2:$P$114,5,0),"")</f>
        <v>#N/A</v>
      </c>
      <c r="AJ192" s="249" t="e">
        <f>IF($AF192="współrzędne niezmienione",VLOOKUP($H192,'WMA -stare dane'!$H$2:$P$114,6,0),"")</f>
        <v>#N/A</v>
      </c>
      <c r="AK192" s="250" t="e">
        <f>IF($AF192="współrzędne niezmienione",VLOOKUP($H192,'WMA -stare dane'!$H$2:$P$114,7,0),"")</f>
        <v>#N/A</v>
      </c>
      <c r="AL192" s="250" t="e">
        <f>IF($AF192="współrzędne niezmienione",VLOOKUP($H192,'WMA -stare dane'!$H$2:$P$114,8,0),"")</f>
        <v>#N/A</v>
      </c>
      <c r="AM192" s="250" t="e">
        <f>IF($AF192="współrzędne niezmienione",VLOOKUP($H192,'WMA -stare dane'!$H$2:$P$114,9,0),"")</f>
        <v>#N/A</v>
      </c>
    </row>
    <row r="193" spans="1:39" ht="43.5" hidden="1">
      <c r="A193" s="42">
        <v>191</v>
      </c>
      <c r="B193" s="21">
        <v>191</v>
      </c>
      <c r="C193" s="7" t="s">
        <v>167</v>
      </c>
      <c r="D193" s="1" t="s">
        <v>168</v>
      </c>
      <c r="E193" s="20" t="s">
        <v>102</v>
      </c>
      <c r="F193" s="1" t="s">
        <v>1979</v>
      </c>
      <c r="G193" s="1"/>
      <c r="H193" s="1" t="s">
        <v>1980</v>
      </c>
      <c r="I193" s="1"/>
      <c r="J193" s="1" t="s">
        <v>2842</v>
      </c>
      <c r="K193" s="1" t="s">
        <v>2843</v>
      </c>
      <c r="L193" s="1"/>
      <c r="M193" s="1"/>
      <c r="N193" s="1"/>
      <c r="O193" s="1" t="s">
        <v>1981</v>
      </c>
      <c r="P193" s="1">
        <v>81</v>
      </c>
      <c r="Q193" s="1" t="s">
        <v>1982</v>
      </c>
      <c r="R193" s="1" t="s">
        <v>383</v>
      </c>
      <c r="S193" s="1"/>
      <c r="T193" s="20" t="s">
        <v>94</v>
      </c>
      <c r="U193" s="7"/>
      <c r="V193" s="1"/>
      <c r="W193" s="31" t="s">
        <v>178</v>
      </c>
      <c r="X193" s="31" t="s">
        <v>1983</v>
      </c>
      <c r="Y193" s="32"/>
      <c r="Z193" s="48" t="s">
        <v>1734</v>
      </c>
      <c r="AA193" s="20" t="s">
        <v>166</v>
      </c>
      <c r="AB193" s="20" t="s">
        <v>96</v>
      </c>
      <c r="AC193"/>
      <c r="AD193" s="249" t="e">
        <f>VLOOKUP(H193,'WMA -stare dane'!$H$1:$R$114,1,0)</f>
        <v>#N/A</v>
      </c>
      <c r="AE193" s="249" t="e">
        <f>VLOOKUP(I193,'WMA -stare dane'!$I$1:$R$114,1,0)</f>
        <v>#N/A</v>
      </c>
      <c r="AF193" s="250" t="e">
        <f t="shared" si="29"/>
        <v>#N/A</v>
      </c>
      <c r="AG193" s="249" t="e">
        <f>IF($AF193="współrzędne niezmienione",VLOOKUP($H193,'WMA -stare dane'!$H$2:$P$114,3,0),"")</f>
        <v>#N/A</v>
      </c>
      <c r="AH193" s="249" t="e">
        <f>IF($AF193="współrzędne niezmienione",VLOOKUP($H193,'WMA -stare dane'!$H$2:$P$114,4,0),"")</f>
        <v>#N/A</v>
      </c>
      <c r="AI193" s="249" t="e">
        <f>IF($AF193="współrzędne niezmienione",VLOOKUP($H193,'WMA -stare dane'!$H$2:$P$114,5,0),"")</f>
        <v>#N/A</v>
      </c>
      <c r="AJ193" s="249" t="e">
        <f>IF($AF193="współrzędne niezmienione",VLOOKUP($H193,'WMA -stare dane'!$H$2:$P$114,6,0),"")</f>
        <v>#N/A</v>
      </c>
      <c r="AK193" s="250" t="e">
        <f>IF($AF193="współrzędne niezmienione",VLOOKUP($H193,'WMA -stare dane'!$H$2:$P$114,7,0),"")</f>
        <v>#N/A</v>
      </c>
      <c r="AL193" s="250" t="e">
        <f>IF($AF193="współrzędne niezmienione",VLOOKUP($H193,'WMA -stare dane'!$H$2:$P$114,8,0),"")</f>
        <v>#N/A</v>
      </c>
      <c r="AM193" s="250" t="e">
        <f>IF($AF193="współrzędne niezmienione",VLOOKUP($H193,'WMA -stare dane'!$H$2:$P$114,9,0),"")</f>
        <v>#N/A</v>
      </c>
    </row>
    <row r="194" spans="1:39" ht="29" hidden="1">
      <c r="A194" s="42">
        <v>192</v>
      </c>
      <c r="B194" s="21">
        <v>192</v>
      </c>
      <c r="C194" s="7" t="s">
        <v>131</v>
      </c>
      <c r="D194" s="1" t="s">
        <v>132</v>
      </c>
      <c r="E194" s="20" t="s">
        <v>102</v>
      </c>
      <c r="F194" s="1" t="s">
        <v>1894</v>
      </c>
      <c r="G194" s="1"/>
      <c r="H194" s="1" t="s">
        <v>1984</v>
      </c>
      <c r="I194" s="1"/>
      <c r="J194" s="1" t="s">
        <v>2844</v>
      </c>
      <c r="K194" s="1" t="s">
        <v>2845</v>
      </c>
      <c r="L194" s="1"/>
      <c r="M194" s="1"/>
      <c r="N194" s="1" t="s">
        <v>1985</v>
      </c>
      <c r="O194" s="1"/>
      <c r="P194" s="1">
        <v>15</v>
      </c>
      <c r="Q194" s="1" t="s">
        <v>1986</v>
      </c>
      <c r="R194" s="1" t="s">
        <v>73</v>
      </c>
      <c r="S194" s="1"/>
      <c r="T194" s="20" t="s">
        <v>94</v>
      </c>
      <c r="U194" s="7"/>
      <c r="V194" s="1"/>
      <c r="W194" s="14" t="s">
        <v>95</v>
      </c>
      <c r="X194" s="14"/>
      <c r="Y194" s="32"/>
      <c r="Z194" s="34"/>
      <c r="AA194" s="36"/>
      <c r="AB194" s="36" t="s">
        <v>96</v>
      </c>
      <c r="AD194" s="249" t="e">
        <f>VLOOKUP(H194,'WMA -stare dane'!$H$1:$R$114,1,0)</f>
        <v>#N/A</v>
      </c>
      <c r="AE194" s="249" t="e">
        <f>VLOOKUP(I194,'WMA -stare dane'!$I$1:$R$114,1,0)</f>
        <v>#N/A</v>
      </c>
      <c r="AF194" s="250" t="e">
        <f t="shared" si="29"/>
        <v>#N/A</v>
      </c>
      <c r="AG194" s="249" t="e">
        <f>IF($AF194="współrzędne niezmienione",VLOOKUP($H194,'WMA -stare dane'!$H$2:$P$114,3,0),"")</f>
        <v>#N/A</v>
      </c>
      <c r="AH194" s="249" t="e">
        <f>IF($AF194="współrzędne niezmienione",VLOOKUP($H194,'WMA -stare dane'!$H$2:$P$114,4,0),"")</f>
        <v>#N/A</v>
      </c>
      <c r="AI194" s="249" t="e">
        <f>IF($AF194="współrzędne niezmienione",VLOOKUP($H194,'WMA -stare dane'!$H$2:$P$114,5,0),"")</f>
        <v>#N/A</v>
      </c>
      <c r="AJ194" s="249" t="e">
        <f>IF($AF194="współrzędne niezmienione",VLOOKUP($H194,'WMA -stare dane'!$H$2:$P$114,6,0),"")</f>
        <v>#N/A</v>
      </c>
      <c r="AK194" s="250" t="e">
        <f>IF($AF194="współrzędne niezmienione",VLOOKUP($H194,'WMA -stare dane'!$H$2:$P$114,7,0),"")</f>
        <v>#N/A</v>
      </c>
      <c r="AL194" s="250" t="e">
        <f>IF($AF194="współrzędne niezmienione",VLOOKUP($H194,'WMA -stare dane'!$H$2:$P$114,8,0),"")</f>
        <v>#N/A</v>
      </c>
      <c r="AM194" s="250" t="e">
        <f>IF($AF194="współrzędne niezmienione",VLOOKUP($H194,'WMA -stare dane'!$H$2:$P$114,9,0),"")</f>
        <v>#N/A</v>
      </c>
    </row>
    <row r="195" spans="1:39" ht="43.5" hidden="1">
      <c r="A195" s="42">
        <v>193</v>
      </c>
      <c r="B195" s="21">
        <v>193</v>
      </c>
      <c r="C195" s="7" t="s">
        <v>463</v>
      </c>
      <c r="D195" s="1" t="s">
        <v>86</v>
      </c>
      <c r="E195" s="20" t="s">
        <v>102</v>
      </c>
      <c r="F195" s="1" t="s">
        <v>1987</v>
      </c>
      <c r="G195" s="1"/>
      <c r="H195" s="1" t="s">
        <v>1988</v>
      </c>
      <c r="I195" s="1"/>
      <c r="J195" s="1" t="s">
        <v>2846</v>
      </c>
      <c r="K195" s="1" t="s">
        <v>2847</v>
      </c>
      <c r="L195" s="1"/>
      <c r="M195" s="1"/>
      <c r="N195" s="1"/>
      <c r="O195" s="1"/>
      <c r="P195" s="1">
        <v>16</v>
      </c>
      <c r="Q195" s="1" t="s">
        <v>1989</v>
      </c>
      <c r="R195" s="1" t="s">
        <v>73</v>
      </c>
      <c r="S195" s="1"/>
      <c r="T195" s="20" t="s">
        <v>94</v>
      </c>
      <c r="U195" s="7"/>
      <c r="V195" s="1"/>
      <c r="W195" s="14" t="s">
        <v>95</v>
      </c>
      <c r="X195" s="14"/>
      <c r="Y195" s="32"/>
      <c r="Z195" s="34"/>
      <c r="AA195" s="36" t="s">
        <v>96</v>
      </c>
      <c r="AB195" s="36" t="s">
        <v>96</v>
      </c>
      <c r="AC195"/>
      <c r="AD195" s="249" t="e">
        <f>VLOOKUP(H195,'WMA -stare dane'!$H$1:$R$114,1,0)</f>
        <v>#N/A</v>
      </c>
      <c r="AE195" s="249" t="e">
        <f>VLOOKUP(I195,'WMA -stare dane'!$I$1:$R$114,1,0)</f>
        <v>#N/A</v>
      </c>
      <c r="AF195" s="250" t="e">
        <f t="shared" si="29"/>
        <v>#N/A</v>
      </c>
      <c r="AG195" s="249" t="e">
        <f>IF($AF195="współrzędne niezmienione",VLOOKUP($H195,'WMA -stare dane'!$H$2:$P$114,3,0),"")</f>
        <v>#N/A</v>
      </c>
      <c r="AH195" s="249" t="e">
        <f>IF($AF195="współrzędne niezmienione",VLOOKUP($H195,'WMA -stare dane'!$H$2:$P$114,4,0),"")</f>
        <v>#N/A</v>
      </c>
      <c r="AI195" s="249" t="e">
        <f>IF($AF195="współrzędne niezmienione",VLOOKUP($H195,'WMA -stare dane'!$H$2:$P$114,5,0),"")</f>
        <v>#N/A</v>
      </c>
      <c r="AJ195" s="249" t="e">
        <f>IF($AF195="współrzędne niezmienione",VLOOKUP($H195,'WMA -stare dane'!$H$2:$P$114,6,0),"")</f>
        <v>#N/A</v>
      </c>
      <c r="AK195" s="250" t="e">
        <f>IF($AF195="współrzędne niezmienione",VLOOKUP($H195,'WMA -stare dane'!$H$2:$P$114,7,0),"")</f>
        <v>#N/A</v>
      </c>
      <c r="AL195" s="250" t="e">
        <f>IF($AF195="współrzędne niezmienione",VLOOKUP($H195,'WMA -stare dane'!$H$2:$P$114,8,0),"")</f>
        <v>#N/A</v>
      </c>
      <c r="AM195" s="250" t="e">
        <f>IF($AF195="współrzędne niezmienione",VLOOKUP($H195,'WMA -stare dane'!$H$2:$P$114,9,0),"")</f>
        <v>#N/A</v>
      </c>
    </row>
    <row r="196" spans="1:39" ht="93.75" hidden="1" customHeight="1">
      <c r="A196" s="42">
        <v>194</v>
      </c>
      <c r="B196" s="21">
        <v>194</v>
      </c>
      <c r="C196" s="7" t="s">
        <v>85</v>
      </c>
      <c r="D196" s="1" t="s">
        <v>1073</v>
      </c>
      <c r="E196" s="20" t="s">
        <v>102</v>
      </c>
      <c r="F196" s="1" t="s">
        <v>1990</v>
      </c>
      <c r="G196" s="1"/>
      <c r="H196" s="1" t="s">
        <v>1991</v>
      </c>
      <c r="I196" s="1"/>
      <c r="J196" s="1" t="s">
        <v>2848</v>
      </c>
      <c r="K196" s="1" t="s">
        <v>2849</v>
      </c>
      <c r="L196" s="1"/>
      <c r="M196" s="1"/>
      <c r="N196" s="1" t="s">
        <v>1992</v>
      </c>
      <c r="O196" s="1"/>
      <c r="P196" s="1">
        <v>65</v>
      </c>
      <c r="Q196" s="1" t="s">
        <v>1993</v>
      </c>
      <c r="R196" s="1" t="s">
        <v>73</v>
      </c>
      <c r="S196" s="1"/>
      <c r="T196" s="1" t="s">
        <v>1994</v>
      </c>
      <c r="U196" s="7" t="s">
        <v>557</v>
      </c>
      <c r="V196" s="1"/>
      <c r="W196" s="2" t="s">
        <v>127</v>
      </c>
      <c r="X196" s="2"/>
      <c r="Y196" s="32"/>
      <c r="Z196" s="34"/>
      <c r="AA196" s="36"/>
      <c r="AB196" s="61"/>
      <c r="AC196"/>
      <c r="AD196" s="249" t="e">
        <f>VLOOKUP(H196,'WMA -stare dane'!$H$1:$R$114,1,0)</f>
        <v>#N/A</v>
      </c>
      <c r="AE196" s="249" t="e">
        <f>VLOOKUP(I196,'WMA -stare dane'!$I$1:$R$114,1,0)</f>
        <v>#N/A</v>
      </c>
      <c r="AF196" s="250" t="e">
        <f t="shared" si="29"/>
        <v>#N/A</v>
      </c>
      <c r="AG196" s="249" t="e">
        <f>IF($AF196="współrzędne niezmienione",VLOOKUP($H196,'WMA -stare dane'!$H$2:$P$114,3,0),"")</f>
        <v>#N/A</v>
      </c>
      <c r="AH196" s="249" t="e">
        <f>IF($AF196="współrzędne niezmienione",VLOOKUP($H196,'WMA -stare dane'!$H$2:$P$114,4,0),"")</f>
        <v>#N/A</v>
      </c>
      <c r="AI196" s="249" t="e">
        <f>IF($AF196="współrzędne niezmienione",VLOOKUP($H196,'WMA -stare dane'!$H$2:$P$114,5,0),"")</f>
        <v>#N/A</v>
      </c>
      <c r="AJ196" s="249" t="e">
        <f>IF($AF196="współrzędne niezmienione",VLOOKUP($H196,'WMA -stare dane'!$H$2:$P$114,6,0),"")</f>
        <v>#N/A</v>
      </c>
      <c r="AK196" s="250" t="e">
        <f>IF($AF196="współrzędne niezmienione",VLOOKUP($H196,'WMA -stare dane'!$H$2:$P$114,7,0),"")</f>
        <v>#N/A</v>
      </c>
      <c r="AL196" s="250" t="e">
        <f>IF($AF196="współrzędne niezmienione",VLOOKUP($H196,'WMA -stare dane'!$H$2:$P$114,8,0),"")</f>
        <v>#N/A</v>
      </c>
      <c r="AM196" s="250" t="e">
        <f>IF($AF196="współrzędne niezmienione",VLOOKUP($H196,'WMA -stare dane'!$H$2:$P$114,9,0),"")</f>
        <v>#N/A</v>
      </c>
    </row>
    <row r="197" spans="1:39" s="12" customFormat="1" ht="93.75" hidden="1" customHeight="1">
      <c r="A197" s="42">
        <v>195</v>
      </c>
      <c r="B197" s="21">
        <v>195</v>
      </c>
      <c r="C197" s="7" t="s">
        <v>85</v>
      </c>
      <c r="D197" s="1" t="s">
        <v>1073</v>
      </c>
      <c r="E197" s="20" t="s">
        <v>102</v>
      </c>
      <c r="F197" s="1" t="s">
        <v>1995</v>
      </c>
      <c r="G197" s="1"/>
      <c r="H197" s="66" t="s">
        <v>1996</v>
      </c>
      <c r="I197" s="1"/>
      <c r="J197" s="1" t="s">
        <v>2850</v>
      </c>
      <c r="K197" s="1" t="s">
        <v>2851</v>
      </c>
      <c r="L197" s="1"/>
      <c r="M197" s="1"/>
      <c r="N197" s="1" t="s">
        <v>1997</v>
      </c>
      <c r="O197" s="1"/>
      <c r="P197" s="1">
        <v>62</v>
      </c>
      <c r="Q197" s="1" t="s">
        <v>1998</v>
      </c>
      <c r="R197" s="1" t="s">
        <v>123</v>
      </c>
      <c r="S197" s="1"/>
      <c r="T197" s="1" t="s">
        <v>1999</v>
      </c>
      <c r="U197" s="7" t="s">
        <v>557</v>
      </c>
      <c r="V197" s="1" t="s">
        <v>2000</v>
      </c>
      <c r="W197" s="14" t="s">
        <v>95</v>
      </c>
      <c r="X197" s="14"/>
      <c r="Y197" s="32" t="s">
        <v>2001</v>
      </c>
      <c r="Z197" s="47"/>
      <c r="AA197" s="54" t="s">
        <v>2002</v>
      </c>
      <c r="AB197" s="67" t="s">
        <v>96</v>
      </c>
      <c r="AD197" s="249" t="e">
        <f>VLOOKUP(H197,'WMA -stare dane'!$H$1:$R$114,1,0)</f>
        <v>#N/A</v>
      </c>
      <c r="AE197" s="249" t="e">
        <f>VLOOKUP(I197,'WMA -stare dane'!$I$1:$R$114,1,0)</f>
        <v>#N/A</v>
      </c>
      <c r="AF197" s="250" t="e">
        <f t="shared" ref="AF197:AF260" si="34">IF(AND(H197=AD197,I197=AE197),"współrzędne niezmienione","różnica")</f>
        <v>#N/A</v>
      </c>
      <c r="AG197" s="249" t="e">
        <f>IF($AF197="współrzędne niezmienione",VLOOKUP($H197,'WMA -stare dane'!$H$2:$P$114,3,0),"")</f>
        <v>#N/A</v>
      </c>
      <c r="AH197" s="249" t="e">
        <f>IF($AF197="współrzędne niezmienione",VLOOKUP($H197,'WMA -stare dane'!$H$2:$P$114,4,0),"")</f>
        <v>#N/A</v>
      </c>
      <c r="AI197" s="249" t="e">
        <f>IF($AF197="współrzędne niezmienione",VLOOKUP($H197,'WMA -stare dane'!$H$2:$P$114,5,0),"")</f>
        <v>#N/A</v>
      </c>
      <c r="AJ197" s="249" t="e">
        <f>IF($AF197="współrzędne niezmienione",VLOOKUP($H197,'WMA -stare dane'!$H$2:$P$114,6,0),"")</f>
        <v>#N/A</v>
      </c>
      <c r="AK197" s="250" t="e">
        <f>IF($AF197="współrzędne niezmienione",VLOOKUP($H197,'WMA -stare dane'!$H$2:$P$114,7,0),"")</f>
        <v>#N/A</v>
      </c>
      <c r="AL197" s="250" t="e">
        <f>IF($AF197="współrzędne niezmienione",VLOOKUP($H197,'WMA -stare dane'!$H$2:$P$114,8,0),"")</f>
        <v>#N/A</v>
      </c>
      <c r="AM197" s="250" t="e">
        <f>IF($AF197="współrzędne niezmienione",VLOOKUP($H197,'WMA -stare dane'!$H$2:$P$114,9,0),"")</f>
        <v>#N/A</v>
      </c>
    </row>
    <row r="198" spans="1:39" ht="43.5" hidden="1">
      <c r="A198" s="42">
        <v>196</v>
      </c>
      <c r="B198" s="21">
        <v>196</v>
      </c>
      <c r="C198" s="7" t="s">
        <v>463</v>
      </c>
      <c r="D198" s="1" t="s">
        <v>598</v>
      </c>
      <c r="E198" s="20" t="s">
        <v>102</v>
      </c>
      <c r="F198" s="1" t="s">
        <v>2003</v>
      </c>
      <c r="G198" s="1"/>
      <c r="H198" s="1" t="s">
        <v>2004</v>
      </c>
      <c r="I198" s="1"/>
      <c r="J198" s="1" t="s">
        <v>2852</v>
      </c>
      <c r="K198" s="1" t="s">
        <v>2853</v>
      </c>
      <c r="L198" s="1"/>
      <c r="M198" s="1"/>
      <c r="N198" s="1" t="s">
        <v>2005</v>
      </c>
      <c r="O198" s="1"/>
      <c r="P198" s="1">
        <v>15</v>
      </c>
      <c r="Q198" s="1" t="s">
        <v>2006</v>
      </c>
      <c r="R198" s="1" t="s">
        <v>73</v>
      </c>
      <c r="S198" s="1"/>
      <c r="T198" s="1" t="s">
        <v>94</v>
      </c>
      <c r="U198" s="7"/>
      <c r="V198" s="1"/>
      <c r="W198" s="14" t="s">
        <v>95</v>
      </c>
      <c r="X198" s="14"/>
      <c r="Y198" s="32"/>
      <c r="Z198" s="34"/>
      <c r="AA198" s="36"/>
      <c r="AB198" s="36" t="s">
        <v>96</v>
      </c>
      <c r="AD198" s="249" t="e">
        <f>VLOOKUP(H198,'WMA -stare dane'!$H$1:$R$114,1,0)</f>
        <v>#N/A</v>
      </c>
      <c r="AE198" s="249" t="e">
        <f>VLOOKUP(I198,'WMA -stare dane'!$I$1:$R$114,1,0)</f>
        <v>#N/A</v>
      </c>
      <c r="AF198" s="250" t="e">
        <f t="shared" si="34"/>
        <v>#N/A</v>
      </c>
      <c r="AG198" s="249" t="e">
        <f>IF($AF198="współrzędne niezmienione",VLOOKUP($H198,'WMA -stare dane'!$H$2:$P$114,3,0),"")</f>
        <v>#N/A</v>
      </c>
      <c r="AH198" s="249" t="e">
        <f>IF($AF198="współrzędne niezmienione",VLOOKUP($H198,'WMA -stare dane'!$H$2:$P$114,4,0),"")</f>
        <v>#N/A</v>
      </c>
      <c r="AI198" s="249" t="e">
        <f>IF($AF198="współrzędne niezmienione",VLOOKUP($H198,'WMA -stare dane'!$H$2:$P$114,5,0),"")</f>
        <v>#N/A</v>
      </c>
      <c r="AJ198" s="249" t="e">
        <f>IF($AF198="współrzędne niezmienione",VLOOKUP($H198,'WMA -stare dane'!$H$2:$P$114,6,0),"")</f>
        <v>#N/A</v>
      </c>
      <c r="AK198" s="250" t="e">
        <f>IF($AF198="współrzędne niezmienione",VLOOKUP($H198,'WMA -stare dane'!$H$2:$P$114,7,0),"")</f>
        <v>#N/A</v>
      </c>
      <c r="AL198" s="250" t="e">
        <f>IF($AF198="współrzędne niezmienione",VLOOKUP($H198,'WMA -stare dane'!$H$2:$P$114,8,0),"")</f>
        <v>#N/A</v>
      </c>
      <c r="AM198" s="250" t="e">
        <f>IF($AF198="współrzędne niezmienione",VLOOKUP($H198,'WMA -stare dane'!$H$2:$P$114,9,0),"")</f>
        <v>#N/A</v>
      </c>
    </row>
    <row r="199" spans="1:39" ht="43.5" hidden="1">
      <c r="A199" s="42">
        <v>197</v>
      </c>
      <c r="B199" s="21">
        <v>197</v>
      </c>
      <c r="C199" s="7" t="s">
        <v>463</v>
      </c>
      <c r="D199" s="1" t="s">
        <v>598</v>
      </c>
      <c r="E199" s="20" t="s">
        <v>102</v>
      </c>
      <c r="F199" s="1" t="s">
        <v>2007</v>
      </c>
      <c r="G199" s="1"/>
      <c r="H199" s="1" t="s">
        <v>2008</v>
      </c>
      <c r="I199" s="1"/>
      <c r="J199" s="1" t="s">
        <v>2854</v>
      </c>
      <c r="K199" s="1" t="s">
        <v>2855</v>
      </c>
      <c r="L199" s="1"/>
      <c r="M199" s="1"/>
      <c r="N199" s="1"/>
      <c r="O199" s="1"/>
      <c r="P199" s="1">
        <v>55</v>
      </c>
      <c r="Q199" s="1" t="s">
        <v>2009</v>
      </c>
      <c r="R199" s="1" t="s">
        <v>73</v>
      </c>
      <c r="S199" s="1"/>
      <c r="T199" s="1" t="s">
        <v>94</v>
      </c>
      <c r="U199" s="7"/>
      <c r="V199" s="1"/>
      <c r="W199" s="14" t="s">
        <v>95</v>
      </c>
      <c r="X199" s="14"/>
      <c r="Y199" s="32"/>
      <c r="Z199" s="34"/>
      <c r="AA199" s="36"/>
      <c r="AB199" s="36" t="s">
        <v>96</v>
      </c>
      <c r="AD199" s="249" t="e">
        <f>VLOOKUP(H199,'WMA -stare dane'!$H$1:$R$114,1,0)</f>
        <v>#N/A</v>
      </c>
      <c r="AE199" s="249" t="e">
        <f>VLOOKUP(I199,'WMA -stare dane'!$I$1:$R$114,1,0)</f>
        <v>#N/A</v>
      </c>
      <c r="AF199" s="250" t="e">
        <f t="shared" si="34"/>
        <v>#N/A</v>
      </c>
      <c r="AG199" s="249" t="e">
        <f>IF($AF199="współrzędne niezmienione",VLOOKUP($H199,'WMA -stare dane'!$H$2:$P$114,3,0),"")</f>
        <v>#N/A</v>
      </c>
      <c r="AH199" s="249" t="e">
        <f>IF($AF199="współrzędne niezmienione",VLOOKUP($H199,'WMA -stare dane'!$H$2:$P$114,4,0),"")</f>
        <v>#N/A</v>
      </c>
      <c r="AI199" s="249" t="e">
        <f>IF($AF199="współrzędne niezmienione",VLOOKUP($H199,'WMA -stare dane'!$H$2:$P$114,5,0),"")</f>
        <v>#N/A</v>
      </c>
      <c r="AJ199" s="249" t="e">
        <f>IF($AF199="współrzędne niezmienione",VLOOKUP($H199,'WMA -stare dane'!$H$2:$P$114,6,0),"")</f>
        <v>#N/A</v>
      </c>
      <c r="AK199" s="250" t="e">
        <f>IF($AF199="współrzędne niezmienione",VLOOKUP($H199,'WMA -stare dane'!$H$2:$P$114,7,0),"")</f>
        <v>#N/A</v>
      </c>
      <c r="AL199" s="250" t="e">
        <f>IF($AF199="współrzędne niezmienione",VLOOKUP($H199,'WMA -stare dane'!$H$2:$P$114,8,0),"")</f>
        <v>#N/A</v>
      </c>
      <c r="AM199" s="250" t="e">
        <f>IF($AF199="współrzędne niezmienione",VLOOKUP($H199,'WMA -stare dane'!$H$2:$P$114,9,0),"")</f>
        <v>#N/A</v>
      </c>
    </row>
    <row r="200" spans="1:39" ht="29" hidden="1">
      <c r="A200" s="42">
        <v>198</v>
      </c>
      <c r="B200" s="21">
        <v>198</v>
      </c>
      <c r="C200" s="7" t="s">
        <v>228</v>
      </c>
      <c r="D200" s="1" t="s">
        <v>2010</v>
      </c>
      <c r="E200" s="20" t="s">
        <v>102</v>
      </c>
      <c r="F200" s="1" t="s">
        <v>2011</v>
      </c>
      <c r="G200" s="1"/>
      <c r="H200" s="1" t="s">
        <v>2012</v>
      </c>
      <c r="I200" s="1"/>
      <c r="J200" s="1" t="s">
        <v>2856</v>
      </c>
      <c r="K200" s="1" t="s">
        <v>2857</v>
      </c>
      <c r="L200" s="1"/>
      <c r="M200" s="1"/>
      <c r="N200" s="1" t="s">
        <v>2013</v>
      </c>
      <c r="O200" s="1"/>
      <c r="P200" s="1">
        <v>10</v>
      </c>
      <c r="Q200" s="1" t="s">
        <v>1204</v>
      </c>
      <c r="R200" s="1" t="s">
        <v>73</v>
      </c>
      <c r="S200" s="1"/>
      <c r="T200" s="20" t="s">
        <v>94</v>
      </c>
      <c r="U200" s="7"/>
      <c r="V200" s="1"/>
      <c r="W200" s="14" t="s">
        <v>95</v>
      </c>
      <c r="X200" s="14"/>
      <c r="Y200" s="32"/>
      <c r="Z200" s="34"/>
      <c r="AA200" s="36"/>
      <c r="AB200" s="36" t="s">
        <v>96</v>
      </c>
      <c r="AC200"/>
      <c r="AD200" s="249" t="e">
        <f>VLOOKUP(H200,'WMA -stare dane'!$H$1:$R$114,1,0)</f>
        <v>#N/A</v>
      </c>
      <c r="AE200" s="249" t="e">
        <f>VLOOKUP(I200,'WMA -stare dane'!$I$1:$R$114,1,0)</f>
        <v>#N/A</v>
      </c>
      <c r="AF200" s="250" t="e">
        <f t="shared" si="34"/>
        <v>#N/A</v>
      </c>
      <c r="AG200" s="249" t="e">
        <f>IF($AF200="współrzędne niezmienione",VLOOKUP($H200,'WMA -stare dane'!$H$2:$P$114,3,0),"")</f>
        <v>#N/A</v>
      </c>
      <c r="AH200" s="249" t="e">
        <f>IF($AF200="współrzędne niezmienione",VLOOKUP($H200,'WMA -stare dane'!$H$2:$P$114,4,0),"")</f>
        <v>#N/A</v>
      </c>
      <c r="AI200" s="249" t="e">
        <f>IF($AF200="współrzędne niezmienione",VLOOKUP($H200,'WMA -stare dane'!$H$2:$P$114,5,0),"")</f>
        <v>#N/A</v>
      </c>
      <c r="AJ200" s="249" t="e">
        <f>IF($AF200="współrzędne niezmienione",VLOOKUP($H200,'WMA -stare dane'!$H$2:$P$114,6,0),"")</f>
        <v>#N/A</v>
      </c>
      <c r="AK200" s="250" t="e">
        <f>IF($AF200="współrzędne niezmienione",VLOOKUP($H200,'WMA -stare dane'!$H$2:$P$114,7,0),"")</f>
        <v>#N/A</v>
      </c>
      <c r="AL200" s="250" t="e">
        <f>IF($AF200="współrzędne niezmienione",VLOOKUP($H200,'WMA -stare dane'!$H$2:$P$114,8,0),"")</f>
        <v>#N/A</v>
      </c>
      <c r="AM200" s="250" t="e">
        <f>IF($AF200="współrzędne niezmienione",VLOOKUP($H200,'WMA -stare dane'!$H$2:$P$114,9,0),"")</f>
        <v>#N/A</v>
      </c>
    </row>
    <row r="201" spans="1:39" ht="29" hidden="1">
      <c r="A201" s="42">
        <v>199</v>
      </c>
      <c r="B201" s="21">
        <v>199</v>
      </c>
      <c r="C201" s="7" t="s">
        <v>228</v>
      </c>
      <c r="D201" s="1" t="s">
        <v>2010</v>
      </c>
      <c r="E201" s="20" t="s">
        <v>102</v>
      </c>
      <c r="F201" s="49" t="s">
        <v>2014</v>
      </c>
      <c r="G201" s="1"/>
      <c r="H201" s="1" t="s">
        <v>2015</v>
      </c>
      <c r="I201" s="1"/>
      <c r="J201" s="1" t="s">
        <v>2858</v>
      </c>
      <c r="K201" s="1" t="s">
        <v>2859</v>
      </c>
      <c r="L201" s="1"/>
      <c r="M201" s="1"/>
      <c r="N201" s="1" t="s">
        <v>2016</v>
      </c>
      <c r="O201" s="1"/>
      <c r="P201" s="1">
        <v>60</v>
      </c>
      <c r="Q201" s="1" t="s">
        <v>2017</v>
      </c>
      <c r="R201" s="1" t="s">
        <v>73</v>
      </c>
      <c r="S201" s="1"/>
      <c r="T201" s="20" t="s">
        <v>94</v>
      </c>
      <c r="U201" s="7"/>
      <c r="V201" s="1"/>
      <c r="W201" s="14" t="s">
        <v>95</v>
      </c>
      <c r="X201" s="14"/>
      <c r="Y201" s="32"/>
      <c r="Z201" s="53" t="s">
        <v>2018</v>
      </c>
      <c r="AA201" s="36"/>
      <c r="AB201" s="36" t="s">
        <v>96</v>
      </c>
      <c r="AC201"/>
      <c r="AD201" s="249" t="e">
        <f>VLOOKUP(H201,'WMA -stare dane'!$H$1:$R$114,1,0)</f>
        <v>#N/A</v>
      </c>
      <c r="AE201" s="249" t="e">
        <f>VLOOKUP(I201,'WMA -stare dane'!$I$1:$R$114,1,0)</f>
        <v>#N/A</v>
      </c>
      <c r="AF201" s="250" t="e">
        <f t="shared" si="34"/>
        <v>#N/A</v>
      </c>
      <c r="AG201" s="249" t="e">
        <f>IF($AF201="współrzędne niezmienione",VLOOKUP($H201,'WMA -stare dane'!$H$2:$P$114,3,0),"")</f>
        <v>#N/A</v>
      </c>
      <c r="AH201" s="249" t="e">
        <f>IF($AF201="współrzędne niezmienione",VLOOKUP($H201,'WMA -stare dane'!$H$2:$P$114,4,0),"")</f>
        <v>#N/A</v>
      </c>
      <c r="AI201" s="249" t="e">
        <f>IF($AF201="współrzędne niezmienione",VLOOKUP($H201,'WMA -stare dane'!$H$2:$P$114,5,0),"")</f>
        <v>#N/A</v>
      </c>
      <c r="AJ201" s="249" t="e">
        <f>IF($AF201="współrzędne niezmienione",VLOOKUP($H201,'WMA -stare dane'!$H$2:$P$114,6,0),"")</f>
        <v>#N/A</v>
      </c>
      <c r="AK201" s="250" t="e">
        <f>IF($AF201="współrzędne niezmienione",VLOOKUP($H201,'WMA -stare dane'!$H$2:$P$114,7,0),"")</f>
        <v>#N/A</v>
      </c>
      <c r="AL201" s="250" t="e">
        <f>IF($AF201="współrzędne niezmienione",VLOOKUP($H201,'WMA -stare dane'!$H$2:$P$114,8,0),"")</f>
        <v>#N/A</v>
      </c>
      <c r="AM201" s="250" t="e">
        <f>IF($AF201="współrzędne niezmienione",VLOOKUP($H201,'WMA -stare dane'!$H$2:$P$114,9,0),"")</f>
        <v>#N/A</v>
      </c>
    </row>
    <row r="202" spans="1:39" ht="29" hidden="1">
      <c r="A202" s="42">
        <v>200</v>
      </c>
      <c r="B202" s="21">
        <v>200</v>
      </c>
      <c r="C202" s="7" t="s">
        <v>228</v>
      </c>
      <c r="D202" s="1" t="s">
        <v>2010</v>
      </c>
      <c r="E202" s="20" t="s">
        <v>102</v>
      </c>
      <c r="F202" s="1" t="s">
        <v>2019</v>
      </c>
      <c r="G202" s="1"/>
      <c r="H202" s="1" t="s">
        <v>2020</v>
      </c>
      <c r="I202" s="1"/>
      <c r="J202" s="1" t="s">
        <v>2860</v>
      </c>
      <c r="K202" s="1" t="s">
        <v>2861</v>
      </c>
      <c r="L202" s="1"/>
      <c r="M202" s="1"/>
      <c r="N202" s="1" t="s">
        <v>2021</v>
      </c>
      <c r="O202" s="1"/>
      <c r="P202" s="1">
        <v>92</v>
      </c>
      <c r="Q202" s="1" t="s">
        <v>2022</v>
      </c>
      <c r="R202" s="1" t="s">
        <v>73</v>
      </c>
      <c r="S202" s="1"/>
      <c r="T202" s="20" t="s">
        <v>94</v>
      </c>
      <c r="U202" s="7"/>
      <c r="V202" s="1"/>
      <c r="W202" s="14" t="s">
        <v>95</v>
      </c>
      <c r="X202" s="14"/>
      <c r="Y202" s="32"/>
      <c r="Z202" s="53" t="s">
        <v>2023</v>
      </c>
      <c r="AA202" s="36"/>
      <c r="AB202" s="36" t="s">
        <v>96</v>
      </c>
      <c r="AC202"/>
      <c r="AD202" s="249" t="e">
        <f>VLOOKUP(H202,'WMA -stare dane'!$H$1:$R$114,1,0)</f>
        <v>#N/A</v>
      </c>
      <c r="AE202" s="249" t="e">
        <f>VLOOKUP(I202,'WMA -stare dane'!$I$1:$R$114,1,0)</f>
        <v>#N/A</v>
      </c>
      <c r="AF202" s="250" t="e">
        <f t="shared" si="34"/>
        <v>#N/A</v>
      </c>
      <c r="AG202" s="249" t="e">
        <f>IF($AF202="współrzędne niezmienione",VLOOKUP($H202,'WMA -stare dane'!$H$2:$P$114,3,0),"")</f>
        <v>#N/A</v>
      </c>
      <c r="AH202" s="249" t="e">
        <f>IF($AF202="współrzędne niezmienione",VLOOKUP($H202,'WMA -stare dane'!$H$2:$P$114,4,0),"")</f>
        <v>#N/A</v>
      </c>
      <c r="AI202" s="249" t="e">
        <f>IF($AF202="współrzędne niezmienione",VLOOKUP($H202,'WMA -stare dane'!$H$2:$P$114,5,0),"")</f>
        <v>#N/A</v>
      </c>
      <c r="AJ202" s="249" t="e">
        <f>IF($AF202="współrzędne niezmienione",VLOOKUP($H202,'WMA -stare dane'!$H$2:$P$114,6,0),"")</f>
        <v>#N/A</v>
      </c>
      <c r="AK202" s="250" t="e">
        <f>IF($AF202="współrzędne niezmienione",VLOOKUP($H202,'WMA -stare dane'!$H$2:$P$114,7,0),"")</f>
        <v>#N/A</v>
      </c>
      <c r="AL202" s="250" t="e">
        <f>IF($AF202="współrzędne niezmienione",VLOOKUP($H202,'WMA -stare dane'!$H$2:$P$114,8,0),"")</f>
        <v>#N/A</v>
      </c>
      <c r="AM202" s="250" t="e">
        <f>IF($AF202="współrzędne niezmienione",VLOOKUP($H202,'WMA -stare dane'!$H$2:$P$114,9,0),"")</f>
        <v>#N/A</v>
      </c>
    </row>
    <row r="203" spans="1:39" ht="29" hidden="1">
      <c r="A203" s="42">
        <v>201</v>
      </c>
      <c r="B203" s="21">
        <v>201</v>
      </c>
      <c r="C203" s="7" t="s">
        <v>62</v>
      </c>
      <c r="D203" s="1" t="s">
        <v>2010</v>
      </c>
      <c r="E203" s="20" t="s">
        <v>102</v>
      </c>
      <c r="F203" s="1" t="s">
        <v>2024</v>
      </c>
      <c r="G203" s="1"/>
      <c r="H203" s="1" t="s">
        <v>2025</v>
      </c>
      <c r="I203" s="1"/>
      <c r="J203" s="1" t="s">
        <v>2862</v>
      </c>
      <c r="K203" s="1" t="s">
        <v>2863</v>
      </c>
      <c r="L203" s="1"/>
      <c r="M203" s="1"/>
      <c r="N203" s="1"/>
      <c r="O203" s="1"/>
      <c r="P203" s="1" t="s">
        <v>2026</v>
      </c>
      <c r="Q203" s="1" t="s">
        <v>2027</v>
      </c>
      <c r="R203" s="1" t="s">
        <v>73</v>
      </c>
      <c r="S203" s="1"/>
      <c r="T203" s="20" t="s">
        <v>94</v>
      </c>
      <c r="U203" s="7"/>
      <c r="V203" s="1"/>
      <c r="W203" s="14" t="s">
        <v>95</v>
      </c>
      <c r="X203" s="14"/>
      <c r="Y203" s="32"/>
      <c r="Z203" s="53" t="s">
        <v>1750</v>
      </c>
      <c r="AA203" s="36"/>
      <c r="AB203" s="36" t="s">
        <v>96</v>
      </c>
      <c r="AC203"/>
      <c r="AD203" s="249" t="e">
        <f>VLOOKUP(H203,'WMA -stare dane'!$H$1:$R$114,1,0)</f>
        <v>#N/A</v>
      </c>
      <c r="AE203" s="249" t="e">
        <f>VLOOKUP(I203,'WMA -stare dane'!$I$1:$R$114,1,0)</f>
        <v>#N/A</v>
      </c>
      <c r="AF203" s="250" t="e">
        <f t="shared" si="34"/>
        <v>#N/A</v>
      </c>
      <c r="AG203" s="249" t="e">
        <f>IF($AF203="współrzędne niezmienione",VLOOKUP($H203,'WMA -stare dane'!$H$2:$P$114,3,0),"")</f>
        <v>#N/A</v>
      </c>
      <c r="AH203" s="249" t="e">
        <f>IF($AF203="współrzędne niezmienione",VLOOKUP($H203,'WMA -stare dane'!$H$2:$P$114,4,0),"")</f>
        <v>#N/A</v>
      </c>
      <c r="AI203" s="249" t="e">
        <f>IF($AF203="współrzędne niezmienione",VLOOKUP($H203,'WMA -stare dane'!$H$2:$P$114,5,0),"")</f>
        <v>#N/A</v>
      </c>
      <c r="AJ203" s="249" t="e">
        <f>IF($AF203="współrzędne niezmienione",VLOOKUP($H203,'WMA -stare dane'!$H$2:$P$114,6,0),"")</f>
        <v>#N/A</v>
      </c>
      <c r="AK203" s="250" t="e">
        <f>IF($AF203="współrzędne niezmienione",VLOOKUP($H203,'WMA -stare dane'!$H$2:$P$114,7,0),"")</f>
        <v>#N/A</v>
      </c>
      <c r="AL203" s="250" t="e">
        <f>IF($AF203="współrzędne niezmienione",VLOOKUP($H203,'WMA -stare dane'!$H$2:$P$114,8,0),"")</f>
        <v>#N/A</v>
      </c>
      <c r="AM203" s="250" t="e">
        <f>IF($AF203="współrzędne niezmienione",VLOOKUP($H203,'WMA -stare dane'!$H$2:$P$114,9,0),"")</f>
        <v>#N/A</v>
      </c>
    </row>
    <row r="204" spans="1:39" ht="87" hidden="1">
      <c r="A204" s="42">
        <v>202</v>
      </c>
      <c r="B204" s="21">
        <v>202</v>
      </c>
      <c r="C204" s="7" t="s">
        <v>228</v>
      </c>
      <c r="D204" s="1" t="s">
        <v>63</v>
      </c>
      <c r="E204" s="20" t="s">
        <v>102</v>
      </c>
      <c r="F204" s="1" t="s">
        <v>2028</v>
      </c>
      <c r="G204" s="1"/>
      <c r="H204" s="1" t="s">
        <v>2029</v>
      </c>
      <c r="I204" s="1"/>
      <c r="J204" s="1" t="s">
        <v>2864</v>
      </c>
      <c r="K204" s="1" t="s">
        <v>2865</v>
      </c>
      <c r="L204" s="1"/>
      <c r="M204" s="1"/>
      <c r="N204" s="1" t="s">
        <v>2030</v>
      </c>
      <c r="O204" s="1"/>
      <c r="P204" s="1">
        <v>61</v>
      </c>
      <c r="Q204" s="1" t="s">
        <v>2031</v>
      </c>
      <c r="R204" s="1" t="s">
        <v>123</v>
      </c>
      <c r="S204" s="1"/>
      <c r="T204" s="1" t="s">
        <v>2032</v>
      </c>
      <c r="U204" s="7" t="s">
        <v>2033</v>
      </c>
      <c r="V204" s="1" t="s">
        <v>2034</v>
      </c>
      <c r="W204" s="14" t="s">
        <v>95</v>
      </c>
      <c r="X204" s="14"/>
      <c r="Y204" s="32"/>
      <c r="Z204" s="54" t="s">
        <v>2035</v>
      </c>
      <c r="AA204" s="36"/>
      <c r="AB204" s="36" t="s">
        <v>96</v>
      </c>
      <c r="AC204"/>
      <c r="AD204" s="249" t="e">
        <f>VLOOKUP(H204,'WMA -stare dane'!$H$1:$R$114,1,0)</f>
        <v>#N/A</v>
      </c>
      <c r="AE204" s="249" t="e">
        <f>VLOOKUP(I204,'WMA -stare dane'!$I$1:$R$114,1,0)</f>
        <v>#N/A</v>
      </c>
      <c r="AF204" s="250" t="e">
        <f t="shared" si="34"/>
        <v>#N/A</v>
      </c>
      <c r="AG204" s="249" t="e">
        <f>IF($AF204="współrzędne niezmienione",VLOOKUP($H204,'WMA -stare dane'!$H$2:$P$114,3,0),"")</f>
        <v>#N/A</v>
      </c>
      <c r="AH204" s="249" t="e">
        <f>IF($AF204="współrzędne niezmienione",VLOOKUP($H204,'WMA -stare dane'!$H$2:$P$114,4,0),"")</f>
        <v>#N/A</v>
      </c>
      <c r="AI204" s="249" t="e">
        <f>IF($AF204="współrzędne niezmienione",VLOOKUP($H204,'WMA -stare dane'!$H$2:$P$114,5,0),"")</f>
        <v>#N/A</v>
      </c>
      <c r="AJ204" s="249" t="e">
        <f>IF($AF204="współrzędne niezmienione",VLOOKUP($H204,'WMA -stare dane'!$H$2:$P$114,6,0),"")</f>
        <v>#N/A</v>
      </c>
      <c r="AK204" s="250" t="e">
        <f>IF($AF204="współrzędne niezmienione",VLOOKUP($H204,'WMA -stare dane'!$H$2:$P$114,7,0),"")</f>
        <v>#N/A</v>
      </c>
      <c r="AL204" s="250" t="e">
        <f>IF($AF204="współrzędne niezmienione",VLOOKUP($H204,'WMA -stare dane'!$H$2:$P$114,8,0),"")</f>
        <v>#N/A</v>
      </c>
      <c r="AM204" s="250" t="e">
        <f>IF($AF204="współrzędne niezmienione",VLOOKUP($H204,'WMA -stare dane'!$H$2:$P$114,9,0),"")</f>
        <v>#N/A</v>
      </c>
    </row>
    <row r="205" spans="1:39" ht="101.5">
      <c r="A205" s="42">
        <v>203</v>
      </c>
      <c r="B205" s="21">
        <v>203</v>
      </c>
      <c r="C205" s="7" t="s">
        <v>228</v>
      </c>
      <c r="D205" s="1" t="s">
        <v>63</v>
      </c>
      <c r="E205" s="1" t="s">
        <v>64</v>
      </c>
      <c r="F205" s="1" t="s">
        <v>2036</v>
      </c>
      <c r="G205" s="1" t="s">
        <v>2037</v>
      </c>
      <c r="H205" s="1" t="s">
        <v>2038</v>
      </c>
      <c r="I205" s="1" t="s">
        <v>2039</v>
      </c>
      <c r="J205" s="1" t="s">
        <v>2048</v>
      </c>
      <c r="K205" s="1" t="s">
        <v>2049</v>
      </c>
      <c r="L205" s="1" t="s">
        <v>2050</v>
      </c>
      <c r="M205" s="1" t="s">
        <v>2051</v>
      </c>
      <c r="N205" s="1" t="s">
        <v>2040</v>
      </c>
      <c r="O205" s="1" t="s">
        <v>2041</v>
      </c>
      <c r="P205" s="1" t="s">
        <v>235</v>
      </c>
      <c r="Q205" s="1" t="s">
        <v>2042</v>
      </c>
      <c r="R205" s="1" t="s">
        <v>123</v>
      </c>
      <c r="S205" s="1"/>
      <c r="T205" s="1" t="s">
        <v>2043</v>
      </c>
      <c r="U205" s="7" t="s">
        <v>2033</v>
      </c>
      <c r="V205" s="1" t="s">
        <v>2044</v>
      </c>
      <c r="W205" s="14" t="s">
        <v>95</v>
      </c>
      <c r="X205" s="14" t="s">
        <v>2045</v>
      </c>
      <c r="Y205" s="32" t="s">
        <v>2046</v>
      </c>
      <c r="Z205" s="54" t="s">
        <v>2047</v>
      </c>
      <c r="AA205" s="36" t="s">
        <v>96</v>
      </c>
      <c r="AB205" s="36" t="s">
        <v>96</v>
      </c>
      <c r="AC205"/>
      <c r="AD205" s="249"/>
      <c r="AE205" s="249"/>
      <c r="AF205" s="250"/>
      <c r="AG205" s="260" t="str">
        <f>J205</f>
        <v>52.155125</v>
      </c>
      <c r="AH205" s="260" t="str">
        <f t="shared" ref="AH205:AJ205" si="35">K205</f>
        <v>21.118536</v>
      </c>
      <c r="AI205" s="260" t="str">
        <f t="shared" si="35"/>
        <v>52.194086</v>
      </c>
      <c r="AJ205" s="260" t="str">
        <f t="shared" si="35"/>
        <v>21.248175</v>
      </c>
      <c r="AK205" s="250"/>
      <c r="AL205" s="250"/>
      <c r="AM205" s="250"/>
    </row>
    <row r="206" spans="1:39" ht="147" hidden="1" customHeight="1">
      <c r="A206" s="42">
        <v>204</v>
      </c>
      <c r="B206" s="21">
        <v>204</v>
      </c>
      <c r="C206" s="7" t="s">
        <v>1146</v>
      </c>
      <c r="D206" s="1" t="s">
        <v>1086</v>
      </c>
      <c r="E206" s="20" t="s">
        <v>102</v>
      </c>
      <c r="F206" s="1" t="s">
        <v>2052</v>
      </c>
      <c r="G206" s="1"/>
      <c r="H206" s="1" t="s">
        <v>2053</v>
      </c>
      <c r="I206" s="1"/>
      <c r="J206" s="1" t="s">
        <v>2866</v>
      </c>
      <c r="K206" s="1" t="s">
        <v>2867</v>
      </c>
      <c r="L206" s="1"/>
      <c r="M206" s="1"/>
      <c r="N206" s="1" t="s">
        <v>2054</v>
      </c>
      <c r="O206" s="1"/>
      <c r="P206" s="1">
        <v>74</v>
      </c>
      <c r="Q206" s="1" t="s">
        <v>2055</v>
      </c>
      <c r="R206" s="1" t="s">
        <v>73</v>
      </c>
      <c r="S206" s="1"/>
      <c r="T206" s="1" t="s">
        <v>2056</v>
      </c>
      <c r="U206" s="7" t="s">
        <v>557</v>
      </c>
      <c r="V206" s="1" t="s">
        <v>2057</v>
      </c>
      <c r="W206" s="15" t="s">
        <v>76</v>
      </c>
      <c r="X206" s="15" t="s">
        <v>1927</v>
      </c>
      <c r="Y206" s="32"/>
      <c r="Z206" s="34"/>
      <c r="AA206" s="36"/>
      <c r="AB206" s="36" t="s">
        <v>96</v>
      </c>
      <c r="AC206"/>
      <c r="AD206" s="249" t="e">
        <f>VLOOKUP(H206,'WMA -stare dane'!$H$1:$R$114,1,0)</f>
        <v>#N/A</v>
      </c>
      <c r="AE206" s="249" t="e">
        <f>VLOOKUP(I206,'WMA -stare dane'!$I$1:$R$114,1,0)</f>
        <v>#N/A</v>
      </c>
      <c r="AF206" s="250" t="e">
        <f t="shared" si="34"/>
        <v>#N/A</v>
      </c>
      <c r="AG206" s="249" t="e">
        <f>IF($AF206="współrzędne niezmienione",VLOOKUP($H206,'WMA -stare dane'!$H$2:$P$114,3,0),"")</f>
        <v>#N/A</v>
      </c>
      <c r="AH206" s="249" t="e">
        <f>IF($AF206="współrzędne niezmienione",VLOOKUP($H206,'WMA -stare dane'!$H$2:$P$114,4,0),"")</f>
        <v>#N/A</v>
      </c>
      <c r="AI206" s="249" t="e">
        <f>IF($AF206="współrzędne niezmienione",VLOOKUP($H206,'WMA -stare dane'!$H$2:$P$114,5,0),"")</f>
        <v>#N/A</v>
      </c>
      <c r="AJ206" s="249" t="e">
        <f>IF($AF206="współrzędne niezmienione",VLOOKUP($H206,'WMA -stare dane'!$H$2:$P$114,6,0),"")</f>
        <v>#N/A</v>
      </c>
      <c r="AK206" s="250" t="e">
        <f>IF($AF206="współrzędne niezmienione",VLOOKUP($H206,'WMA -stare dane'!$H$2:$P$114,7,0),"")</f>
        <v>#N/A</v>
      </c>
      <c r="AL206" s="250" t="e">
        <f>IF($AF206="współrzędne niezmienione",VLOOKUP($H206,'WMA -stare dane'!$H$2:$P$114,8,0),"")</f>
        <v>#N/A</v>
      </c>
      <c r="AM206" s="250" t="e">
        <f>IF($AF206="współrzędne niezmienione",VLOOKUP($H206,'WMA -stare dane'!$H$2:$P$114,9,0),"")</f>
        <v>#N/A</v>
      </c>
    </row>
    <row r="207" spans="1:39" ht="116" hidden="1">
      <c r="A207" s="42">
        <v>205</v>
      </c>
      <c r="B207" s="21">
        <v>205</v>
      </c>
      <c r="C207" s="7" t="s">
        <v>160</v>
      </c>
      <c r="D207" s="1" t="s">
        <v>672</v>
      </c>
      <c r="E207" s="20" t="s">
        <v>102</v>
      </c>
      <c r="F207" s="1" t="s">
        <v>2058</v>
      </c>
      <c r="G207" s="1"/>
      <c r="H207" s="1" t="s">
        <v>2059</v>
      </c>
      <c r="I207" s="1"/>
      <c r="J207" s="1" t="s">
        <v>2868</v>
      </c>
      <c r="K207" s="1" t="s">
        <v>2869</v>
      </c>
      <c r="L207" s="1"/>
      <c r="M207" s="1"/>
      <c r="N207" s="1" t="s">
        <v>2060</v>
      </c>
      <c r="O207" s="1"/>
      <c r="P207" s="1">
        <v>78</v>
      </c>
      <c r="Q207" s="1" t="s">
        <v>2061</v>
      </c>
      <c r="R207" s="1" t="s">
        <v>383</v>
      </c>
      <c r="S207" s="1"/>
      <c r="T207" s="1" t="s">
        <v>2062</v>
      </c>
      <c r="U207" s="7" t="s">
        <v>102</v>
      </c>
      <c r="V207" s="1" t="s">
        <v>2063</v>
      </c>
      <c r="W207" s="2" t="s">
        <v>127</v>
      </c>
      <c r="X207" s="2" t="s">
        <v>2064</v>
      </c>
      <c r="Y207" s="32"/>
      <c r="Z207" s="32" t="s">
        <v>2065</v>
      </c>
      <c r="AA207" s="32"/>
      <c r="AB207" s="32" t="s">
        <v>96</v>
      </c>
      <c r="AC207"/>
      <c r="AD207" s="249" t="e">
        <f>VLOOKUP(H207,'WMA -stare dane'!$H$1:$R$114,1,0)</f>
        <v>#N/A</v>
      </c>
      <c r="AE207" s="249" t="e">
        <f>VLOOKUP(I207,'WMA -stare dane'!$I$1:$R$114,1,0)</f>
        <v>#N/A</v>
      </c>
      <c r="AF207" s="250" t="e">
        <f t="shared" si="34"/>
        <v>#N/A</v>
      </c>
      <c r="AG207" s="249" t="e">
        <f>IF($AF207="współrzędne niezmienione",VLOOKUP($H207,'WMA -stare dane'!$H$2:$P$114,3,0),"")</f>
        <v>#N/A</v>
      </c>
      <c r="AH207" s="249" t="e">
        <f>IF($AF207="współrzędne niezmienione",VLOOKUP($H207,'WMA -stare dane'!$H$2:$P$114,4,0),"")</f>
        <v>#N/A</v>
      </c>
      <c r="AI207" s="249" t="e">
        <f>IF($AF207="współrzędne niezmienione",VLOOKUP($H207,'WMA -stare dane'!$H$2:$P$114,5,0),"")</f>
        <v>#N/A</v>
      </c>
      <c r="AJ207" s="249" t="e">
        <f>IF($AF207="współrzędne niezmienione",VLOOKUP($H207,'WMA -stare dane'!$H$2:$P$114,6,0),"")</f>
        <v>#N/A</v>
      </c>
      <c r="AK207" s="250" t="e">
        <f>IF($AF207="współrzędne niezmienione",VLOOKUP($H207,'WMA -stare dane'!$H$2:$P$114,7,0),"")</f>
        <v>#N/A</v>
      </c>
      <c r="AL207" s="250" t="e">
        <f>IF($AF207="współrzędne niezmienione",VLOOKUP($H207,'WMA -stare dane'!$H$2:$P$114,8,0),"")</f>
        <v>#N/A</v>
      </c>
      <c r="AM207" s="250" t="e">
        <f>IF($AF207="współrzędne niezmienione",VLOOKUP($H207,'WMA -stare dane'!$H$2:$P$114,9,0),"")</f>
        <v>#N/A</v>
      </c>
    </row>
    <row r="208" spans="1:39" ht="116" hidden="1">
      <c r="A208" s="42">
        <v>206</v>
      </c>
      <c r="B208" s="21">
        <v>206</v>
      </c>
      <c r="C208" s="7" t="s">
        <v>160</v>
      </c>
      <c r="D208" s="1" t="s">
        <v>672</v>
      </c>
      <c r="E208" s="20" t="s">
        <v>102</v>
      </c>
      <c r="F208" s="1" t="s">
        <v>2066</v>
      </c>
      <c r="G208" s="1"/>
      <c r="H208" s="1" t="s">
        <v>2067</v>
      </c>
      <c r="I208" s="1"/>
      <c r="J208" s="1" t="s">
        <v>2870</v>
      </c>
      <c r="K208" s="1" t="s">
        <v>2871</v>
      </c>
      <c r="L208" s="1"/>
      <c r="M208" s="1"/>
      <c r="N208" s="1" t="s">
        <v>2068</v>
      </c>
      <c r="O208" s="1"/>
      <c r="P208" s="1">
        <v>78</v>
      </c>
      <c r="Q208" s="1" t="s">
        <v>2069</v>
      </c>
      <c r="R208" s="1" t="s">
        <v>383</v>
      </c>
      <c r="S208" s="1"/>
      <c r="T208" s="1" t="s">
        <v>2070</v>
      </c>
      <c r="U208" s="7" t="s">
        <v>102</v>
      </c>
      <c r="V208" s="1" t="s">
        <v>2071</v>
      </c>
      <c r="W208" s="2" t="s">
        <v>127</v>
      </c>
      <c r="X208" s="2" t="s">
        <v>2064</v>
      </c>
      <c r="Y208" s="32"/>
      <c r="Z208" s="32" t="s">
        <v>2072</v>
      </c>
      <c r="AA208" s="32"/>
      <c r="AB208" s="32" t="s">
        <v>96</v>
      </c>
      <c r="AC208"/>
      <c r="AD208" s="249" t="e">
        <f>VLOOKUP(H208,'WMA -stare dane'!$H$1:$R$114,1,0)</f>
        <v>#N/A</v>
      </c>
      <c r="AE208" s="249" t="e">
        <f>VLOOKUP(I208,'WMA -stare dane'!$I$1:$R$114,1,0)</f>
        <v>#N/A</v>
      </c>
      <c r="AF208" s="250" t="e">
        <f t="shared" si="34"/>
        <v>#N/A</v>
      </c>
      <c r="AG208" s="249" t="e">
        <f>IF($AF208="współrzędne niezmienione",VLOOKUP($H208,'WMA -stare dane'!$H$2:$P$114,3,0),"")</f>
        <v>#N/A</v>
      </c>
      <c r="AH208" s="249" t="e">
        <f>IF($AF208="współrzędne niezmienione",VLOOKUP($H208,'WMA -stare dane'!$H$2:$P$114,4,0),"")</f>
        <v>#N/A</v>
      </c>
      <c r="AI208" s="249" t="e">
        <f>IF($AF208="współrzędne niezmienione",VLOOKUP($H208,'WMA -stare dane'!$H$2:$P$114,5,0),"")</f>
        <v>#N/A</v>
      </c>
      <c r="AJ208" s="249" t="e">
        <f>IF($AF208="współrzędne niezmienione",VLOOKUP($H208,'WMA -stare dane'!$H$2:$P$114,6,0),"")</f>
        <v>#N/A</v>
      </c>
      <c r="AK208" s="250" t="e">
        <f>IF($AF208="współrzędne niezmienione",VLOOKUP($H208,'WMA -stare dane'!$H$2:$P$114,7,0),"")</f>
        <v>#N/A</v>
      </c>
      <c r="AL208" s="250" t="e">
        <f>IF($AF208="współrzędne niezmienione",VLOOKUP($H208,'WMA -stare dane'!$H$2:$P$114,8,0),"")</f>
        <v>#N/A</v>
      </c>
      <c r="AM208" s="250" t="e">
        <f>IF($AF208="współrzędne niezmienione",VLOOKUP($H208,'WMA -stare dane'!$H$2:$P$114,9,0),"")</f>
        <v>#N/A</v>
      </c>
    </row>
    <row r="209" spans="1:39" ht="29" hidden="1">
      <c r="A209" s="42">
        <v>207</v>
      </c>
      <c r="B209" s="21">
        <v>207</v>
      </c>
      <c r="C209" s="7" t="s">
        <v>160</v>
      </c>
      <c r="D209" s="1" t="s">
        <v>672</v>
      </c>
      <c r="E209" s="20" t="s">
        <v>102</v>
      </c>
      <c r="F209" s="1" t="s">
        <v>2073</v>
      </c>
      <c r="G209" s="1"/>
      <c r="H209" s="1" t="s">
        <v>2074</v>
      </c>
      <c r="I209" s="1"/>
      <c r="J209" s="1" t="s">
        <v>2872</v>
      </c>
      <c r="K209" s="1" t="s">
        <v>2873</v>
      </c>
      <c r="L209" s="1"/>
      <c r="M209" s="1"/>
      <c r="N209" s="1" t="s">
        <v>2075</v>
      </c>
      <c r="O209" s="1"/>
      <c r="P209" s="1">
        <v>42</v>
      </c>
      <c r="Q209" s="1" t="s">
        <v>2076</v>
      </c>
      <c r="R209" s="1" t="s">
        <v>383</v>
      </c>
      <c r="S209" s="1"/>
      <c r="T209" s="1" t="s">
        <v>94</v>
      </c>
      <c r="U209" s="7"/>
      <c r="V209" s="1"/>
      <c r="W209" s="14" t="s">
        <v>95</v>
      </c>
      <c r="X209" s="14" t="s">
        <v>1969</v>
      </c>
      <c r="Y209" s="32"/>
      <c r="Z209" s="34"/>
      <c r="AA209" s="36"/>
      <c r="AB209" s="36" t="s">
        <v>96</v>
      </c>
      <c r="AC209"/>
      <c r="AD209" s="249" t="e">
        <f>VLOOKUP(H209,'WMA -stare dane'!$H$1:$R$114,1,0)</f>
        <v>#N/A</v>
      </c>
      <c r="AE209" s="249" t="e">
        <f>VLOOKUP(I209,'WMA -stare dane'!$I$1:$R$114,1,0)</f>
        <v>#N/A</v>
      </c>
      <c r="AF209" s="250" t="e">
        <f t="shared" si="34"/>
        <v>#N/A</v>
      </c>
      <c r="AG209" s="249" t="e">
        <f>IF($AF209="współrzędne niezmienione",VLOOKUP($H209,'WMA -stare dane'!$H$2:$P$114,3,0),"")</f>
        <v>#N/A</v>
      </c>
      <c r="AH209" s="249" t="e">
        <f>IF($AF209="współrzędne niezmienione",VLOOKUP($H209,'WMA -stare dane'!$H$2:$P$114,4,0),"")</f>
        <v>#N/A</v>
      </c>
      <c r="AI209" s="249" t="e">
        <f>IF($AF209="współrzędne niezmienione",VLOOKUP($H209,'WMA -stare dane'!$H$2:$P$114,5,0),"")</f>
        <v>#N/A</v>
      </c>
      <c r="AJ209" s="249" t="e">
        <f>IF($AF209="współrzędne niezmienione",VLOOKUP($H209,'WMA -stare dane'!$H$2:$P$114,6,0),"")</f>
        <v>#N/A</v>
      </c>
      <c r="AK209" s="250" t="e">
        <f>IF($AF209="współrzędne niezmienione",VLOOKUP($H209,'WMA -stare dane'!$H$2:$P$114,7,0),"")</f>
        <v>#N/A</v>
      </c>
      <c r="AL209" s="250" t="e">
        <f>IF($AF209="współrzędne niezmienione",VLOOKUP($H209,'WMA -stare dane'!$H$2:$P$114,8,0),"")</f>
        <v>#N/A</v>
      </c>
      <c r="AM209" s="250" t="e">
        <f>IF($AF209="współrzędne niezmienione",VLOOKUP($H209,'WMA -stare dane'!$H$2:$P$114,9,0),"")</f>
        <v>#N/A</v>
      </c>
    </row>
    <row r="210" spans="1:39" ht="29" hidden="1">
      <c r="A210" s="42">
        <v>208</v>
      </c>
      <c r="B210" s="21">
        <v>208</v>
      </c>
      <c r="C210" s="7" t="s">
        <v>160</v>
      </c>
      <c r="D210" s="1" t="s">
        <v>672</v>
      </c>
      <c r="E210" s="20" t="s">
        <v>102</v>
      </c>
      <c r="F210" s="1" t="s">
        <v>2077</v>
      </c>
      <c r="G210" s="1"/>
      <c r="H210" s="1" t="s">
        <v>2078</v>
      </c>
      <c r="I210" s="1"/>
      <c r="J210" s="1" t="s">
        <v>2874</v>
      </c>
      <c r="K210" s="1" t="s">
        <v>2875</v>
      </c>
      <c r="L210" s="1"/>
      <c r="M210" s="1"/>
      <c r="N210" s="1" t="s">
        <v>2079</v>
      </c>
      <c r="O210" s="1"/>
      <c r="P210" s="1" t="s">
        <v>2080</v>
      </c>
      <c r="Q210" s="1" t="s">
        <v>2081</v>
      </c>
      <c r="R210" s="1" t="s">
        <v>73</v>
      </c>
      <c r="S210" s="1"/>
      <c r="T210" s="1" t="s">
        <v>94</v>
      </c>
      <c r="U210" s="7"/>
      <c r="V210" s="1"/>
      <c r="W210" s="14" t="s">
        <v>95</v>
      </c>
      <c r="X210" s="14"/>
      <c r="Y210" s="32"/>
      <c r="Z210" s="34"/>
      <c r="AA210" s="36"/>
      <c r="AB210" s="32" t="s">
        <v>96</v>
      </c>
      <c r="AC210"/>
      <c r="AD210" s="249" t="e">
        <f>VLOOKUP(H210,'WMA -stare dane'!$H$1:$R$114,1,0)</f>
        <v>#N/A</v>
      </c>
      <c r="AE210" s="249" t="e">
        <f>VLOOKUP(I210,'WMA -stare dane'!$I$1:$R$114,1,0)</f>
        <v>#N/A</v>
      </c>
      <c r="AF210" s="250" t="e">
        <f t="shared" si="34"/>
        <v>#N/A</v>
      </c>
      <c r="AG210" s="249" t="e">
        <f>IF($AF210="współrzędne niezmienione",VLOOKUP($H210,'WMA -stare dane'!$H$2:$P$114,3,0),"")</f>
        <v>#N/A</v>
      </c>
      <c r="AH210" s="249" t="e">
        <f>IF($AF210="współrzędne niezmienione",VLOOKUP($H210,'WMA -stare dane'!$H$2:$P$114,4,0),"")</f>
        <v>#N/A</v>
      </c>
      <c r="AI210" s="249" t="e">
        <f>IF($AF210="współrzędne niezmienione",VLOOKUP($H210,'WMA -stare dane'!$H$2:$P$114,5,0),"")</f>
        <v>#N/A</v>
      </c>
      <c r="AJ210" s="249" t="e">
        <f>IF($AF210="współrzędne niezmienione",VLOOKUP($H210,'WMA -stare dane'!$H$2:$P$114,6,0),"")</f>
        <v>#N/A</v>
      </c>
      <c r="AK210" s="250" t="e">
        <f>IF($AF210="współrzędne niezmienione",VLOOKUP($H210,'WMA -stare dane'!$H$2:$P$114,7,0),"")</f>
        <v>#N/A</v>
      </c>
      <c r="AL210" s="250" t="e">
        <f>IF($AF210="współrzędne niezmienione",VLOOKUP($H210,'WMA -stare dane'!$H$2:$P$114,8,0),"")</f>
        <v>#N/A</v>
      </c>
      <c r="AM210" s="250" t="e">
        <f>IF($AF210="współrzędne niezmienione",VLOOKUP($H210,'WMA -stare dane'!$H$2:$P$114,9,0),"")</f>
        <v>#N/A</v>
      </c>
    </row>
    <row r="211" spans="1:39" ht="29" hidden="1">
      <c r="A211" s="42">
        <v>209</v>
      </c>
      <c r="B211" s="21">
        <v>209</v>
      </c>
      <c r="C211" s="7" t="s">
        <v>269</v>
      </c>
      <c r="D211" s="1" t="s">
        <v>298</v>
      </c>
      <c r="E211" s="20" t="s">
        <v>102</v>
      </c>
      <c r="F211" s="1" t="s">
        <v>2082</v>
      </c>
      <c r="G211" s="1"/>
      <c r="H211" s="1" t="s">
        <v>2083</v>
      </c>
      <c r="I211" s="1"/>
      <c r="J211" s="1" t="s">
        <v>2876</v>
      </c>
      <c r="K211" s="1" t="s">
        <v>2877</v>
      </c>
      <c r="L211" s="1"/>
      <c r="M211" s="1"/>
      <c r="N211" s="1" t="s">
        <v>2084</v>
      </c>
      <c r="O211" s="1"/>
      <c r="P211" s="1">
        <v>60</v>
      </c>
      <c r="Q211" s="1" t="s">
        <v>2085</v>
      </c>
      <c r="R211" s="1" t="s">
        <v>73</v>
      </c>
      <c r="S211" s="1"/>
      <c r="T211" s="1" t="s">
        <v>94</v>
      </c>
      <c r="U211" s="7"/>
      <c r="V211" s="1"/>
      <c r="W211" s="14" t="s">
        <v>95</v>
      </c>
      <c r="X211" s="14"/>
      <c r="Y211" s="32"/>
      <c r="Z211" s="34"/>
      <c r="AA211" s="36"/>
      <c r="AB211" s="67" t="s">
        <v>282</v>
      </c>
      <c r="AC211"/>
      <c r="AD211" s="249" t="e">
        <f>VLOOKUP(H211,'WMA -stare dane'!$H$1:$R$114,1,0)</f>
        <v>#N/A</v>
      </c>
      <c r="AE211" s="249" t="e">
        <f>VLOOKUP(I211,'WMA -stare dane'!$I$1:$R$114,1,0)</f>
        <v>#N/A</v>
      </c>
      <c r="AF211" s="250" t="e">
        <f t="shared" si="34"/>
        <v>#N/A</v>
      </c>
      <c r="AG211" s="249" t="e">
        <f>IF($AF211="współrzędne niezmienione",VLOOKUP($H211,'WMA -stare dane'!$H$2:$P$114,3,0),"")</f>
        <v>#N/A</v>
      </c>
      <c r="AH211" s="249" t="e">
        <f>IF($AF211="współrzędne niezmienione",VLOOKUP($H211,'WMA -stare dane'!$H$2:$P$114,4,0),"")</f>
        <v>#N/A</v>
      </c>
      <c r="AI211" s="249" t="e">
        <f>IF($AF211="współrzędne niezmienione",VLOOKUP($H211,'WMA -stare dane'!$H$2:$P$114,5,0),"")</f>
        <v>#N/A</v>
      </c>
      <c r="AJ211" s="249" t="e">
        <f>IF($AF211="współrzędne niezmienione",VLOOKUP($H211,'WMA -stare dane'!$H$2:$P$114,6,0),"")</f>
        <v>#N/A</v>
      </c>
      <c r="AK211" s="250" t="e">
        <f>IF($AF211="współrzędne niezmienione",VLOOKUP($H211,'WMA -stare dane'!$H$2:$P$114,7,0),"")</f>
        <v>#N/A</v>
      </c>
      <c r="AL211" s="250" t="e">
        <f>IF($AF211="współrzędne niezmienione",VLOOKUP($H211,'WMA -stare dane'!$H$2:$P$114,8,0),"")</f>
        <v>#N/A</v>
      </c>
      <c r="AM211" s="250" t="e">
        <f>IF($AF211="współrzędne niezmienione",VLOOKUP($H211,'WMA -stare dane'!$H$2:$P$114,9,0),"")</f>
        <v>#N/A</v>
      </c>
    </row>
    <row r="212" spans="1:39" ht="29" hidden="1">
      <c r="A212" s="42">
        <v>210</v>
      </c>
      <c r="B212" s="21">
        <v>210</v>
      </c>
      <c r="C212" s="7" t="s">
        <v>269</v>
      </c>
      <c r="D212" s="1" t="s">
        <v>298</v>
      </c>
      <c r="E212" s="20" t="s">
        <v>102</v>
      </c>
      <c r="F212" s="1" t="s">
        <v>2086</v>
      </c>
      <c r="G212" s="1"/>
      <c r="H212" s="1" t="s">
        <v>2087</v>
      </c>
      <c r="I212" s="1"/>
      <c r="J212" s="1" t="s">
        <v>2878</v>
      </c>
      <c r="K212" s="1" t="s">
        <v>2879</v>
      </c>
      <c r="L212" s="1"/>
      <c r="M212" s="1"/>
      <c r="N212" s="1"/>
      <c r="O212" s="1"/>
      <c r="P212" s="1">
        <v>48</v>
      </c>
      <c r="Q212" s="1" t="s">
        <v>2088</v>
      </c>
      <c r="R212" s="1" t="s">
        <v>383</v>
      </c>
      <c r="S212" s="1"/>
      <c r="T212" s="1" t="s">
        <v>94</v>
      </c>
      <c r="U212" s="7"/>
      <c r="V212" s="1"/>
      <c r="W212" s="14" t="s">
        <v>95</v>
      </c>
      <c r="X212" s="14"/>
      <c r="Y212" s="32"/>
      <c r="Z212" s="34"/>
      <c r="AA212" s="36"/>
      <c r="AB212" s="67" t="s">
        <v>282</v>
      </c>
      <c r="AC212"/>
      <c r="AD212" s="249" t="e">
        <f>VLOOKUP(H212,'WMA -stare dane'!$H$1:$R$114,1,0)</f>
        <v>#N/A</v>
      </c>
      <c r="AE212" s="249" t="e">
        <f>VLOOKUP(I212,'WMA -stare dane'!$I$1:$R$114,1,0)</f>
        <v>#N/A</v>
      </c>
      <c r="AF212" s="250" t="e">
        <f t="shared" si="34"/>
        <v>#N/A</v>
      </c>
      <c r="AG212" s="249" t="e">
        <f>IF($AF212="współrzędne niezmienione",VLOOKUP($H212,'WMA -stare dane'!$H$2:$P$114,3,0),"")</f>
        <v>#N/A</v>
      </c>
      <c r="AH212" s="249" t="e">
        <f>IF($AF212="współrzędne niezmienione",VLOOKUP($H212,'WMA -stare dane'!$H$2:$P$114,4,0),"")</f>
        <v>#N/A</v>
      </c>
      <c r="AI212" s="249" t="e">
        <f>IF($AF212="współrzędne niezmienione",VLOOKUP($H212,'WMA -stare dane'!$H$2:$P$114,5,0),"")</f>
        <v>#N/A</v>
      </c>
      <c r="AJ212" s="249" t="e">
        <f>IF($AF212="współrzędne niezmienione",VLOOKUP($H212,'WMA -stare dane'!$H$2:$P$114,6,0),"")</f>
        <v>#N/A</v>
      </c>
      <c r="AK212" s="250" t="e">
        <f>IF($AF212="współrzędne niezmienione",VLOOKUP($H212,'WMA -stare dane'!$H$2:$P$114,7,0),"")</f>
        <v>#N/A</v>
      </c>
      <c r="AL212" s="250" t="e">
        <f>IF($AF212="współrzędne niezmienione",VLOOKUP($H212,'WMA -stare dane'!$H$2:$P$114,8,0),"")</f>
        <v>#N/A</v>
      </c>
      <c r="AM212" s="250" t="e">
        <f>IF($AF212="współrzędne niezmienione",VLOOKUP($H212,'WMA -stare dane'!$H$2:$P$114,9,0),"")</f>
        <v>#N/A</v>
      </c>
    </row>
    <row r="213" spans="1:39" ht="29" hidden="1">
      <c r="A213" s="42">
        <v>211</v>
      </c>
      <c r="B213" s="21">
        <v>211</v>
      </c>
      <c r="C213" s="7" t="s">
        <v>269</v>
      </c>
      <c r="D213" s="1" t="s">
        <v>298</v>
      </c>
      <c r="E213" s="20" t="s">
        <v>102</v>
      </c>
      <c r="F213" s="1" t="s">
        <v>2089</v>
      </c>
      <c r="G213" s="1"/>
      <c r="H213" s="1" t="s">
        <v>2090</v>
      </c>
      <c r="I213" s="1"/>
      <c r="J213" s="1" t="s">
        <v>2880</v>
      </c>
      <c r="K213" s="1" t="s">
        <v>2881</v>
      </c>
      <c r="L213" s="1"/>
      <c r="M213" s="1"/>
      <c r="N213" s="1" t="s">
        <v>2091</v>
      </c>
      <c r="O213" s="1"/>
      <c r="P213" s="1">
        <v>60</v>
      </c>
      <c r="Q213" s="1" t="s">
        <v>2092</v>
      </c>
      <c r="R213" s="1" t="s">
        <v>73</v>
      </c>
      <c r="S213" s="1"/>
      <c r="T213" s="1" t="s">
        <v>94</v>
      </c>
      <c r="U213" s="7"/>
      <c r="V213" s="1"/>
      <c r="W213" s="14" t="s">
        <v>95</v>
      </c>
      <c r="X213" s="14"/>
      <c r="Y213" s="32"/>
      <c r="Z213" s="34"/>
      <c r="AA213" s="36"/>
      <c r="AB213" s="67" t="s">
        <v>282</v>
      </c>
      <c r="AC213"/>
      <c r="AD213" s="249" t="e">
        <f>VLOOKUP(H213,'WMA -stare dane'!$H$1:$R$114,1,0)</f>
        <v>#N/A</v>
      </c>
      <c r="AE213" s="249" t="e">
        <f>VLOOKUP(I213,'WMA -stare dane'!$I$1:$R$114,1,0)</f>
        <v>#N/A</v>
      </c>
      <c r="AF213" s="250" t="e">
        <f t="shared" si="34"/>
        <v>#N/A</v>
      </c>
      <c r="AG213" s="249" t="e">
        <f>IF($AF213="współrzędne niezmienione",VLOOKUP($H213,'WMA -stare dane'!$H$2:$P$114,3,0),"")</f>
        <v>#N/A</v>
      </c>
      <c r="AH213" s="249" t="e">
        <f>IF($AF213="współrzędne niezmienione",VLOOKUP($H213,'WMA -stare dane'!$H$2:$P$114,4,0),"")</f>
        <v>#N/A</v>
      </c>
      <c r="AI213" s="249" t="e">
        <f>IF($AF213="współrzędne niezmienione",VLOOKUP($H213,'WMA -stare dane'!$H$2:$P$114,5,0),"")</f>
        <v>#N/A</v>
      </c>
      <c r="AJ213" s="249" t="e">
        <f>IF($AF213="współrzędne niezmienione",VLOOKUP($H213,'WMA -stare dane'!$H$2:$P$114,6,0),"")</f>
        <v>#N/A</v>
      </c>
      <c r="AK213" s="250" t="e">
        <f>IF($AF213="współrzędne niezmienione",VLOOKUP($H213,'WMA -stare dane'!$H$2:$P$114,7,0),"")</f>
        <v>#N/A</v>
      </c>
      <c r="AL213" s="250" t="e">
        <f>IF($AF213="współrzędne niezmienione",VLOOKUP($H213,'WMA -stare dane'!$H$2:$P$114,8,0),"")</f>
        <v>#N/A</v>
      </c>
      <c r="AM213" s="250" t="e">
        <f>IF($AF213="współrzędne niezmienione",VLOOKUP($H213,'WMA -stare dane'!$H$2:$P$114,9,0),"")</f>
        <v>#N/A</v>
      </c>
    </row>
    <row r="214" spans="1:39" ht="116" hidden="1">
      <c r="A214" s="42">
        <v>212</v>
      </c>
      <c r="B214" s="21">
        <v>212</v>
      </c>
      <c r="C214" s="7" t="s">
        <v>269</v>
      </c>
      <c r="D214" s="1" t="s">
        <v>298</v>
      </c>
      <c r="E214" s="20" t="s">
        <v>102</v>
      </c>
      <c r="F214" s="1" t="s">
        <v>2093</v>
      </c>
      <c r="G214" s="1"/>
      <c r="H214" s="1" t="s">
        <v>2094</v>
      </c>
      <c r="I214" s="1"/>
      <c r="J214" s="1" t="s">
        <v>2882</v>
      </c>
      <c r="K214" s="1" t="s">
        <v>2883</v>
      </c>
      <c r="L214" s="1"/>
      <c r="M214" s="1"/>
      <c r="N214" s="1" t="s">
        <v>2095</v>
      </c>
      <c r="O214" s="1"/>
      <c r="P214" s="1">
        <v>92</v>
      </c>
      <c r="Q214" s="1" t="s">
        <v>2096</v>
      </c>
      <c r="R214" s="1" t="s">
        <v>383</v>
      </c>
      <c r="S214" s="1"/>
      <c r="T214" s="1" t="s">
        <v>2097</v>
      </c>
      <c r="U214" s="7"/>
      <c r="V214" s="1"/>
      <c r="W214" s="15" t="s">
        <v>76</v>
      </c>
      <c r="X214" s="15" t="s">
        <v>2098</v>
      </c>
      <c r="Y214" s="32"/>
      <c r="Z214" s="34"/>
      <c r="AA214" s="36"/>
      <c r="AB214" s="36" t="s">
        <v>96</v>
      </c>
      <c r="AC214"/>
      <c r="AD214" s="249" t="e">
        <f>VLOOKUP(H214,'WMA -stare dane'!$H$1:$R$114,1,0)</f>
        <v>#N/A</v>
      </c>
      <c r="AE214" s="249" t="e">
        <f>VLOOKUP(I214,'WMA -stare dane'!$I$1:$R$114,1,0)</f>
        <v>#N/A</v>
      </c>
      <c r="AF214" s="250" t="e">
        <f t="shared" si="34"/>
        <v>#N/A</v>
      </c>
      <c r="AG214" s="249" t="e">
        <f>IF($AF214="współrzędne niezmienione",VLOOKUP($H214,'WMA -stare dane'!$H$2:$P$114,3,0),"")</f>
        <v>#N/A</v>
      </c>
      <c r="AH214" s="249" t="e">
        <f>IF($AF214="współrzędne niezmienione",VLOOKUP($H214,'WMA -stare dane'!$H$2:$P$114,4,0),"")</f>
        <v>#N/A</v>
      </c>
      <c r="AI214" s="249" t="e">
        <f>IF($AF214="współrzędne niezmienione",VLOOKUP($H214,'WMA -stare dane'!$H$2:$P$114,5,0),"")</f>
        <v>#N/A</v>
      </c>
      <c r="AJ214" s="249" t="e">
        <f>IF($AF214="współrzędne niezmienione",VLOOKUP($H214,'WMA -stare dane'!$H$2:$P$114,6,0),"")</f>
        <v>#N/A</v>
      </c>
      <c r="AK214" s="250" t="e">
        <f>IF($AF214="współrzędne niezmienione",VLOOKUP($H214,'WMA -stare dane'!$H$2:$P$114,7,0),"")</f>
        <v>#N/A</v>
      </c>
      <c r="AL214" s="250" t="e">
        <f>IF($AF214="współrzędne niezmienione",VLOOKUP($H214,'WMA -stare dane'!$H$2:$P$114,8,0),"")</f>
        <v>#N/A</v>
      </c>
      <c r="AM214" s="250" t="e">
        <f>IF($AF214="współrzędne niezmienione",VLOOKUP($H214,'WMA -stare dane'!$H$2:$P$114,9,0),"")</f>
        <v>#N/A</v>
      </c>
    </row>
    <row r="215" spans="1:39" ht="58" hidden="1">
      <c r="A215" s="42">
        <v>213</v>
      </c>
      <c r="B215" s="21">
        <v>213</v>
      </c>
      <c r="C215" s="7" t="s">
        <v>167</v>
      </c>
      <c r="D215" s="1" t="s">
        <v>1281</v>
      </c>
      <c r="E215" s="20" t="s">
        <v>102</v>
      </c>
      <c r="F215" s="1" t="s">
        <v>2099</v>
      </c>
      <c r="G215" s="1"/>
      <c r="H215" s="1" t="s">
        <v>2100</v>
      </c>
      <c r="I215" s="1"/>
      <c r="J215" s="1" t="s">
        <v>2884</v>
      </c>
      <c r="K215" s="1" t="s">
        <v>2885</v>
      </c>
      <c r="L215" s="1"/>
      <c r="M215" s="1"/>
      <c r="N215" s="1" t="s">
        <v>2101</v>
      </c>
      <c r="O215" s="1"/>
      <c r="P215" s="1">
        <v>86</v>
      </c>
      <c r="Q215" s="1" t="s">
        <v>2102</v>
      </c>
      <c r="R215" s="1" t="s">
        <v>73</v>
      </c>
      <c r="S215" s="1"/>
      <c r="T215" s="1" t="s">
        <v>2103</v>
      </c>
      <c r="U215" s="7" t="s">
        <v>792</v>
      </c>
      <c r="V215" s="1"/>
      <c r="W215" s="2" t="s">
        <v>127</v>
      </c>
      <c r="X215" s="2"/>
      <c r="Y215" s="32"/>
      <c r="Z215" s="20" t="s">
        <v>793</v>
      </c>
      <c r="AA215" s="20"/>
      <c r="AB215" s="20"/>
      <c r="AC215" t="s">
        <v>2104</v>
      </c>
      <c r="AD215" s="249" t="e">
        <f>VLOOKUP(H215,'WMA -stare dane'!$H$1:$R$114,1,0)</f>
        <v>#N/A</v>
      </c>
      <c r="AE215" s="249" t="e">
        <f>VLOOKUP(I215,'WMA -stare dane'!$I$1:$R$114,1,0)</f>
        <v>#N/A</v>
      </c>
      <c r="AF215" s="250" t="e">
        <f t="shared" si="34"/>
        <v>#N/A</v>
      </c>
      <c r="AG215" s="249" t="e">
        <f>IF($AF215="współrzędne niezmienione",VLOOKUP($H215,'WMA -stare dane'!$H$2:$P$114,3,0),"")</f>
        <v>#N/A</v>
      </c>
      <c r="AH215" s="249" t="e">
        <f>IF($AF215="współrzędne niezmienione",VLOOKUP($H215,'WMA -stare dane'!$H$2:$P$114,4,0),"")</f>
        <v>#N/A</v>
      </c>
      <c r="AI215" s="249" t="e">
        <f>IF($AF215="współrzędne niezmienione",VLOOKUP($H215,'WMA -stare dane'!$H$2:$P$114,5,0),"")</f>
        <v>#N/A</v>
      </c>
      <c r="AJ215" s="249" t="e">
        <f>IF($AF215="współrzędne niezmienione",VLOOKUP($H215,'WMA -stare dane'!$H$2:$P$114,6,0),"")</f>
        <v>#N/A</v>
      </c>
      <c r="AK215" s="250" t="e">
        <f>IF($AF215="współrzędne niezmienione",VLOOKUP($H215,'WMA -stare dane'!$H$2:$P$114,7,0),"")</f>
        <v>#N/A</v>
      </c>
      <c r="AL215" s="250" t="e">
        <f>IF($AF215="współrzędne niezmienione",VLOOKUP($H215,'WMA -stare dane'!$H$2:$P$114,8,0),"")</f>
        <v>#N/A</v>
      </c>
      <c r="AM215" s="250" t="e">
        <f>IF($AF215="współrzędne niezmienione",VLOOKUP($H215,'WMA -stare dane'!$H$2:$P$114,9,0),"")</f>
        <v>#N/A</v>
      </c>
    </row>
    <row r="216" spans="1:39" ht="43.5" hidden="1">
      <c r="A216" s="42">
        <v>214</v>
      </c>
      <c r="B216" s="21">
        <v>214</v>
      </c>
      <c r="C216" s="7" t="s">
        <v>463</v>
      </c>
      <c r="D216" s="1" t="s">
        <v>966</v>
      </c>
      <c r="E216" s="20" t="s">
        <v>102</v>
      </c>
      <c r="F216" s="1" t="s">
        <v>2105</v>
      </c>
      <c r="G216" s="1"/>
      <c r="H216" s="1" t="s">
        <v>2106</v>
      </c>
      <c r="I216" s="1"/>
      <c r="J216" s="1" t="s">
        <v>2886</v>
      </c>
      <c r="K216" s="1" t="s">
        <v>2887</v>
      </c>
      <c r="L216" s="1"/>
      <c r="M216" s="1"/>
      <c r="N216" s="1" t="s">
        <v>2107</v>
      </c>
      <c r="O216" s="1"/>
      <c r="P216" s="1">
        <v>20</v>
      </c>
      <c r="Q216" s="1" t="s">
        <v>2108</v>
      </c>
      <c r="R216" s="1" t="s">
        <v>383</v>
      </c>
      <c r="S216" s="1" t="s">
        <v>2109</v>
      </c>
      <c r="T216" s="20" t="s">
        <v>94</v>
      </c>
      <c r="U216" s="7"/>
      <c r="V216" s="1" t="s">
        <v>2110</v>
      </c>
      <c r="W216" s="2" t="s">
        <v>127</v>
      </c>
      <c r="X216" s="2" t="s">
        <v>1111</v>
      </c>
      <c r="Y216" s="32"/>
      <c r="Z216" s="34"/>
      <c r="AA216" s="36"/>
      <c r="AB216" s="36" t="s">
        <v>96</v>
      </c>
      <c r="AC216"/>
      <c r="AD216" s="249" t="e">
        <f>VLOOKUP(H216,'WMA -stare dane'!$H$1:$R$114,1,0)</f>
        <v>#N/A</v>
      </c>
      <c r="AE216" s="249" t="e">
        <f>VLOOKUP(I216,'WMA -stare dane'!$I$1:$R$114,1,0)</f>
        <v>#N/A</v>
      </c>
      <c r="AF216" s="250" t="e">
        <f t="shared" si="34"/>
        <v>#N/A</v>
      </c>
      <c r="AG216" s="249" t="e">
        <f>IF($AF216="współrzędne niezmienione",VLOOKUP($H216,'WMA -stare dane'!$H$2:$P$114,3,0),"")</f>
        <v>#N/A</v>
      </c>
      <c r="AH216" s="249" t="e">
        <f>IF($AF216="współrzędne niezmienione",VLOOKUP($H216,'WMA -stare dane'!$H$2:$P$114,4,0),"")</f>
        <v>#N/A</v>
      </c>
      <c r="AI216" s="249" t="e">
        <f>IF($AF216="współrzędne niezmienione",VLOOKUP($H216,'WMA -stare dane'!$H$2:$P$114,5,0),"")</f>
        <v>#N/A</v>
      </c>
      <c r="AJ216" s="249" t="e">
        <f>IF($AF216="współrzędne niezmienione",VLOOKUP($H216,'WMA -stare dane'!$H$2:$P$114,6,0),"")</f>
        <v>#N/A</v>
      </c>
      <c r="AK216" s="250" t="e">
        <f>IF($AF216="współrzędne niezmienione",VLOOKUP($H216,'WMA -stare dane'!$H$2:$P$114,7,0),"")</f>
        <v>#N/A</v>
      </c>
      <c r="AL216" s="250" t="e">
        <f>IF($AF216="współrzędne niezmienione",VLOOKUP($H216,'WMA -stare dane'!$H$2:$P$114,8,0),"")</f>
        <v>#N/A</v>
      </c>
      <c r="AM216" s="250" t="e">
        <f>IF($AF216="współrzędne niezmienione",VLOOKUP($H216,'WMA -stare dane'!$H$2:$P$114,9,0),"")</f>
        <v>#N/A</v>
      </c>
    </row>
    <row r="217" spans="1:39" ht="43.5" hidden="1">
      <c r="A217" s="42">
        <v>215</v>
      </c>
      <c r="B217" s="21">
        <v>215</v>
      </c>
      <c r="C217" s="7" t="s">
        <v>167</v>
      </c>
      <c r="D217" s="1" t="s">
        <v>1281</v>
      </c>
      <c r="E217" s="20" t="s">
        <v>102</v>
      </c>
      <c r="F217" s="1" t="s">
        <v>2111</v>
      </c>
      <c r="G217" s="1"/>
      <c r="H217" s="1" t="s">
        <v>2112</v>
      </c>
      <c r="I217" s="1"/>
      <c r="J217" s="1" t="s">
        <v>2888</v>
      </c>
      <c r="K217" s="1" t="s">
        <v>2889</v>
      </c>
      <c r="L217" s="1"/>
      <c r="M217" s="1"/>
      <c r="N217" s="1" t="s">
        <v>2113</v>
      </c>
      <c r="O217" s="1"/>
      <c r="P217" s="1">
        <v>81</v>
      </c>
      <c r="Q217" s="1" t="s">
        <v>2114</v>
      </c>
      <c r="R217" s="1" t="s">
        <v>383</v>
      </c>
      <c r="S217" s="1"/>
      <c r="T217" s="20" t="s">
        <v>94</v>
      </c>
      <c r="U217" s="7"/>
      <c r="V217" s="1"/>
      <c r="W217" s="14" t="s">
        <v>95</v>
      </c>
      <c r="X217" s="14" t="s">
        <v>2115</v>
      </c>
      <c r="Y217" s="32"/>
      <c r="Z217" s="1" t="s">
        <v>2116</v>
      </c>
      <c r="AA217" s="20"/>
      <c r="AB217" s="20"/>
      <c r="AC217" t="s">
        <v>2117</v>
      </c>
      <c r="AD217" s="249" t="e">
        <f>VLOOKUP(H217,'WMA -stare dane'!$H$1:$R$114,1,0)</f>
        <v>#N/A</v>
      </c>
      <c r="AE217" s="249" t="e">
        <f>VLOOKUP(I217,'WMA -stare dane'!$I$1:$R$114,1,0)</f>
        <v>#N/A</v>
      </c>
      <c r="AF217" s="250" t="e">
        <f t="shared" si="34"/>
        <v>#N/A</v>
      </c>
      <c r="AG217" s="249" t="e">
        <f>IF($AF217="współrzędne niezmienione",VLOOKUP($H217,'WMA -stare dane'!$H$2:$P$114,3,0),"")</f>
        <v>#N/A</v>
      </c>
      <c r="AH217" s="249" t="e">
        <f>IF($AF217="współrzędne niezmienione",VLOOKUP($H217,'WMA -stare dane'!$H$2:$P$114,4,0),"")</f>
        <v>#N/A</v>
      </c>
      <c r="AI217" s="249" t="e">
        <f>IF($AF217="współrzędne niezmienione",VLOOKUP($H217,'WMA -stare dane'!$H$2:$P$114,5,0),"")</f>
        <v>#N/A</v>
      </c>
      <c r="AJ217" s="249" t="e">
        <f>IF($AF217="współrzędne niezmienione",VLOOKUP($H217,'WMA -stare dane'!$H$2:$P$114,6,0),"")</f>
        <v>#N/A</v>
      </c>
      <c r="AK217" s="250" t="e">
        <f>IF($AF217="współrzędne niezmienione",VLOOKUP($H217,'WMA -stare dane'!$H$2:$P$114,7,0),"")</f>
        <v>#N/A</v>
      </c>
      <c r="AL217" s="250" t="e">
        <f>IF($AF217="współrzędne niezmienione",VLOOKUP($H217,'WMA -stare dane'!$H$2:$P$114,8,0),"")</f>
        <v>#N/A</v>
      </c>
      <c r="AM217" s="250" t="e">
        <f>IF($AF217="współrzędne niezmienione",VLOOKUP($H217,'WMA -stare dane'!$H$2:$P$114,9,0),"")</f>
        <v>#N/A</v>
      </c>
    </row>
    <row r="218" spans="1:39" ht="43.5" hidden="1">
      <c r="A218" s="42">
        <v>216</v>
      </c>
      <c r="B218" s="21">
        <v>216</v>
      </c>
      <c r="C218" s="7" t="s">
        <v>167</v>
      </c>
      <c r="D218" s="1" t="s">
        <v>1522</v>
      </c>
      <c r="E218" s="20" t="s">
        <v>102</v>
      </c>
      <c r="F218" s="1" t="s">
        <v>2118</v>
      </c>
      <c r="G218" s="1"/>
      <c r="H218" s="1" t="s">
        <v>2119</v>
      </c>
      <c r="I218" s="1"/>
      <c r="J218" s="1" t="s">
        <v>2890</v>
      </c>
      <c r="K218" s="1" t="s">
        <v>2891</v>
      </c>
      <c r="L218" s="1"/>
      <c r="M218" s="1"/>
      <c r="N218" s="1"/>
      <c r="O218" s="1"/>
      <c r="P218" s="1">
        <v>94</v>
      </c>
      <c r="Q218" s="1" t="s">
        <v>2120</v>
      </c>
      <c r="R218" s="1" t="s">
        <v>383</v>
      </c>
      <c r="S218" s="1"/>
      <c r="T218" s="1" t="s">
        <v>1866</v>
      </c>
      <c r="U218" s="7" t="s">
        <v>557</v>
      </c>
      <c r="V218" s="1" t="s">
        <v>2121</v>
      </c>
      <c r="W218" s="2" t="s">
        <v>127</v>
      </c>
      <c r="X218" s="2" t="s">
        <v>1111</v>
      </c>
      <c r="Y218" s="32"/>
      <c r="Z218" s="34" t="s">
        <v>2122</v>
      </c>
      <c r="AA218" s="36"/>
      <c r="AB218" s="36"/>
      <c r="AC218" t="s">
        <v>251</v>
      </c>
      <c r="AD218" s="249" t="e">
        <f>VLOOKUP(H218,'WMA -stare dane'!$H$1:$R$114,1,0)</f>
        <v>#N/A</v>
      </c>
      <c r="AE218" s="249" t="e">
        <f>VLOOKUP(I218,'WMA -stare dane'!$I$1:$R$114,1,0)</f>
        <v>#N/A</v>
      </c>
      <c r="AF218" s="250" t="e">
        <f t="shared" si="34"/>
        <v>#N/A</v>
      </c>
      <c r="AG218" s="249" t="e">
        <f>IF($AF218="współrzędne niezmienione",VLOOKUP($H218,'WMA -stare dane'!$H$2:$P$114,3,0),"")</f>
        <v>#N/A</v>
      </c>
      <c r="AH218" s="249" t="e">
        <f>IF($AF218="współrzędne niezmienione",VLOOKUP($H218,'WMA -stare dane'!$H$2:$P$114,4,0),"")</f>
        <v>#N/A</v>
      </c>
      <c r="AI218" s="249" t="e">
        <f>IF($AF218="współrzędne niezmienione",VLOOKUP($H218,'WMA -stare dane'!$H$2:$P$114,5,0),"")</f>
        <v>#N/A</v>
      </c>
      <c r="AJ218" s="249" t="e">
        <f>IF($AF218="współrzędne niezmienione",VLOOKUP($H218,'WMA -stare dane'!$H$2:$P$114,6,0),"")</f>
        <v>#N/A</v>
      </c>
      <c r="AK218" s="250" t="e">
        <f>IF($AF218="współrzędne niezmienione",VLOOKUP($H218,'WMA -stare dane'!$H$2:$P$114,7,0),"")</f>
        <v>#N/A</v>
      </c>
      <c r="AL218" s="250" t="e">
        <f>IF($AF218="współrzędne niezmienione",VLOOKUP($H218,'WMA -stare dane'!$H$2:$P$114,8,0),"")</f>
        <v>#N/A</v>
      </c>
      <c r="AM218" s="250" t="e">
        <f>IF($AF218="współrzędne niezmienione",VLOOKUP($H218,'WMA -stare dane'!$H$2:$P$114,9,0),"")</f>
        <v>#N/A</v>
      </c>
    </row>
    <row r="219" spans="1:39" ht="87" hidden="1">
      <c r="A219" s="42">
        <v>217</v>
      </c>
      <c r="B219" s="21">
        <v>217</v>
      </c>
      <c r="C219" s="7" t="s">
        <v>106</v>
      </c>
      <c r="D219" s="1" t="s">
        <v>107</v>
      </c>
      <c r="E219" s="20" t="s">
        <v>102</v>
      </c>
      <c r="F219" s="1" t="s">
        <v>2123</v>
      </c>
      <c r="G219" s="1"/>
      <c r="H219" s="1" t="s">
        <v>2124</v>
      </c>
      <c r="I219" s="1"/>
      <c r="J219" s="1" t="s">
        <v>2892</v>
      </c>
      <c r="K219" s="1" t="s">
        <v>2893</v>
      </c>
      <c r="L219" s="1"/>
      <c r="M219" s="1"/>
      <c r="N219" s="1"/>
      <c r="O219" s="1"/>
      <c r="P219" s="1">
        <v>29</v>
      </c>
      <c r="Q219" s="1" t="s">
        <v>2125</v>
      </c>
      <c r="R219" s="1" t="s">
        <v>383</v>
      </c>
      <c r="S219" s="1"/>
      <c r="T219" s="1" t="s">
        <v>2126</v>
      </c>
      <c r="U219" s="7" t="s">
        <v>2127</v>
      </c>
      <c r="V219" s="1" t="s">
        <v>2128</v>
      </c>
      <c r="W219" s="2" t="s">
        <v>127</v>
      </c>
      <c r="X219" s="2"/>
      <c r="Y219" s="32"/>
      <c r="Z219" s="40" t="s">
        <v>113</v>
      </c>
      <c r="AA219" s="36" t="s">
        <v>96</v>
      </c>
      <c r="AB219" s="36" t="s">
        <v>114</v>
      </c>
      <c r="AC219"/>
      <c r="AD219" s="249" t="e">
        <f>VLOOKUP(H219,'WMA -stare dane'!$H$1:$R$114,1,0)</f>
        <v>#N/A</v>
      </c>
      <c r="AE219" s="249" t="e">
        <f>VLOOKUP(I219,'WMA -stare dane'!$I$1:$R$114,1,0)</f>
        <v>#N/A</v>
      </c>
      <c r="AF219" s="250" t="e">
        <f t="shared" si="34"/>
        <v>#N/A</v>
      </c>
      <c r="AG219" s="249" t="e">
        <f>IF($AF219="współrzędne niezmienione",VLOOKUP($H219,'WMA -stare dane'!$H$2:$P$114,3,0),"")</f>
        <v>#N/A</v>
      </c>
      <c r="AH219" s="249" t="e">
        <f>IF($AF219="współrzędne niezmienione",VLOOKUP($H219,'WMA -stare dane'!$H$2:$P$114,4,0),"")</f>
        <v>#N/A</v>
      </c>
      <c r="AI219" s="249" t="e">
        <f>IF($AF219="współrzędne niezmienione",VLOOKUP($H219,'WMA -stare dane'!$H$2:$P$114,5,0),"")</f>
        <v>#N/A</v>
      </c>
      <c r="AJ219" s="249" t="e">
        <f>IF($AF219="współrzędne niezmienione",VLOOKUP($H219,'WMA -stare dane'!$H$2:$P$114,6,0),"")</f>
        <v>#N/A</v>
      </c>
      <c r="AK219" s="250" t="e">
        <f>IF($AF219="współrzędne niezmienione",VLOOKUP($H219,'WMA -stare dane'!$H$2:$P$114,7,0),"")</f>
        <v>#N/A</v>
      </c>
      <c r="AL219" s="250" t="e">
        <f>IF($AF219="współrzędne niezmienione",VLOOKUP($H219,'WMA -stare dane'!$H$2:$P$114,8,0),"")</f>
        <v>#N/A</v>
      </c>
      <c r="AM219" s="250" t="e">
        <f>IF($AF219="współrzędne niezmienione",VLOOKUP($H219,'WMA -stare dane'!$H$2:$P$114,9,0),"")</f>
        <v>#N/A</v>
      </c>
    </row>
    <row r="220" spans="1:39" s="12" customFormat="1" ht="93.75" hidden="1" customHeight="1">
      <c r="A220" s="42">
        <v>218</v>
      </c>
      <c r="B220" s="21">
        <v>218</v>
      </c>
      <c r="C220" s="7" t="s">
        <v>106</v>
      </c>
      <c r="D220" s="1" t="s">
        <v>107</v>
      </c>
      <c r="E220" s="20" t="s">
        <v>102</v>
      </c>
      <c r="F220" s="1" t="s">
        <v>2123</v>
      </c>
      <c r="G220" s="1"/>
      <c r="H220" s="1" t="s">
        <v>2129</v>
      </c>
      <c r="I220" s="1"/>
      <c r="J220" s="1" t="s">
        <v>2894</v>
      </c>
      <c r="K220" s="1" t="s">
        <v>2895</v>
      </c>
      <c r="L220" s="1"/>
      <c r="M220" s="1"/>
      <c r="N220" s="1"/>
      <c r="O220" s="1" t="s">
        <v>2130</v>
      </c>
      <c r="P220" s="1">
        <v>29</v>
      </c>
      <c r="Q220" s="1" t="s">
        <v>2131</v>
      </c>
      <c r="R220" s="1" t="s">
        <v>123</v>
      </c>
      <c r="S220" s="1"/>
      <c r="T220" s="1" t="s">
        <v>2132</v>
      </c>
      <c r="U220" s="7"/>
      <c r="V220" s="1" t="s">
        <v>2133</v>
      </c>
      <c r="W220" s="2" t="s">
        <v>127</v>
      </c>
      <c r="X220" s="2" t="s">
        <v>2134</v>
      </c>
      <c r="Y220" s="32"/>
      <c r="Z220" s="40" t="s">
        <v>113</v>
      </c>
      <c r="AA220" s="36" t="s">
        <v>96</v>
      </c>
      <c r="AB220" s="36" t="s">
        <v>114</v>
      </c>
      <c r="AD220" s="249" t="e">
        <f>VLOOKUP(H220,'WMA -stare dane'!$H$1:$R$114,1,0)</f>
        <v>#N/A</v>
      </c>
      <c r="AE220" s="249" t="e">
        <f>VLOOKUP(I220,'WMA -stare dane'!$I$1:$R$114,1,0)</f>
        <v>#N/A</v>
      </c>
      <c r="AF220" s="250" t="e">
        <f t="shared" si="34"/>
        <v>#N/A</v>
      </c>
      <c r="AG220" s="249" t="e">
        <f>IF($AF220="współrzędne niezmienione",VLOOKUP($H220,'WMA -stare dane'!$H$2:$P$114,3,0),"")</f>
        <v>#N/A</v>
      </c>
      <c r="AH220" s="249" t="e">
        <f>IF($AF220="współrzędne niezmienione",VLOOKUP($H220,'WMA -stare dane'!$H$2:$P$114,4,0),"")</f>
        <v>#N/A</v>
      </c>
      <c r="AI220" s="249" t="e">
        <f>IF($AF220="współrzędne niezmienione",VLOOKUP($H220,'WMA -stare dane'!$H$2:$P$114,5,0),"")</f>
        <v>#N/A</v>
      </c>
      <c r="AJ220" s="249" t="e">
        <f>IF($AF220="współrzędne niezmienione",VLOOKUP($H220,'WMA -stare dane'!$H$2:$P$114,6,0),"")</f>
        <v>#N/A</v>
      </c>
      <c r="AK220" s="250" t="e">
        <f>IF($AF220="współrzędne niezmienione",VLOOKUP($H220,'WMA -stare dane'!$H$2:$P$114,7,0),"")</f>
        <v>#N/A</v>
      </c>
      <c r="AL220" s="250" t="e">
        <f>IF($AF220="współrzędne niezmienione",VLOOKUP($H220,'WMA -stare dane'!$H$2:$P$114,8,0),"")</f>
        <v>#N/A</v>
      </c>
      <c r="AM220" s="250" t="e">
        <f>IF($AF220="współrzędne niezmienione",VLOOKUP($H220,'WMA -stare dane'!$H$2:$P$114,9,0),"")</f>
        <v>#N/A</v>
      </c>
    </row>
    <row r="221" spans="1:39" ht="43.5" hidden="1">
      <c r="A221" s="42">
        <v>219</v>
      </c>
      <c r="B221" s="21">
        <v>219</v>
      </c>
      <c r="C221" s="7" t="s">
        <v>106</v>
      </c>
      <c r="D221" s="1" t="s">
        <v>107</v>
      </c>
      <c r="E221" s="20" t="s">
        <v>102</v>
      </c>
      <c r="F221" s="1" t="s">
        <v>2135</v>
      </c>
      <c r="G221" s="1"/>
      <c r="H221" s="1" t="s">
        <v>2136</v>
      </c>
      <c r="I221" s="1"/>
      <c r="J221" s="1" t="s">
        <v>2896</v>
      </c>
      <c r="K221" s="1" t="s">
        <v>2897</v>
      </c>
      <c r="L221" s="1"/>
      <c r="M221" s="1"/>
      <c r="N221" s="1"/>
      <c r="O221" s="1"/>
      <c r="P221" s="1">
        <v>31</v>
      </c>
      <c r="Q221" s="1" t="s">
        <v>2137</v>
      </c>
      <c r="R221" s="1" t="s">
        <v>73</v>
      </c>
      <c r="S221" s="1"/>
      <c r="T221" s="20" t="s">
        <v>94</v>
      </c>
      <c r="U221" s="7"/>
      <c r="V221" s="1"/>
      <c r="W221" s="14" t="s">
        <v>95</v>
      </c>
      <c r="X221" s="14"/>
      <c r="Y221" s="32"/>
      <c r="Z221" s="40" t="s">
        <v>113</v>
      </c>
      <c r="AA221" s="36" t="s">
        <v>96</v>
      </c>
      <c r="AB221" s="36" t="s">
        <v>114</v>
      </c>
      <c r="AC221"/>
      <c r="AD221" s="249" t="e">
        <f>VLOOKUP(H221,'WMA -stare dane'!$H$1:$R$114,1,0)</f>
        <v>#N/A</v>
      </c>
      <c r="AE221" s="249" t="e">
        <f>VLOOKUP(I221,'WMA -stare dane'!$I$1:$R$114,1,0)</f>
        <v>#N/A</v>
      </c>
      <c r="AF221" s="250" t="e">
        <f t="shared" si="34"/>
        <v>#N/A</v>
      </c>
      <c r="AG221" s="249" t="e">
        <f>IF($AF221="współrzędne niezmienione",VLOOKUP($H221,'WMA -stare dane'!$H$2:$P$114,3,0),"")</f>
        <v>#N/A</v>
      </c>
      <c r="AH221" s="249" t="e">
        <f>IF($AF221="współrzędne niezmienione",VLOOKUP($H221,'WMA -stare dane'!$H$2:$P$114,4,0),"")</f>
        <v>#N/A</v>
      </c>
      <c r="AI221" s="249" t="e">
        <f>IF($AF221="współrzędne niezmienione",VLOOKUP($H221,'WMA -stare dane'!$H$2:$P$114,5,0),"")</f>
        <v>#N/A</v>
      </c>
      <c r="AJ221" s="249" t="e">
        <f>IF($AF221="współrzędne niezmienione",VLOOKUP($H221,'WMA -stare dane'!$H$2:$P$114,6,0),"")</f>
        <v>#N/A</v>
      </c>
      <c r="AK221" s="250" t="e">
        <f>IF($AF221="współrzędne niezmienione",VLOOKUP($H221,'WMA -stare dane'!$H$2:$P$114,7,0),"")</f>
        <v>#N/A</v>
      </c>
      <c r="AL221" s="250" t="e">
        <f>IF($AF221="współrzędne niezmienione",VLOOKUP($H221,'WMA -stare dane'!$H$2:$P$114,8,0),"")</f>
        <v>#N/A</v>
      </c>
      <c r="AM221" s="250" t="e">
        <f>IF($AF221="współrzędne niezmienione",VLOOKUP($H221,'WMA -stare dane'!$H$2:$P$114,9,0),"")</f>
        <v>#N/A</v>
      </c>
    </row>
    <row r="222" spans="1:39" ht="29" hidden="1">
      <c r="A222" s="42">
        <v>220</v>
      </c>
      <c r="B222" s="21">
        <v>220</v>
      </c>
      <c r="C222" s="7" t="s">
        <v>131</v>
      </c>
      <c r="D222" s="1" t="s">
        <v>1425</v>
      </c>
      <c r="E222" s="20" t="s">
        <v>102</v>
      </c>
      <c r="F222" s="1" t="s">
        <v>2138</v>
      </c>
      <c r="G222" s="1"/>
      <c r="H222" s="1" t="s">
        <v>2139</v>
      </c>
      <c r="I222" s="1"/>
      <c r="J222" s="1" t="s">
        <v>2898</v>
      </c>
      <c r="K222" s="1" t="s">
        <v>2899</v>
      </c>
      <c r="L222" s="1"/>
      <c r="M222" s="1"/>
      <c r="N222" s="1" t="s">
        <v>2140</v>
      </c>
      <c r="O222" s="1"/>
      <c r="P222" s="1">
        <v>11</v>
      </c>
      <c r="Q222" s="1" t="s">
        <v>2141</v>
      </c>
      <c r="R222" s="1" t="s">
        <v>73</v>
      </c>
      <c r="S222" s="1"/>
      <c r="T222" s="20" t="s">
        <v>94</v>
      </c>
      <c r="U222" s="7"/>
      <c r="V222" s="1"/>
      <c r="W222" s="14" t="s">
        <v>95</v>
      </c>
      <c r="X222" s="14"/>
      <c r="Y222" s="32"/>
      <c r="Z222" s="34"/>
      <c r="AA222" s="36"/>
      <c r="AB222" s="36" t="s">
        <v>2142</v>
      </c>
      <c r="AD222" s="249" t="e">
        <f>VLOOKUP(H222,'WMA -stare dane'!$H$1:$R$114,1,0)</f>
        <v>#N/A</v>
      </c>
      <c r="AE222" s="249" t="e">
        <f>VLOOKUP(I222,'WMA -stare dane'!$I$1:$R$114,1,0)</f>
        <v>#N/A</v>
      </c>
      <c r="AF222" s="250" t="e">
        <f t="shared" si="34"/>
        <v>#N/A</v>
      </c>
      <c r="AG222" s="249" t="e">
        <f>IF($AF222="współrzędne niezmienione",VLOOKUP($H222,'WMA -stare dane'!$H$2:$P$114,3,0),"")</f>
        <v>#N/A</v>
      </c>
      <c r="AH222" s="249" t="e">
        <f>IF($AF222="współrzędne niezmienione",VLOOKUP($H222,'WMA -stare dane'!$H$2:$P$114,4,0),"")</f>
        <v>#N/A</v>
      </c>
      <c r="AI222" s="249" t="e">
        <f>IF($AF222="współrzędne niezmienione",VLOOKUP($H222,'WMA -stare dane'!$H$2:$P$114,5,0),"")</f>
        <v>#N/A</v>
      </c>
      <c r="AJ222" s="249" t="e">
        <f>IF($AF222="współrzędne niezmienione",VLOOKUP($H222,'WMA -stare dane'!$H$2:$P$114,6,0),"")</f>
        <v>#N/A</v>
      </c>
      <c r="AK222" s="250" t="e">
        <f>IF($AF222="współrzędne niezmienione",VLOOKUP($H222,'WMA -stare dane'!$H$2:$P$114,7,0),"")</f>
        <v>#N/A</v>
      </c>
      <c r="AL222" s="250" t="e">
        <f>IF($AF222="współrzędne niezmienione",VLOOKUP($H222,'WMA -stare dane'!$H$2:$P$114,8,0),"")</f>
        <v>#N/A</v>
      </c>
      <c r="AM222" s="250" t="e">
        <f>IF($AF222="współrzędne niezmienione",VLOOKUP($H222,'WMA -stare dane'!$H$2:$P$114,9,0),"")</f>
        <v>#N/A</v>
      </c>
    </row>
    <row r="223" spans="1:39" ht="29" hidden="1">
      <c r="A223" s="42">
        <v>221</v>
      </c>
      <c r="B223" s="21">
        <v>221</v>
      </c>
      <c r="C223" s="7" t="s">
        <v>131</v>
      </c>
      <c r="D223" s="1" t="s">
        <v>1425</v>
      </c>
      <c r="E223" s="20" t="s">
        <v>102</v>
      </c>
      <c r="F223" s="1" t="s">
        <v>2143</v>
      </c>
      <c r="G223" s="1"/>
      <c r="H223" s="1" t="s">
        <v>2144</v>
      </c>
      <c r="I223" s="1"/>
      <c r="J223" s="1" t="s">
        <v>2900</v>
      </c>
      <c r="K223" s="1" t="s">
        <v>2901</v>
      </c>
      <c r="L223" s="1"/>
      <c r="M223" s="1"/>
      <c r="N223" s="1" t="s">
        <v>2145</v>
      </c>
      <c r="O223" s="1"/>
      <c r="P223" s="1">
        <v>92</v>
      </c>
      <c r="Q223" s="1" t="s">
        <v>2146</v>
      </c>
      <c r="R223" s="1" t="s">
        <v>73</v>
      </c>
      <c r="S223" s="1"/>
      <c r="T223" s="20" t="s">
        <v>94</v>
      </c>
      <c r="U223" s="7"/>
      <c r="V223" s="1"/>
      <c r="W223" s="14" t="s">
        <v>95</v>
      </c>
      <c r="X223" s="14"/>
      <c r="Y223" s="32"/>
      <c r="Z223" s="34"/>
      <c r="AA223" s="36"/>
      <c r="AB223" s="36" t="s">
        <v>96</v>
      </c>
      <c r="AD223" s="249" t="e">
        <f>VLOOKUP(H223,'WMA -stare dane'!$H$1:$R$114,1,0)</f>
        <v>#N/A</v>
      </c>
      <c r="AE223" s="249" t="e">
        <f>VLOOKUP(I223,'WMA -stare dane'!$I$1:$R$114,1,0)</f>
        <v>#N/A</v>
      </c>
      <c r="AF223" s="250" t="e">
        <f t="shared" si="34"/>
        <v>#N/A</v>
      </c>
      <c r="AG223" s="249" t="e">
        <f>IF($AF223="współrzędne niezmienione",VLOOKUP($H223,'WMA -stare dane'!$H$2:$P$114,3,0),"")</f>
        <v>#N/A</v>
      </c>
      <c r="AH223" s="249" t="e">
        <f>IF($AF223="współrzędne niezmienione",VLOOKUP($H223,'WMA -stare dane'!$H$2:$P$114,4,0),"")</f>
        <v>#N/A</v>
      </c>
      <c r="AI223" s="249" t="e">
        <f>IF($AF223="współrzędne niezmienione",VLOOKUP($H223,'WMA -stare dane'!$H$2:$P$114,5,0),"")</f>
        <v>#N/A</v>
      </c>
      <c r="AJ223" s="249" t="e">
        <f>IF($AF223="współrzędne niezmienione",VLOOKUP($H223,'WMA -stare dane'!$H$2:$P$114,6,0),"")</f>
        <v>#N/A</v>
      </c>
      <c r="AK223" s="250" t="e">
        <f>IF($AF223="współrzędne niezmienione",VLOOKUP($H223,'WMA -stare dane'!$H$2:$P$114,7,0),"")</f>
        <v>#N/A</v>
      </c>
      <c r="AL223" s="250" t="e">
        <f>IF($AF223="współrzędne niezmienione",VLOOKUP($H223,'WMA -stare dane'!$H$2:$P$114,8,0),"")</f>
        <v>#N/A</v>
      </c>
      <c r="AM223" s="250" t="e">
        <f>IF($AF223="współrzędne niezmienione",VLOOKUP($H223,'WMA -stare dane'!$H$2:$P$114,9,0),"")</f>
        <v>#N/A</v>
      </c>
    </row>
    <row r="224" spans="1:39" ht="43.5" hidden="1">
      <c r="A224" s="42">
        <v>222</v>
      </c>
      <c r="B224" s="21">
        <v>222</v>
      </c>
      <c r="C224" s="7" t="s">
        <v>131</v>
      </c>
      <c r="D224" s="1" t="s">
        <v>1425</v>
      </c>
      <c r="E224" s="20" t="s">
        <v>102</v>
      </c>
      <c r="F224" s="1" t="s">
        <v>2147</v>
      </c>
      <c r="G224" s="1"/>
      <c r="H224" s="49" t="s">
        <v>2148</v>
      </c>
      <c r="I224" s="1"/>
      <c r="J224" s="1" t="s">
        <v>2902</v>
      </c>
      <c r="K224" s="1" t="s">
        <v>2903</v>
      </c>
      <c r="L224" s="1"/>
      <c r="M224" s="1"/>
      <c r="N224" s="49" t="s">
        <v>2149</v>
      </c>
      <c r="O224" s="1"/>
      <c r="P224" s="1">
        <v>92</v>
      </c>
      <c r="Q224" s="1" t="s">
        <v>2150</v>
      </c>
      <c r="R224" s="1" t="s">
        <v>73</v>
      </c>
      <c r="S224" s="1"/>
      <c r="T224" s="20" t="s">
        <v>94</v>
      </c>
      <c r="U224" s="7"/>
      <c r="V224" s="1"/>
      <c r="W224" s="14" t="s">
        <v>95</v>
      </c>
      <c r="X224" s="14"/>
      <c r="Y224" s="32"/>
      <c r="Z224" s="34"/>
      <c r="AA224" s="36"/>
      <c r="AB224" s="1" t="s">
        <v>2151</v>
      </c>
      <c r="AD224" s="249" t="e">
        <f>VLOOKUP(H224,'WMA -stare dane'!$H$1:$R$114,1,0)</f>
        <v>#N/A</v>
      </c>
      <c r="AE224" s="249" t="e">
        <f>VLOOKUP(I224,'WMA -stare dane'!$I$1:$R$114,1,0)</f>
        <v>#N/A</v>
      </c>
      <c r="AF224" s="250" t="e">
        <f t="shared" si="34"/>
        <v>#N/A</v>
      </c>
      <c r="AG224" s="249" t="e">
        <f>IF($AF224="współrzędne niezmienione",VLOOKUP($H224,'WMA -stare dane'!$H$2:$P$114,3,0),"")</f>
        <v>#N/A</v>
      </c>
      <c r="AH224" s="249" t="e">
        <f>IF($AF224="współrzędne niezmienione",VLOOKUP($H224,'WMA -stare dane'!$H$2:$P$114,4,0),"")</f>
        <v>#N/A</v>
      </c>
      <c r="AI224" s="249" t="e">
        <f>IF($AF224="współrzędne niezmienione",VLOOKUP($H224,'WMA -stare dane'!$H$2:$P$114,5,0),"")</f>
        <v>#N/A</v>
      </c>
      <c r="AJ224" s="249" t="e">
        <f>IF($AF224="współrzędne niezmienione",VLOOKUP($H224,'WMA -stare dane'!$H$2:$P$114,6,0),"")</f>
        <v>#N/A</v>
      </c>
      <c r="AK224" s="250" t="e">
        <f>IF($AF224="współrzędne niezmienione",VLOOKUP($H224,'WMA -stare dane'!$H$2:$P$114,7,0),"")</f>
        <v>#N/A</v>
      </c>
      <c r="AL224" s="250" t="e">
        <f>IF($AF224="współrzędne niezmienione",VLOOKUP($H224,'WMA -stare dane'!$H$2:$P$114,8,0),"")</f>
        <v>#N/A</v>
      </c>
      <c r="AM224" s="250" t="e">
        <f>IF($AF224="współrzędne niezmienione",VLOOKUP($H224,'WMA -stare dane'!$H$2:$P$114,9,0),"")</f>
        <v>#N/A</v>
      </c>
    </row>
    <row r="225" spans="1:39" ht="29" hidden="1">
      <c r="A225" s="42">
        <v>223</v>
      </c>
      <c r="B225" s="21">
        <v>223</v>
      </c>
      <c r="C225" s="7" t="s">
        <v>131</v>
      </c>
      <c r="D225" s="1" t="s">
        <v>1425</v>
      </c>
      <c r="E225" s="20" t="s">
        <v>102</v>
      </c>
      <c r="F225" s="1" t="s">
        <v>2152</v>
      </c>
      <c r="G225" s="1"/>
      <c r="H225" s="1" t="s">
        <v>2153</v>
      </c>
      <c r="I225" s="1"/>
      <c r="J225" s="1" t="s">
        <v>2904</v>
      </c>
      <c r="K225" s="1" t="s">
        <v>2905</v>
      </c>
      <c r="L225" s="1"/>
      <c r="M225" s="1"/>
      <c r="N225" s="49" t="s">
        <v>2154</v>
      </c>
      <c r="O225" s="1"/>
      <c r="P225" s="1">
        <v>15</v>
      </c>
      <c r="Q225" s="1" t="s">
        <v>2155</v>
      </c>
      <c r="R225" s="1" t="s">
        <v>73</v>
      </c>
      <c r="S225" s="1"/>
      <c r="T225" s="20" t="s">
        <v>94</v>
      </c>
      <c r="U225" s="7"/>
      <c r="V225" s="1"/>
      <c r="W225" s="14" t="s">
        <v>95</v>
      </c>
      <c r="X225" s="14"/>
      <c r="Y225" s="32"/>
      <c r="Z225" s="34"/>
      <c r="AA225" s="36"/>
      <c r="AB225" s="36" t="s">
        <v>96</v>
      </c>
      <c r="AD225" s="249" t="e">
        <f>VLOOKUP(H225,'WMA -stare dane'!$H$1:$R$114,1,0)</f>
        <v>#N/A</v>
      </c>
      <c r="AE225" s="249" t="e">
        <f>VLOOKUP(I225,'WMA -stare dane'!$I$1:$R$114,1,0)</f>
        <v>#N/A</v>
      </c>
      <c r="AF225" s="250" t="e">
        <f t="shared" si="34"/>
        <v>#N/A</v>
      </c>
      <c r="AG225" s="249" t="e">
        <f>IF($AF225="współrzędne niezmienione",VLOOKUP($H225,'WMA -stare dane'!$H$2:$P$114,3,0),"")</f>
        <v>#N/A</v>
      </c>
      <c r="AH225" s="249" t="e">
        <f>IF($AF225="współrzędne niezmienione",VLOOKUP($H225,'WMA -stare dane'!$H$2:$P$114,4,0),"")</f>
        <v>#N/A</v>
      </c>
      <c r="AI225" s="249" t="e">
        <f>IF($AF225="współrzędne niezmienione",VLOOKUP($H225,'WMA -stare dane'!$H$2:$P$114,5,0),"")</f>
        <v>#N/A</v>
      </c>
      <c r="AJ225" s="249" t="e">
        <f>IF($AF225="współrzędne niezmienione",VLOOKUP($H225,'WMA -stare dane'!$H$2:$P$114,6,0),"")</f>
        <v>#N/A</v>
      </c>
      <c r="AK225" s="250" t="e">
        <f>IF($AF225="współrzędne niezmienione",VLOOKUP($H225,'WMA -stare dane'!$H$2:$P$114,7,0),"")</f>
        <v>#N/A</v>
      </c>
      <c r="AL225" s="250" t="e">
        <f>IF($AF225="współrzędne niezmienione",VLOOKUP($H225,'WMA -stare dane'!$H$2:$P$114,8,0),"")</f>
        <v>#N/A</v>
      </c>
      <c r="AM225" s="250" t="e">
        <f>IF($AF225="współrzędne niezmienione",VLOOKUP($H225,'WMA -stare dane'!$H$2:$P$114,9,0),"")</f>
        <v>#N/A</v>
      </c>
    </row>
    <row r="226" spans="1:39" ht="29" hidden="1">
      <c r="A226" s="42">
        <v>224</v>
      </c>
      <c r="B226" s="21">
        <v>224</v>
      </c>
      <c r="C226" s="7" t="s">
        <v>463</v>
      </c>
      <c r="D226" s="1" t="s">
        <v>966</v>
      </c>
      <c r="E226" s="20" t="s">
        <v>102</v>
      </c>
      <c r="F226" s="1" t="s">
        <v>2156</v>
      </c>
      <c r="G226" s="1"/>
      <c r="H226" s="1" t="s">
        <v>2157</v>
      </c>
      <c r="I226" s="1"/>
      <c r="J226" s="1" t="s">
        <v>2906</v>
      </c>
      <c r="K226" s="1" t="s">
        <v>2907</v>
      </c>
      <c r="L226" s="1"/>
      <c r="M226" s="1"/>
      <c r="N226" s="1" t="s">
        <v>2158</v>
      </c>
      <c r="O226" s="1"/>
      <c r="P226" s="1">
        <v>22</v>
      </c>
      <c r="Q226" s="1" t="s">
        <v>2159</v>
      </c>
      <c r="R226" s="1" t="s">
        <v>73</v>
      </c>
      <c r="S226" s="1"/>
      <c r="T226" s="20" t="s">
        <v>94</v>
      </c>
      <c r="U226" s="7"/>
      <c r="V226" s="1"/>
      <c r="W226" s="14" t="s">
        <v>95</v>
      </c>
      <c r="X226" s="14"/>
      <c r="Y226" s="32"/>
      <c r="Z226" s="34" t="s">
        <v>2160</v>
      </c>
      <c r="AA226" s="36"/>
      <c r="AB226" s="36" t="s">
        <v>96</v>
      </c>
      <c r="AC226"/>
      <c r="AD226" s="249" t="e">
        <f>VLOOKUP(H226,'WMA -stare dane'!$H$1:$R$114,1,0)</f>
        <v>#N/A</v>
      </c>
      <c r="AE226" s="249" t="e">
        <f>VLOOKUP(I226,'WMA -stare dane'!$I$1:$R$114,1,0)</f>
        <v>#N/A</v>
      </c>
      <c r="AF226" s="250" t="e">
        <f t="shared" si="34"/>
        <v>#N/A</v>
      </c>
      <c r="AG226" s="249" t="e">
        <f>IF($AF226="współrzędne niezmienione",VLOOKUP($H226,'WMA -stare dane'!$H$2:$P$114,3,0),"")</f>
        <v>#N/A</v>
      </c>
      <c r="AH226" s="249" t="e">
        <f>IF($AF226="współrzędne niezmienione",VLOOKUP($H226,'WMA -stare dane'!$H$2:$P$114,4,0),"")</f>
        <v>#N/A</v>
      </c>
      <c r="AI226" s="249" t="e">
        <f>IF($AF226="współrzędne niezmienione",VLOOKUP($H226,'WMA -stare dane'!$H$2:$P$114,5,0),"")</f>
        <v>#N/A</v>
      </c>
      <c r="AJ226" s="249" t="e">
        <f>IF($AF226="współrzędne niezmienione",VLOOKUP($H226,'WMA -stare dane'!$H$2:$P$114,6,0),"")</f>
        <v>#N/A</v>
      </c>
      <c r="AK226" s="250" t="e">
        <f>IF($AF226="współrzędne niezmienione",VLOOKUP($H226,'WMA -stare dane'!$H$2:$P$114,7,0),"")</f>
        <v>#N/A</v>
      </c>
      <c r="AL226" s="250" t="e">
        <f>IF($AF226="współrzędne niezmienione",VLOOKUP($H226,'WMA -stare dane'!$H$2:$P$114,8,0),"")</f>
        <v>#N/A</v>
      </c>
      <c r="AM226" s="250" t="e">
        <f>IF($AF226="współrzędne niezmienione",VLOOKUP($H226,'WMA -stare dane'!$H$2:$P$114,9,0),"")</f>
        <v>#N/A</v>
      </c>
    </row>
    <row r="227" spans="1:39" ht="43.5" hidden="1">
      <c r="A227" s="42">
        <v>225</v>
      </c>
      <c r="B227" s="21">
        <v>225</v>
      </c>
      <c r="C227" s="7" t="s">
        <v>199</v>
      </c>
      <c r="D227" s="1" t="s">
        <v>1457</v>
      </c>
      <c r="E227" s="20" t="s">
        <v>102</v>
      </c>
      <c r="F227" s="1" t="s">
        <v>2161</v>
      </c>
      <c r="G227" s="1"/>
      <c r="H227" s="1" t="s">
        <v>2162</v>
      </c>
      <c r="I227" s="1"/>
      <c r="J227" s="1" t="s">
        <v>2908</v>
      </c>
      <c r="K227" s="1" t="s">
        <v>2909</v>
      </c>
      <c r="L227" s="1"/>
      <c r="M227" s="1"/>
      <c r="N227" s="1"/>
      <c r="O227" s="1"/>
      <c r="P227" s="1">
        <v>35</v>
      </c>
      <c r="Q227" s="1" t="s">
        <v>2163</v>
      </c>
      <c r="R227" s="1" t="s">
        <v>73</v>
      </c>
      <c r="S227" s="1"/>
      <c r="T227" s="20" t="s">
        <v>94</v>
      </c>
      <c r="U227" s="7"/>
      <c r="V227" s="1"/>
      <c r="W227" s="14" t="s">
        <v>95</v>
      </c>
      <c r="X227" s="14"/>
      <c r="Y227" s="32"/>
      <c r="Z227" s="34"/>
      <c r="AA227" s="36"/>
      <c r="AB227" s="253" t="s">
        <v>96</v>
      </c>
      <c r="AC227"/>
      <c r="AD227" s="249" t="e">
        <f>VLOOKUP(H227,'WMA -stare dane'!$H$1:$R$114,1,0)</f>
        <v>#N/A</v>
      </c>
      <c r="AE227" s="249" t="e">
        <f>VLOOKUP(I227,'WMA -stare dane'!$I$1:$R$114,1,0)</f>
        <v>#N/A</v>
      </c>
      <c r="AF227" s="250" t="e">
        <f t="shared" si="34"/>
        <v>#N/A</v>
      </c>
      <c r="AG227" s="249" t="e">
        <f>IF($AF227="współrzędne niezmienione",VLOOKUP($H227,'WMA -stare dane'!$H$2:$P$114,3,0),"")</f>
        <v>#N/A</v>
      </c>
      <c r="AH227" s="249" t="e">
        <f>IF($AF227="współrzędne niezmienione",VLOOKUP($H227,'WMA -stare dane'!$H$2:$P$114,4,0),"")</f>
        <v>#N/A</v>
      </c>
      <c r="AI227" s="249" t="e">
        <f>IF($AF227="współrzędne niezmienione",VLOOKUP($H227,'WMA -stare dane'!$H$2:$P$114,5,0),"")</f>
        <v>#N/A</v>
      </c>
      <c r="AJ227" s="249" t="e">
        <f>IF($AF227="współrzędne niezmienione",VLOOKUP($H227,'WMA -stare dane'!$H$2:$P$114,6,0),"")</f>
        <v>#N/A</v>
      </c>
      <c r="AK227" s="250" t="e">
        <f>IF($AF227="współrzędne niezmienione",VLOOKUP($H227,'WMA -stare dane'!$H$2:$P$114,7,0),"")</f>
        <v>#N/A</v>
      </c>
      <c r="AL227" s="250" t="e">
        <f>IF($AF227="współrzędne niezmienione",VLOOKUP($H227,'WMA -stare dane'!$H$2:$P$114,8,0),"")</f>
        <v>#N/A</v>
      </c>
      <c r="AM227" s="250" t="e">
        <f>IF($AF227="współrzędne niezmienione",VLOOKUP($H227,'WMA -stare dane'!$H$2:$P$114,9,0),"")</f>
        <v>#N/A</v>
      </c>
    </row>
    <row r="228" spans="1:39" ht="43.5" hidden="1">
      <c r="A228" s="42">
        <v>226</v>
      </c>
      <c r="B228" s="21">
        <v>226</v>
      </c>
      <c r="C228" s="7" t="s">
        <v>199</v>
      </c>
      <c r="D228" s="1" t="s">
        <v>1457</v>
      </c>
      <c r="E228" s="20" t="s">
        <v>102</v>
      </c>
      <c r="F228" s="1" t="s">
        <v>2082</v>
      </c>
      <c r="G228" s="1"/>
      <c r="H228" s="1" t="s">
        <v>2164</v>
      </c>
      <c r="I228" s="1"/>
      <c r="J228" s="1" t="s">
        <v>2910</v>
      </c>
      <c r="K228" s="1" t="s">
        <v>2911</v>
      </c>
      <c r="L228" s="1"/>
      <c r="M228" s="1"/>
      <c r="N228" s="1"/>
      <c r="O228" s="1"/>
      <c r="P228" s="1">
        <v>35</v>
      </c>
      <c r="Q228" s="1" t="s">
        <v>2165</v>
      </c>
      <c r="R228" s="1" t="s">
        <v>73</v>
      </c>
      <c r="S228" s="1"/>
      <c r="T228" s="20" t="s">
        <v>94</v>
      </c>
      <c r="U228" s="7"/>
      <c r="V228" s="1" t="s">
        <v>2166</v>
      </c>
      <c r="W228" s="14" t="s">
        <v>95</v>
      </c>
      <c r="X228" s="14"/>
      <c r="Y228" s="32"/>
      <c r="Z228" s="34"/>
      <c r="AA228" s="36"/>
      <c r="AB228" s="253" t="s">
        <v>97</v>
      </c>
      <c r="AC228"/>
      <c r="AD228" s="249" t="e">
        <f>VLOOKUP(H228,'WMA -stare dane'!$H$1:$R$114,1,0)</f>
        <v>#N/A</v>
      </c>
      <c r="AE228" s="249" t="e">
        <f>VLOOKUP(I228,'WMA -stare dane'!$I$1:$R$114,1,0)</f>
        <v>#N/A</v>
      </c>
      <c r="AF228" s="250" t="e">
        <f t="shared" si="34"/>
        <v>#N/A</v>
      </c>
      <c r="AG228" s="249" t="e">
        <f>IF($AF228="współrzędne niezmienione",VLOOKUP($H228,'WMA -stare dane'!$H$2:$P$114,3,0),"")</f>
        <v>#N/A</v>
      </c>
      <c r="AH228" s="249" t="e">
        <f>IF($AF228="współrzędne niezmienione",VLOOKUP($H228,'WMA -stare dane'!$H$2:$P$114,4,0),"")</f>
        <v>#N/A</v>
      </c>
      <c r="AI228" s="249" t="e">
        <f>IF($AF228="współrzędne niezmienione",VLOOKUP($H228,'WMA -stare dane'!$H$2:$P$114,5,0),"")</f>
        <v>#N/A</v>
      </c>
      <c r="AJ228" s="249" t="e">
        <f>IF($AF228="współrzędne niezmienione",VLOOKUP($H228,'WMA -stare dane'!$H$2:$P$114,6,0),"")</f>
        <v>#N/A</v>
      </c>
      <c r="AK228" s="250" t="e">
        <f>IF($AF228="współrzędne niezmienione",VLOOKUP($H228,'WMA -stare dane'!$H$2:$P$114,7,0),"")</f>
        <v>#N/A</v>
      </c>
      <c r="AL228" s="250" t="e">
        <f>IF($AF228="współrzędne niezmienione",VLOOKUP($H228,'WMA -stare dane'!$H$2:$P$114,8,0),"")</f>
        <v>#N/A</v>
      </c>
      <c r="AM228" s="250" t="e">
        <f>IF($AF228="współrzędne niezmienione",VLOOKUP($H228,'WMA -stare dane'!$H$2:$P$114,9,0),"")</f>
        <v>#N/A</v>
      </c>
    </row>
    <row r="229" spans="1:39" ht="43.5" hidden="1">
      <c r="A229" s="42">
        <v>227</v>
      </c>
      <c r="B229" s="21">
        <v>227</v>
      </c>
      <c r="C229" s="7" t="s">
        <v>199</v>
      </c>
      <c r="D229" s="1" t="s">
        <v>1457</v>
      </c>
      <c r="E229" s="20" t="s">
        <v>102</v>
      </c>
      <c r="F229" s="1" t="s">
        <v>2082</v>
      </c>
      <c r="G229" s="1"/>
      <c r="H229" s="1" t="s">
        <v>2167</v>
      </c>
      <c r="I229" s="1"/>
      <c r="J229" s="1" t="s">
        <v>2912</v>
      </c>
      <c r="K229" s="1" t="s">
        <v>2913</v>
      </c>
      <c r="L229" s="1"/>
      <c r="M229" s="1"/>
      <c r="N229" s="1"/>
      <c r="O229" s="1"/>
      <c r="P229" s="1">
        <v>35</v>
      </c>
      <c r="Q229" s="1" t="s">
        <v>2168</v>
      </c>
      <c r="R229" s="1" t="s">
        <v>73</v>
      </c>
      <c r="S229" s="1"/>
      <c r="T229" s="20" t="s">
        <v>94</v>
      </c>
      <c r="U229" s="7"/>
      <c r="V229" s="1" t="s">
        <v>2166</v>
      </c>
      <c r="W229" s="14" t="s">
        <v>95</v>
      </c>
      <c r="X229" s="14"/>
      <c r="Y229" s="32"/>
      <c r="Z229" s="34"/>
      <c r="AA229" s="36"/>
      <c r="AB229" s="253" t="s">
        <v>97</v>
      </c>
      <c r="AC229"/>
      <c r="AD229" s="249" t="e">
        <f>VLOOKUP(H229,'WMA -stare dane'!$H$1:$R$114,1,0)</f>
        <v>#N/A</v>
      </c>
      <c r="AE229" s="249" t="e">
        <f>VLOOKUP(I229,'WMA -stare dane'!$I$1:$R$114,1,0)</f>
        <v>#N/A</v>
      </c>
      <c r="AF229" s="250" t="e">
        <f t="shared" si="34"/>
        <v>#N/A</v>
      </c>
      <c r="AG229" s="249" t="e">
        <f>IF($AF229="współrzędne niezmienione",VLOOKUP($H229,'WMA -stare dane'!$H$2:$P$114,3,0),"")</f>
        <v>#N/A</v>
      </c>
      <c r="AH229" s="249" t="e">
        <f>IF($AF229="współrzędne niezmienione",VLOOKUP($H229,'WMA -stare dane'!$H$2:$P$114,4,0),"")</f>
        <v>#N/A</v>
      </c>
      <c r="AI229" s="249" t="e">
        <f>IF($AF229="współrzędne niezmienione",VLOOKUP($H229,'WMA -stare dane'!$H$2:$P$114,5,0),"")</f>
        <v>#N/A</v>
      </c>
      <c r="AJ229" s="249" t="e">
        <f>IF($AF229="współrzędne niezmienione",VLOOKUP($H229,'WMA -stare dane'!$H$2:$P$114,6,0),"")</f>
        <v>#N/A</v>
      </c>
      <c r="AK229" s="250" t="e">
        <f>IF($AF229="współrzędne niezmienione",VLOOKUP($H229,'WMA -stare dane'!$H$2:$P$114,7,0),"")</f>
        <v>#N/A</v>
      </c>
      <c r="AL229" s="250" t="e">
        <f>IF($AF229="współrzędne niezmienione",VLOOKUP($H229,'WMA -stare dane'!$H$2:$P$114,8,0),"")</f>
        <v>#N/A</v>
      </c>
      <c r="AM229" s="250" t="e">
        <f>IF($AF229="współrzędne niezmienione",VLOOKUP($H229,'WMA -stare dane'!$H$2:$P$114,9,0),"")</f>
        <v>#N/A</v>
      </c>
    </row>
    <row r="230" spans="1:39" ht="72.5" hidden="1">
      <c r="A230" s="42">
        <v>228</v>
      </c>
      <c r="B230" s="21">
        <v>228</v>
      </c>
      <c r="C230" s="7" t="s">
        <v>1146</v>
      </c>
      <c r="D230" s="1" t="s">
        <v>1147</v>
      </c>
      <c r="E230" s="20" t="s">
        <v>102</v>
      </c>
      <c r="F230" s="1" t="s">
        <v>2169</v>
      </c>
      <c r="G230" s="1"/>
      <c r="H230" s="1" t="s">
        <v>2170</v>
      </c>
      <c r="I230" s="1"/>
      <c r="J230" s="1" t="s">
        <v>2914</v>
      </c>
      <c r="K230" s="1" t="s">
        <v>2915</v>
      </c>
      <c r="L230" s="1"/>
      <c r="M230" s="1"/>
      <c r="N230" s="1" t="s">
        <v>2171</v>
      </c>
      <c r="O230" s="1"/>
      <c r="P230" s="1">
        <v>28</v>
      </c>
      <c r="Q230" s="1" t="s">
        <v>2172</v>
      </c>
      <c r="R230" s="1" t="s">
        <v>73</v>
      </c>
      <c r="S230" s="1"/>
      <c r="T230" s="20"/>
      <c r="U230" s="7"/>
      <c r="V230" s="1" t="s">
        <v>2173</v>
      </c>
      <c r="W230" s="15" t="s">
        <v>76</v>
      </c>
      <c r="X230" s="15" t="s">
        <v>2174</v>
      </c>
      <c r="Y230" s="32" t="s">
        <v>2175</v>
      </c>
      <c r="Z230" s="34"/>
      <c r="AA230" s="36"/>
      <c r="AB230" s="36" t="s">
        <v>96</v>
      </c>
      <c r="AC230"/>
      <c r="AD230" s="249" t="e">
        <f>VLOOKUP(H230,'WMA -stare dane'!$H$1:$R$114,1,0)</f>
        <v>#N/A</v>
      </c>
      <c r="AE230" s="249" t="e">
        <f>VLOOKUP(I230,'WMA -stare dane'!$I$1:$R$114,1,0)</f>
        <v>#N/A</v>
      </c>
      <c r="AF230" s="250" t="e">
        <f t="shared" si="34"/>
        <v>#N/A</v>
      </c>
      <c r="AG230" s="249" t="e">
        <f>IF($AF230="współrzędne niezmienione",VLOOKUP($H230,'WMA -stare dane'!$H$2:$P$114,3,0),"")</f>
        <v>#N/A</v>
      </c>
      <c r="AH230" s="249" t="e">
        <f>IF($AF230="współrzędne niezmienione",VLOOKUP($H230,'WMA -stare dane'!$H$2:$P$114,4,0),"")</f>
        <v>#N/A</v>
      </c>
      <c r="AI230" s="249" t="e">
        <f>IF($AF230="współrzędne niezmienione",VLOOKUP($H230,'WMA -stare dane'!$H$2:$P$114,5,0),"")</f>
        <v>#N/A</v>
      </c>
      <c r="AJ230" s="249" t="e">
        <f>IF($AF230="współrzędne niezmienione",VLOOKUP($H230,'WMA -stare dane'!$H$2:$P$114,6,0),"")</f>
        <v>#N/A</v>
      </c>
      <c r="AK230" s="250" t="e">
        <f>IF($AF230="współrzędne niezmienione",VLOOKUP($H230,'WMA -stare dane'!$H$2:$P$114,7,0),"")</f>
        <v>#N/A</v>
      </c>
      <c r="AL230" s="250" t="e">
        <f>IF($AF230="współrzędne niezmienione",VLOOKUP($H230,'WMA -stare dane'!$H$2:$P$114,8,0),"")</f>
        <v>#N/A</v>
      </c>
      <c r="AM230" s="250" t="e">
        <f>IF($AF230="współrzędne niezmienione",VLOOKUP($H230,'WMA -stare dane'!$H$2:$P$114,9,0),"")</f>
        <v>#N/A</v>
      </c>
    </row>
    <row r="231" spans="1:39" ht="29" hidden="1">
      <c r="A231" s="42">
        <v>229</v>
      </c>
      <c r="B231" s="21">
        <v>229</v>
      </c>
      <c r="C231" s="7" t="s">
        <v>463</v>
      </c>
      <c r="D231" s="1" t="s">
        <v>966</v>
      </c>
      <c r="E231" s="20" t="s">
        <v>102</v>
      </c>
      <c r="F231" s="1" t="s">
        <v>2176</v>
      </c>
      <c r="G231" s="1"/>
      <c r="H231" s="1" t="s">
        <v>2177</v>
      </c>
      <c r="I231" s="1"/>
      <c r="J231" s="1" t="s">
        <v>2916</v>
      </c>
      <c r="K231" s="1" t="s">
        <v>2917</v>
      </c>
      <c r="L231" s="1"/>
      <c r="M231" s="1"/>
      <c r="N231" s="1" t="s">
        <v>2178</v>
      </c>
      <c r="O231" s="1"/>
      <c r="P231" s="1">
        <v>22</v>
      </c>
      <c r="Q231" s="1" t="s">
        <v>2179</v>
      </c>
      <c r="R231" s="1" t="s">
        <v>73</v>
      </c>
      <c r="S231" s="1"/>
      <c r="T231" s="20" t="s">
        <v>94</v>
      </c>
      <c r="U231" s="7"/>
      <c r="V231" s="1"/>
      <c r="W231" s="14" t="s">
        <v>95</v>
      </c>
      <c r="X231" s="14"/>
      <c r="Y231" s="32"/>
      <c r="Z231" s="34"/>
      <c r="AA231" s="36"/>
      <c r="AB231" s="36" t="s">
        <v>96</v>
      </c>
      <c r="AC231"/>
      <c r="AD231" s="249" t="e">
        <f>VLOOKUP(H231,'WMA -stare dane'!$H$1:$R$114,1,0)</f>
        <v>#N/A</v>
      </c>
      <c r="AE231" s="249" t="e">
        <f>VLOOKUP(I231,'WMA -stare dane'!$I$1:$R$114,1,0)</f>
        <v>#N/A</v>
      </c>
      <c r="AF231" s="250" t="e">
        <f t="shared" si="34"/>
        <v>#N/A</v>
      </c>
      <c r="AG231" s="249" t="e">
        <f>IF($AF231="współrzędne niezmienione",VLOOKUP($H231,'WMA -stare dane'!$H$2:$P$114,3,0),"")</f>
        <v>#N/A</v>
      </c>
      <c r="AH231" s="249" t="e">
        <f>IF($AF231="współrzędne niezmienione",VLOOKUP($H231,'WMA -stare dane'!$H$2:$P$114,4,0),"")</f>
        <v>#N/A</v>
      </c>
      <c r="AI231" s="249" t="e">
        <f>IF($AF231="współrzędne niezmienione",VLOOKUP($H231,'WMA -stare dane'!$H$2:$P$114,5,0),"")</f>
        <v>#N/A</v>
      </c>
      <c r="AJ231" s="249" t="e">
        <f>IF($AF231="współrzędne niezmienione",VLOOKUP($H231,'WMA -stare dane'!$H$2:$P$114,6,0),"")</f>
        <v>#N/A</v>
      </c>
      <c r="AK231" s="250" t="e">
        <f>IF($AF231="współrzędne niezmienione",VLOOKUP($H231,'WMA -stare dane'!$H$2:$P$114,7,0),"")</f>
        <v>#N/A</v>
      </c>
      <c r="AL231" s="250" t="e">
        <f>IF($AF231="współrzędne niezmienione",VLOOKUP($H231,'WMA -stare dane'!$H$2:$P$114,8,0),"")</f>
        <v>#N/A</v>
      </c>
      <c r="AM231" s="250" t="e">
        <f>IF($AF231="współrzędne niezmienione",VLOOKUP($H231,'WMA -stare dane'!$H$2:$P$114,9,0),"")</f>
        <v>#N/A</v>
      </c>
    </row>
    <row r="232" spans="1:39" ht="29" hidden="1">
      <c r="A232" s="42">
        <v>230</v>
      </c>
      <c r="B232" s="21">
        <v>230</v>
      </c>
      <c r="C232" s="7" t="s">
        <v>160</v>
      </c>
      <c r="D232" s="1" t="s">
        <v>1535</v>
      </c>
      <c r="E232" s="20" t="s">
        <v>102</v>
      </c>
      <c r="F232" s="1" t="s">
        <v>2180</v>
      </c>
      <c r="G232" s="1"/>
      <c r="H232" s="1" t="s">
        <v>2181</v>
      </c>
      <c r="I232" s="1"/>
      <c r="J232" s="1" t="s">
        <v>2918</v>
      </c>
      <c r="K232" s="1" t="s">
        <v>2919</v>
      </c>
      <c r="L232" s="1"/>
      <c r="M232" s="1"/>
      <c r="N232" s="1" t="s">
        <v>2182</v>
      </c>
      <c r="O232" s="1"/>
      <c r="P232" s="1">
        <v>94</v>
      </c>
      <c r="Q232" s="1" t="s">
        <v>2183</v>
      </c>
      <c r="R232" s="1" t="s">
        <v>73</v>
      </c>
      <c r="S232" s="1"/>
      <c r="T232" s="20" t="s">
        <v>94</v>
      </c>
      <c r="U232" s="7"/>
      <c r="V232" s="1"/>
      <c r="W232" s="14" t="s">
        <v>95</v>
      </c>
      <c r="X232" s="14"/>
      <c r="Y232" s="32"/>
      <c r="Z232" s="34"/>
      <c r="AA232" s="36" t="s">
        <v>166</v>
      </c>
      <c r="AB232" s="36" t="s">
        <v>96</v>
      </c>
      <c r="AD232" s="249" t="e">
        <f>VLOOKUP(H232,'WMA -stare dane'!$H$1:$R$114,1,0)</f>
        <v>#N/A</v>
      </c>
      <c r="AE232" s="249" t="e">
        <f>VLOOKUP(I232,'WMA -stare dane'!$I$1:$R$114,1,0)</f>
        <v>#N/A</v>
      </c>
      <c r="AF232" s="250" t="e">
        <f t="shared" si="34"/>
        <v>#N/A</v>
      </c>
      <c r="AG232" s="249" t="e">
        <f>IF($AF232="współrzędne niezmienione",VLOOKUP($H232,'WMA -stare dane'!$H$2:$P$114,3,0),"")</f>
        <v>#N/A</v>
      </c>
      <c r="AH232" s="249" t="e">
        <f>IF($AF232="współrzędne niezmienione",VLOOKUP($H232,'WMA -stare dane'!$H$2:$P$114,4,0),"")</f>
        <v>#N/A</v>
      </c>
      <c r="AI232" s="249" t="e">
        <f>IF($AF232="współrzędne niezmienione",VLOOKUP($H232,'WMA -stare dane'!$H$2:$P$114,5,0),"")</f>
        <v>#N/A</v>
      </c>
      <c r="AJ232" s="249" t="e">
        <f>IF($AF232="współrzędne niezmienione",VLOOKUP($H232,'WMA -stare dane'!$H$2:$P$114,6,0),"")</f>
        <v>#N/A</v>
      </c>
      <c r="AK232" s="250" t="e">
        <f>IF($AF232="współrzędne niezmienione",VLOOKUP($H232,'WMA -stare dane'!$H$2:$P$114,7,0),"")</f>
        <v>#N/A</v>
      </c>
      <c r="AL232" s="250" t="e">
        <f>IF($AF232="współrzędne niezmienione",VLOOKUP($H232,'WMA -stare dane'!$H$2:$P$114,8,0),"")</f>
        <v>#N/A</v>
      </c>
      <c r="AM232" s="250" t="e">
        <f>IF($AF232="współrzędne niezmienione",VLOOKUP($H232,'WMA -stare dane'!$H$2:$P$114,9,0),"")</f>
        <v>#N/A</v>
      </c>
    </row>
    <row r="233" spans="1:39" ht="29" hidden="1">
      <c r="A233" s="42">
        <v>231</v>
      </c>
      <c r="B233" s="21">
        <v>231</v>
      </c>
      <c r="C233" s="7" t="s">
        <v>160</v>
      </c>
      <c r="D233" s="1" t="s">
        <v>1535</v>
      </c>
      <c r="E233" s="20" t="s">
        <v>102</v>
      </c>
      <c r="F233" s="1" t="s">
        <v>2184</v>
      </c>
      <c r="G233" s="1"/>
      <c r="H233" s="1" t="s">
        <v>2185</v>
      </c>
      <c r="I233" s="1"/>
      <c r="J233" s="1" t="s">
        <v>2920</v>
      </c>
      <c r="K233" s="1" t="s">
        <v>2921</v>
      </c>
      <c r="L233" s="1"/>
      <c r="M233" s="1"/>
      <c r="N233" s="1" t="s">
        <v>2186</v>
      </c>
      <c r="O233" s="1"/>
      <c r="P233" s="1">
        <v>75</v>
      </c>
      <c r="Q233" s="1" t="s">
        <v>2187</v>
      </c>
      <c r="R233" s="1" t="s">
        <v>73</v>
      </c>
      <c r="S233" s="1"/>
      <c r="T233" s="20" t="s">
        <v>94</v>
      </c>
      <c r="U233" s="7"/>
      <c r="V233" s="1"/>
      <c r="W233" s="14" t="s">
        <v>95</v>
      </c>
      <c r="X233" s="14"/>
      <c r="Y233" s="32"/>
      <c r="Z233" s="34"/>
      <c r="AA233" s="36" t="s">
        <v>166</v>
      </c>
      <c r="AB233" s="36" t="s">
        <v>97</v>
      </c>
      <c r="AD233" s="249" t="e">
        <f>VLOOKUP(H233,'WMA -stare dane'!$H$1:$R$114,1,0)</f>
        <v>#N/A</v>
      </c>
      <c r="AE233" s="249" t="e">
        <f>VLOOKUP(I233,'WMA -stare dane'!$I$1:$R$114,1,0)</f>
        <v>#N/A</v>
      </c>
      <c r="AF233" s="250" t="e">
        <f t="shared" si="34"/>
        <v>#N/A</v>
      </c>
      <c r="AG233" s="249" t="e">
        <f>IF($AF233="współrzędne niezmienione",VLOOKUP($H233,'WMA -stare dane'!$H$2:$P$114,3,0),"")</f>
        <v>#N/A</v>
      </c>
      <c r="AH233" s="249" t="e">
        <f>IF($AF233="współrzędne niezmienione",VLOOKUP($H233,'WMA -stare dane'!$H$2:$P$114,4,0),"")</f>
        <v>#N/A</v>
      </c>
      <c r="AI233" s="249" t="e">
        <f>IF($AF233="współrzędne niezmienione",VLOOKUP($H233,'WMA -stare dane'!$H$2:$P$114,5,0),"")</f>
        <v>#N/A</v>
      </c>
      <c r="AJ233" s="249" t="e">
        <f>IF($AF233="współrzędne niezmienione",VLOOKUP($H233,'WMA -stare dane'!$H$2:$P$114,6,0),"")</f>
        <v>#N/A</v>
      </c>
      <c r="AK233" s="250" t="e">
        <f>IF($AF233="współrzędne niezmienione",VLOOKUP($H233,'WMA -stare dane'!$H$2:$P$114,7,0),"")</f>
        <v>#N/A</v>
      </c>
      <c r="AL233" s="250" t="e">
        <f>IF($AF233="współrzędne niezmienione",VLOOKUP($H233,'WMA -stare dane'!$H$2:$P$114,8,0),"")</f>
        <v>#N/A</v>
      </c>
      <c r="AM233" s="250" t="e">
        <f>IF($AF233="współrzędne niezmienione",VLOOKUP($H233,'WMA -stare dane'!$H$2:$P$114,9,0),"")</f>
        <v>#N/A</v>
      </c>
    </row>
    <row r="234" spans="1:39" ht="85.5" customHeight="1">
      <c r="A234" s="42">
        <v>232</v>
      </c>
      <c r="B234" s="21">
        <v>232</v>
      </c>
      <c r="C234" s="7" t="s">
        <v>106</v>
      </c>
      <c r="D234" s="1" t="s">
        <v>107</v>
      </c>
      <c r="E234" s="20" t="s">
        <v>64</v>
      </c>
      <c r="F234" s="1" t="s">
        <v>2188</v>
      </c>
      <c r="G234" s="20" t="s">
        <v>2189</v>
      </c>
      <c r="H234" s="1" t="s">
        <v>2190</v>
      </c>
      <c r="I234" s="1" t="s">
        <v>2191</v>
      </c>
      <c r="J234" s="1" t="s">
        <v>2200</v>
      </c>
      <c r="K234" s="1" t="s">
        <v>2201</v>
      </c>
      <c r="L234" s="1" t="s">
        <v>2202</v>
      </c>
      <c r="M234" s="1" t="s">
        <v>2203</v>
      </c>
      <c r="N234" s="1" t="s">
        <v>2192</v>
      </c>
      <c r="O234" s="20" t="s">
        <v>2193</v>
      </c>
      <c r="P234" s="20">
        <v>24</v>
      </c>
      <c r="Q234" s="1" t="s">
        <v>2194</v>
      </c>
      <c r="R234" s="1" t="s">
        <v>123</v>
      </c>
      <c r="S234" s="1" t="s">
        <v>2195</v>
      </c>
      <c r="T234" s="20" t="s">
        <v>94</v>
      </c>
      <c r="U234" s="7"/>
      <c r="V234" s="1" t="s">
        <v>2196</v>
      </c>
      <c r="W234" s="15" t="s">
        <v>76</v>
      </c>
      <c r="X234" s="15" t="s">
        <v>2197</v>
      </c>
      <c r="Y234" s="32" t="s">
        <v>2198</v>
      </c>
      <c r="Z234" s="40" t="s">
        <v>2199</v>
      </c>
      <c r="AA234" s="36" t="s">
        <v>96</v>
      </c>
      <c r="AB234" s="36" t="s">
        <v>114</v>
      </c>
      <c r="AC234"/>
      <c r="AD234" s="249" t="str">
        <f>VLOOKUP(H234,'WMA -stare dane'!$H$1:$R$114,1,0)</f>
        <v>52.576436 15.585883</v>
      </c>
      <c r="AE234" s="249" t="str">
        <f>VLOOKUP(I234,'WMA -stare dane'!$I$1:$R$114,1,0)</f>
        <v>52.57246584986061 15.628397075827356</v>
      </c>
      <c r="AF234" s="250" t="str">
        <f t="shared" si="34"/>
        <v>współrzędne niezmienione</v>
      </c>
      <c r="AG234" s="260" t="str">
        <f>IF($AF234="współrzędne niezmienione",VLOOKUP($H234,'WMA -stare dane'!$H$2:$P$114,3,0),"")</f>
        <v>52.576436</v>
      </c>
      <c r="AH234" s="260" t="str">
        <f>IF($AF234="współrzędne niezmienione",VLOOKUP($H234,'WMA -stare dane'!$H$2:$P$114,4,0),"")</f>
        <v>15.585883</v>
      </c>
      <c r="AI234" s="260" t="str">
        <f>IF($AF234="współrzędne niezmienione",VLOOKUP($H234,'WMA -stare dane'!$H$2:$P$114,5,0),"")</f>
        <v>52.57246584986061</v>
      </c>
      <c r="AJ234" s="260" t="str">
        <f>IF($AF234="współrzędne niezmienione",VLOOKUP($H234,'WMA -stare dane'!$H$2:$P$114,6,0),"")</f>
        <v>15.628397075827356</v>
      </c>
      <c r="AK234" s="250">
        <f>IF($AF234="współrzędne niezmienione",VLOOKUP($H234,'WMA -stare dane'!$H$2:$P$114,7,0),"")</f>
        <v>45.3</v>
      </c>
      <c r="AL234" s="250">
        <f>IF($AF234="współrzędne niezmienione",VLOOKUP($H234,'WMA -stare dane'!$H$2:$P$114,8,0),"")</f>
        <v>48.2</v>
      </c>
      <c r="AM234" s="250">
        <f>IF($AF234="współrzędne niezmienione",VLOOKUP($H234,'WMA -stare dane'!$H$2:$P$114,9,0),"")</f>
        <v>24</v>
      </c>
    </row>
    <row r="235" spans="1:39" ht="130.5" hidden="1">
      <c r="A235" s="42">
        <v>233</v>
      </c>
      <c r="B235" s="21">
        <v>233</v>
      </c>
      <c r="C235" s="7" t="s">
        <v>160</v>
      </c>
      <c r="D235" s="1" t="s">
        <v>672</v>
      </c>
      <c r="E235" s="20" t="s">
        <v>102</v>
      </c>
      <c r="F235" s="1" t="s">
        <v>2204</v>
      </c>
      <c r="G235" s="1"/>
      <c r="H235" s="1" t="s">
        <v>2205</v>
      </c>
      <c r="I235" s="1"/>
      <c r="J235" s="1" t="s">
        <v>2922</v>
      </c>
      <c r="K235" s="1" t="s">
        <v>2923</v>
      </c>
      <c r="L235" s="1"/>
      <c r="M235" s="1"/>
      <c r="N235" s="1" t="s">
        <v>2206</v>
      </c>
      <c r="O235" s="1"/>
      <c r="P235" s="1">
        <v>79</v>
      </c>
      <c r="Q235" s="1" t="s">
        <v>2207</v>
      </c>
      <c r="R235" s="1" t="s">
        <v>123</v>
      </c>
      <c r="S235" s="1" t="s">
        <v>2208</v>
      </c>
      <c r="T235" s="1" t="s">
        <v>2209</v>
      </c>
      <c r="U235" s="7"/>
      <c r="V235" s="1"/>
      <c r="W235" s="14" t="s">
        <v>95</v>
      </c>
      <c r="X235" s="14"/>
      <c r="Y235" s="32"/>
      <c r="Z235" s="32" t="s">
        <v>2210</v>
      </c>
      <c r="AA235" s="36"/>
      <c r="AB235" s="36" t="s">
        <v>96</v>
      </c>
      <c r="AC235"/>
      <c r="AD235" s="249" t="e">
        <f>VLOOKUP(H235,'WMA -stare dane'!$H$1:$R$114,1,0)</f>
        <v>#N/A</v>
      </c>
      <c r="AE235" s="249" t="e">
        <f>VLOOKUP(I235,'WMA -stare dane'!$I$1:$R$114,1,0)</f>
        <v>#N/A</v>
      </c>
      <c r="AF235" s="250" t="e">
        <f t="shared" si="34"/>
        <v>#N/A</v>
      </c>
      <c r="AG235" s="249" t="e">
        <f>IF($AF235="współrzędne niezmienione",VLOOKUP($H235,'WMA -stare dane'!$H$2:$P$114,3,0),"")</f>
        <v>#N/A</v>
      </c>
      <c r="AH235" s="249" t="e">
        <f>IF($AF235="współrzędne niezmienione",VLOOKUP($H235,'WMA -stare dane'!$H$2:$P$114,4,0),"")</f>
        <v>#N/A</v>
      </c>
      <c r="AI235" s="249" t="e">
        <f>IF($AF235="współrzędne niezmienione",VLOOKUP($H235,'WMA -stare dane'!$H$2:$P$114,5,0),"")</f>
        <v>#N/A</v>
      </c>
      <c r="AJ235" s="249" t="e">
        <f>IF($AF235="współrzędne niezmienione",VLOOKUP($H235,'WMA -stare dane'!$H$2:$P$114,6,0),"")</f>
        <v>#N/A</v>
      </c>
      <c r="AK235" s="250" t="e">
        <f>IF($AF235="współrzędne niezmienione",VLOOKUP($H235,'WMA -stare dane'!$H$2:$P$114,7,0),"")</f>
        <v>#N/A</v>
      </c>
      <c r="AL235" s="250" t="e">
        <f>IF($AF235="współrzędne niezmienione",VLOOKUP($H235,'WMA -stare dane'!$H$2:$P$114,8,0),"")</f>
        <v>#N/A</v>
      </c>
      <c r="AM235" s="250" t="e">
        <f>IF($AF235="współrzędne niezmienione",VLOOKUP($H235,'WMA -stare dane'!$H$2:$P$114,9,0),"")</f>
        <v>#N/A</v>
      </c>
    </row>
    <row r="236" spans="1:39" s="5" customFormat="1" ht="101.5" hidden="1">
      <c r="A236" s="42">
        <v>234</v>
      </c>
      <c r="B236" s="21">
        <v>234</v>
      </c>
      <c r="C236" s="7" t="s">
        <v>2211</v>
      </c>
      <c r="D236" s="1" t="s">
        <v>132</v>
      </c>
      <c r="E236" s="20" t="s">
        <v>102</v>
      </c>
      <c r="F236" s="1" t="s">
        <v>2212</v>
      </c>
      <c r="G236" s="1"/>
      <c r="H236" s="1" t="s">
        <v>2213</v>
      </c>
      <c r="I236" s="1"/>
      <c r="J236" s="1" t="s">
        <v>2924</v>
      </c>
      <c r="K236" s="1" t="s">
        <v>2925</v>
      </c>
      <c r="L236" s="1"/>
      <c r="M236" s="1"/>
      <c r="N236" s="1" t="s">
        <v>2214</v>
      </c>
      <c r="O236" s="1"/>
      <c r="P236" s="1">
        <v>92</v>
      </c>
      <c r="Q236" s="1" t="s">
        <v>2215</v>
      </c>
      <c r="R236" s="1" t="s">
        <v>123</v>
      </c>
      <c r="S236" s="1" t="s">
        <v>2208</v>
      </c>
      <c r="T236" s="1" t="s">
        <v>2216</v>
      </c>
      <c r="U236" s="7" t="s">
        <v>2217</v>
      </c>
      <c r="V236" s="1" t="s">
        <v>2218</v>
      </c>
      <c r="W236" s="2" t="s">
        <v>127</v>
      </c>
      <c r="X236" s="2" t="s">
        <v>1111</v>
      </c>
      <c r="Y236" s="32" t="s">
        <v>2219</v>
      </c>
      <c r="Z236" s="20" t="s">
        <v>2220</v>
      </c>
      <c r="AA236" s="37"/>
      <c r="AB236" s="37" t="s">
        <v>96</v>
      </c>
      <c r="AC236" s="46"/>
      <c r="AD236" s="249" t="e">
        <f>VLOOKUP(H236,'WMA -stare dane'!$H$1:$R$114,1,0)</f>
        <v>#N/A</v>
      </c>
      <c r="AE236" s="249" t="e">
        <f>VLOOKUP(I236,'WMA -stare dane'!$I$1:$R$114,1,0)</f>
        <v>#N/A</v>
      </c>
      <c r="AF236" s="250" t="e">
        <f t="shared" si="34"/>
        <v>#N/A</v>
      </c>
      <c r="AG236" s="249" t="e">
        <f>IF($AF236="współrzędne niezmienione",VLOOKUP($H236,'WMA -stare dane'!$H$2:$P$114,3,0),"")</f>
        <v>#N/A</v>
      </c>
      <c r="AH236" s="249" t="e">
        <f>IF($AF236="współrzędne niezmienione",VLOOKUP($H236,'WMA -stare dane'!$H$2:$P$114,4,0),"")</f>
        <v>#N/A</v>
      </c>
      <c r="AI236" s="249" t="e">
        <f>IF($AF236="współrzędne niezmienione",VLOOKUP($H236,'WMA -stare dane'!$H$2:$P$114,5,0),"")</f>
        <v>#N/A</v>
      </c>
      <c r="AJ236" s="249" t="e">
        <f>IF($AF236="współrzędne niezmienione",VLOOKUP($H236,'WMA -stare dane'!$H$2:$P$114,6,0),"")</f>
        <v>#N/A</v>
      </c>
      <c r="AK236" s="250" t="e">
        <f>IF($AF236="współrzędne niezmienione",VLOOKUP($H236,'WMA -stare dane'!$H$2:$P$114,7,0),"")</f>
        <v>#N/A</v>
      </c>
      <c r="AL236" s="250" t="e">
        <f>IF($AF236="współrzędne niezmienione",VLOOKUP($H236,'WMA -stare dane'!$H$2:$P$114,8,0),"")</f>
        <v>#N/A</v>
      </c>
      <c r="AM236" s="250" t="e">
        <f>IF($AF236="współrzędne niezmienione",VLOOKUP($H236,'WMA -stare dane'!$H$2:$P$114,9,0),"")</f>
        <v>#N/A</v>
      </c>
    </row>
    <row r="237" spans="1:39" s="5" customFormat="1" ht="58" hidden="1">
      <c r="A237" s="42">
        <v>235</v>
      </c>
      <c r="B237" s="21">
        <v>235</v>
      </c>
      <c r="C237" s="7" t="s">
        <v>2211</v>
      </c>
      <c r="D237" s="1" t="s">
        <v>132</v>
      </c>
      <c r="E237" s="20" t="s">
        <v>1335</v>
      </c>
      <c r="F237" s="1" t="s">
        <v>2212</v>
      </c>
      <c r="G237" s="1"/>
      <c r="H237" s="1" t="s">
        <v>2213</v>
      </c>
      <c r="I237" s="1"/>
      <c r="J237" s="1" t="s">
        <v>2924</v>
      </c>
      <c r="K237" s="1" t="s">
        <v>2925</v>
      </c>
      <c r="L237" s="1"/>
      <c r="M237" s="1"/>
      <c r="N237" s="49" t="s">
        <v>2221</v>
      </c>
      <c r="O237" s="1"/>
      <c r="P237" s="1">
        <v>92</v>
      </c>
      <c r="Q237" s="1" t="s">
        <v>2222</v>
      </c>
      <c r="R237" s="1" t="s">
        <v>123</v>
      </c>
      <c r="S237" s="1" t="s">
        <v>2208</v>
      </c>
      <c r="T237" s="1" t="s">
        <v>2216</v>
      </c>
      <c r="U237" s="7" t="s">
        <v>2217</v>
      </c>
      <c r="V237" s="1" t="s">
        <v>2223</v>
      </c>
      <c r="W237" s="15" t="s">
        <v>76</v>
      </c>
      <c r="X237" s="15" t="s">
        <v>2224</v>
      </c>
      <c r="Y237" s="32"/>
      <c r="Z237" s="35"/>
      <c r="AA237" s="37"/>
      <c r="AB237" s="20" t="s">
        <v>2225</v>
      </c>
      <c r="AC237" s="46"/>
      <c r="AD237" s="249" t="e">
        <f>VLOOKUP(H237,'WMA -stare dane'!$H$1:$R$114,1,0)</f>
        <v>#N/A</v>
      </c>
      <c r="AE237" s="249" t="e">
        <f>VLOOKUP(I237,'WMA -stare dane'!$I$1:$R$114,1,0)</f>
        <v>#N/A</v>
      </c>
      <c r="AF237" s="250" t="e">
        <f t="shared" si="34"/>
        <v>#N/A</v>
      </c>
      <c r="AG237" s="249" t="e">
        <f>IF($AF237="współrzędne niezmienione",VLOOKUP($H237,'WMA -stare dane'!$H$2:$P$114,3,0),"")</f>
        <v>#N/A</v>
      </c>
      <c r="AH237" s="249" t="e">
        <f>IF($AF237="współrzędne niezmienione",VLOOKUP($H237,'WMA -stare dane'!$H$2:$P$114,4,0),"")</f>
        <v>#N/A</v>
      </c>
      <c r="AI237" s="249" t="e">
        <f>IF($AF237="współrzędne niezmienione",VLOOKUP($H237,'WMA -stare dane'!$H$2:$P$114,5,0),"")</f>
        <v>#N/A</v>
      </c>
      <c r="AJ237" s="249" t="e">
        <f>IF($AF237="współrzędne niezmienione",VLOOKUP($H237,'WMA -stare dane'!$H$2:$P$114,6,0),"")</f>
        <v>#N/A</v>
      </c>
      <c r="AK237" s="250" t="e">
        <f>IF($AF237="współrzędne niezmienione",VLOOKUP($H237,'WMA -stare dane'!$H$2:$P$114,7,0),"")</f>
        <v>#N/A</v>
      </c>
      <c r="AL237" s="250" t="e">
        <f>IF($AF237="współrzędne niezmienione",VLOOKUP($H237,'WMA -stare dane'!$H$2:$P$114,8,0),"")</f>
        <v>#N/A</v>
      </c>
      <c r="AM237" s="250" t="e">
        <f>IF($AF237="współrzędne niezmienione",VLOOKUP($H237,'WMA -stare dane'!$H$2:$P$114,9,0),"")</f>
        <v>#N/A</v>
      </c>
    </row>
    <row r="238" spans="1:39" s="5" customFormat="1" ht="72.5" hidden="1">
      <c r="A238" s="42">
        <v>236</v>
      </c>
      <c r="B238" s="21">
        <v>236</v>
      </c>
      <c r="C238" s="7" t="s">
        <v>167</v>
      </c>
      <c r="D238" s="1" t="s">
        <v>168</v>
      </c>
      <c r="E238" s="20" t="s">
        <v>102</v>
      </c>
      <c r="F238" s="1" t="s">
        <v>2226</v>
      </c>
      <c r="G238" s="1"/>
      <c r="H238" s="1" t="s">
        <v>2227</v>
      </c>
      <c r="I238" s="1"/>
      <c r="J238" s="1" t="s">
        <v>2926</v>
      </c>
      <c r="K238" s="1" t="s">
        <v>2927</v>
      </c>
      <c r="L238" s="1"/>
      <c r="M238" s="1"/>
      <c r="N238" s="1" t="s">
        <v>2228</v>
      </c>
      <c r="O238" s="1"/>
      <c r="P238" s="1">
        <v>11</v>
      </c>
      <c r="Q238" s="1" t="s">
        <v>2229</v>
      </c>
      <c r="R238" s="1" t="s">
        <v>123</v>
      </c>
      <c r="S238" s="1" t="s">
        <v>2208</v>
      </c>
      <c r="T238" s="20" t="s">
        <v>94</v>
      </c>
      <c r="U238" s="7"/>
      <c r="V238" s="1"/>
      <c r="W238" s="14" t="s">
        <v>95</v>
      </c>
      <c r="X238" s="14"/>
      <c r="Y238" s="32"/>
      <c r="Z238" s="1" t="s">
        <v>2230</v>
      </c>
      <c r="AA238" s="20" t="s">
        <v>166</v>
      </c>
      <c r="AB238" s="20" t="s">
        <v>96</v>
      </c>
      <c r="AC238" s="5" t="s">
        <v>2231</v>
      </c>
      <c r="AD238" s="249" t="e">
        <f>VLOOKUP(H238,'WMA -stare dane'!$H$1:$R$114,1,0)</f>
        <v>#N/A</v>
      </c>
      <c r="AE238" s="249" t="e">
        <f>VLOOKUP(I238,'WMA -stare dane'!$I$1:$R$114,1,0)</f>
        <v>#N/A</v>
      </c>
      <c r="AF238" s="250" t="e">
        <f t="shared" si="34"/>
        <v>#N/A</v>
      </c>
      <c r="AG238" s="249" t="e">
        <f>IF($AF238="współrzędne niezmienione",VLOOKUP($H238,'WMA -stare dane'!$H$2:$P$114,3,0),"")</f>
        <v>#N/A</v>
      </c>
      <c r="AH238" s="249" t="e">
        <f>IF($AF238="współrzędne niezmienione",VLOOKUP($H238,'WMA -stare dane'!$H$2:$P$114,4,0),"")</f>
        <v>#N/A</v>
      </c>
      <c r="AI238" s="249" t="e">
        <f>IF($AF238="współrzędne niezmienione",VLOOKUP($H238,'WMA -stare dane'!$H$2:$P$114,5,0),"")</f>
        <v>#N/A</v>
      </c>
      <c r="AJ238" s="249" t="e">
        <f>IF($AF238="współrzędne niezmienione",VLOOKUP($H238,'WMA -stare dane'!$H$2:$P$114,6,0),"")</f>
        <v>#N/A</v>
      </c>
      <c r="AK238" s="250" t="e">
        <f>IF($AF238="współrzędne niezmienione",VLOOKUP($H238,'WMA -stare dane'!$H$2:$P$114,7,0),"")</f>
        <v>#N/A</v>
      </c>
      <c r="AL238" s="250" t="e">
        <f>IF($AF238="współrzędne niezmienione",VLOOKUP($H238,'WMA -stare dane'!$H$2:$P$114,8,0),"")</f>
        <v>#N/A</v>
      </c>
      <c r="AM238" s="250" t="e">
        <f>IF($AF238="współrzędne niezmienione",VLOOKUP($H238,'WMA -stare dane'!$H$2:$P$114,9,0),"")</f>
        <v>#N/A</v>
      </c>
    </row>
    <row r="239" spans="1:39" s="5" customFormat="1" ht="121.5" customHeight="1">
      <c r="A239" s="42">
        <v>237</v>
      </c>
      <c r="B239" s="21">
        <v>237</v>
      </c>
      <c r="C239" s="7" t="s">
        <v>160</v>
      </c>
      <c r="D239" s="1" t="s">
        <v>161</v>
      </c>
      <c r="E239" s="20" t="s">
        <v>64</v>
      </c>
      <c r="F239" s="1" t="s">
        <v>1722</v>
      </c>
      <c r="G239" s="1" t="s">
        <v>2232</v>
      </c>
      <c r="H239" s="256" t="s">
        <v>2233</v>
      </c>
      <c r="I239" s="256" t="s">
        <v>2234</v>
      </c>
      <c r="J239" s="256" t="s">
        <v>2241</v>
      </c>
      <c r="K239" s="256" t="s">
        <v>2242</v>
      </c>
      <c r="L239" s="256" t="s">
        <v>2243</v>
      </c>
      <c r="M239" s="256" t="s">
        <v>2244</v>
      </c>
      <c r="N239" s="1" t="s">
        <v>2235</v>
      </c>
      <c r="O239" s="1" t="s">
        <v>2236</v>
      </c>
      <c r="P239" s="1">
        <v>7</v>
      </c>
      <c r="Q239" s="1" t="s">
        <v>2237</v>
      </c>
      <c r="R239" s="1" t="s">
        <v>123</v>
      </c>
      <c r="S239" s="1" t="s">
        <v>2208</v>
      </c>
      <c r="T239" s="1" t="s">
        <v>2238</v>
      </c>
      <c r="U239" s="7" t="s">
        <v>557</v>
      </c>
      <c r="V239" s="1"/>
      <c r="W239" s="2" t="s">
        <v>127</v>
      </c>
      <c r="X239" s="2"/>
      <c r="Y239" s="32"/>
      <c r="Z239" s="35"/>
      <c r="AA239" s="36" t="s">
        <v>166</v>
      </c>
      <c r="AB239" s="37" t="s">
        <v>2239</v>
      </c>
      <c r="AC239" s="46" t="s">
        <v>2240</v>
      </c>
      <c r="AD239" s="249"/>
      <c r="AE239" s="249"/>
      <c r="AF239" s="250"/>
      <c r="AG239" s="260" t="str">
        <f>J239</f>
        <v>49.970876</v>
      </c>
      <c r="AH239" s="260" t="str">
        <f t="shared" ref="AH239:AJ239" si="36">K239</f>
        <v>19.905848</v>
      </c>
      <c r="AI239" s="260" t="str">
        <f t="shared" si="36"/>
        <v>49.901678</v>
      </c>
      <c r="AJ239" s="260" t="str">
        <f t="shared" si="36"/>
        <v>19.871507</v>
      </c>
      <c r="AK239" s="250"/>
      <c r="AL239" s="250"/>
      <c r="AM239" s="250"/>
    </row>
    <row r="240" spans="1:39" s="5" customFormat="1" ht="29" hidden="1">
      <c r="A240" s="42">
        <v>238</v>
      </c>
      <c r="B240" s="21">
        <v>238</v>
      </c>
      <c r="C240" s="7" t="s">
        <v>131</v>
      </c>
      <c r="D240" s="1" t="s">
        <v>132</v>
      </c>
      <c r="E240" s="20" t="s">
        <v>102</v>
      </c>
      <c r="F240" s="1" t="s">
        <v>2245</v>
      </c>
      <c r="G240" s="1"/>
      <c r="H240" s="1" t="s">
        <v>2246</v>
      </c>
      <c r="I240" s="1"/>
      <c r="J240" s="1" t="s">
        <v>2928</v>
      </c>
      <c r="K240" s="1">
        <v>18.225542000000001</v>
      </c>
      <c r="L240" s="1"/>
      <c r="M240" s="1"/>
      <c r="N240" s="1" t="s">
        <v>2247</v>
      </c>
      <c r="O240" s="1"/>
      <c r="P240" s="1">
        <v>25</v>
      </c>
      <c r="Q240" s="1" t="s">
        <v>2248</v>
      </c>
      <c r="R240" s="1" t="s">
        <v>123</v>
      </c>
      <c r="S240" s="1" t="s">
        <v>2208</v>
      </c>
      <c r="T240" s="1" t="s">
        <v>2249</v>
      </c>
      <c r="U240" s="7" t="s">
        <v>2250</v>
      </c>
      <c r="V240" s="1"/>
      <c r="W240" s="2" t="s">
        <v>127</v>
      </c>
      <c r="X240" s="2"/>
      <c r="Y240" s="32"/>
      <c r="Z240" s="39" t="s">
        <v>2251</v>
      </c>
      <c r="AA240" s="20"/>
      <c r="AB240" s="20"/>
      <c r="AC240" s="52" t="s">
        <v>2252</v>
      </c>
      <c r="AD240" s="249" t="e">
        <f>VLOOKUP(H240,'WMA -stare dane'!$H$1:$R$114,1,0)</f>
        <v>#N/A</v>
      </c>
      <c r="AE240" s="249" t="e">
        <f>VLOOKUP(I240,'WMA -stare dane'!$I$1:$R$114,1,0)</f>
        <v>#N/A</v>
      </c>
      <c r="AF240" s="250" t="e">
        <f t="shared" si="34"/>
        <v>#N/A</v>
      </c>
      <c r="AG240" s="249" t="e">
        <f>IF($AF240="współrzędne niezmienione",VLOOKUP($H240,'WMA -stare dane'!$H$2:$P$114,3,0),"")</f>
        <v>#N/A</v>
      </c>
      <c r="AH240" s="249" t="e">
        <f>IF($AF240="współrzędne niezmienione",VLOOKUP($H240,'WMA -stare dane'!$H$2:$P$114,4,0),"")</f>
        <v>#N/A</v>
      </c>
      <c r="AI240" s="249" t="e">
        <f>IF($AF240="współrzędne niezmienione",VLOOKUP($H240,'WMA -stare dane'!$H$2:$P$114,5,0),"")</f>
        <v>#N/A</v>
      </c>
      <c r="AJ240" s="249" t="e">
        <f>IF($AF240="współrzędne niezmienione",VLOOKUP($H240,'WMA -stare dane'!$H$2:$P$114,6,0),"")</f>
        <v>#N/A</v>
      </c>
      <c r="AK240" s="250" t="e">
        <f>IF($AF240="współrzędne niezmienione",VLOOKUP($H240,'WMA -stare dane'!$H$2:$P$114,7,0),"")</f>
        <v>#N/A</v>
      </c>
      <c r="AL240" s="250" t="e">
        <f>IF($AF240="współrzędne niezmienione",VLOOKUP($H240,'WMA -stare dane'!$H$2:$P$114,8,0),"")</f>
        <v>#N/A</v>
      </c>
      <c r="AM240" s="250" t="e">
        <f>IF($AF240="współrzędne niezmienione",VLOOKUP($H240,'WMA -stare dane'!$H$2:$P$114,9,0),"")</f>
        <v>#N/A</v>
      </c>
    </row>
    <row r="241" spans="1:39" s="5" customFormat="1" ht="29" hidden="1">
      <c r="A241" s="42">
        <v>239</v>
      </c>
      <c r="B241" s="21">
        <v>239</v>
      </c>
      <c r="C241" s="7" t="s">
        <v>160</v>
      </c>
      <c r="D241" s="1" t="s">
        <v>161</v>
      </c>
      <c r="E241" s="20" t="s">
        <v>102</v>
      </c>
      <c r="F241" s="1" t="s">
        <v>2253</v>
      </c>
      <c r="G241" s="1"/>
      <c r="H241" s="1"/>
      <c r="I241" s="1"/>
      <c r="J241" s="1"/>
      <c r="K241" s="1"/>
      <c r="L241" s="1"/>
      <c r="M241" s="1"/>
      <c r="N241" s="1" t="s">
        <v>2254</v>
      </c>
      <c r="O241" s="1"/>
      <c r="P241" s="1">
        <v>94</v>
      </c>
      <c r="Q241" s="1" t="s">
        <v>2255</v>
      </c>
      <c r="R241" s="1" t="s">
        <v>123</v>
      </c>
      <c r="S241" s="1" t="s">
        <v>2208</v>
      </c>
      <c r="T241" s="20" t="s">
        <v>94</v>
      </c>
      <c r="U241" s="20" t="s">
        <v>94</v>
      </c>
      <c r="V241" s="1" t="s">
        <v>2256</v>
      </c>
      <c r="W241" s="14" t="s">
        <v>95</v>
      </c>
      <c r="X241" s="14"/>
      <c r="Y241" s="32"/>
      <c r="Z241" s="35"/>
      <c r="AA241" s="36" t="s">
        <v>166</v>
      </c>
      <c r="AB241" s="36" t="s">
        <v>96</v>
      </c>
      <c r="AC241" s="46"/>
      <c r="AD241" s="249" t="e">
        <f>VLOOKUP(H241,'WMA -stare dane'!$H$1:$R$114,1,0)</f>
        <v>#N/A</v>
      </c>
      <c r="AE241" s="249" t="e">
        <f>VLOOKUP(I241,'WMA -stare dane'!$I$1:$R$114,1,0)</f>
        <v>#N/A</v>
      </c>
      <c r="AF241" s="250" t="e">
        <f t="shared" si="34"/>
        <v>#N/A</v>
      </c>
      <c r="AG241" s="249" t="e">
        <f>IF($AF241="współrzędne niezmienione",VLOOKUP($H241,'WMA -stare dane'!$H$2:$P$114,3,0),"")</f>
        <v>#N/A</v>
      </c>
      <c r="AH241" s="249" t="e">
        <f>IF($AF241="współrzędne niezmienione",VLOOKUP($H241,'WMA -stare dane'!$H$2:$P$114,4,0),"")</f>
        <v>#N/A</v>
      </c>
      <c r="AI241" s="249" t="e">
        <f>IF($AF241="współrzędne niezmienione",VLOOKUP($H241,'WMA -stare dane'!$H$2:$P$114,5,0),"")</f>
        <v>#N/A</v>
      </c>
      <c r="AJ241" s="249" t="e">
        <f>IF($AF241="współrzędne niezmienione",VLOOKUP($H241,'WMA -stare dane'!$H$2:$P$114,6,0),"")</f>
        <v>#N/A</v>
      </c>
      <c r="AK241" s="250" t="e">
        <f>IF($AF241="współrzędne niezmienione",VLOOKUP($H241,'WMA -stare dane'!$H$2:$P$114,7,0),"")</f>
        <v>#N/A</v>
      </c>
      <c r="AL241" s="250" t="e">
        <f>IF($AF241="współrzędne niezmienione",VLOOKUP($H241,'WMA -stare dane'!$H$2:$P$114,8,0),"")</f>
        <v>#N/A</v>
      </c>
      <c r="AM241" s="250" t="e">
        <f>IF($AF241="współrzędne niezmienione",VLOOKUP($H241,'WMA -stare dane'!$H$2:$P$114,9,0),"")</f>
        <v>#N/A</v>
      </c>
    </row>
    <row r="242" spans="1:39" s="5" customFormat="1" ht="101.5">
      <c r="A242" s="42">
        <v>240</v>
      </c>
      <c r="B242" s="21">
        <v>240</v>
      </c>
      <c r="C242" s="7" t="s">
        <v>1146</v>
      </c>
      <c r="D242" s="1" t="s">
        <v>2257</v>
      </c>
      <c r="E242" s="20" t="s">
        <v>64</v>
      </c>
      <c r="F242" s="1" t="s">
        <v>2258</v>
      </c>
      <c r="G242" s="1"/>
      <c r="H242" s="1" t="s">
        <v>2259</v>
      </c>
      <c r="I242" s="1" t="s">
        <v>2260</v>
      </c>
      <c r="J242" s="1" t="s">
        <v>2268</v>
      </c>
      <c r="K242" s="1" t="s">
        <v>2269</v>
      </c>
      <c r="L242" s="1" t="s">
        <v>2270</v>
      </c>
      <c r="M242" s="1" t="s">
        <v>2271</v>
      </c>
      <c r="N242" s="1" t="s">
        <v>2261</v>
      </c>
      <c r="O242" s="1" t="s">
        <v>2262</v>
      </c>
      <c r="P242" s="1">
        <v>28</v>
      </c>
      <c r="Q242" s="1" t="s">
        <v>2263</v>
      </c>
      <c r="R242" s="1" t="s">
        <v>123</v>
      </c>
      <c r="S242" s="1" t="s">
        <v>2208</v>
      </c>
      <c r="T242" s="1" t="s">
        <v>2264</v>
      </c>
      <c r="U242" s="7"/>
      <c r="V242" s="1" t="s">
        <v>2265</v>
      </c>
      <c r="W242" s="2" t="s">
        <v>127</v>
      </c>
      <c r="X242" s="2" t="s">
        <v>2266</v>
      </c>
      <c r="Y242" s="32" t="s">
        <v>2267</v>
      </c>
      <c r="Z242" s="114" t="s">
        <v>2696</v>
      </c>
      <c r="AA242" s="114" t="s">
        <v>96</v>
      </c>
      <c r="AB242" s="114" t="s">
        <v>96</v>
      </c>
      <c r="AD242" s="249"/>
      <c r="AE242" s="249"/>
      <c r="AF242" s="250"/>
      <c r="AG242" s="260" t="str">
        <f>J242</f>
        <v>49.620032</v>
      </c>
      <c r="AH242" s="260" t="str">
        <f t="shared" ref="AH242:AJ242" si="37">K242</f>
        <v>21.796367</v>
      </c>
      <c r="AI242" s="260" t="str">
        <f t="shared" si="37"/>
        <v>49.605246</v>
      </c>
      <c r="AJ242" s="260" t="str">
        <f t="shared" si="37"/>
        <v>21.806616</v>
      </c>
      <c r="AK242" s="250"/>
      <c r="AL242" s="250"/>
      <c r="AM242" s="250"/>
    </row>
    <row r="243" spans="1:39" s="5" customFormat="1" ht="58" hidden="1">
      <c r="A243" s="42">
        <v>241</v>
      </c>
      <c r="B243" s="21">
        <v>241</v>
      </c>
      <c r="C243" s="7" t="s">
        <v>1146</v>
      </c>
      <c r="D243" s="1" t="s">
        <v>2257</v>
      </c>
      <c r="E243" s="20" t="s">
        <v>102</v>
      </c>
      <c r="F243" s="1" t="s">
        <v>2258</v>
      </c>
      <c r="G243" s="1"/>
      <c r="H243" s="1" t="s">
        <v>2272</v>
      </c>
      <c r="I243" s="1"/>
      <c r="J243" s="1" t="s">
        <v>2929</v>
      </c>
      <c r="K243" s="1" t="s">
        <v>2930</v>
      </c>
      <c r="L243" s="1"/>
      <c r="M243" s="1"/>
      <c r="N243" s="1"/>
      <c r="O243" s="1"/>
      <c r="P243" s="1">
        <v>28</v>
      </c>
      <c r="Q243" s="1" t="s">
        <v>2273</v>
      </c>
      <c r="R243" s="1" t="s">
        <v>123</v>
      </c>
      <c r="S243" s="1" t="s">
        <v>2208</v>
      </c>
      <c r="T243" s="1" t="s">
        <v>2264</v>
      </c>
      <c r="U243" s="7"/>
      <c r="V243" s="1" t="s">
        <v>2274</v>
      </c>
      <c r="W243" s="14" t="s">
        <v>95</v>
      </c>
      <c r="X243" s="14" t="s">
        <v>2275</v>
      </c>
      <c r="Y243" s="32" t="s">
        <v>1170</v>
      </c>
      <c r="Z243" s="57"/>
      <c r="AA243" s="255"/>
      <c r="AB243" s="255"/>
      <c r="AD243" s="249" t="e">
        <f>VLOOKUP(H243,'WMA -stare dane'!$H$1:$R$114,1,0)</f>
        <v>#N/A</v>
      </c>
      <c r="AE243" s="249" t="e">
        <f>VLOOKUP(I243,'WMA -stare dane'!$I$1:$R$114,1,0)</f>
        <v>#N/A</v>
      </c>
      <c r="AF243" s="250" t="e">
        <f t="shared" si="34"/>
        <v>#N/A</v>
      </c>
      <c r="AG243" s="249" t="e">
        <f>IF($AF243="współrzędne niezmienione",VLOOKUP($H243,'WMA -stare dane'!$H$2:$P$114,3,0),"")</f>
        <v>#N/A</v>
      </c>
      <c r="AH243" s="249" t="e">
        <f>IF($AF243="współrzędne niezmienione",VLOOKUP($H243,'WMA -stare dane'!$H$2:$P$114,4,0),"")</f>
        <v>#N/A</v>
      </c>
      <c r="AI243" s="249" t="e">
        <f>IF($AF243="współrzędne niezmienione",VLOOKUP($H243,'WMA -stare dane'!$H$2:$P$114,5,0),"")</f>
        <v>#N/A</v>
      </c>
      <c r="AJ243" s="249" t="e">
        <f>IF($AF243="współrzędne niezmienione",VLOOKUP($H243,'WMA -stare dane'!$H$2:$P$114,6,0),"")</f>
        <v>#N/A</v>
      </c>
      <c r="AK243" s="250" t="e">
        <f>IF($AF243="współrzędne niezmienione",VLOOKUP($H243,'WMA -stare dane'!$H$2:$P$114,7,0),"")</f>
        <v>#N/A</v>
      </c>
      <c r="AL243" s="250" t="e">
        <f>IF($AF243="współrzędne niezmienione",VLOOKUP($H243,'WMA -stare dane'!$H$2:$P$114,8,0),"")</f>
        <v>#N/A</v>
      </c>
      <c r="AM243" s="250" t="e">
        <f>IF($AF243="współrzędne niezmienione",VLOOKUP($H243,'WMA -stare dane'!$H$2:$P$114,9,0),"")</f>
        <v>#N/A</v>
      </c>
    </row>
    <row r="244" spans="1:39" s="5" customFormat="1" ht="43.5" hidden="1">
      <c r="A244" s="42">
        <v>242</v>
      </c>
      <c r="B244" s="21">
        <v>242</v>
      </c>
      <c r="C244" s="7" t="s">
        <v>228</v>
      </c>
      <c r="D244" s="1" t="s">
        <v>63</v>
      </c>
      <c r="E244" s="20" t="s">
        <v>1335</v>
      </c>
      <c r="F244" s="1" t="s">
        <v>2276</v>
      </c>
      <c r="G244" s="1"/>
      <c r="H244" s="1" t="s">
        <v>2277</v>
      </c>
      <c r="I244" s="1"/>
      <c r="J244" s="1" t="s">
        <v>2931</v>
      </c>
      <c r="K244" s="1" t="s">
        <v>2932</v>
      </c>
      <c r="L244" s="1"/>
      <c r="M244" s="1"/>
      <c r="N244" s="1"/>
      <c r="O244" s="1"/>
      <c r="P244" s="1">
        <v>7</v>
      </c>
      <c r="Q244" s="1" t="s">
        <v>2278</v>
      </c>
      <c r="R244" s="1" t="s">
        <v>123</v>
      </c>
      <c r="S244" s="1" t="s">
        <v>2208</v>
      </c>
      <c r="T244" s="1" t="s">
        <v>2279</v>
      </c>
      <c r="U244" s="7" t="s">
        <v>1868</v>
      </c>
      <c r="V244" s="1" t="s">
        <v>1111</v>
      </c>
      <c r="W244" s="2" t="s">
        <v>127</v>
      </c>
      <c r="X244" s="2"/>
      <c r="Y244" s="32"/>
      <c r="Z244" s="35"/>
      <c r="AA244" s="37"/>
      <c r="AB244" s="37"/>
      <c r="AC244" s="5" t="s">
        <v>251</v>
      </c>
      <c r="AD244" s="249" t="e">
        <f>VLOOKUP(H244,'WMA -stare dane'!$H$1:$R$114,1,0)</f>
        <v>#N/A</v>
      </c>
      <c r="AE244" s="249" t="e">
        <f>VLOOKUP(I244,'WMA -stare dane'!$I$1:$R$114,1,0)</f>
        <v>#N/A</v>
      </c>
      <c r="AF244" s="250" t="e">
        <f t="shared" si="34"/>
        <v>#N/A</v>
      </c>
      <c r="AG244" s="249" t="e">
        <f>IF($AF244="współrzędne niezmienione",VLOOKUP($H244,'WMA -stare dane'!$H$2:$P$114,3,0),"")</f>
        <v>#N/A</v>
      </c>
      <c r="AH244" s="249" t="e">
        <f>IF($AF244="współrzędne niezmienione",VLOOKUP($H244,'WMA -stare dane'!$H$2:$P$114,4,0),"")</f>
        <v>#N/A</v>
      </c>
      <c r="AI244" s="249" t="e">
        <f>IF($AF244="współrzędne niezmienione",VLOOKUP($H244,'WMA -stare dane'!$H$2:$P$114,5,0),"")</f>
        <v>#N/A</v>
      </c>
      <c r="AJ244" s="249" t="e">
        <f>IF($AF244="współrzędne niezmienione",VLOOKUP($H244,'WMA -stare dane'!$H$2:$P$114,6,0),"")</f>
        <v>#N/A</v>
      </c>
      <c r="AK244" s="250" t="e">
        <f>IF($AF244="współrzędne niezmienione",VLOOKUP($H244,'WMA -stare dane'!$H$2:$P$114,7,0),"")</f>
        <v>#N/A</v>
      </c>
      <c r="AL244" s="250" t="e">
        <f>IF($AF244="współrzędne niezmienione",VLOOKUP($H244,'WMA -stare dane'!$H$2:$P$114,8,0),"")</f>
        <v>#N/A</v>
      </c>
      <c r="AM244" s="250" t="e">
        <f>IF($AF244="współrzędne niezmienione",VLOOKUP($H244,'WMA -stare dane'!$H$2:$P$114,9,0),"")</f>
        <v>#N/A</v>
      </c>
    </row>
    <row r="245" spans="1:39" s="5" customFormat="1" ht="58" hidden="1">
      <c r="A245" s="42">
        <v>243</v>
      </c>
      <c r="B245" s="21">
        <v>243</v>
      </c>
      <c r="C245" s="7" t="s">
        <v>1146</v>
      </c>
      <c r="D245" s="1" t="s">
        <v>2257</v>
      </c>
      <c r="E245" s="20" t="s">
        <v>102</v>
      </c>
      <c r="F245" s="1" t="s">
        <v>2280</v>
      </c>
      <c r="G245" s="1"/>
      <c r="H245" s="1" t="s">
        <v>2281</v>
      </c>
      <c r="I245" s="1"/>
      <c r="J245" s="1" t="s">
        <v>2933</v>
      </c>
      <c r="K245" s="1" t="s">
        <v>2934</v>
      </c>
      <c r="L245" s="1"/>
      <c r="M245" s="1"/>
      <c r="N245" s="1" t="s">
        <v>2282</v>
      </c>
      <c r="O245" s="1"/>
      <c r="P245" s="1" t="s">
        <v>2283</v>
      </c>
      <c r="Q245" s="1" t="s">
        <v>2284</v>
      </c>
      <c r="R245" s="1" t="s">
        <v>123</v>
      </c>
      <c r="S245" s="1" t="s">
        <v>2208</v>
      </c>
      <c r="T245" s="20" t="s">
        <v>94</v>
      </c>
      <c r="U245" s="20" t="s">
        <v>94</v>
      </c>
      <c r="V245" s="1"/>
      <c r="W245" s="14" t="s">
        <v>95</v>
      </c>
      <c r="X245" s="14"/>
      <c r="Y245" s="32"/>
      <c r="Z245" s="35"/>
      <c r="AA245" s="37"/>
      <c r="AB245" s="20" t="s">
        <v>96</v>
      </c>
      <c r="AD245" s="249" t="e">
        <f>VLOOKUP(H245,'WMA -stare dane'!$H$1:$R$114,1,0)</f>
        <v>#N/A</v>
      </c>
      <c r="AE245" s="249" t="e">
        <f>VLOOKUP(I245,'WMA -stare dane'!$I$1:$R$114,1,0)</f>
        <v>#N/A</v>
      </c>
      <c r="AF245" s="250" t="e">
        <f t="shared" si="34"/>
        <v>#N/A</v>
      </c>
      <c r="AG245" s="249" t="e">
        <f>IF($AF245="współrzędne niezmienione",VLOOKUP($H245,'WMA -stare dane'!$H$2:$P$114,3,0),"")</f>
        <v>#N/A</v>
      </c>
      <c r="AH245" s="249" t="e">
        <f>IF($AF245="współrzędne niezmienione",VLOOKUP($H245,'WMA -stare dane'!$H$2:$P$114,4,0),"")</f>
        <v>#N/A</v>
      </c>
      <c r="AI245" s="249" t="e">
        <f>IF($AF245="współrzędne niezmienione",VLOOKUP($H245,'WMA -stare dane'!$H$2:$P$114,5,0),"")</f>
        <v>#N/A</v>
      </c>
      <c r="AJ245" s="249" t="e">
        <f>IF($AF245="współrzędne niezmienione",VLOOKUP($H245,'WMA -stare dane'!$H$2:$P$114,6,0),"")</f>
        <v>#N/A</v>
      </c>
      <c r="AK245" s="250" t="e">
        <f>IF($AF245="współrzędne niezmienione",VLOOKUP($H245,'WMA -stare dane'!$H$2:$P$114,7,0),"")</f>
        <v>#N/A</v>
      </c>
      <c r="AL245" s="250" t="e">
        <f>IF($AF245="współrzędne niezmienione",VLOOKUP($H245,'WMA -stare dane'!$H$2:$P$114,8,0),"")</f>
        <v>#N/A</v>
      </c>
      <c r="AM245" s="250" t="e">
        <f>IF($AF245="współrzędne niezmienione",VLOOKUP($H245,'WMA -stare dane'!$H$2:$P$114,9,0),"")</f>
        <v>#N/A</v>
      </c>
    </row>
    <row r="246" spans="1:39" s="5" customFormat="1" ht="58" hidden="1">
      <c r="A246" s="42">
        <v>244</v>
      </c>
      <c r="B246" s="21">
        <v>244</v>
      </c>
      <c r="C246" s="1" t="s">
        <v>1146</v>
      </c>
      <c r="D246" s="1" t="s">
        <v>2257</v>
      </c>
      <c r="E246" s="20" t="s">
        <v>102</v>
      </c>
      <c r="F246" s="1" t="s">
        <v>2285</v>
      </c>
      <c r="G246" s="1"/>
      <c r="H246" s="49" t="s">
        <v>2286</v>
      </c>
      <c r="I246" s="1"/>
      <c r="J246" s="1" t="s">
        <v>2935</v>
      </c>
      <c r="K246" s="1" t="s">
        <v>2936</v>
      </c>
      <c r="L246" s="1"/>
      <c r="M246" s="1"/>
      <c r="N246" s="1" t="s">
        <v>2287</v>
      </c>
      <c r="O246" s="1"/>
      <c r="P246" s="1">
        <v>9</v>
      </c>
      <c r="Q246" s="1" t="s">
        <v>2288</v>
      </c>
      <c r="R246" s="1" t="s">
        <v>123</v>
      </c>
      <c r="S246" s="1"/>
      <c r="T246" s="20" t="s">
        <v>2289</v>
      </c>
      <c r="U246" s="7" t="s">
        <v>2033</v>
      </c>
      <c r="V246" s="1" t="s">
        <v>2290</v>
      </c>
      <c r="W246" s="14" t="s">
        <v>95</v>
      </c>
      <c r="X246" s="14"/>
      <c r="Y246" s="32" t="s">
        <v>2291</v>
      </c>
      <c r="Z246" s="51" t="s">
        <v>2292</v>
      </c>
      <c r="AA246" s="37"/>
      <c r="AB246" s="20" t="s">
        <v>96</v>
      </c>
      <c r="AD246" s="249" t="e">
        <f>VLOOKUP(H246,'WMA -stare dane'!$H$1:$R$114,1,0)</f>
        <v>#N/A</v>
      </c>
      <c r="AE246" s="249" t="e">
        <f>VLOOKUP(I246,'WMA -stare dane'!$I$1:$R$114,1,0)</f>
        <v>#N/A</v>
      </c>
      <c r="AF246" s="250" t="e">
        <f t="shared" si="34"/>
        <v>#N/A</v>
      </c>
      <c r="AG246" s="249" t="e">
        <f>IF($AF246="współrzędne niezmienione",VLOOKUP($H246,'WMA -stare dane'!$H$2:$P$114,3,0),"")</f>
        <v>#N/A</v>
      </c>
      <c r="AH246" s="249" t="e">
        <f>IF($AF246="współrzędne niezmienione",VLOOKUP($H246,'WMA -stare dane'!$H$2:$P$114,4,0),"")</f>
        <v>#N/A</v>
      </c>
      <c r="AI246" s="249" t="e">
        <f>IF($AF246="współrzędne niezmienione",VLOOKUP($H246,'WMA -stare dane'!$H$2:$P$114,5,0),"")</f>
        <v>#N/A</v>
      </c>
      <c r="AJ246" s="249" t="e">
        <f>IF($AF246="współrzędne niezmienione",VLOOKUP($H246,'WMA -stare dane'!$H$2:$P$114,6,0),"")</f>
        <v>#N/A</v>
      </c>
      <c r="AK246" s="250" t="e">
        <f>IF($AF246="współrzędne niezmienione",VLOOKUP($H246,'WMA -stare dane'!$H$2:$P$114,7,0),"")</f>
        <v>#N/A</v>
      </c>
      <c r="AL246" s="250" t="e">
        <f>IF($AF246="współrzędne niezmienione",VLOOKUP($H246,'WMA -stare dane'!$H$2:$P$114,8,0),"")</f>
        <v>#N/A</v>
      </c>
      <c r="AM246" s="250" t="e">
        <f>IF($AF246="współrzędne niezmienione",VLOOKUP($H246,'WMA -stare dane'!$H$2:$P$114,9,0),"")</f>
        <v>#N/A</v>
      </c>
    </row>
    <row r="247" spans="1:39" s="5" customFormat="1" ht="72.5" hidden="1">
      <c r="A247" s="42">
        <v>245</v>
      </c>
      <c r="B247" s="21">
        <v>245</v>
      </c>
      <c r="C247" s="1" t="s">
        <v>1146</v>
      </c>
      <c r="D247" s="1" t="s">
        <v>2257</v>
      </c>
      <c r="E247" s="20" t="s">
        <v>102</v>
      </c>
      <c r="F247" s="1" t="s">
        <v>2293</v>
      </c>
      <c r="G247" s="1"/>
      <c r="H247" s="1"/>
      <c r="I247" s="1"/>
      <c r="J247" s="1"/>
      <c r="K247" s="1"/>
      <c r="L247" s="1"/>
      <c r="M247" s="1"/>
      <c r="N247" s="1" t="s">
        <v>2294</v>
      </c>
      <c r="O247" s="1"/>
      <c r="P247" s="1">
        <v>94</v>
      </c>
      <c r="Q247" s="1" t="s">
        <v>2295</v>
      </c>
      <c r="R247" s="1" t="s">
        <v>123</v>
      </c>
      <c r="S247" s="1"/>
      <c r="T247" s="20" t="s">
        <v>2289</v>
      </c>
      <c r="U247" s="7" t="s">
        <v>2033</v>
      </c>
      <c r="V247" s="1" t="s">
        <v>2296</v>
      </c>
      <c r="W247" s="14" t="s">
        <v>95</v>
      </c>
      <c r="X247" s="14"/>
      <c r="Y247" s="32"/>
      <c r="Z247" s="35"/>
      <c r="AA247" s="37"/>
      <c r="AB247" s="20" t="s">
        <v>96</v>
      </c>
      <c r="AD247" s="249" t="e">
        <f>VLOOKUP(H247,'WMA -stare dane'!$H$1:$R$114,1,0)</f>
        <v>#N/A</v>
      </c>
      <c r="AE247" s="249" t="e">
        <f>VLOOKUP(I247,'WMA -stare dane'!$I$1:$R$114,1,0)</f>
        <v>#N/A</v>
      </c>
      <c r="AF247" s="250" t="e">
        <f t="shared" si="34"/>
        <v>#N/A</v>
      </c>
      <c r="AG247" s="249" t="e">
        <f>IF($AF247="współrzędne niezmienione",VLOOKUP($H247,'WMA -stare dane'!$H$2:$P$114,3,0),"")</f>
        <v>#N/A</v>
      </c>
      <c r="AH247" s="249" t="e">
        <f>IF($AF247="współrzędne niezmienione",VLOOKUP($H247,'WMA -stare dane'!$H$2:$P$114,4,0),"")</f>
        <v>#N/A</v>
      </c>
      <c r="AI247" s="249" t="e">
        <f>IF($AF247="współrzędne niezmienione",VLOOKUP($H247,'WMA -stare dane'!$H$2:$P$114,5,0),"")</f>
        <v>#N/A</v>
      </c>
      <c r="AJ247" s="249" t="e">
        <f>IF($AF247="współrzędne niezmienione",VLOOKUP($H247,'WMA -stare dane'!$H$2:$P$114,6,0),"")</f>
        <v>#N/A</v>
      </c>
      <c r="AK247" s="250" t="e">
        <f>IF($AF247="współrzędne niezmienione",VLOOKUP($H247,'WMA -stare dane'!$H$2:$P$114,7,0),"")</f>
        <v>#N/A</v>
      </c>
      <c r="AL247" s="250" t="e">
        <f>IF($AF247="współrzędne niezmienione",VLOOKUP($H247,'WMA -stare dane'!$H$2:$P$114,8,0),"")</f>
        <v>#N/A</v>
      </c>
      <c r="AM247" s="250" t="e">
        <f>IF($AF247="współrzędne niezmienione",VLOOKUP($H247,'WMA -stare dane'!$H$2:$P$114,9,0),"")</f>
        <v>#N/A</v>
      </c>
    </row>
    <row r="248" spans="1:39" s="5" customFormat="1" ht="30" hidden="1" customHeight="1">
      <c r="A248" s="42">
        <v>246</v>
      </c>
      <c r="B248" s="21">
        <v>246</v>
      </c>
      <c r="C248" s="7" t="s">
        <v>131</v>
      </c>
      <c r="D248" s="1" t="s">
        <v>132</v>
      </c>
      <c r="E248" s="20" t="s">
        <v>102</v>
      </c>
      <c r="F248" s="1" t="s">
        <v>1885</v>
      </c>
      <c r="G248" s="1"/>
      <c r="H248" s="1" t="s">
        <v>2297</v>
      </c>
      <c r="I248" s="1"/>
      <c r="J248" s="1" t="s">
        <v>2937</v>
      </c>
      <c r="K248" s="1" t="s">
        <v>2938</v>
      </c>
      <c r="L248" s="1"/>
      <c r="M248" s="1"/>
      <c r="N248" s="49" t="s">
        <v>2298</v>
      </c>
      <c r="O248" s="1"/>
      <c r="P248" s="1">
        <v>92</v>
      </c>
      <c r="Q248" s="1" t="s">
        <v>2299</v>
      </c>
      <c r="R248" s="1" t="s">
        <v>123</v>
      </c>
      <c r="S248" s="1" t="s">
        <v>2208</v>
      </c>
      <c r="T248" s="1" t="s">
        <v>2300</v>
      </c>
      <c r="U248" s="7" t="s">
        <v>2301</v>
      </c>
      <c r="V248" s="1" t="s">
        <v>1111</v>
      </c>
      <c r="W248" s="2" t="s">
        <v>127</v>
      </c>
      <c r="X248" s="2"/>
      <c r="Y248" s="32"/>
      <c r="Z248" s="39"/>
      <c r="AA248" s="20"/>
      <c r="AB248" s="20"/>
      <c r="AC248" s="52" t="s">
        <v>2302</v>
      </c>
      <c r="AD248" s="249" t="e">
        <f>VLOOKUP(H248,'WMA -stare dane'!$H$1:$R$114,1,0)</f>
        <v>#N/A</v>
      </c>
      <c r="AE248" s="249" t="e">
        <f>VLOOKUP(I248,'WMA -stare dane'!$I$1:$R$114,1,0)</f>
        <v>#N/A</v>
      </c>
      <c r="AF248" s="250" t="e">
        <f t="shared" si="34"/>
        <v>#N/A</v>
      </c>
      <c r="AG248" s="249" t="e">
        <f>IF($AF248="współrzędne niezmienione",VLOOKUP($H248,'WMA -stare dane'!$H$2:$P$114,3,0),"")</f>
        <v>#N/A</v>
      </c>
      <c r="AH248" s="249" t="e">
        <f>IF($AF248="współrzędne niezmienione",VLOOKUP($H248,'WMA -stare dane'!$H$2:$P$114,4,0),"")</f>
        <v>#N/A</v>
      </c>
      <c r="AI248" s="249" t="e">
        <f>IF($AF248="współrzędne niezmienione",VLOOKUP($H248,'WMA -stare dane'!$H$2:$P$114,5,0),"")</f>
        <v>#N/A</v>
      </c>
      <c r="AJ248" s="249" t="e">
        <f>IF($AF248="współrzędne niezmienione",VLOOKUP($H248,'WMA -stare dane'!$H$2:$P$114,6,0),"")</f>
        <v>#N/A</v>
      </c>
      <c r="AK248" s="250" t="e">
        <f>IF($AF248="współrzędne niezmienione",VLOOKUP($H248,'WMA -stare dane'!$H$2:$P$114,7,0),"")</f>
        <v>#N/A</v>
      </c>
      <c r="AL248" s="250" t="e">
        <f>IF($AF248="współrzędne niezmienione",VLOOKUP($H248,'WMA -stare dane'!$H$2:$P$114,8,0),"")</f>
        <v>#N/A</v>
      </c>
      <c r="AM248" s="250" t="e">
        <f>IF($AF248="współrzędne niezmienione",VLOOKUP($H248,'WMA -stare dane'!$H$2:$P$114,9,0),"")</f>
        <v>#N/A</v>
      </c>
    </row>
    <row r="249" spans="1:39" s="5" customFormat="1" ht="29" hidden="1">
      <c r="A249" s="42">
        <v>247</v>
      </c>
      <c r="B249" s="21">
        <v>247</v>
      </c>
      <c r="C249" s="7" t="s">
        <v>167</v>
      </c>
      <c r="D249" s="1" t="s">
        <v>168</v>
      </c>
      <c r="E249" s="20" t="s">
        <v>102</v>
      </c>
      <c r="F249" s="1" t="s">
        <v>2303</v>
      </c>
      <c r="G249" s="1"/>
      <c r="H249" s="1" t="s">
        <v>2304</v>
      </c>
      <c r="I249" s="1"/>
      <c r="J249" s="1" t="s">
        <v>2939</v>
      </c>
      <c r="K249" s="1" t="s">
        <v>2940</v>
      </c>
      <c r="L249" s="1"/>
      <c r="M249" s="1"/>
      <c r="N249" s="1" t="s">
        <v>2305</v>
      </c>
      <c r="O249" s="1"/>
      <c r="P249" s="1">
        <v>45</v>
      </c>
      <c r="Q249" s="1" t="s">
        <v>2306</v>
      </c>
      <c r="R249" s="1" t="s">
        <v>123</v>
      </c>
      <c r="S249" s="1" t="s">
        <v>2208</v>
      </c>
      <c r="T249" s="20" t="s">
        <v>94</v>
      </c>
      <c r="U249" s="7"/>
      <c r="V249" s="1"/>
      <c r="W249" s="14" t="s">
        <v>95</v>
      </c>
      <c r="X249" s="14"/>
      <c r="Y249" s="32"/>
      <c r="Z249" s="48" t="s">
        <v>1734</v>
      </c>
      <c r="AA249" s="20" t="s">
        <v>166</v>
      </c>
      <c r="AB249" s="20" t="s">
        <v>96</v>
      </c>
      <c r="AD249" s="249" t="e">
        <f>VLOOKUP(H249,'WMA -stare dane'!$H$1:$R$114,1,0)</f>
        <v>#N/A</v>
      </c>
      <c r="AE249" s="249" t="e">
        <f>VLOOKUP(I249,'WMA -stare dane'!$I$1:$R$114,1,0)</f>
        <v>#N/A</v>
      </c>
      <c r="AF249" s="250" t="e">
        <f t="shared" si="34"/>
        <v>#N/A</v>
      </c>
      <c r="AG249" s="249" t="e">
        <f>IF($AF249="współrzędne niezmienione",VLOOKUP($H249,'WMA -stare dane'!$H$2:$P$114,3,0),"")</f>
        <v>#N/A</v>
      </c>
      <c r="AH249" s="249" t="e">
        <f>IF($AF249="współrzędne niezmienione",VLOOKUP($H249,'WMA -stare dane'!$H$2:$P$114,4,0),"")</f>
        <v>#N/A</v>
      </c>
      <c r="AI249" s="249" t="e">
        <f>IF($AF249="współrzędne niezmienione",VLOOKUP($H249,'WMA -stare dane'!$H$2:$P$114,5,0),"")</f>
        <v>#N/A</v>
      </c>
      <c r="AJ249" s="249" t="e">
        <f>IF($AF249="współrzędne niezmienione",VLOOKUP($H249,'WMA -stare dane'!$H$2:$P$114,6,0),"")</f>
        <v>#N/A</v>
      </c>
      <c r="AK249" s="250" t="e">
        <f>IF($AF249="współrzędne niezmienione",VLOOKUP($H249,'WMA -stare dane'!$H$2:$P$114,7,0),"")</f>
        <v>#N/A</v>
      </c>
      <c r="AL249" s="250" t="e">
        <f>IF($AF249="współrzędne niezmienione",VLOOKUP($H249,'WMA -stare dane'!$H$2:$P$114,8,0),"")</f>
        <v>#N/A</v>
      </c>
      <c r="AM249" s="250" t="e">
        <f>IF($AF249="współrzędne niezmienione",VLOOKUP($H249,'WMA -stare dane'!$H$2:$P$114,9,0),"")</f>
        <v>#N/A</v>
      </c>
    </row>
    <row r="250" spans="1:39" s="5" customFormat="1" ht="58" hidden="1">
      <c r="A250" s="42">
        <v>248</v>
      </c>
      <c r="B250" s="21">
        <v>248</v>
      </c>
      <c r="C250" s="7" t="s">
        <v>199</v>
      </c>
      <c r="D250" s="1" t="s">
        <v>2307</v>
      </c>
      <c r="E250" s="20" t="s">
        <v>102</v>
      </c>
      <c r="F250" s="1" t="s">
        <v>2308</v>
      </c>
      <c r="G250" s="1"/>
      <c r="H250" s="1" t="s">
        <v>2309</v>
      </c>
      <c r="I250" s="1"/>
      <c r="J250" s="1" t="s">
        <v>2941</v>
      </c>
      <c r="K250" s="1" t="s">
        <v>2942</v>
      </c>
      <c r="L250" s="1"/>
      <c r="M250" s="1"/>
      <c r="N250" s="1"/>
      <c r="O250" s="1"/>
      <c r="P250" s="1">
        <v>94</v>
      </c>
      <c r="Q250" s="1" t="s">
        <v>2310</v>
      </c>
      <c r="R250" s="1" t="s">
        <v>123</v>
      </c>
      <c r="S250" s="1" t="s">
        <v>2208</v>
      </c>
      <c r="T250" s="1" t="s">
        <v>2311</v>
      </c>
      <c r="U250" s="20" t="s">
        <v>94</v>
      </c>
      <c r="V250" s="1"/>
      <c r="W250" s="14" t="s">
        <v>95</v>
      </c>
      <c r="X250" s="14"/>
      <c r="Y250" s="32"/>
      <c r="Z250" s="35"/>
      <c r="AA250" s="37"/>
      <c r="AB250" s="253" t="s">
        <v>96</v>
      </c>
      <c r="AD250" s="249" t="e">
        <f>VLOOKUP(H250,'WMA -stare dane'!$H$1:$R$114,1,0)</f>
        <v>#N/A</v>
      </c>
      <c r="AE250" s="249" t="e">
        <f>VLOOKUP(I250,'WMA -stare dane'!$I$1:$R$114,1,0)</f>
        <v>#N/A</v>
      </c>
      <c r="AF250" s="250" t="e">
        <f t="shared" si="34"/>
        <v>#N/A</v>
      </c>
      <c r="AG250" s="249" t="e">
        <f>IF($AF250="współrzędne niezmienione",VLOOKUP($H250,'WMA -stare dane'!$H$2:$P$114,3,0),"")</f>
        <v>#N/A</v>
      </c>
      <c r="AH250" s="249" t="e">
        <f>IF($AF250="współrzędne niezmienione",VLOOKUP($H250,'WMA -stare dane'!$H$2:$P$114,4,0),"")</f>
        <v>#N/A</v>
      </c>
      <c r="AI250" s="249" t="e">
        <f>IF($AF250="współrzędne niezmienione",VLOOKUP($H250,'WMA -stare dane'!$H$2:$P$114,5,0),"")</f>
        <v>#N/A</v>
      </c>
      <c r="AJ250" s="249" t="e">
        <f>IF($AF250="współrzędne niezmienione",VLOOKUP($H250,'WMA -stare dane'!$H$2:$P$114,6,0),"")</f>
        <v>#N/A</v>
      </c>
      <c r="AK250" s="250" t="e">
        <f>IF($AF250="współrzędne niezmienione",VLOOKUP($H250,'WMA -stare dane'!$H$2:$P$114,7,0),"")</f>
        <v>#N/A</v>
      </c>
      <c r="AL250" s="250" t="e">
        <f>IF($AF250="współrzędne niezmienione",VLOOKUP($H250,'WMA -stare dane'!$H$2:$P$114,8,0),"")</f>
        <v>#N/A</v>
      </c>
      <c r="AM250" s="250" t="e">
        <f>IF($AF250="współrzędne niezmienione",VLOOKUP($H250,'WMA -stare dane'!$H$2:$P$114,9,0),"")</f>
        <v>#N/A</v>
      </c>
    </row>
    <row r="251" spans="1:39" s="5" customFormat="1" ht="43.5" hidden="1">
      <c r="A251" s="42">
        <v>249</v>
      </c>
      <c r="B251" s="21">
        <v>249</v>
      </c>
      <c r="C251" s="7" t="s">
        <v>199</v>
      </c>
      <c r="D251" s="1" t="s">
        <v>1457</v>
      </c>
      <c r="E251" s="20" t="s">
        <v>102</v>
      </c>
      <c r="F251" s="1" t="s">
        <v>2312</v>
      </c>
      <c r="G251" s="1"/>
      <c r="H251" s="1" t="s">
        <v>2313</v>
      </c>
      <c r="I251" s="1"/>
      <c r="J251" s="1" t="s">
        <v>2943</v>
      </c>
      <c r="K251" s="1" t="s">
        <v>2944</v>
      </c>
      <c r="L251" s="1"/>
      <c r="M251" s="1"/>
      <c r="N251" s="1"/>
      <c r="O251" s="1"/>
      <c r="P251" s="1">
        <v>3</v>
      </c>
      <c r="Q251" s="1" t="s">
        <v>2314</v>
      </c>
      <c r="R251" s="1" t="s">
        <v>123</v>
      </c>
      <c r="S251" s="1" t="s">
        <v>2208</v>
      </c>
      <c r="T251" s="20" t="s">
        <v>94</v>
      </c>
      <c r="U251" s="20" t="s">
        <v>94</v>
      </c>
      <c r="V251" s="1"/>
      <c r="W251" s="14" t="s">
        <v>95</v>
      </c>
      <c r="X251" s="14"/>
      <c r="Y251" s="32"/>
      <c r="Z251" s="35"/>
      <c r="AA251" s="37"/>
      <c r="AB251" s="253" t="s">
        <v>96</v>
      </c>
      <c r="AD251" s="249" t="e">
        <f>VLOOKUP(H251,'WMA -stare dane'!$H$1:$R$114,1,0)</f>
        <v>#N/A</v>
      </c>
      <c r="AE251" s="249" t="e">
        <f>VLOOKUP(I251,'WMA -stare dane'!$I$1:$R$114,1,0)</f>
        <v>#N/A</v>
      </c>
      <c r="AF251" s="250" t="e">
        <f t="shared" si="34"/>
        <v>#N/A</v>
      </c>
      <c r="AG251" s="249" t="e">
        <f>IF($AF251="współrzędne niezmienione",VLOOKUP($H251,'WMA -stare dane'!$H$2:$P$114,3,0),"")</f>
        <v>#N/A</v>
      </c>
      <c r="AH251" s="249" t="e">
        <f>IF($AF251="współrzędne niezmienione",VLOOKUP($H251,'WMA -stare dane'!$H$2:$P$114,4,0),"")</f>
        <v>#N/A</v>
      </c>
      <c r="AI251" s="249" t="e">
        <f>IF($AF251="współrzędne niezmienione",VLOOKUP($H251,'WMA -stare dane'!$H$2:$P$114,5,0),"")</f>
        <v>#N/A</v>
      </c>
      <c r="AJ251" s="249" t="e">
        <f>IF($AF251="współrzędne niezmienione",VLOOKUP($H251,'WMA -stare dane'!$H$2:$P$114,6,0),"")</f>
        <v>#N/A</v>
      </c>
      <c r="AK251" s="250" t="e">
        <f>IF($AF251="współrzędne niezmienione",VLOOKUP($H251,'WMA -stare dane'!$H$2:$P$114,7,0),"")</f>
        <v>#N/A</v>
      </c>
      <c r="AL251" s="250" t="e">
        <f>IF($AF251="współrzędne niezmienione",VLOOKUP($H251,'WMA -stare dane'!$H$2:$P$114,8,0),"")</f>
        <v>#N/A</v>
      </c>
      <c r="AM251" s="250" t="e">
        <f>IF($AF251="współrzędne niezmienione",VLOOKUP($H251,'WMA -stare dane'!$H$2:$P$114,9,0),"")</f>
        <v>#N/A</v>
      </c>
    </row>
    <row r="252" spans="1:39" s="5" customFormat="1" ht="43.5" hidden="1">
      <c r="A252" s="42">
        <v>250</v>
      </c>
      <c r="B252" s="21">
        <v>250</v>
      </c>
      <c r="C252" s="7" t="s">
        <v>228</v>
      </c>
      <c r="D252" s="1" t="s">
        <v>63</v>
      </c>
      <c r="E252" s="20" t="s">
        <v>102</v>
      </c>
      <c r="F252" s="1" t="s">
        <v>2315</v>
      </c>
      <c r="G252" s="1"/>
      <c r="H252" s="1" t="s">
        <v>2316</v>
      </c>
      <c r="I252" s="1"/>
      <c r="J252" s="1" t="s">
        <v>2945</v>
      </c>
      <c r="K252" s="1" t="s">
        <v>2946</v>
      </c>
      <c r="L252" s="1"/>
      <c r="M252" s="1"/>
      <c r="N252" s="1"/>
      <c r="O252" s="1"/>
      <c r="P252" s="1">
        <v>50</v>
      </c>
      <c r="Q252" s="1" t="s">
        <v>2317</v>
      </c>
      <c r="R252" s="1" t="s">
        <v>123</v>
      </c>
      <c r="S252" s="1" t="s">
        <v>2208</v>
      </c>
      <c r="T252" s="1" t="s">
        <v>2318</v>
      </c>
      <c r="U252" s="20" t="s">
        <v>94</v>
      </c>
      <c r="V252" s="1"/>
      <c r="W252" s="14" t="s">
        <v>95</v>
      </c>
      <c r="X252" s="14"/>
      <c r="Y252" s="32"/>
      <c r="Z252" s="35"/>
      <c r="AA252" s="37"/>
      <c r="AB252" s="36" t="s">
        <v>96</v>
      </c>
      <c r="AC252" s="239" t="s">
        <v>251</v>
      </c>
      <c r="AD252" s="249" t="e">
        <f>VLOOKUP(H252,'WMA -stare dane'!$H$1:$R$114,1,0)</f>
        <v>#N/A</v>
      </c>
      <c r="AE252" s="249" t="e">
        <f>VLOOKUP(I252,'WMA -stare dane'!$I$1:$R$114,1,0)</f>
        <v>#N/A</v>
      </c>
      <c r="AF252" s="250" t="e">
        <f t="shared" si="34"/>
        <v>#N/A</v>
      </c>
      <c r="AG252" s="249" t="e">
        <f>IF($AF252="współrzędne niezmienione",VLOOKUP($H252,'WMA -stare dane'!$H$2:$P$114,3,0),"")</f>
        <v>#N/A</v>
      </c>
      <c r="AH252" s="249" t="e">
        <f>IF($AF252="współrzędne niezmienione",VLOOKUP($H252,'WMA -stare dane'!$H$2:$P$114,4,0),"")</f>
        <v>#N/A</v>
      </c>
      <c r="AI252" s="249" t="e">
        <f>IF($AF252="współrzędne niezmienione",VLOOKUP($H252,'WMA -stare dane'!$H$2:$P$114,5,0),"")</f>
        <v>#N/A</v>
      </c>
      <c r="AJ252" s="249" t="e">
        <f>IF($AF252="współrzędne niezmienione",VLOOKUP($H252,'WMA -stare dane'!$H$2:$P$114,6,0),"")</f>
        <v>#N/A</v>
      </c>
      <c r="AK252" s="250" t="e">
        <f>IF($AF252="współrzędne niezmienione",VLOOKUP($H252,'WMA -stare dane'!$H$2:$P$114,7,0),"")</f>
        <v>#N/A</v>
      </c>
      <c r="AL252" s="250" t="e">
        <f>IF($AF252="współrzędne niezmienione",VLOOKUP($H252,'WMA -stare dane'!$H$2:$P$114,8,0),"")</f>
        <v>#N/A</v>
      </c>
      <c r="AM252" s="250" t="e">
        <f>IF($AF252="współrzędne niezmienione",VLOOKUP($H252,'WMA -stare dane'!$H$2:$P$114,9,0),"")</f>
        <v>#N/A</v>
      </c>
    </row>
    <row r="253" spans="1:39" s="5" customFormat="1" ht="43.5" hidden="1">
      <c r="A253" s="42">
        <v>251</v>
      </c>
      <c r="B253" s="21">
        <v>251</v>
      </c>
      <c r="C253" s="7" t="s">
        <v>85</v>
      </c>
      <c r="D253" s="1" t="s">
        <v>86</v>
      </c>
      <c r="E253" s="20" t="s">
        <v>102</v>
      </c>
      <c r="F253" s="1" t="s">
        <v>2319</v>
      </c>
      <c r="G253" s="1"/>
      <c r="H253" s="1" t="s">
        <v>2320</v>
      </c>
      <c r="I253" s="1"/>
      <c r="J253" s="1" t="s">
        <v>2947</v>
      </c>
      <c r="K253" s="1" t="s">
        <v>2948</v>
      </c>
      <c r="L253" s="1"/>
      <c r="M253" s="1"/>
      <c r="N253" s="1"/>
      <c r="O253" s="1"/>
      <c r="P253" s="1">
        <v>51</v>
      </c>
      <c r="Q253" s="1" t="s">
        <v>2321</v>
      </c>
      <c r="R253" s="1" t="s">
        <v>123</v>
      </c>
      <c r="S253" s="1" t="s">
        <v>2208</v>
      </c>
      <c r="T253" s="20" t="s">
        <v>94</v>
      </c>
      <c r="U253" s="20" t="s">
        <v>94</v>
      </c>
      <c r="V253" s="1"/>
      <c r="W253" s="14" t="s">
        <v>95</v>
      </c>
      <c r="X253" s="14"/>
      <c r="Y253" s="32"/>
      <c r="Z253" s="35"/>
      <c r="AA253" s="36" t="s">
        <v>96</v>
      </c>
      <c r="AB253" s="36" t="s">
        <v>96</v>
      </c>
      <c r="AC253" s="239"/>
      <c r="AD253" s="249" t="e">
        <f>VLOOKUP(H253,'WMA -stare dane'!$H$1:$R$114,1,0)</f>
        <v>#N/A</v>
      </c>
      <c r="AE253" s="249" t="e">
        <f>VLOOKUP(I253,'WMA -stare dane'!$I$1:$R$114,1,0)</f>
        <v>#N/A</v>
      </c>
      <c r="AF253" s="250" t="e">
        <f t="shared" si="34"/>
        <v>#N/A</v>
      </c>
      <c r="AG253" s="249" t="e">
        <f>IF($AF253="współrzędne niezmienione",VLOOKUP($H253,'WMA -stare dane'!$H$2:$P$114,3,0),"")</f>
        <v>#N/A</v>
      </c>
      <c r="AH253" s="249" t="e">
        <f>IF($AF253="współrzędne niezmienione",VLOOKUP($H253,'WMA -stare dane'!$H$2:$P$114,4,0),"")</f>
        <v>#N/A</v>
      </c>
      <c r="AI253" s="249" t="e">
        <f>IF($AF253="współrzędne niezmienione",VLOOKUP($H253,'WMA -stare dane'!$H$2:$P$114,5,0),"")</f>
        <v>#N/A</v>
      </c>
      <c r="AJ253" s="249" t="e">
        <f>IF($AF253="współrzędne niezmienione",VLOOKUP($H253,'WMA -stare dane'!$H$2:$P$114,6,0),"")</f>
        <v>#N/A</v>
      </c>
      <c r="AK253" s="250" t="e">
        <f>IF($AF253="współrzędne niezmienione",VLOOKUP($H253,'WMA -stare dane'!$H$2:$P$114,7,0),"")</f>
        <v>#N/A</v>
      </c>
      <c r="AL253" s="250" t="e">
        <f>IF($AF253="współrzędne niezmienione",VLOOKUP($H253,'WMA -stare dane'!$H$2:$P$114,8,0),"")</f>
        <v>#N/A</v>
      </c>
      <c r="AM253" s="250" t="e">
        <f>IF($AF253="współrzędne niezmienione",VLOOKUP($H253,'WMA -stare dane'!$H$2:$P$114,9,0),"")</f>
        <v>#N/A</v>
      </c>
    </row>
    <row r="254" spans="1:39" s="5" customFormat="1" ht="29" hidden="1">
      <c r="A254" s="42">
        <v>252</v>
      </c>
      <c r="B254" s="21">
        <v>252</v>
      </c>
      <c r="C254" s="7" t="s">
        <v>167</v>
      </c>
      <c r="D254" s="1" t="s">
        <v>168</v>
      </c>
      <c r="E254" s="20" t="s">
        <v>102</v>
      </c>
      <c r="F254" s="1" t="s">
        <v>2322</v>
      </c>
      <c r="G254" s="1"/>
      <c r="H254" s="1" t="s">
        <v>2323</v>
      </c>
      <c r="I254" s="1"/>
      <c r="J254" s="1" t="s">
        <v>2949</v>
      </c>
      <c r="K254" s="1" t="s">
        <v>2950</v>
      </c>
      <c r="L254" s="1"/>
      <c r="M254" s="1"/>
      <c r="N254" s="1" t="s">
        <v>2324</v>
      </c>
      <c r="O254" s="1"/>
      <c r="P254" s="1">
        <v>79</v>
      </c>
      <c r="Q254" s="1" t="s">
        <v>2325</v>
      </c>
      <c r="R254" s="1" t="s">
        <v>123</v>
      </c>
      <c r="S254" s="1" t="s">
        <v>2208</v>
      </c>
      <c r="T254" s="20" t="s">
        <v>94</v>
      </c>
      <c r="U254" s="20" t="s">
        <v>94</v>
      </c>
      <c r="V254" s="1"/>
      <c r="W254" s="14" t="s">
        <v>95</v>
      </c>
      <c r="X254" s="14"/>
      <c r="Y254" s="32"/>
      <c r="Z254" s="1" t="s">
        <v>2326</v>
      </c>
      <c r="AA254" s="20"/>
      <c r="AB254" s="36"/>
      <c r="AC254" s="239" t="s">
        <v>2327</v>
      </c>
      <c r="AD254" s="249" t="e">
        <f>VLOOKUP(H254,'WMA -stare dane'!$H$1:$R$114,1,0)</f>
        <v>#N/A</v>
      </c>
      <c r="AE254" s="249" t="e">
        <f>VLOOKUP(I254,'WMA -stare dane'!$I$1:$R$114,1,0)</f>
        <v>#N/A</v>
      </c>
      <c r="AF254" s="250" t="e">
        <f t="shared" si="34"/>
        <v>#N/A</v>
      </c>
      <c r="AG254" s="249" t="e">
        <f>IF($AF254="współrzędne niezmienione",VLOOKUP($H254,'WMA -stare dane'!$H$2:$P$114,3,0),"")</f>
        <v>#N/A</v>
      </c>
      <c r="AH254" s="249" t="e">
        <f>IF($AF254="współrzędne niezmienione",VLOOKUP($H254,'WMA -stare dane'!$H$2:$P$114,4,0),"")</f>
        <v>#N/A</v>
      </c>
      <c r="AI254" s="249" t="e">
        <f>IF($AF254="współrzędne niezmienione",VLOOKUP($H254,'WMA -stare dane'!$H$2:$P$114,5,0),"")</f>
        <v>#N/A</v>
      </c>
      <c r="AJ254" s="249" t="e">
        <f>IF($AF254="współrzędne niezmienione",VLOOKUP($H254,'WMA -stare dane'!$H$2:$P$114,6,0),"")</f>
        <v>#N/A</v>
      </c>
      <c r="AK254" s="250" t="e">
        <f>IF($AF254="współrzędne niezmienione",VLOOKUP($H254,'WMA -stare dane'!$H$2:$P$114,7,0),"")</f>
        <v>#N/A</v>
      </c>
      <c r="AL254" s="250" t="e">
        <f>IF($AF254="współrzędne niezmienione",VLOOKUP($H254,'WMA -stare dane'!$H$2:$P$114,8,0),"")</f>
        <v>#N/A</v>
      </c>
      <c r="AM254" s="250" t="e">
        <f>IF($AF254="współrzędne niezmienione",VLOOKUP($H254,'WMA -stare dane'!$H$2:$P$114,9,0),"")</f>
        <v>#N/A</v>
      </c>
    </row>
    <row r="255" spans="1:39" s="5" customFormat="1" ht="72.5" hidden="1">
      <c r="A255" s="42">
        <v>253</v>
      </c>
      <c r="B255" s="21">
        <v>253</v>
      </c>
      <c r="C255" s="7" t="s">
        <v>167</v>
      </c>
      <c r="D255" s="1" t="s">
        <v>168</v>
      </c>
      <c r="E255" s="20" t="s">
        <v>102</v>
      </c>
      <c r="F255" s="1" t="s">
        <v>2328</v>
      </c>
      <c r="G255" s="1"/>
      <c r="H255" s="1" t="s">
        <v>2329</v>
      </c>
      <c r="I255" s="1"/>
      <c r="J255" s="1" t="s">
        <v>2951</v>
      </c>
      <c r="K255" s="1" t="s">
        <v>2952</v>
      </c>
      <c r="L255" s="1"/>
      <c r="M255" s="1"/>
      <c r="N255" s="1" t="s">
        <v>2330</v>
      </c>
      <c r="O255" s="1"/>
      <c r="P255" s="1">
        <v>86</v>
      </c>
      <c r="Q255" s="1" t="s">
        <v>2331</v>
      </c>
      <c r="R255" s="1" t="s">
        <v>123</v>
      </c>
      <c r="S255" s="1" t="s">
        <v>2208</v>
      </c>
      <c r="T255" s="1" t="s">
        <v>2332</v>
      </c>
      <c r="U255" s="7" t="s">
        <v>2333</v>
      </c>
      <c r="V255" s="1" t="s">
        <v>2334</v>
      </c>
      <c r="W255" s="2" t="s">
        <v>127</v>
      </c>
      <c r="X255" s="2" t="s">
        <v>2335</v>
      </c>
      <c r="Y255" s="32" t="s">
        <v>2336</v>
      </c>
      <c r="Z255" s="48" t="s">
        <v>1734</v>
      </c>
      <c r="AA255" s="20" t="s">
        <v>166</v>
      </c>
      <c r="AB255" s="36" t="s">
        <v>96</v>
      </c>
      <c r="AC255" s="239"/>
      <c r="AD255" s="249" t="e">
        <f>VLOOKUP(H255,'WMA -stare dane'!$H$1:$R$114,1,0)</f>
        <v>#N/A</v>
      </c>
      <c r="AE255" s="249" t="e">
        <f>VLOOKUP(I255,'WMA -stare dane'!$I$1:$R$114,1,0)</f>
        <v>#N/A</v>
      </c>
      <c r="AF255" s="250" t="e">
        <f t="shared" si="34"/>
        <v>#N/A</v>
      </c>
      <c r="AG255" s="249" t="e">
        <f>IF($AF255="współrzędne niezmienione",VLOOKUP($H255,'WMA -stare dane'!$H$2:$P$114,3,0),"")</f>
        <v>#N/A</v>
      </c>
      <c r="AH255" s="249" t="e">
        <f>IF($AF255="współrzędne niezmienione",VLOOKUP($H255,'WMA -stare dane'!$H$2:$P$114,4,0),"")</f>
        <v>#N/A</v>
      </c>
      <c r="AI255" s="249" t="e">
        <f>IF($AF255="współrzędne niezmienione",VLOOKUP($H255,'WMA -stare dane'!$H$2:$P$114,5,0),"")</f>
        <v>#N/A</v>
      </c>
      <c r="AJ255" s="249" t="e">
        <f>IF($AF255="współrzędne niezmienione",VLOOKUP($H255,'WMA -stare dane'!$H$2:$P$114,6,0),"")</f>
        <v>#N/A</v>
      </c>
      <c r="AK255" s="250" t="e">
        <f>IF($AF255="współrzędne niezmienione",VLOOKUP($H255,'WMA -stare dane'!$H$2:$P$114,7,0),"")</f>
        <v>#N/A</v>
      </c>
      <c r="AL255" s="250" t="e">
        <f>IF($AF255="współrzędne niezmienione",VLOOKUP($H255,'WMA -stare dane'!$H$2:$P$114,8,0),"")</f>
        <v>#N/A</v>
      </c>
      <c r="AM255" s="250" t="e">
        <f>IF($AF255="współrzędne niezmienione",VLOOKUP($H255,'WMA -stare dane'!$H$2:$P$114,9,0),"")</f>
        <v>#N/A</v>
      </c>
    </row>
    <row r="256" spans="1:39" s="5" customFormat="1" ht="87" hidden="1">
      <c r="A256" s="42">
        <v>254</v>
      </c>
      <c r="B256" s="21">
        <v>254</v>
      </c>
      <c r="C256" s="7" t="s">
        <v>167</v>
      </c>
      <c r="D256" s="1" t="s">
        <v>168</v>
      </c>
      <c r="E256" s="20" t="s">
        <v>1335</v>
      </c>
      <c r="F256" s="1" t="s">
        <v>2328</v>
      </c>
      <c r="G256" s="1"/>
      <c r="H256" s="1" t="s">
        <v>2329</v>
      </c>
      <c r="I256" s="1"/>
      <c r="J256" s="1" t="s">
        <v>2951</v>
      </c>
      <c r="K256" s="1" t="s">
        <v>2952</v>
      </c>
      <c r="L256" s="1"/>
      <c r="M256" s="1"/>
      <c r="N256" s="1" t="s">
        <v>2330</v>
      </c>
      <c r="O256" s="1"/>
      <c r="P256" s="1">
        <v>86</v>
      </c>
      <c r="Q256" s="1" t="s">
        <v>2337</v>
      </c>
      <c r="R256" s="1" t="s">
        <v>123</v>
      </c>
      <c r="S256" s="1" t="s">
        <v>2208</v>
      </c>
      <c r="T256" s="1" t="s">
        <v>2338</v>
      </c>
      <c r="U256" s="7" t="s">
        <v>2333</v>
      </c>
      <c r="V256" s="1" t="s">
        <v>2339</v>
      </c>
      <c r="W256" s="14" t="s">
        <v>95</v>
      </c>
      <c r="X256" s="14" t="s">
        <v>2340</v>
      </c>
      <c r="Y256" s="32"/>
      <c r="Z256" s="48" t="s">
        <v>1734</v>
      </c>
      <c r="AA256" s="20" t="s">
        <v>166</v>
      </c>
      <c r="AB256" s="36" t="s">
        <v>96</v>
      </c>
      <c r="AC256" s="239"/>
      <c r="AD256" s="249" t="e">
        <f>VLOOKUP(H256,'WMA -stare dane'!$H$1:$R$114,1,0)</f>
        <v>#N/A</v>
      </c>
      <c r="AE256" s="249" t="e">
        <f>VLOOKUP(I256,'WMA -stare dane'!$I$1:$R$114,1,0)</f>
        <v>#N/A</v>
      </c>
      <c r="AF256" s="250" t="e">
        <f t="shared" si="34"/>
        <v>#N/A</v>
      </c>
      <c r="AG256" s="249" t="e">
        <f>IF($AF256="współrzędne niezmienione",VLOOKUP($H256,'WMA -stare dane'!$H$2:$P$114,3,0),"")</f>
        <v>#N/A</v>
      </c>
      <c r="AH256" s="249" t="e">
        <f>IF($AF256="współrzędne niezmienione",VLOOKUP($H256,'WMA -stare dane'!$H$2:$P$114,4,0),"")</f>
        <v>#N/A</v>
      </c>
      <c r="AI256" s="249" t="e">
        <f>IF($AF256="współrzędne niezmienione",VLOOKUP($H256,'WMA -stare dane'!$H$2:$P$114,5,0),"")</f>
        <v>#N/A</v>
      </c>
      <c r="AJ256" s="249" t="e">
        <f>IF($AF256="współrzędne niezmienione",VLOOKUP($H256,'WMA -stare dane'!$H$2:$P$114,6,0),"")</f>
        <v>#N/A</v>
      </c>
      <c r="AK256" s="250" t="e">
        <f>IF($AF256="współrzędne niezmienione",VLOOKUP($H256,'WMA -stare dane'!$H$2:$P$114,7,0),"")</f>
        <v>#N/A</v>
      </c>
      <c r="AL256" s="250" t="e">
        <f>IF($AF256="współrzędne niezmienione",VLOOKUP($H256,'WMA -stare dane'!$H$2:$P$114,8,0),"")</f>
        <v>#N/A</v>
      </c>
      <c r="AM256" s="250" t="e">
        <f>IF($AF256="współrzędne niezmienione",VLOOKUP($H256,'WMA -stare dane'!$H$2:$P$114,9,0),"")</f>
        <v>#N/A</v>
      </c>
    </row>
    <row r="257" spans="1:39" s="5" customFormat="1" ht="72.5" hidden="1">
      <c r="A257" s="42">
        <v>255</v>
      </c>
      <c r="B257" s="21">
        <v>255</v>
      </c>
      <c r="C257" s="7" t="s">
        <v>85</v>
      </c>
      <c r="D257" s="1" t="s">
        <v>86</v>
      </c>
      <c r="E257" s="20" t="s">
        <v>102</v>
      </c>
      <c r="F257" s="1" t="s">
        <v>2341</v>
      </c>
      <c r="G257" s="1"/>
      <c r="H257" s="1"/>
      <c r="I257" s="1"/>
      <c r="J257" s="1"/>
      <c r="K257" s="1"/>
      <c r="L257" s="1"/>
      <c r="M257" s="1"/>
      <c r="N257" s="1" t="s">
        <v>2342</v>
      </c>
      <c r="O257" s="1"/>
      <c r="P257" s="1">
        <v>58</v>
      </c>
      <c r="Q257" s="1" t="s">
        <v>2343</v>
      </c>
      <c r="R257" s="1" t="s">
        <v>123</v>
      </c>
      <c r="S257" s="1" t="s">
        <v>2208</v>
      </c>
      <c r="T257" s="20" t="s">
        <v>94</v>
      </c>
      <c r="U257" s="20" t="s">
        <v>94</v>
      </c>
      <c r="V257" s="1" t="s">
        <v>2344</v>
      </c>
      <c r="W257" s="2" t="s">
        <v>127</v>
      </c>
      <c r="X257" s="2" t="s">
        <v>1111</v>
      </c>
      <c r="Y257" s="32" t="s">
        <v>2345</v>
      </c>
      <c r="Z257" s="35"/>
      <c r="AA257" s="36"/>
      <c r="AB257" s="36"/>
      <c r="AC257" s="239" t="s">
        <v>251</v>
      </c>
      <c r="AD257" s="249" t="e">
        <f>VLOOKUP(H257,'WMA -stare dane'!$H$1:$R$114,1,0)</f>
        <v>#N/A</v>
      </c>
      <c r="AE257" s="249" t="e">
        <f>VLOOKUP(I257,'WMA -stare dane'!$I$1:$R$114,1,0)</f>
        <v>#N/A</v>
      </c>
      <c r="AF257" s="250" t="e">
        <f t="shared" si="34"/>
        <v>#N/A</v>
      </c>
      <c r="AG257" s="249" t="e">
        <f>IF($AF257="współrzędne niezmienione",VLOOKUP($H257,'WMA -stare dane'!$H$2:$P$114,3,0),"")</f>
        <v>#N/A</v>
      </c>
      <c r="AH257" s="249" t="e">
        <f>IF($AF257="współrzędne niezmienione",VLOOKUP($H257,'WMA -stare dane'!$H$2:$P$114,4,0),"")</f>
        <v>#N/A</v>
      </c>
      <c r="AI257" s="249" t="e">
        <f>IF($AF257="współrzędne niezmienione",VLOOKUP($H257,'WMA -stare dane'!$H$2:$P$114,5,0),"")</f>
        <v>#N/A</v>
      </c>
      <c r="AJ257" s="249" t="e">
        <f>IF($AF257="współrzędne niezmienione",VLOOKUP($H257,'WMA -stare dane'!$H$2:$P$114,6,0),"")</f>
        <v>#N/A</v>
      </c>
      <c r="AK257" s="250" t="e">
        <f>IF($AF257="współrzędne niezmienione",VLOOKUP($H257,'WMA -stare dane'!$H$2:$P$114,7,0),"")</f>
        <v>#N/A</v>
      </c>
      <c r="AL257" s="250" t="e">
        <f>IF($AF257="współrzędne niezmienione",VLOOKUP($H257,'WMA -stare dane'!$H$2:$P$114,8,0),"")</f>
        <v>#N/A</v>
      </c>
      <c r="AM257" s="250" t="e">
        <f>IF($AF257="współrzędne niezmienione",VLOOKUP($H257,'WMA -stare dane'!$H$2:$P$114,9,0),"")</f>
        <v>#N/A</v>
      </c>
    </row>
    <row r="258" spans="1:39" s="5" customFormat="1" ht="29" hidden="1">
      <c r="A258" s="42">
        <v>256</v>
      </c>
      <c r="B258" s="21">
        <v>256</v>
      </c>
      <c r="C258" s="7" t="s">
        <v>160</v>
      </c>
      <c r="D258" s="1" t="s">
        <v>161</v>
      </c>
      <c r="E258" s="20" t="s">
        <v>102</v>
      </c>
      <c r="F258" s="1" t="s">
        <v>2346</v>
      </c>
      <c r="G258" s="1"/>
      <c r="H258" s="1" t="s">
        <v>2347</v>
      </c>
      <c r="I258" s="1"/>
      <c r="J258" s="1" t="s">
        <v>2953</v>
      </c>
      <c r="K258" s="1" t="s">
        <v>2954</v>
      </c>
      <c r="L258" s="1"/>
      <c r="M258" s="1"/>
      <c r="N258" s="1" t="s">
        <v>2348</v>
      </c>
      <c r="O258" s="1"/>
      <c r="P258" s="1">
        <v>94</v>
      </c>
      <c r="Q258" s="1" t="s">
        <v>2349</v>
      </c>
      <c r="R258" s="1" t="s">
        <v>123</v>
      </c>
      <c r="S258" s="1" t="s">
        <v>2208</v>
      </c>
      <c r="T258" s="20" t="s">
        <v>94</v>
      </c>
      <c r="U258" s="20" t="s">
        <v>94</v>
      </c>
      <c r="V258" s="1"/>
      <c r="W258" s="14" t="s">
        <v>95</v>
      </c>
      <c r="X258" s="14"/>
      <c r="Y258" s="32"/>
      <c r="Z258" s="35"/>
      <c r="AA258" s="36" t="s">
        <v>166</v>
      </c>
      <c r="AB258" s="36" t="s">
        <v>96</v>
      </c>
      <c r="AC258" s="239"/>
      <c r="AD258" s="249" t="e">
        <f>VLOOKUP(H258,'WMA -stare dane'!$H$1:$R$114,1,0)</f>
        <v>#N/A</v>
      </c>
      <c r="AE258" s="249" t="e">
        <f>VLOOKUP(I258,'WMA -stare dane'!$I$1:$R$114,1,0)</f>
        <v>#N/A</v>
      </c>
      <c r="AF258" s="250" t="e">
        <f t="shared" si="34"/>
        <v>#N/A</v>
      </c>
      <c r="AG258" s="249" t="e">
        <f>IF($AF258="współrzędne niezmienione",VLOOKUP($H258,'WMA -stare dane'!$H$2:$P$114,3,0),"")</f>
        <v>#N/A</v>
      </c>
      <c r="AH258" s="249" t="e">
        <f>IF($AF258="współrzędne niezmienione",VLOOKUP($H258,'WMA -stare dane'!$H$2:$P$114,4,0),"")</f>
        <v>#N/A</v>
      </c>
      <c r="AI258" s="249" t="e">
        <f>IF($AF258="współrzędne niezmienione",VLOOKUP($H258,'WMA -stare dane'!$H$2:$P$114,5,0),"")</f>
        <v>#N/A</v>
      </c>
      <c r="AJ258" s="249" t="e">
        <f>IF($AF258="współrzędne niezmienione",VLOOKUP($H258,'WMA -stare dane'!$H$2:$P$114,6,0),"")</f>
        <v>#N/A</v>
      </c>
      <c r="AK258" s="250" t="e">
        <f>IF($AF258="współrzędne niezmienione",VLOOKUP($H258,'WMA -stare dane'!$H$2:$P$114,7,0),"")</f>
        <v>#N/A</v>
      </c>
      <c r="AL258" s="250" t="e">
        <f>IF($AF258="współrzędne niezmienione",VLOOKUP($H258,'WMA -stare dane'!$H$2:$P$114,8,0),"")</f>
        <v>#N/A</v>
      </c>
      <c r="AM258" s="250" t="e">
        <f>IF($AF258="współrzędne niezmienione",VLOOKUP($H258,'WMA -stare dane'!$H$2:$P$114,9,0),"")</f>
        <v>#N/A</v>
      </c>
    </row>
    <row r="259" spans="1:39" ht="29">
      <c r="A259" s="42">
        <v>257</v>
      </c>
      <c r="B259" s="21">
        <v>257</v>
      </c>
      <c r="C259" s="7" t="s">
        <v>167</v>
      </c>
      <c r="D259" s="1" t="s">
        <v>586</v>
      </c>
      <c r="E259" s="20" t="s">
        <v>64</v>
      </c>
      <c r="F259" s="1" t="s">
        <v>2350</v>
      </c>
      <c r="G259" s="1"/>
      <c r="H259" s="1" t="s">
        <v>2351</v>
      </c>
      <c r="I259" s="124" t="s">
        <v>2352</v>
      </c>
      <c r="J259" s="124" t="s">
        <v>2358</v>
      </c>
      <c r="K259" s="124" t="s">
        <v>2359</v>
      </c>
      <c r="L259" s="124" t="s">
        <v>2360</v>
      </c>
      <c r="M259" s="124" t="s">
        <v>2361</v>
      </c>
      <c r="N259" s="1" t="s">
        <v>2353</v>
      </c>
      <c r="O259" s="1" t="s">
        <v>2354</v>
      </c>
      <c r="P259" s="1">
        <v>46</v>
      </c>
      <c r="Q259" s="1" t="s">
        <v>2355</v>
      </c>
      <c r="R259" s="1" t="s">
        <v>123</v>
      </c>
      <c r="S259" s="1" t="s">
        <v>2208</v>
      </c>
      <c r="T259" s="1" t="s">
        <v>94</v>
      </c>
      <c r="U259" s="20" t="s">
        <v>94</v>
      </c>
      <c r="V259" s="1"/>
      <c r="W259" s="14" t="s">
        <v>95</v>
      </c>
      <c r="X259" s="14"/>
      <c r="Y259" s="32"/>
      <c r="Z259" s="32" t="s">
        <v>2356</v>
      </c>
      <c r="AA259" s="36" t="s">
        <v>96</v>
      </c>
      <c r="AB259" s="36" t="s">
        <v>2357</v>
      </c>
      <c r="AC259" s="239"/>
      <c r="AD259" s="249"/>
      <c r="AE259" s="249"/>
      <c r="AF259" s="250"/>
      <c r="AG259" s="260" t="str">
        <f>J259</f>
        <v>50.667772</v>
      </c>
      <c r="AH259" s="260" t="str">
        <f t="shared" ref="AH259:AJ259" si="38">K259</f>
        <v>17.702169</v>
      </c>
      <c r="AI259" s="260" t="str">
        <f t="shared" si="38"/>
        <v>50.688569</v>
      </c>
      <c r="AJ259" s="260" t="str">
        <f t="shared" si="38"/>
        <v>17.749853</v>
      </c>
      <c r="AK259" s="250"/>
      <c r="AL259" s="250"/>
      <c r="AM259" s="250"/>
    </row>
    <row r="260" spans="1:39" ht="29" hidden="1">
      <c r="A260" s="42">
        <v>258</v>
      </c>
      <c r="B260" s="21">
        <v>258</v>
      </c>
      <c r="C260" s="7" t="s">
        <v>160</v>
      </c>
      <c r="D260" s="1" t="s">
        <v>161</v>
      </c>
      <c r="E260" s="1" t="s">
        <v>102</v>
      </c>
      <c r="F260" s="1" t="s">
        <v>2362</v>
      </c>
      <c r="G260" s="1"/>
      <c r="H260" s="1"/>
      <c r="I260" s="1"/>
      <c r="J260" s="1"/>
      <c r="K260" s="1"/>
      <c r="L260" s="1"/>
      <c r="M260" s="1"/>
      <c r="N260" s="1" t="s">
        <v>2363</v>
      </c>
      <c r="O260" s="1"/>
      <c r="P260" s="1">
        <v>75</v>
      </c>
      <c r="Q260" s="1" t="s">
        <v>2364</v>
      </c>
      <c r="R260" s="1" t="s">
        <v>123</v>
      </c>
      <c r="S260" s="1" t="s">
        <v>2208</v>
      </c>
      <c r="T260" s="20" t="s">
        <v>94</v>
      </c>
      <c r="U260" s="20" t="s">
        <v>94</v>
      </c>
      <c r="V260" s="1"/>
      <c r="W260" s="14" t="s">
        <v>95</v>
      </c>
      <c r="X260" s="14"/>
      <c r="Y260" s="32"/>
      <c r="Z260" s="34"/>
      <c r="AA260" s="36" t="s">
        <v>166</v>
      </c>
      <c r="AB260" s="36" t="s">
        <v>96</v>
      </c>
      <c r="AC260" s="239"/>
      <c r="AD260" s="249" t="e">
        <f>VLOOKUP(H260,'WMA -stare dane'!$H$1:$R$114,1,0)</f>
        <v>#N/A</v>
      </c>
      <c r="AE260" s="249" t="e">
        <f>VLOOKUP(I260,'WMA -stare dane'!$I$1:$R$114,1,0)</f>
        <v>#N/A</v>
      </c>
      <c r="AF260" s="250" t="e">
        <f t="shared" si="34"/>
        <v>#N/A</v>
      </c>
      <c r="AG260" s="249" t="e">
        <f>IF($AF260="współrzędne niezmienione",VLOOKUP($H260,'WMA -stare dane'!$H$2:$P$114,3,0),"")</f>
        <v>#N/A</v>
      </c>
      <c r="AH260" s="249" t="e">
        <f>IF($AF260="współrzędne niezmienione",VLOOKUP($H260,'WMA -stare dane'!$H$2:$P$114,4,0),"")</f>
        <v>#N/A</v>
      </c>
      <c r="AI260" s="249" t="e">
        <f>IF($AF260="współrzędne niezmienione",VLOOKUP($H260,'WMA -stare dane'!$H$2:$P$114,5,0),"")</f>
        <v>#N/A</v>
      </c>
      <c r="AJ260" s="249" t="e">
        <f>IF($AF260="współrzędne niezmienione",VLOOKUP($H260,'WMA -stare dane'!$H$2:$P$114,6,0),"")</f>
        <v>#N/A</v>
      </c>
      <c r="AK260" s="250" t="e">
        <f>IF($AF260="współrzędne niezmienione",VLOOKUP($H260,'WMA -stare dane'!$H$2:$P$114,7,0),"")</f>
        <v>#N/A</v>
      </c>
      <c r="AL260" s="250" t="e">
        <f>IF($AF260="współrzędne niezmienione",VLOOKUP($H260,'WMA -stare dane'!$H$2:$P$114,8,0),"")</f>
        <v>#N/A</v>
      </c>
      <c r="AM260" s="250" t="e">
        <f>IF($AF260="współrzędne niezmienione",VLOOKUP($H260,'WMA -stare dane'!$H$2:$P$114,9,0),"")</f>
        <v>#N/A</v>
      </c>
    </row>
    <row r="261" spans="1:39" ht="29" hidden="1">
      <c r="A261" s="42">
        <v>259</v>
      </c>
      <c r="B261" s="21">
        <v>259</v>
      </c>
      <c r="C261" s="7" t="s">
        <v>160</v>
      </c>
      <c r="D261" s="1" t="s">
        <v>161</v>
      </c>
      <c r="E261" s="1" t="s">
        <v>102</v>
      </c>
      <c r="F261" s="1" t="s">
        <v>2365</v>
      </c>
      <c r="G261" s="1"/>
      <c r="H261" s="1"/>
      <c r="I261" s="1"/>
      <c r="J261" s="1"/>
      <c r="K261" s="1"/>
      <c r="L261" s="1"/>
      <c r="M261" s="1"/>
      <c r="N261" s="1" t="s">
        <v>2366</v>
      </c>
      <c r="O261" s="1"/>
      <c r="P261" s="1">
        <v>87</v>
      </c>
      <c r="Q261" s="1" t="s">
        <v>2367</v>
      </c>
      <c r="R261" s="1" t="s">
        <v>123</v>
      </c>
      <c r="S261" s="1" t="s">
        <v>2208</v>
      </c>
      <c r="T261" s="20" t="s">
        <v>94</v>
      </c>
      <c r="U261" s="20" t="s">
        <v>94</v>
      </c>
      <c r="V261" s="1"/>
      <c r="W261" s="14" t="s">
        <v>95</v>
      </c>
      <c r="X261" s="14"/>
      <c r="Y261" s="32"/>
      <c r="Z261" s="34"/>
      <c r="AA261" s="36" t="s">
        <v>96</v>
      </c>
      <c r="AB261" s="36" t="s">
        <v>96</v>
      </c>
      <c r="AC261" s="239"/>
      <c r="AD261" s="249" t="e">
        <f>VLOOKUP(H261,'WMA -stare dane'!$H$1:$R$114,1,0)</f>
        <v>#N/A</v>
      </c>
      <c r="AE261" s="249" t="e">
        <f>VLOOKUP(I261,'WMA -stare dane'!$I$1:$R$114,1,0)</f>
        <v>#N/A</v>
      </c>
      <c r="AF261" s="250" t="e">
        <f t="shared" ref="AF261:AF274" si="39">IF(AND(H261=AD261,I261=AE261),"współrzędne niezmienione","różnica")</f>
        <v>#N/A</v>
      </c>
      <c r="AG261" s="249" t="e">
        <f>IF($AF261="współrzędne niezmienione",VLOOKUP($H261,'WMA -stare dane'!$H$2:$P$114,3,0),"")</f>
        <v>#N/A</v>
      </c>
      <c r="AH261" s="249" t="e">
        <f>IF($AF261="współrzędne niezmienione",VLOOKUP($H261,'WMA -stare dane'!$H$2:$P$114,4,0),"")</f>
        <v>#N/A</v>
      </c>
      <c r="AI261" s="249" t="e">
        <f>IF($AF261="współrzędne niezmienione",VLOOKUP($H261,'WMA -stare dane'!$H$2:$P$114,5,0),"")</f>
        <v>#N/A</v>
      </c>
      <c r="AJ261" s="249" t="e">
        <f>IF($AF261="współrzędne niezmienione",VLOOKUP($H261,'WMA -stare dane'!$H$2:$P$114,6,0),"")</f>
        <v>#N/A</v>
      </c>
      <c r="AK261" s="250" t="e">
        <f>IF($AF261="współrzędne niezmienione",VLOOKUP($H261,'WMA -stare dane'!$H$2:$P$114,7,0),"")</f>
        <v>#N/A</v>
      </c>
      <c r="AL261" s="250" t="e">
        <f>IF($AF261="współrzędne niezmienione",VLOOKUP($H261,'WMA -stare dane'!$H$2:$P$114,8,0),"")</f>
        <v>#N/A</v>
      </c>
      <c r="AM261" s="250" t="e">
        <f>IF($AF261="współrzędne niezmienione",VLOOKUP($H261,'WMA -stare dane'!$H$2:$P$114,9,0),"")</f>
        <v>#N/A</v>
      </c>
    </row>
    <row r="262" spans="1:39" ht="43.5" hidden="1">
      <c r="A262" s="42">
        <v>260</v>
      </c>
      <c r="B262" s="21">
        <v>260</v>
      </c>
      <c r="C262" s="8" t="s">
        <v>106</v>
      </c>
      <c r="D262" s="1" t="s">
        <v>107</v>
      </c>
      <c r="E262" s="1" t="s">
        <v>102</v>
      </c>
      <c r="F262" s="1" t="s">
        <v>2368</v>
      </c>
      <c r="G262" s="1"/>
      <c r="H262" s="1" t="s">
        <v>2369</v>
      </c>
      <c r="I262" s="1"/>
      <c r="J262" s="1" t="s">
        <v>2955</v>
      </c>
      <c r="K262" s="1" t="s">
        <v>2956</v>
      </c>
      <c r="L262" s="1"/>
      <c r="M262" s="1"/>
      <c r="N262" s="1" t="s">
        <v>2370</v>
      </c>
      <c r="O262" s="1"/>
      <c r="P262" s="1">
        <v>92</v>
      </c>
      <c r="Q262" s="1" t="s">
        <v>2371</v>
      </c>
      <c r="R262" s="1" t="s">
        <v>123</v>
      </c>
      <c r="S262" s="1" t="s">
        <v>2208</v>
      </c>
      <c r="T262" s="20" t="s">
        <v>94</v>
      </c>
      <c r="U262" s="20" t="s">
        <v>94</v>
      </c>
      <c r="V262" s="1"/>
      <c r="W262" s="14" t="s">
        <v>95</v>
      </c>
      <c r="X262" s="14"/>
      <c r="Y262" s="32"/>
      <c r="Z262" s="40" t="s">
        <v>113</v>
      </c>
      <c r="AA262" s="36" t="s">
        <v>96</v>
      </c>
      <c r="AB262" s="36" t="s">
        <v>114</v>
      </c>
      <c r="AC262" s="239"/>
      <c r="AD262" s="249" t="e">
        <f>VLOOKUP(H262,'WMA -stare dane'!$H$1:$R$114,1,0)</f>
        <v>#N/A</v>
      </c>
      <c r="AE262" s="249" t="e">
        <f>VLOOKUP(I262,'WMA -stare dane'!$I$1:$R$114,1,0)</f>
        <v>#N/A</v>
      </c>
      <c r="AF262" s="250" t="e">
        <f t="shared" si="39"/>
        <v>#N/A</v>
      </c>
      <c r="AG262" s="249" t="e">
        <f>IF($AF262="współrzędne niezmienione",VLOOKUP($H262,'WMA -stare dane'!$H$2:$P$114,3,0),"")</f>
        <v>#N/A</v>
      </c>
      <c r="AH262" s="249" t="e">
        <f>IF($AF262="współrzędne niezmienione",VLOOKUP($H262,'WMA -stare dane'!$H$2:$P$114,4,0),"")</f>
        <v>#N/A</v>
      </c>
      <c r="AI262" s="249" t="e">
        <f>IF($AF262="współrzędne niezmienione",VLOOKUP($H262,'WMA -stare dane'!$H$2:$P$114,5,0),"")</f>
        <v>#N/A</v>
      </c>
      <c r="AJ262" s="249" t="e">
        <f>IF($AF262="współrzędne niezmienione",VLOOKUP($H262,'WMA -stare dane'!$H$2:$P$114,6,0),"")</f>
        <v>#N/A</v>
      </c>
      <c r="AK262" s="250" t="e">
        <f>IF($AF262="współrzędne niezmienione",VLOOKUP($H262,'WMA -stare dane'!$H$2:$P$114,7,0),"")</f>
        <v>#N/A</v>
      </c>
      <c r="AL262" s="250" t="e">
        <f>IF($AF262="współrzędne niezmienione",VLOOKUP($H262,'WMA -stare dane'!$H$2:$P$114,8,0),"")</f>
        <v>#N/A</v>
      </c>
      <c r="AM262" s="250" t="e">
        <f>IF($AF262="współrzędne niezmienione",VLOOKUP($H262,'WMA -stare dane'!$H$2:$P$114,9,0),"")</f>
        <v>#N/A</v>
      </c>
    </row>
    <row r="263" spans="1:39" ht="43.5" hidden="1">
      <c r="A263" s="42">
        <v>261</v>
      </c>
      <c r="B263" s="21">
        <v>261</v>
      </c>
      <c r="C263" s="1" t="s">
        <v>106</v>
      </c>
      <c r="D263" s="1" t="s">
        <v>119</v>
      </c>
      <c r="E263" s="1" t="s">
        <v>102</v>
      </c>
      <c r="F263" s="1" t="s">
        <v>2372</v>
      </c>
      <c r="G263" s="1"/>
      <c r="H263" s="1" t="s">
        <v>2373</v>
      </c>
      <c r="I263" s="1"/>
      <c r="J263" s="1" t="s">
        <v>2957</v>
      </c>
      <c r="K263" s="1"/>
      <c r="L263" s="1"/>
      <c r="M263" s="1"/>
      <c r="N263" s="1" t="s">
        <v>2374</v>
      </c>
      <c r="O263" s="1"/>
      <c r="P263" s="1">
        <v>27</v>
      </c>
      <c r="Q263" s="1" t="s">
        <v>2375</v>
      </c>
      <c r="R263" s="1" t="s">
        <v>123</v>
      </c>
      <c r="S263" s="1"/>
      <c r="T263" s="1" t="s">
        <v>2376</v>
      </c>
      <c r="U263" s="1" t="s">
        <v>125</v>
      </c>
      <c r="V263" s="1" t="s">
        <v>2377</v>
      </c>
      <c r="W263" s="14" t="s">
        <v>95</v>
      </c>
      <c r="X263" s="14" t="s">
        <v>2378</v>
      </c>
      <c r="Y263" s="32"/>
      <c r="Z263" s="40" t="s">
        <v>113</v>
      </c>
      <c r="AA263" s="36" t="s">
        <v>96</v>
      </c>
      <c r="AB263" s="36" t="s">
        <v>114</v>
      </c>
      <c r="AC263" s="239"/>
      <c r="AD263" s="249" t="e">
        <f>VLOOKUP(H263,'WMA -stare dane'!$H$1:$R$114,1,0)</f>
        <v>#N/A</v>
      </c>
      <c r="AE263" s="249" t="e">
        <f>VLOOKUP(I263,'WMA -stare dane'!$I$1:$R$114,1,0)</f>
        <v>#N/A</v>
      </c>
      <c r="AF263" s="250" t="e">
        <f t="shared" si="39"/>
        <v>#N/A</v>
      </c>
      <c r="AG263" s="249" t="e">
        <f>IF($AF263="współrzędne niezmienione",VLOOKUP($H263,'WMA -stare dane'!$H$2:$P$114,3,0),"")</f>
        <v>#N/A</v>
      </c>
      <c r="AH263" s="249" t="e">
        <f>IF($AF263="współrzędne niezmienione",VLOOKUP($H263,'WMA -stare dane'!$H$2:$P$114,4,0),"")</f>
        <v>#N/A</v>
      </c>
      <c r="AI263" s="249" t="e">
        <f>IF($AF263="współrzędne niezmienione",VLOOKUP($H263,'WMA -stare dane'!$H$2:$P$114,5,0),"")</f>
        <v>#N/A</v>
      </c>
      <c r="AJ263" s="249" t="e">
        <f>IF($AF263="współrzędne niezmienione",VLOOKUP($H263,'WMA -stare dane'!$H$2:$P$114,6,0),"")</f>
        <v>#N/A</v>
      </c>
      <c r="AK263" s="250" t="e">
        <f>IF($AF263="współrzędne niezmienione",VLOOKUP($H263,'WMA -stare dane'!$H$2:$P$114,7,0),"")</f>
        <v>#N/A</v>
      </c>
      <c r="AL263" s="250" t="e">
        <f>IF($AF263="współrzędne niezmienione",VLOOKUP($H263,'WMA -stare dane'!$H$2:$P$114,8,0),"")</f>
        <v>#N/A</v>
      </c>
      <c r="AM263" s="250" t="e">
        <f>IF($AF263="współrzędne niezmienione",VLOOKUP($H263,'WMA -stare dane'!$H$2:$P$114,9,0),"")</f>
        <v>#N/A</v>
      </c>
    </row>
    <row r="264" spans="1:39" ht="43.5" hidden="1">
      <c r="A264" s="42">
        <v>262</v>
      </c>
      <c r="B264" s="21">
        <v>262</v>
      </c>
      <c r="C264" s="1" t="s">
        <v>106</v>
      </c>
      <c r="D264" s="1" t="s">
        <v>119</v>
      </c>
      <c r="E264" s="1" t="s">
        <v>102</v>
      </c>
      <c r="F264" s="1" t="s">
        <v>2372</v>
      </c>
      <c r="G264" s="1"/>
      <c r="H264" s="1" t="s">
        <v>2379</v>
      </c>
      <c r="I264" s="1"/>
      <c r="J264" s="1" t="s">
        <v>2958</v>
      </c>
      <c r="K264" s="1"/>
      <c r="L264" s="1"/>
      <c r="M264" s="1"/>
      <c r="N264" s="1" t="s">
        <v>2380</v>
      </c>
      <c r="O264" s="1"/>
      <c r="P264" s="1">
        <v>27</v>
      </c>
      <c r="Q264" s="1" t="s">
        <v>2381</v>
      </c>
      <c r="R264" s="1" t="s">
        <v>123</v>
      </c>
      <c r="S264" s="1"/>
      <c r="T264" s="1" t="s">
        <v>2382</v>
      </c>
      <c r="U264" s="1" t="s">
        <v>125</v>
      </c>
      <c r="V264" s="1" t="s">
        <v>2377</v>
      </c>
      <c r="W264" s="14" t="s">
        <v>95</v>
      </c>
      <c r="X264" s="14"/>
      <c r="Y264" s="32"/>
      <c r="Z264" s="40" t="s">
        <v>113</v>
      </c>
      <c r="AA264" s="36" t="s">
        <v>96</v>
      </c>
      <c r="AB264" s="36" t="s">
        <v>114</v>
      </c>
      <c r="AC264" s="239"/>
      <c r="AD264" s="249" t="e">
        <f>VLOOKUP(H264,'WMA -stare dane'!$H$1:$R$114,1,0)</f>
        <v>#N/A</v>
      </c>
      <c r="AE264" s="249" t="e">
        <f>VLOOKUP(I264,'WMA -stare dane'!$I$1:$R$114,1,0)</f>
        <v>#N/A</v>
      </c>
      <c r="AF264" s="250" t="e">
        <f t="shared" si="39"/>
        <v>#N/A</v>
      </c>
      <c r="AG264" s="249" t="e">
        <f>IF($AF264="współrzędne niezmienione",VLOOKUP($H264,'WMA -stare dane'!$H$2:$P$114,3,0),"")</f>
        <v>#N/A</v>
      </c>
      <c r="AH264" s="249" t="e">
        <f>IF($AF264="współrzędne niezmienione",VLOOKUP($H264,'WMA -stare dane'!$H$2:$P$114,4,0),"")</f>
        <v>#N/A</v>
      </c>
      <c r="AI264" s="249" t="e">
        <f>IF($AF264="współrzędne niezmienione",VLOOKUP($H264,'WMA -stare dane'!$H$2:$P$114,5,0),"")</f>
        <v>#N/A</v>
      </c>
      <c r="AJ264" s="249" t="e">
        <f>IF($AF264="współrzędne niezmienione",VLOOKUP($H264,'WMA -stare dane'!$H$2:$P$114,6,0),"")</f>
        <v>#N/A</v>
      </c>
      <c r="AK264" s="250" t="e">
        <f>IF($AF264="współrzędne niezmienione",VLOOKUP($H264,'WMA -stare dane'!$H$2:$P$114,7,0),"")</f>
        <v>#N/A</v>
      </c>
      <c r="AL264" s="250" t="e">
        <f>IF($AF264="współrzędne niezmienione",VLOOKUP($H264,'WMA -stare dane'!$H$2:$P$114,8,0),"")</f>
        <v>#N/A</v>
      </c>
      <c r="AM264" s="250" t="e">
        <f>IF($AF264="współrzędne niezmienione",VLOOKUP($H264,'WMA -stare dane'!$H$2:$P$114,9,0),"")</f>
        <v>#N/A</v>
      </c>
    </row>
    <row r="265" spans="1:39" ht="43.5" hidden="1">
      <c r="A265" s="42">
        <v>263</v>
      </c>
      <c r="B265" s="21">
        <v>263</v>
      </c>
      <c r="C265" s="1" t="s">
        <v>106</v>
      </c>
      <c r="D265" s="1" t="s">
        <v>119</v>
      </c>
      <c r="E265" s="1" t="s">
        <v>102</v>
      </c>
      <c r="F265" s="1" t="s">
        <v>2383</v>
      </c>
      <c r="G265" s="1"/>
      <c r="H265" s="1" t="s">
        <v>2384</v>
      </c>
      <c r="I265" s="1"/>
      <c r="J265" s="1" t="s">
        <v>2959</v>
      </c>
      <c r="K265" s="1"/>
      <c r="L265" s="1"/>
      <c r="M265" s="1"/>
      <c r="N265" s="1" t="s">
        <v>2385</v>
      </c>
      <c r="O265" s="1"/>
      <c r="P265" s="1">
        <v>32</v>
      </c>
      <c r="Q265" s="1" t="s">
        <v>2386</v>
      </c>
      <c r="R265" s="1" t="s">
        <v>123</v>
      </c>
      <c r="S265" s="1"/>
      <c r="T265" s="1" t="s">
        <v>124</v>
      </c>
      <c r="U265" s="1" t="s">
        <v>125</v>
      </c>
      <c r="V265" s="1" t="s">
        <v>2387</v>
      </c>
      <c r="W265" s="14" t="s">
        <v>95</v>
      </c>
      <c r="X265" s="14"/>
      <c r="Y265" s="32"/>
      <c r="Z265" s="40" t="s">
        <v>113</v>
      </c>
      <c r="AA265" s="36" t="s">
        <v>96</v>
      </c>
      <c r="AB265" s="36" t="s">
        <v>114</v>
      </c>
      <c r="AC265" s="239"/>
      <c r="AD265" s="249" t="e">
        <f>VLOOKUP(H265,'WMA -stare dane'!$H$1:$R$114,1,0)</f>
        <v>#N/A</v>
      </c>
      <c r="AE265" s="249" t="e">
        <f>VLOOKUP(I265,'WMA -stare dane'!$I$1:$R$114,1,0)</f>
        <v>#N/A</v>
      </c>
      <c r="AF265" s="250" t="e">
        <f t="shared" si="39"/>
        <v>#N/A</v>
      </c>
      <c r="AG265" s="249" t="e">
        <f>IF($AF265="współrzędne niezmienione",VLOOKUP($H265,'WMA -stare dane'!$H$2:$P$114,3,0),"")</f>
        <v>#N/A</v>
      </c>
      <c r="AH265" s="249" t="e">
        <f>IF($AF265="współrzędne niezmienione",VLOOKUP($H265,'WMA -stare dane'!$H$2:$P$114,4,0),"")</f>
        <v>#N/A</v>
      </c>
      <c r="AI265" s="249" t="e">
        <f>IF($AF265="współrzędne niezmienione",VLOOKUP($H265,'WMA -stare dane'!$H$2:$P$114,5,0),"")</f>
        <v>#N/A</v>
      </c>
      <c r="AJ265" s="249" t="e">
        <f>IF($AF265="współrzędne niezmienione",VLOOKUP($H265,'WMA -stare dane'!$H$2:$P$114,6,0),"")</f>
        <v>#N/A</v>
      </c>
      <c r="AK265" s="250" t="e">
        <f>IF($AF265="współrzędne niezmienione",VLOOKUP($H265,'WMA -stare dane'!$H$2:$P$114,7,0),"")</f>
        <v>#N/A</v>
      </c>
      <c r="AL265" s="250" t="e">
        <f>IF($AF265="współrzędne niezmienione",VLOOKUP($H265,'WMA -stare dane'!$H$2:$P$114,8,0),"")</f>
        <v>#N/A</v>
      </c>
      <c r="AM265" s="250" t="e">
        <f>IF($AF265="współrzędne niezmienione",VLOOKUP($H265,'WMA -stare dane'!$H$2:$P$114,9,0),"")</f>
        <v>#N/A</v>
      </c>
    </row>
    <row r="266" spans="1:39" ht="58" hidden="1">
      <c r="A266" s="42">
        <v>264</v>
      </c>
      <c r="B266" s="21">
        <v>264</v>
      </c>
      <c r="C266" s="1" t="s">
        <v>199</v>
      </c>
      <c r="D266" s="1" t="s">
        <v>119</v>
      </c>
      <c r="E266" s="1" t="s">
        <v>102</v>
      </c>
      <c r="F266" s="1" t="s">
        <v>2388</v>
      </c>
      <c r="G266" s="1"/>
      <c r="H266" s="1" t="s">
        <v>2389</v>
      </c>
      <c r="I266" s="1"/>
      <c r="J266" s="1" t="s">
        <v>2960</v>
      </c>
      <c r="K266" s="1"/>
      <c r="L266" s="1"/>
      <c r="M266" s="1"/>
      <c r="N266" s="1" t="s">
        <v>2390</v>
      </c>
      <c r="O266" s="1"/>
      <c r="P266" s="1">
        <v>12</v>
      </c>
      <c r="Q266" s="1" t="s">
        <v>2391</v>
      </c>
      <c r="R266" s="1" t="s">
        <v>123</v>
      </c>
      <c r="S266" s="1"/>
      <c r="T266" s="1" t="s">
        <v>2392</v>
      </c>
      <c r="U266" s="1" t="s">
        <v>125</v>
      </c>
      <c r="V266" s="1" t="s">
        <v>2393</v>
      </c>
      <c r="W266" s="14" t="s">
        <v>95</v>
      </c>
      <c r="X266" s="14"/>
      <c r="Y266" s="32"/>
      <c r="Z266" s="40" t="s">
        <v>113</v>
      </c>
      <c r="AA266" s="36" t="s">
        <v>96</v>
      </c>
      <c r="AB266" s="36" t="s">
        <v>114</v>
      </c>
      <c r="AC266" s="239"/>
      <c r="AD266" s="249" t="e">
        <f>VLOOKUP(H266,'WMA -stare dane'!$H$1:$R$114,1,0)</f>
        <v>#N/A</v>
      </c>
      <c r="AE266" s="249" t="e">
        <f>VLOOKUP(I266,'WMA -stare dane'!$I$1:$R$114,1,0)</f>
        <v>#N/A</v>
      </c>
      <c r="AF266" s="250" t="e">
        <f t="shared" si="39"/>
        <v>#N/A</v>
      </c>
      <c r="AG266" s="249" t="e">
        <f>IF($AF266="współrzędne niezmienione",VLOOKUP($H266,'WMA -stare dane'!$H$2:$P$114,3,0),"")</f>
        <v>#N/A</v>
      </c>
      <c r="AH266" s="249" t="e">
        <f>IF($AF266="współrzędne niezmienione",VLOOKUP($H266,'WMA -stare dane'!$H$2:$P$114,4,0),"")</f>
        <v>#N/A</v>
      </c>
      <c r="AI266" s="249" t="e">
        <f>IF($AF266="współrzędne niezmienione",VLOOKUP($H266,'WMA -stare dane'!$H$2:$P$114,5,0),"")</f>
        <v>#N/A</v>
      </c>
      <c r="AJ266" s="249" t="e">
        <f>IF($AF266="współrzędne niezmienione",VLOOKUP($H266,'WMA -stare dane'!$H$2:$P$114,6,0),"")</f>
        <v>#N/A</v>
      </c>
      <c r="AK266" s="250" t="e">
        <f>IF($AF266="współrzędne niezmienione",VLOOKUP($H266,'WMA -stare dane'!$H$2:$P$114,7,0),"")</f>
        <v>#N/A</v>
      </c>
      <c r="AL266" s="250" t="e">
        <f>IF($AF266="współrzędne niezmienione",VLOOKUP($H266,'WMA -stare dane'!$H$2:$P$114,8,0),"")</f>
        <v>#N/A</v>
      </c>
      <c r="AM266" s="250" t="e">
        <f>IF($AF266="współrzędne niezmienione",VLOOKUP($H266,'WMA -stare dane'!$H$2:$P$114,9,0),"")</f>
        <v>#N/A</v>
      </c>
    </row>
    <row r="267" spans="1:39" ht="43.5" hidden="1">
      <c r="A267" s="42">
        <v>265</v>
      </c>
      <c r="B267" s="21">
        <v>265</v>
      </c>
      <c r="C267" s="1" t="s">
        <v>199</v>
      </c>
      <c r="D267" s="1" t="s">
        <v>119</v>
      </c>
      <c r="E267" s="1" t="s">
        <v>102</v>
      </c>
      <c r="F267" s="1" t="s">
        <v>2394</v>
      </c>
      <c r="G267" s="1"/>
      <c r="H267" s="1" t="s">
        <v>2395</v>
      </c>
      <c r="I267" s="1"/>
      <c r="J267" s="1" t="s">
        <v>2961</v>
      </c>
      <c r="K267" s="1"/>
      <c r="L267" s="1"/>
      <c r="M267" s="1"/>
      <c r="N267" s="1" t="s">
        <v>777</v>
      </c>
      <c r="O267" s="1"/>
      <c r="P267" s="1">
        <v>12</v>
      </c>
      <c r="Q267" s="1" t="s">
        <v>2396</v>
      </c>
      <c r="R267" s="1" t="s">
        <v>123</v>
      </c>
      <c r="S267" s="1"/>
      <c r="T267" s="1" t="s">
        <v>2397</v>
      </c>
      <c r="U267" s="1" t="s">
        <v>125</v>
      </c>
      <c r="V267" s="1" t="s">
        <v>2398</v>
      </c>
      <c r="W267" s="14" t="s">
        <v>95</v>
      </c>
      <c r="X267" s="14"/>
      <c r="Y267" s="32"/>
      <c r="Z267" s="40" t="s">
        <v>113</v>
      </c>
      <c r="AA267" s="36" t="s">
        <v>96</v>
      </c>
      <c r="AB267" s="36" t="s">
        <v>114</v>
      </c>
      <c r="AC267" s="239"/>
      <c r="AD267" s="249" t="e">
        <f>VLOOKUP(H267,'WMA -stare dane'!$H$1:$R$114,1,0)</f>
        <v>#N/A</v>
      </c>
      <c r="AE267" s="249" t="e">
        <f>VLOOKUP(I267,'WMA -stare dane'!$I$1:$R$114,1,0)</f>
        <v>#N/A</v>
      </c>
      <c r="AF267" s="250" t="e">
        <f t="shared" si="39"/>
        <v>#N/A</v>
      </c>
      <c r="AG267" s="249" t="e">
        <f>IF($AF267="współrzędne niezmienione",VLOOKUP($H267,'WMA -stare dane'!$H$2:$P$114,3,0),"")</f>
        <v>#N/A</v>
      </c>
      <c r="AH267" s="249" t="e">
        <f>IF($AF267="współrzędne niezmienione",VLOOKUP($H267,'WMA -stare dane'!$H$2:$P$114,4,0),"")</f>
        <v>#N/A</v>
      </c>
      <c r="AI267" s="249" t="e">
        <f>IF($AF267="współrzędne niezmienione",VLOOKUP($H267,'WMA -stare dane'!$H$2:$P$114,5,0),"")</f>
        <v>#N/A</v>
      </c>
      <c r="AJ267" s="249" t="e">
        <f>IF($AF267="współrzędne niezmienione",VLOOKUP($H267,'WMA -stare dane'!$H$2:$P$114,6,0),"")</f>
        <v>#N/A</v>
      </c>
      <c r="AK267" s="250" t="e">
        <f>IF($AF267="współrzędne niezmienione",VLOOKUP($H267,'WMA -stare dane'!$H$2:$P$114,7,0),"")</f>
        <v>#N/A</v>
      </c>
      <c r="AL267" s="250" t="e">
        <f>IF($AF267="współrzędne niezmienione",VLOOKUP($H267,'WMA -stare dane'!$H$2:$P$114,8,0),"")</f>
        <v>#N/A</v>
      </c>
      <c r="AM267" s="250" t="e">
        <f>IF($AF267="współrzędne niezmienione",VLOOKUP($H267,'WMA -stare dane'!$H$2:$P$114,9,0),"")</f>
        <v>#N/A</v>
      </c>
    </row>
    <row r="268" spans="1:39" ht="58" hidden="1">
      <c r="A268" s="42">
        <v>266</v>
      </c>
      <c r="B268" s="21">
        <v>266</v>
      </c>
      <c r="C268" s="1" t="s">
        <v>199</v>
      </c>
      <c r="D268" s="1" t="s">
        <v>119</v>
      </c>
      <c r="E268" s="1" t="s">
        <v>102</v>
      </c>
      <c r="F268" s="1" t="s">
        <v>2399</v>
      </c>
      <c r="G268" s="1"/>
      <c r="H268" s="1" t="s">
        <v>2400</v>
      </c>
      <c r="I268" s="1"/>
      <c r="J268" s="1" t="s">
        <v>2962</v>
      </c>
      <c r="K268" s="1"/>
      <c r="L268" s="1"/>
      <c r="M268" s="1"/>
      <c r="N268" s="1" t="s">
        <v>2401</v>
      </c>
      <c r="O268" s="1"/>
      <c r="P268" s="1">
        <v>12</v>
      </c>
      <c r="Q268" s="1" t="s">
        <v>2402</v>
      </c>
      <c r="R268" s="1" t="s">
        <v>123</v>
      </c>
      <c r="S268" s="1"/>
      <c r="T268" s="1" t="s">
        <v>2403</v>
      </c>
      <c r="U268" s="1" t="s">
        <v>125</v>
      </c>
      <c r="V268" s="1" t="s">
        <v>2404</v>
      </c>
      <c r="W268" s="14" t="s">
        <v>95</v>
      </c>
      <c r="X268" s="14"/>
      <c r="Y268" s="32"/>
      <c r="Z268" s="40" t="s">
        <v>113</v>
      </c>
      <c r="AA268" s="36" t="s">
        <v>96</v>
      </c>
      <c r="AB268" s="36" t="s">
        <v>114</v>
      </c>
      <c r="AC268" s="239"/>
      <c r="AD268" s="249" t="e">
        <f>VLOOKUP(H268,'WMA -stare dane'!$H$1:$R$114,1,0)</f>
        <v>#N/A</v>
      </c>
      <c r="AE268" s="249" t="e">
        <f>VLOOKUP(I268,'WMA -stare dane'!$I$1:$R$114,1,0)</f>
        <v>#N/A</v>
      </c>
      <c r="AF268" s="250" t="e">
        <f t="shared" si="39"/>
        <v>#N/A</v>
      </c>
      <c r="AG268" s="249" t="e">
        <f>IF($AF268="współrzędne niezmienione",VLOOKUP($H268,'WMA -stare dane'!$H$2:$P$114,3,0),"")</f>
        <v>#N/A</v>
      </c>
      <c r="AH268" s="249" t="e">
        <f>IF($AF268="współrzędne niezmienione",VLOOKUP($H268,'WMA -stare dane'!$H$2:$P$114,4,0),"")</f>
        <v>#N/A</v>
      </c>
      <c r="AI268" s="249" t="e">
        <f>IF($AF268="współrzędne niezmienione",VLOOKUP($H268,'WMA -stare dane'!$H$2:$P$114,5,0),"")</f>
        <v>#N/A</v>
      </c>
      <c r="AJ268" s="249" t="e">
        <f>IF($AF268="współrzędne niezmienione",VLOOKUP($H268,'WMA -stare dane'!$H$2:$P$114,6,0),"")</f>
        <v>#N/A</v>
      </c>
      <c r="AK268" s="250" t="e">
        <f>IF($AF268="współrzędne niezmienione",VLOOKUP($H268,'WMA -stare dane'!$H$2:$P$114,7,0),"")</f>
        <v>#N/A</v>
      </c>
      <c r="AL268" s="250" t="e">
        <f>IF($AF268="współrzędne niezmienione",VLOOKUP($H268,'WMA -stare dane'!$H$2:$P$114,8,0),"")</f>
        <v>#N/A</v>
      </c>
      <c r="AM268" s="250" t="e">
        <f>IF($AF268="współrzędne niezmienione",VLOOKUP($H268,'WMA -stare dane'!$H$2:$P$114,9,0),"")</f>
        <v>#N/A</v>
      </c>
    </row>
    <row r="269" spans="1:39" ht="43.5" hidden="1">
      <c r="A269" s="42">
        <v>267</v>
      </c>
      <c r="B269" s="21">
        <v>267</v>
      </c>
      <c r="C269" s="1" t="s">
        <v>199</v>
      </c>
      <c r="D269" s="1" t="s">
        <v>119</v>
      </c>
      <c r="E269" s="1" t="s">
        <v>102</v>
      </c>
      <c r="F269" s="1" t="s">
        <v>2399</v>
      </c>
      <c r="G269" s="1"/>
      <c r="H269" s="1" t="s">
        <v>2405</v>
      </c>
      <c r="I269" s="1"/>
      <c r="J269" s="1" t="s">
        <v>2963</v>
      </c>
      <c r="K269" s="1"/>
      <c r="L269" s="1"/>
      <c r="M269" s="1"/>
      <c r="N269" s="1" t="s">
        <v>2406</v>
      </c>
      <c r="O269" s="1"/>
      <c r="P269" s="1">
        <v>12</v>
      </c>
      <c r="Q269" s="1" t="s">
        <v>2407</v>
      </c>
      <c r="R269" s="1" t="s">
        <v>123</v>
      </c>
      <c r="S269" s="1"/>
      <c r="T269" s="1" t="s">
        <v>2408</v>
      </c>
      <c r="U269" s="1" t="s">
        <v>125</v>
      </c>
      <c r="V269" s="1" t="s">
        <v>642</v>
      </c>
      <c r="W269" s="14" t="s">
        <v>95</v>
      </c>
      <c r="X269" s="14"/>
      <c r="Y269" s="32"/>
      <c r="Z269" s="40" t="s">
        <v>113</v>
      </c>
      <c r="AA269" s="36" t="s">
        <v>96</v>
      </c>
      <c r="AB269" s="36" t="s">
        <v>114</v>
      </c>
      <c r="AC269" s="239"/>
      <c r="AD269" s="249" t="e">
        <f>VLOOKUP(H269,'WMA -stare dane'!$H$1:$R$114,1,0)</f>
        <v>#N/A</v>
      </c>
      <c r="AE269" s="249" t="e">
        <f>VLOOKUP(I269,'WMA -stare dane'!$I$1:$R$114,1,0)</f>
        <v>#N/A</v>
      </c>
      <c r="AF269" s="250" t="e">
        <f t="shared" si="39"/>
        <v>#N/A</v>
      </c>
      <c r="AG269" s="249" t="e">
        <f>IF($AF269="współrzędne niezmienione",VLOOKUP($H269,'WMA -stare dane'!$H$2:$P$114,3,0),"")</f>
        <v>#N/A</v>
      </c>
      <c r="AH269" s="249" t="e">
        <f>IF($AF269="współrzędne niezmienione",VLOOKUP($H269,'WMA -stare dane'!$H$2:$P$114,4,0),"")</f>
        <v>#N/A</v>
      </c>
      <c r="AI269" s="249" t="e">
        <f>IF($AF269="współrzędne niezmienione",VLOOKUP($H269,'WMA -stare dane'!$H$2:$P$114,5,0),"")</f>
        <v>#N/A</v>
      </c>
      <c r="AJ269" s="249" t="e">
        <f>IF($AF269="współrzędne niezmienione",VLOOKUP($H269,'WMA -stare dane'!$H$2:$P$114,6,0),"")</f>
        <v>#N/A</v>
      </c>
      <c r="AK269" s="250" t="e">
        <f>IF($AF269="współrzędne niezmienione",VLOOKUP($H269,'WMA -stare dane'!$H$2:$P$114,7,0),"")</f>
        <v>#N/A</v>
      </c>
      <c r="AL269" s="250" t="e">
        <f>IF($AF269="współrzędne niezmienione",VLOOKUP($H269,'WMA -stare dane'!$H$2:$P$114,8,0),"")</f>
        <v>#N/A</v>
      </c>
      <c r="AM269" s="250" t="e">
        <f>IF($AF269="współrzędne niezmienione",VLOOKUP($H269,'WMA -stare dane'!$H$2:$P$114,9,0),"")</f>
        <v>#N/A</v>
      </c>
    </row>
    <row r="270" spans="1:39" ht="43.5" hidden="1">
      <c r="A270" s="42">
        <v>268</v>
      </c>
      <c r="B270" s="21">
        <v>268</v>
      </c>
      <c r="C270" s="1" t="s">
        <v>106</v>
      </c>
      <c r="D270" s="1" t="s">
        <v>119</v>
      </c>
      <c r="E270" s="1" t="s">
        <v>102</v>
      </c>
      <c r="F270" s="1" t="s">
        <v>2409</v>
      </c>
      <c r="G270" s="1"/>
      <c r="H270" s="1" t="s">
        <v>2410</v>
      </c>
      <c r="I270" s="1"/>
      <c r="J270" s="1" t="s">
        <v>2964</v>
      </c>
      <c r="K270" s="1"/>
      <c r="L270" s="1"/>
      <c r="M270" s="1"/>
      <c r="N270" s="1" t="s">
        <v>2411</v>
      </c>
      <c r="O270" s="1"/>
      <c r="P270" s="1">
        <v>31</v>
      </c>
      <c r="Q270" s="1" t="s">
        <v>2412</v>
      </c>
      <c r="R270" s="1" t="s">
        <v>123</v>
      </c>
      <c r="S270" s="1"/>
      <c r="T270" s="1" t="s">
        <v>2413</v>
      </c>
      <c r="U270" s="1" t="s">
        <v>125</v>
      </c>
      <c r="V270" s="1" t="s">
        <v>2414</v>
      </c>
      <c r="W270" s="14" t="s">
        <v>95</v>
      </c>
      <c r="X270" s="14"/>
      <c r="Y270" s="32"/>
      <c r="Z270" s="40" t="s">
        <v>113</v>
      </c>
      <c r="AA270" s="36" t="s">
        <v>96</v>
      </c>
      <c r="AB270" s="36" t="s">
        <v>114</v>
      </c>
      <c r="AC270" s="239"/>
      <c r="AD270" s="249" t="e">
        <f>VLOOKUP(H270,'WMA -stare dane'!$H$1:$R$114,1,0)</f>
        <v>#N/A</v>
      </c>
      <c r="AE270" s="249" t="e">
        <f>VLOOKUP(I270,'WMA -stare dane'!$I$1:$R$114,1,0)</f>
        <v>#N/A</v>
      </c>
      <c r="AF270" s="250" t="e">
        <f t="shared" si="39"/>
        <v>#N/A</v>
      </c>
      <c r="AG270" s="249" t="e">
        <f>IF($AF270="współrzędne niezmienione",VLOOKUP($H270,'WMA -stare dane'!$H$2:$P$114,3,0),"")</f>
        <v>#N/A</v>
      </c>
      <c r="AH270" s="249" t="e">
        <f>IF($AF270="współrzędne niezmienione",VLOOKUP($H270,'WMA -stare dane'!$H$2:$P$114,4,0),"")</f>
        <v>#N/A</v>
      </c>
      <c r="AI270" s="249" t="e">
        <f>IF($AF270="współrzędne niezmienione",VLOOKUP($H270,'WMA -stare dane'!$H$2:$P$114,5,0),"")</f>
        <v>#N/A</v>
      </c>
      <c r="AJ270" s="249" t="e">
        <f>IF($AF270="współrzędne niezmienione",VLOOKUP($H270,'WMA -stare dane'!$H$2:$P$114,6,0),"")</f>
        <v>#N/A</v>
      </c>
      <c r="AK270" s="250" t="e">
        <f>IF($AF270="współrzędne niezmienione",VLOOKUP($H270,'WMA -stare dane'!$H$2:$P$114,7,0),"")</f>
        <v>#N/A</v>
      </c>
      <c r="AL270" s="250" t="e">
        <f>IF($AF270="współrzędne niezmienione",VLOOKUP($H270,'WMA -stare dane'!$H$2:$P$114,8,0),"")</f>
        <v>#N/A</v>
      </c>
      <c r="AM270" s="250" t="e">
        <f>IF($AF270="współrzędne niezmienione",VLOOKUP($H270,'WMA -stare dane'!$H$2:$P$114,9,0),"")</f>
        <v>#N/A</v>
      </c>
    </row>
    <row r="271" spans="1:39" ht="43.5" hidden="1">
      <c r="A271" s="42">
        <v>269</v>
      </c>
      <c r="B271" s="21">
        <v>269</v>
      </c>
      <c r="C271" s="1" t="s">
        <v>106</v>
      </c>
      <c r="D271" s="1" t="s">
        <v>119</v>
      </c>
      <c r="E271" s="1" t="s">
        <v>102</v>
      </c>
      <c r="F271" s="1" t="s">
        <v>2415</v>
      </c>
      <c r="G271" s="1"/>
      <c r="H271" s="1" t="s">
        <v>2416</v>
      </c>
      <c r="I271" s="1"/>
      <c r="J271" s="1" t="s">
        <v>2965</v>
      </c>
      <c r="K271" s="1"/>
      <c r="L271" s="1"/>
      <c r="M271" s="1"/>
      <c r="N271" s="1" t="s">
        <v>2417</v>
      </c>
      <c r="O271" s="1"/>
      <c r="P271" s="1" t="s">
        <v>2418</v>
      </c>
      <c r="Q271" s="1" t="s">
        <v>2419</v>
      </c>
      <c r="R271" s="1" t="s">
        <v>123</v>
      </c>
      <c r="S271" s="1"/>
      <c r="T271" s="1" t="s">
        <v>2420</v>
      </c>
      <c r="U271" s="1" t="s">
        <v>125</v>
      </c>
      <c r="V271" s="1" t="s">
        <v>2421</v>
      </c>
      <c r="W271" s="14" t="s">
        <v>95</v>
      </c>
      <c r="X271" s="14"/>
      <c r="Y271" s="32"/>
      <c r="Z271" s="40" t="s">
        <v>113</v>
      </c>
      <c r="AA271" s="36" t="s">
        <v>96</v>
      </c>
      <c r="AB271" s="36" t="s">
        <v>114</v>
      </c>
      <c r="AC271" s="239"/>
      <c r="AD271" s="249" t="e">
        <f>VLOOKUP(H271,'WMA -stare dane'!$H$1:$R$114,1,0)</f>
        <v>#N/A</v>
      </c>
      <c r="AE271" s="249" t="e">
        <f>VLOOKUP(I271,'WMA -stare dane'!$I$1:$R$114,1,0)</f>
        <v>#N/A</v>
      </c>
      <c r="AF271" s="250" t="e">
        <f t="shared" si="39"/>
        <v>#N/A</v>
      </c>
      <c r="AG271" s="249" t="e">
        <f>IF($AF271="współrzędne niezmienione",VLOOKUP($H271,'WMA -stare dane'!$H$2:$P$114,3,0),"")</f>
        <v>#N/A</v>
      </c>
      <c r="AH271" s="249" t="e">
        <f>IF($AF271="współrzędne niezmienione",VLOOKUP($H271,'WMA -stare dane'!$H$2:$P$114,4,0),"")</f>
        <v>#N/A</v>
      </c>
      <c r="AI271" s="249" t="e">
        <f>IF($AF271="współrzędne niezmienione",VLOOKUP($H271,'WMA -stare dane'!$H$2:$P$114,5,0),"")</f>
        <v>#N/A</v>
      </c>
      <c r="AJ271" s="249" t="e">
        <f>IF($AF271="współrzędne niezmienione",VLOOKUP($H271,'WMA -stare dane'!$H$2:$P$114,6,0),"")</f>
        <v>#N/A</v>
      </c>
      <c r="AK271" s="250" t="e">
        <f>IF($AF271="współrzędne niezmienione",VLOOKUP($H271,'WMA -stare dane'!$H$2:$P$114,7,0),"")</f>
        <v>#N/A</v>
      </c>
      <c r="AL271" s="250" t="e">
        <f>IF($AF271="współrzędne niezmienione",VLOOKUP($H271,'WMA -stare dane'!$H$2:$P$114,8,0),"")</f>
        <v>#N/A</v>
      </c>
      <c r="AM271" s="250" t="e">
        <f>IF($AF271="współrzędne niezmienione",VLOOKUP($H271,'WMA -stare dane'!$H$2:$P$114,9,0),"")</f>
        <v>#N/A</v>
      </c>
    </row>
    <row r="272" spans="1:39" ht="58" hidden="1">
      <c r="A272" s="42">
        <v>270</v>
      </c>
      <c r="B272" s="21">
        <v>270</v>
      </c>
      <c r="C272" s="1" t="s">
        <v>199</v>
      </c>
      <c r="D272" s="1" t="s">
        <v>119</v>
      </c>
      <c r="E272" s="1" t="s">
        <v>102</v>
      </c>
      <c r="F272" s="1" t="s">
        <v>2422</v>
      </c>
      <c r="G272" s="1"/>
      <c r="H272" s="1" t="s">
        <v>2423</v>
      </c>
      <c r="I272" s="1"/>
      <c r="J272" s="1" t="s">
        <v>2966</v>
      </c>
      <c r="K272" s="1"/>
      <c r="L272" s="1"/>
      <c r="M272" s="1"/>
      <c r="N272" s="1" t="s">
        <v>2424</v>
      </c>
      <c r="O272" s="1"/>
      <c r="P272" s="1">
        <v>27</v>
      </c>
      <c r="Q272" s="1" t="s">
        <v>2425</v>
      </c>
      <c r="R272" s="1" t="s">
        <v>123</v>
      </c>
      <c r="S272" s="1"/>
      <c r="T272" s="1" t="s">
        <v>2426</v>
      </c>
      <c r="U272" s="1" t="s">
        <v>125</v>
      </c>
      <c r="V272" s="1" t="s">
        <v>2427</v>
      </c>
      <c r="W272" s="14" t="s">
        <v>95</v>
      </c>
      <c r="X272" s="14"/>
      <c r="Y272" s="32"/>
      <c r="Z272" s="40" t="s">
        <v>113</v>
      </c>
      <c r="AA272" s="36" t="s">
        <v>96</v>
      </c>
      <c r="AB272" s="36" t="s">
        <v>114</v>
      </c>
      <c r="AC272" s="239"/>
      <c r="AD272" s="249" t="e">
        <f>VLOOKUP(H272,'WMA -stare dane'!$H$1:$R$114,1,0)</f>
        <v>#N/A</v>
      </c>
      <c r="AE272" s="249" t="e">
        <f>VLOOKUP(I272,'WMA -stare dane'!$I$1:$R$114,1,0)</f>
        <v>#N/A</v>
      </c>
      <c r="AF272" s="250" t="e">
        <f t="shared" si="39"/>
        <v>#N/A</v>
      </c>
      <c r="AG272" s="249" t="e">
        <f>IF($AF272="współrzędne niezmienione",VLOOKUP($H272,'WMA -stare dane'!$H$2:$P$114,3,0),"")</f>
        <v>#N/A</v>
      </c>
      <c r="AH272" s="249" t="e">
        <f>IF($AF272="współrzędne niezmienione",VLOOKUP($H272,'WMA -stare dane'!$H$2:$P$114,4,0),"")</f>
        <v>#N/A</v>
      </c>
      <c r="AI272" s="249" t="e">
        <f>IF($AF272="współrzędne niezmienione",VLOOKUP($H272,'WMA -stare dane'!$H$2:$P$114,5,0),"")</f>
        <v>#N/A</v>
      </c>
      <c r="AJ272" s="249" t="e">
        <f>IF($AF272="współrzędne niezmienione",VLOOKUP($H272,'WMA -stare dane'!$H$2:$P$114,6,0),"")</f>
        <v>#N/A</v>
      </c>
      <c r="AK272" s="250" t="e">
        <f>IF($AF272="współrzędne niezmienione",VLOOKUP($H272,'WMA -stare dane'!$H$2:$P$114,7,0),"")</f>
        <v>#N/A</v>
      </c>
      <c r="AL272" s="250" t="e">
        <f>IF($AF272="współrzędne niezmienione",VLOOKUP($H272,'WMA -stare dane'!$H$2:$P$114,8,0),"")</f>
        <v>#N/A</v>
      </c>
      <c r="AM272" s="250" t="e">
        <f>IF($AF272="współrzędne niezmienione",VLOOKUP($H272,'WMA -stare dane'!$H$2:$P$114,9,0),"")</f>
        <v>#N/A</v>
      </c>
    </row>
    <row r="273" spans="1:39" ht="43.5" hidden="1">
      <c r="A273" s="42">
        <v>271</v>
      </c>
      <c r="B273" s="21">
        <v>271</v>
      </c>
      <c r="C273" s="1" t="s">
        <v>106</v>
      </c>
      <c r="D273" s="1" t="s">
        <v>119</v>
      </c>
      <c r="E273" s="1" t="s">
        <v>102</v>
      </c>
      <c r="F273" s="1" t="s">
        <v>2428</v>
      </c>
      <c r="G273" s="1"/>
      <c r="H273" s="1" t="s">
        <v>2429</v>
      </c>
      <c r="I273" s="1"/>
      <c r="J273" s="1" t="s">
        <v>2967</v>
      </c>
      <c r="K273" s="1"/>
      <c r="L273" s="1"/>
      <c r="M273" s="1"/>
      <c r="N273" s="1" t="s">
        <v>2430</v>
      </c>
      <c r="O273" s="1"/>
      <c r="P273" s="1">
        <v>22</v>
      </c>
      <c r="Q273" s="1" t="s">
        <v>2431</v>
      </c>
      <c r="R273" s="1" t="s">
        <v>123</v>
      </c>
      <c r="S273" s="1"/>
      <c r="T273" s="1" t="s">
        <v>2432</v>
      </c>
      <c r="U273" s="1" t="s">
        <v>125</v>
      </c>
      <c r="V273" s="1" t="s">
        <v>2433</v>
      </c>
      <c r="W273" s="14" t="s">
        <v>95</v>
      </c>
      <c r="X273" s="14"/>
      <c r="Y273" s="32"/>
      <c r="Z273" s="40" t="s">
        <v>113</v>
      </c>
      <c r="AA273" s="36" t="s">
        <v>96</v>
      </c>
      <c r="AB273" s="36" t="s">
        <v>114</v>
      </c>
      <c r="AC273" s="239"/>
      <c r="AD273" s="249" t="e">
        <f>VLOOKUP(H273,'WMA -stare dane'!$H$1:$R$114,1,0)</f>
        <v>#N/A</v>
      </c>
      <c r="AE273" s="249" t="e">
        <f>VLOOKUP(I273,'WMA -stare dane'!$I$1:$R$114,1,0)</f>
        <v>#N/A</v>
      </c>
      <c r="AF273" s="250" t="e">
        <f t="shared" si="39"/>
        <v>#N/A</v>
      </c>
      <c r="AG273" s="249" t="e">
        <f>IF($AF273="współrzędne niezmienione",VLOOKUP($H273,'WMA -stare dane'!$H$2:$P$114,3,0),"")</f>
        <v>#N/A</v>
      </c>
      <c r="AH273" s="249" t="e">
        <f>IF($AF273="współrzędne niezmienione",VLOOKUP($H273,'WMA -stare dane'!$H$2:$P$114,4,0),"")</f>
        <v>#N/A</v>
      </c>
      <c r="AI273" s="249" t="e">
        <f>IF($AF273="współrzędne niezmienione",VLOOKUP($H273,'WMA -stare dane'!$H$2:$P$114,5,0),"")</f>
        <v>#N/A</v>
      </c>
      <c r="AJ273" s="249" t="e">
        <f>IF($AF273="współrzędne niezmienione",VLOOKUP($H273,'WMA -stare dane'!$H$2:$P$114,6,0),"")</f>
        <v>#N/A</v>
      </c>
      <c r="AK273" s="250" t="e">
        <f>IF($AF273="współrzędne niezmienione",VLOOKUP($H273,'WMA -stare dane'!$H$2:$P$114,7,0),"")</f>
        <v>#N/A</v>
      </c>
      <c r="AL273" s="250" t="e">
        <f>IF($AF273="współrzędne niezmienione",VLOOKUP($H273,'WMA -stare dane'!$H$2:$P$114,8,0),"")</f>
        <v>#N/A</v>
      </c>
      <c r="AM273" s="250" t="e">
        <f>IF($AF273="współrzędne niezmienione",VLOOKUP($H273,'WMA -stare dane'!$H$2:$P$114,9,0),"")</f>
        <v>#N/A</v>
      </c>
    </row>
    <row r="274" spans="1:39" ht="76.400000000000006" hidden="1" customHeight="1">
      <c r="A274" s="42">
        <v>272</v>
      </c>
      <c r="B274" s="21">
        <v>272</v>
      </c>
      <c r="C274" s="1" t="s">
        <v>199</v>
      </c>
      <c r="D274" s="1" t="s">
        <v>119</v>
      </c>
      <c r="E274" s="1" t="s">
        <v>102</v>
      </c>
      <c r="F274" s="1" t="s">
        <v>2434</v>
      </c>
      <c r="G274" s="1"/>
      <c r="H274" s="1" t="s">
        <v>2435</v>
      </c>
      <c r="I274" s="1"/>
      <c r="J274" s="1" t="s">
        <v>2968</v>
      </c>
      <c r="K274" s="1"/>
      <c r="L274" s="1"/>
      <c r="M274" s="1"/>
      <c r="N274" s="1" t="s">
        <v>1633</v>
      </c>
      <c r="O274" s="1"/>
      <c r="P274" s="1">
        <v>12</v>
      </c>
      <c r="Q274" s="1" t="s">
        <v>2436</v>
      </c>
      <c r="R274" s="1" t="s">
        <v>123</v>
      </c>
      <c r="S274" s="1"/>
      <c r="T274" s="1" t="s">
        <v>2437</v>
      </c>
      <c r="U274" s="1" t="s">
        <v>125</v>
      </c>
      <c r="V274" s="1" t="s">
        <v>2438</v>
      </c>
      <c r="W274" s="14" t="s">
        <v>95</v>
      </c>
      <c r="X274" s="14"/>
      <c r="Y274" s="32"/>
      <c r="Z274" s="40" t="s">
        <v>113</v>
      </c>
      <c r="AA274" s="36" t="s">
        <v>96</v>
      </c>
      <c r="AB274" s="36" t="s">
        <v>114</v>
      </c>
      <c r="AC274" s="239"/>
      <c r="AD274" s="249" t="e">
        <f>VLOOKUP(H274,'WMA -stare dane'!$H$1:$R$114,1,0)</f>
        <v>#N/A</v>
      </c>
      <c r="AE274" s="249" t="e">
        <f>VLOOKUP(I274,'WMA -stare dane'!$I$1:$R$114,1,0)</f>
        <v>#N/A</v>
      </c>
      <c r="AF274" s="250" t="e">
        <f t="shared" si="39"/>
        <v>#N/A</v>
      </c>
      <c r="AG274" s="249" t="e">
        <f>IF($AF274="współrzędne niezmienione",VLOOKUP($H274,'WMA -stare dane'!$H$2:$P$114,3,0),"")</f>
        <v>#N/A</v>
      </c>
      <c r="AH274" s="249" t="e">
        <f>IF($AF274="współrzędne niezmienione",VLOOKUP($H274,'WMA -stare dane'!$H$2:$P$114,4,0),"")</f>
        <v>#N/A</v>
      </c>
      <c r="AI274" s="249" t="e">
        <f>IF($AF274="współrzędne niezmienione",VLOOKUP($H274,'WMA -stare dane'!$H$2:$P$114,5,0),"")</f>
        <v>#N/A</v>
      </c>
      <c r="AJ274" s="249" t="e">
        <f>IF($AF274="współrzędne niezmienione",VLOOKUP($H274,'WMA -stare dane'!$H$2:$P$114,6,0),"")</f>
        <v>#N/A</v>
      </c>
      <c r="AK274" s="250" t="e">
        <f>IF($AF274="współrzędne niezmienione",VLOOKUP($H274,'WMA -stare dane'!$H$2:$P$114,7,0),"")</f>
        <v>#N/A</v>
      </c>
      <c r="AL274" s="250" t="e">
        <f>IF($AF274="współrzędne niezmienione",VLOOKUP($H274,'WMA -stare dane'!$H$2:$P$114,8,0),"")</f>
        <v>#N/A</v>
      </c>
      <c r="AM274" s="250" t="e">
        <f>IF($AF274="współrzędne niezmienione",VLOOKUP($H274,'WMA -stare dane'!$H$2:$P$114,9,0),"")</f>
        <v>#N/A</v>
      </c>
    </row>
    <row r="275" spans="1:39">
      <c r="AB275" s="36"/>
      <c r="AC275" s="34"/>
      <c r="AD275" s="247"/>
      <c r="AE275" s="247"/>
      <c r="AF275" s="4"/>
    </row>
    <row r="277" spans="1:39">
      <c r="V277" s="13" t="s">
        <v>2439</v>
      </c>
    </row>
  </sheetData>
  <autoFilter ref="B2:AM274" xr:uid="{00000000-0001-0000-0000-000000000000}">
    <filterColumn colId="3">
      <filters>
        <filter val="OPP"/>
      </filters>
    </filterColumn>
  </autoFilter>
  <conditionalFormatting sqref="Q3:Q1048576">
    <cfRule type="duplicateValues" dxfId="3" priority="4"/>
  </conditionalFormatting>
  <conditionalFormatting sqref="AD3:AM274">
    <cfRule type="expression" dxfId="2" priority="3">
      <formula>$E3="OPP"</formula>
    </cfRule>
  </conditionalFormatting>
  <conditionalFormatting sqref="B1:B1048576">
    <cfRule type="duplicateValues" dxfId="1" priority="2"/>
  </conditionalFormatting>
  <conditionalFormatting sqref="A1:A1048576">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C92B77F5FA6E141BE8CAFB117B1330B" ma:contentTypeVersion="4" ma:contentTypeDescription="Utwórz nowy dokument." ma:contentTypeScope="" ma:versionID="f1f5a533be8bd2d0554bc02882642b22">
  <xsd:schema xmlns:xsd="http://www.w3.org/2001/XMLSchema" xmlns:xs="http://www.w3.org/2001/XMLSchema" xmlns:p="http://schemas.microsoft.com/office/2006/metadata/properties" xmlns:ns2="12606498-5f73-4265-998d-b94c25d69564" targetNamespace="http://schemas.microsoft.com/office/2006/metadata/properties" ma:root="true" ma:fieldsID="b531138673ed8779413924c68d9cf84c" ns2:_="">
    <xsd:import namespace="12606498-5f73-4265-998d-b94c25d695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06498-5f73-4265-998d-b94c25d69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C069EA-7334-4BE1-90CE-6B0D2EDC3386}">
  <ds:schemaRefs>
    <ds:schemaRef ds:uri="http://schemas.openxmlformats.org/package/2006/metadata/core-propertie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12606498-5f73-4265-998d-b94c25d69564"/>
  </ds:schemaRefs>
</ds:datastoreItem>
</file>

<file path=customXml/itemProps2.xml><?xml version="1.0" encoding="utf-8"?>
<ds:datastoreItem xmlns:ds="http://schemas.openxmlformats.org/officeDocument/2006/customXml" ds:itemID="{20DE7FE6-1635-4EA8-A9A5-EE3CB4184CD9}">
  <ds:schemaRefs>
    <ds:schemaRef ds:uri="http://schemas.microsoft.com/sharepoint/v3/contenttype/forms"/>
  </ds:schemaRefs>
</ds:datastoreItem>
</file>

<file path=customXml/itemProps3.xml><?xml version="1.0" encoding="utf-8"?>
<ds:datastoreItem xmlns:ds="http://schemas.openxmlformats.org/officeDocument/2006/customXml" ds:itemID="{CB3DAC1A-704B-45D7-89CF-C6661F52E1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06498-5f73-4265-998d-b94c25d69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Załącznik nr 1</vt:lpstr>
      <vt:lpstr>Przyporzadkowanie wypadków</vt:lpstr>
      <vt:lpstr>WMA -stare dane</vt:lpstr>
      <vt:lpstr>kopia lokalizacje KPO (2)</vt:lpstr>
      <vt:lpstr>lokalizacje KPO (2)</vt:lpstr>
    </vt:vector>
  </TitlesOfParts>
  <Manager/>
  <Company>GITD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Maciej Tyburcy</dc:creator>
  <cp:keywords/>
  <dc:description/>
  <cp:lastModifiedBy>Maciej Zwoliński</cp:lastModifiedBy>
  <cp:revision/>
  <cp:lastPrinted>2024-06-05T10:12:41Z</cp:lastPrinted>
  <dcterms:created xsi:type="dcterms:W3CDTF">2023-12-04T11:42:44Z</dcterms:created>
  <dcterms:modified xsi:type="dcterms:W3CDTF">2024-06-06T07:48:53Z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0x010100CC92B77F5FA6E141BE8CAFB117B1330B</vt:lpwstr>
  </property>
</Properties>
</file>