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licka Dorota\Desktop\Bylicka\wnioski pow. 10 tys\LEKARO\2025\"/>
    </mc:Choice>
  </mc:AlternateContent>
  <bookViews>
    <workbookView xWindow="0" yWindow="0" windowWidth="28800" windowHeight="11700"/>
  </bookViews>
  <sheets>
    <sheet name="Zestawienie ilości na 24 mce" sheetId="1" r:id="rId1"/>
  </sheets>
  <definedNames>
    <definedName name="_xlnm.Print_Area" localSheetId="0">'Zestawienie ilości na 24 mce'!$A$1:$X$24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1" i="1" l="1"/>
  <c r="Q10" i="1"/>
  <c r="N10" i="1"/>
  <c r="K10" i="1"/>
  <c r="H10" i="1"/>
  <c r="E10" i="1"/>
  <c r="C21" i="1" l="1"/>
  <c r="E21" i="1" s="1"/>
  <c r="E23" i="1" l="1"/>
  <c r="AD24" i="1"/>
  <c r="E11" i="1"/>
  <c r="T11" i="1"/>
  <c r="M11" i="1"/>
  <c r="D20" i="1" s="1"/>
  <c r="J11" i="1"/>
  <c r="D19" i="1" s="1"/>
  <c r="G11" i="1"/>
  <c r="D18" i="1" s="1"/>
  <c r="D11" i="1"/>
  <c r="D17" i="1" s="1"/>
  <c r="Q11" i="1"/>
  <c r="N11" i="1"/>
  <c r="K11" i="1"/>
  <c r="H11" i="1"/>
  <c r="W12" i="1" l="1"/>
  <c r="C18" i="1"/>
  <c r="E18" i="1" s="1"/>
  <c r="C20" i="1"/>
  <c r="E20" i="1" s="1"/>
  <c r="C19" i="1"/>
  <c r="E19" i="1" s="1"/>
  <c r="C17" i="1"/>
  <c r="E17" i="1" s="1"/>
  <c r="F24" i="1" l="1"/>
</calcChain>
</file>

<file path=xl/sharedStrings.xml><?xml version="1.0" encoding="utf-8"?>
<sst xmlns="http://schemas.openxmlformats.org/spreadsheetml/2006/main" count="57" uniqueCount="33">
  <si>
    <t xml:space="preserve">piątek </t>
  </si>
  <si>
    <t>pon. i czwartek</t>
  </si>
  <si>
    <t xml:space="preserve">pon., środa, piątek </t>
  </si>
  <si>
    <t>w razie potrzeb</t>
  </si>
  <si>
    <t xml:space="preserve">razem: </t>
  </si>
  <si>
    <t>w rozbiciu na lata</t>
  </si>
  <si>
    <t>-</t>
  </si>
  <si>
    <t>Razem</t>
  </si>
  <si>
    <t>ul. Krucza36/Wspolna6</t>
  </si>
  <si>
    <t>liczba pojemników w szt.</t>
  </si>
  <si>
    <t>pojemność pojemnika w l</t>
  </si>
  <si>
    <t>pojemność pojemnika wl</t>
  </si>
  <si>
    <t>gabaryty</t>
  </si>
  <si>
    <t>odpady bio</t>
  </si>
  <si>
    <t>szkło</t>
  </si>
  <si>
    <t xml:space="preserve">tworzywa sztuczne i metale </t>
  </si>
  <si>
    <t>papier</t>
  </si>
  <si>
    <t>odpady zmieszane</t>
  </si>
  <si>
    <t>Wyszczególninie</t>
  </si>
  <si>
    <t xml:space="preserve">Adres </t>
  </si>
  <si>
    <t>Lp.</t>
  </si>
  <si>
    <t>* = ilość pojemników x ilość opróżnień w tygodniu x liczba tygodni</t>
  </si>
  <si>
    <t>Zestawienie ilości, częstotliwość oraz kategorie odpadów komunalnych</t>
  </si>
  <si>
    <t>dzień tygodnia</t>
  </si>
  <si>
    <t xml:space="preserve"> </t>
  </si>
  <si>
    <t xml:space="preserve">Załącznik nr 1  do wniosku - opisu przedmiotu zamówienia 
</t>
  </si>
  <si>
    <t>tekstylia</t>
  </si>
  <si>
    <t xml:space="preserve"> 2025 - od czerwca 
 (30 tygodni)</t>
  </si>
  <si>
    <t>liczba opróżnień pojemników przez 12 m-cy nie więcej niż *</t>
  </si>
  <si>
    <t>liczba opróżnień pojemników przez 12 m-cye nie więcej niż *</t>
  </si>
  <si>
    <t xml:space="preserve">liczba opróżnień pojemników przez 12 m-cy nie więcej niż </t>
  </si>
  <si>
    <t xml:space="preserve">  2026 - do czerwca
  (22 tygodnie)</t>
  </si>
  <si>
    <t xml:space="preserve">1. Odbiór odpadów odbywać się będzie z posesji przy ul. Krucza 36/Wspólna 6, wjazd od ul. Żurawiej 7/9, w dni powszednie w godz. 6.00-7.30.
2. Wykonawca dostarczy odpowiednie pojemniki do zbierania odpadów i ustawi je w miejscu wskazanym przez Zamawiającego.
3. Wykonawca zapewni załadunek odpadów bez narażania na szkodę ludzi, budynków lub pozostałych uczestników ruchu.
4. Wykonawca, w chwili przejęcia odpadów, przejmuje odpowiedzialność za należyte postępowanie z nimi oraz za skutki z tego wynikające.
5. Raz w roku  Wykonawca na zlecenie Zleceniodawcy umyje i zdezynfekuje pojemniki na odpady zmieszane 
6. Czas realizacji usługi - 12 miesięcy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</si>
</sst>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4FC5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6FA3A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2" fillId="0" borderId="0" xfId="0" applyFont="1"/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1" fillId="4" borderId="2" xfId="0" applyFont="1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2" fillId="0" borderId="0" xfId="0" applyFon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0" fontId="0" fillId="6" borderId="1" xfId="0" applyFill="1" applyBorder="1"/>
    <xf numFmtId="0" fontId="7" fillId="0" borderId="0" xfId="0" applyFont="1" applyFill="1" applyBorder="1" applyAlignment="1">
      <alignment vertical="center" textRotation="90"/>
    </xf>
    <xf numFmtId="0" fontId="3" fillId="6" borderId="7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0" fontId="3" fillId="8" borderId="7" xfId="0" applyFont="1" applyFill="1" applyBorder="1" applyAlignment="1">
      <alignment horizontal="center" vertical="center" textRotation="90" wrapText="1"/>
    </xf>
    <xf numFmtId="0" fontId="3" fillId="8" borderId="1" xfId="0" applyFont="1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/>
    <xf numFmtId="0" fontId="3" fillId="9" borderId="7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0" fillId="9" borderId="7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10" borderId="1" xfId="0" applyFill="1" applyBorder="1"/>
    <xf numFmtId="0" fontId="0" fillId="11" borderId="1" xfId="0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26FA3A"/>
      <color rgb="FFFFFF66"/>
      <color rgb="FFFF99FF"/>
      <color rgb="FFFFFFCC"/>
      <color rgb="FFE8FD9B"/>
      <color rgb="FF04AC48"/>
      <color rgb="FFFCFC9C"/>
      <color rgb="FF60A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abSelected="1" view="pageBreakPreview" topLeftCell="A2" zoomScale="82" zoomScaleNormal="80" zoomScaleSheetLayoutView="82" workbookViewId="0">
      <selection activeCell="B2" sqref="B2:T3"/>
    </sheetView>
  </sheetViews>
  <sheetFormatPr defaultRowHeight="15" x14ac:dyDescent="0.25"/>
  <cols>
    <col min="1" max="1" width="4.7109375" customWidth="1"/>
    <col min="2" max="2" width="23.42578125" customWidth="1"/>
    <col min="3" max="3" width="8.42578125" customWidth="1"/>
    <col min="4" max="4" width="8" customWidth="1"/>
    <col min="5" max="5" width="16.140625" customWidth="1"/>
    <col min="6" max="6" width="8.140625" customWidth="1"/>
    <col min="7" max="7" width="7.7109375" customWidth="1"/>
    <col min="8" max="8" width="10" customWidth="1"/>
    <col min="9" max="9" width="7.7109375" customWidth="1"/>
    <col min="10" max="10" width="6.140625" customWidth="1"/>
    <col min="11" max="11" width="12.7109375" customWidth="1"/>
    <col min="12" max="14" width="7.7109375" customWidth="1"/>
    <col min="15" max="15" width="10.42578125" customWidth="1"/>
    <col min="16" max="16" width="8.140625" customWidth="1"/>
    <col min="18" max="18" width="7.7109375" customWidth="1"/>
    <col min="19" max="19" width="11.28515625" customWidth="1"/>
    <col min="31" max="31" width="11.140625" customWidth="1"/>
    <col min="32" max="32" width="11.7109375" customWidth="1"/>
    <col min="33" max="33" width="12.42578125" customWidth="1"/>
  </cols>
  <sheetData>
    <row r="1" spans="1:32" ht="38.25" customHeight="1" x14ac:dyDescent="0.25">
      <c r="B1" s="66" t="s">
        <v>25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t="s">
        <v>24</v>
      </c>
    </row>
    <row r="2" spans="1:32" ht="78.75" customHeight="1" x14ac:dyDescent="0.25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32" ht="18" customHeight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32" s="25" customFormat="1" ht="18.75" x14ac:dyDescent="0.3">
      <c r="A4" s="67" t="s">
        <v>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32" ht="18" customHeight="1" x14ac:dyDescent="0.25"/>
    <row r="6" spans="1:32" ht="18" customHeight="1" x14ac:dyDescent="0.25"/>
    <row r="7" spans="1:32" s="20" customFormat="1" x14ac:dyDescent="0.25">
      <c r="A7" s="74" t="s">
        <v>20</v>
      </c>
      <c r="B7" s="75" t="s">
        <v>19</v>
      </c>
      <c r="C7" s="94" t="s">
        <v>18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6"/>
    </row>
    <row r="8" spans="1:32" s="24" customFormat="1" ht="31.5" customHeight="1" x14ac:dyDescent="0.25">
      <c r="A8" s="74"/>
      <c r="B8" s="75"/>
      <c r="C8" s="76" t="s">
        <v>17</v>
      </c>
      <c r="D8" s="77"/>
      <c r="E8" s="78"/>
      <c r="F8" s="79" t="s">
        <v>16</v>
      </c>
      <c r="G8" s="80"/>
      <c r="H8" s="81"/>
      <c r="I8" s="82" t="s">
        <v>15</v>
      </c>
      <c r="J8" s="83"/>
      <c r="K8" s="84"/>
      <c r="L8" s="85" t="s">
        <v>14</v>
      </c>
      <c r="M8" s="86"/>
      <c r="N8" s="87"/>
      <c r="O8" s="88" t="s">
        <v>13</v>
      </c>
      <c r="P8" s="89"/>
      <c r="Q8" s="90"/>
      <c r="R8" s="91" t="s">
        <v>12</v>
      </c>
      <c r="S8" s="92"/>
      <c r="T8" s="93"/>
      <c r="U8" s="70" t="s">
        <v>26</v>
      </c>
      <c r="V8" s="71"/>
      <c r="W8" s="72"/>
    </row>
    <row r="9" spans="1:32" s="20" customFormat="1" ht="129" customHeight="1" x14ac:dyDescent="0.25">
      <c r="A9" s="74"/>
      <c r="B9" s="75"/>
      <c r="C9" s="51" t="s">
        <v>10</v>
      </c>
      <c r="D9" s="52" t="s">
        <v>9</v>
      </c>
      <c r="E9" s="52" t="s">
        <v>28</v>
      </c>
      <c r="F9" s="23" t="s">
        <v>10</v>
      </c>
      <c r="G9" s="23" t="s">
        <v>9</v>
      </c>
      <c r="H9" s="23" t="s">
        <v>29</v>
      </c>
      <c r="I9" s="41" t="s">
        <v>10</v>
      </c>
      <c r="J9" s="41" t="s">
        <v>9</v>
      </c>
      <c r="K9" s="41" t="s">
        <v>28</v>
      </c>
      <c r="L9" s="22" t="s">
        <v>11</v>
      </c>
      <c r="M9" s="22" t="s">
        <v>9</v>
      </c>
      <c r="N9" s="22" t="s">
        <v>28</v>
      </c>
      <c r="O9" s="21" t="s">
        <v>11</v>
      </c>
      <c r="P9" s="21" t="s">
        <v>9</v>
      </c>
      <c r="Q9" s="21" t="s">
        <v>28</v>
      </c>
      <c r="R9" s="46" t="s">
        <v>10</v>
      </c>
      <c r="S9" s="47" t="s">
        <v>9</v>
      </c>
      <c r="T9" s="47" t="s">
        <v>30</v>
      </c>
      <c r="U9" s="37" t="s">
        <v>10</v>
      </c>
      <c r="V9" s="38" t="s">
        <v>9</v>
      </c>
      <c r="W9" s="38" t="s">
        <v>30</v>
      </c>
    </row>
    <row r="10" spans="1:32" s="19" customFormat="1" ht="24.75" customHeight="1" x14ac:dyDescent="0.25">
      <c r="A10" s="29">
        <v>1</v>
      </c>
      <c r="B10" s="18" t="s">
        <v>8</v>
      </c>
      <c r="C10" s="53">
        <v>1100</v>
      </c>
      <c r="D10" s="54">
        <v>5</v>
      </c>
      <c r="E10" s="54">
        <f>D10*3*52</f>
        <v>780</v>
      </c>
      <c r="F10" s="17">
        <v>1100</v>
      </c>
      <c r="G10" s="17">
        <v>5</v>
      </c>
      <c r="H10" s="17">
        <f>G10*2*52</f>
        <v>520</v>
      </c>
      <c r="I10" s="42">
        <v>1100</v>
      </c>
      <c r="J10" s="42">
        <v>1</v>
      </c>
      <c r="K10" s="42">
        <f>J10*2*52</f>
        <v>104</v>
      </c>
      <c r="L10" s="16">
        <v>120</v>
      </c>
      <c r="M10" s="16">
        <v>1</v>
      </c>
      <c r="N10" s="15">
        <f>M10*1*52</f>
        <v>52</v>
      </c>
      <c r="O10" s="8">
        <v>120</v>
      </c>
      <c r="P10" s="8">
        <v>1</v>
      </c>
      <c r="Q10" s="8">
        <f>P10*3*52</f>
        <v>156</v>
      </c>
      <c r="R10" s="48">
        <v>7000</v>
      </c>
      <c r="S10" s="49">
        <v>1</v>
      </c>
      <c r="T10" s="49">
        <v>6</v>
      </c>
      <c r="U10" s="39">
        <v>120</v>
      </c>
      <c r="V10" s="39">
        <v>1</v>
      </c>
      <c r="W10" s="39">
        <v>6</v>
      </c>
    </row>
    <row r="11" spans="1:32" s="5" customFormat="1" ht="24" customHeight="1" thickBot="1" x14ac:dyDescent="0.3">
      <c r="A11" s="68" t="s">
        <v>7</v>
      </c>
      <c r="B11" s="69"/>
      <c r="C11" s="56" t="s">
        <v>6</v>
      </c>
      <c r="D11" s="55">
        <f>SUM(D10:D10)</f>
        <v>5</v>
      </c>
      <c r="E11" s="55">
        <f>SUM(E10:E10)</f>
        <v>780</v>
      </c>
      <c r="F11" s="14" t="s">
        <v>6</v>
      </c>
      <c r="G11" s="13">
        <f>SUM(G10:G10)</f>
        <v>5</v>
      </c>
      <c r="H11" s="13">
        <f>SUM(H10:H10)</f>
        <v>520</v>
      </c>
      <c r="I11" s="12" t="s">
        <v>6</v>
      </c>
      <c r="J11" s="43">
        <f>SUM(J10:J10)</f>
        <v>1</v>
      </c>
      <c r="K11" s="43">
        <f>SUM(K10:K10)</f>
        <v>104</v>
      </c>
      <c r="L11" s="12" t="s">
        <v>6</v>
      </c>
      <c r="M11" s="11">
        <f>SUM(M10:M10)</f>
        <v>1</v>
      </c>
      <c r="N11" s="10">
        <f>SUM(N10:N10)</f>
        <v>52</v>
      </c>
      <c r="O11" s="9" t="s">
        <v>6</v>
      </c>
      <c r="P11" s="8">
        <v>1</v>
      </c>
      <c r="Q11" s="7">
        <f>SUM(Q10:Q10)</f>
        <v>156</v>
      </c>
      <c r="R11" s="6" t="s">
        <v>6</v>
      </c>
      <c r="S11" s="49">
        <v>1</v>
      </c>
      <c r="T11" s="49">
        <f>SUM(T10:T10)</f>
        <v>6</v>
      </c>
      <c r="U11" s="6" t="s">
        <v>6</v>
      </c>
      <c r="V11" s="40">
        <v>1</v>
      </c>
      <c r="W11" s="40">
        <v>6</v>
      </c>
    </row>
    <row r="12" spans="1:32" x14ac:dyDescent="0.25">
      <c r="W12">
        <f>SUM(E11+H11+K11+N11+Q11+T11+W11)</f>
        <v>1624</v>
      </c>
    </row>
    <row r="13" spans="1:32" ht="29.25" customHeight="1" x14ac:dyDescent="0.25">
      <c r="B13" t="s">
        <v>21</v>
      </c>
    </row>
    <row r="15" spans="1:32" ht="24.75" customHeight="1" x14ac:dyDescent="0.25">
      <c r="B15" s="5" t="s">
        <v>5</v>
      </c>
    </row>
    <row r="16" spans="1:32" s="4" customFormat="1" ht="99" customHeight="1" x14ac:dyDescent="0.25">
      <c r="B16" s="27" t="s">
        <v>23</v>
      </c>
      <c r="C16" s="28" t="s">
        <v>27</v>
      </c>
      <c r="D16" s="28" t="s">
        <v>31</v>
      </c>
      <c r="E16" s="26" t="s">
        <v>4</v>
      </c>
      <c r="F16" s="36"/>
      <c r="G16" s="32"/>
      <c r="H16" s="32"/>
      <c r="I16" s="32"/>
      <c r="J16" s="32"/>
      <c r="K16" s="31"/>
      <c r="L16" s="63"/>
      <c r="M16" s="63"/>
      <c r="N16" s="63"/>
      <c r="O16" s="63"/>
      <c r="P16" s="31"/>
      <c r="Q16" s="31"/>
      <c r="R16" s="3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2:32" ht="43.5" customHeight="1" x14ac:dyDescent="0.25">
      <c r="B17" s="50" t="s">
        <v>2</v>
      </c>
      <c r="C17" s="50">
        <f>(D11*3*30)</f>
        <v>450</v>
      </c>
      <c r="D17" s="50">
        <f>(D11*3*22)</f>
        <v>330</v>
      </c>
      <c r="E17" s="50">
        <f>C17+D17</f>
        <v>780</v>
      </c>
      <c r="F17" s="36"/>
      <c r="G17" s="31"/>
      <c r="H17" s="31"/>
      <c r="I17" s="31"/>
      <c r="J17" s="31"/>
      <c r="K17" s="64"/>
      <c r="L17" s="64"/>
      <c r="M17" s="65"/>
      <c r="N17" s="65"/>
      <c r="O17" s="65"/>
      <c r="P17" s="65"/>
      <c r="Q17" s="65"/>
      <c r="R17" s="65"/>
      <c r="S17" s="31"/>
      <c r="T17" s="58"/>
      <c r="U17" s="31"/>
      <c r="V17" s="31"/>
      <c r="W17" s="31"/>
      <c r="X17" s="31"/>
      <c r="Y17" s="31"/>
      <c r="Z17" s="31"/>
      <c r="AA17" s="31"/>
      <c r="AB17" s="31"/>
      <c r="AC17" s="31"/>
      <c r="AD17" s="33"/>
      <c r="AE17" s="34"/>
      <c r="AF17" s="31"/>
    </row>
    <row r="18" spans="2:32" ht="29.25" customHeight="1" x14ac:dyDescent="0.25">
      <c r="B18" s="2" t="s">
        <v>1</v>
      </c>
      <c r="C18" s="2">
        <f>G11*2*30</f>
        <v>300</v>
      </c>
      <c r="D18" s="2">
        <f>G11*2*22</f>
        <v>220</v>
      </c>
      <c r="E18" s="2">
        <f t="shared" ref="E18:E22" si="0">C18+D18</f>
        <v>520</v>
      </c>
      <c r="F18" s="36"/>
      <c r="G18" s="31"/>
      <c r="H18" s="31"/>
      <c r="I18" s="31"/>
      <c r="J18" s="57"/>
      <c r="K18" s="62"/>
      <c r="L18" s="62"/>
      <c r="M18" s="62"/>
      <c r="N18" s="62"/>
      <c r="O18" s="62"/>
      <c r="P18" s="62"/>
      <c r="Q18" s="62"/>
      <c r="R18" s="6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3"/>
      <c r="AE18" s="34"/>
      <c r="AF18" s="31"/>
    </row>
    <row r="19" spans="2:32" ht="27" customHeight="1" x14ac:dyDescent="0.25">
      <c r="B19" s="44" t="s">
        <v>1</v>
      </c>
      <c r="C19" s="44">
        <f>J11*2*30</f>
        <v>60</v>
      </c>
      <c r="D19" s="44">
        <f>J11*2*22</f>
        <v>44</v>
      </c>
      <c r="E19" s="44">
        <f t="shared" si="0"/>
        <v>104</v>
      </c>
      <c r="F19" s="36"/>
      <c r="G19" s="31"/>
      <c r="H19" s="31"/>
      <c r="I19" s="31"/>
      <c r="J19" s="59"/>
      <c r="K19" s="62"/>
      <c r="L19" s="62"/>
      <c r="M19" s="62"/>
      <c r="N19" s="62"/>
      <c r="O19" s="62"/>
      <c r="P19" s="62"/>
      <c r="Q19" s="62"/>
      <c r="R19" s="6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3"/>
      <c r="AE19" s="34"/>
      <c r="AF19" s="31"/>
    </row>
    <row r="20" spans="2:32" ht="27" customHeight="1" x14ac:dyDescent="0.25">
      <c r="B20" s="1" t="s">
        <v>0</v>
      </c>
      <c r="C20" s="1">
        <f>M11*1*30</f>
        <v>30</v>
      </c>
      <c r="D20" s="1">
        <f>M11*1*22</f>
        <v>22</v>
      </c>
      <c r="E20" s="60">
        <f t="shared" si="0"/>
        <v>52</v>
      </c>
      <c r="F20" s="36"/>
      <c r="G20" s="31"/>
      <c r="H20" s="31"/>
      <c r="I20" s="31"/>
      <c r="J20" s="57"/>
      <c r="K20" s="62"/>
      <c r="L20" s="62"/>
      <c r="M20" s="62"/>
      <c r="N20" s="62"/>
      <c r="O20" s="62"/>
      <c r="P20" s="62"/>
      <c r="Q20" s="62"/>
      <c r="R20" s="6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3"/>
      <c r="AE20" s="34"/>
      <c r="AF20" s="31"/>
    </row>
    <row r="21" spans="2:32" ht="26.25" customHeight="1" x14ac:dyDescent="0.25">
      <c r="B21" s="3" t="s">
        <v>2</v>
      </c>
      <c r="C21" s="3">
        <f>P11*3*30</f>
        <v>90</v>
      </c>
      <c r="D21" s="3">
        <f>P11*3*22</f>
        <v>66</v>
      </c>
      <c r="E21" s="3">
        <f t="shared" si="0"/>
        <v>156</v>
      </c>
      <c r="F21" s="36"/>
      <c r="G21" s="31"/>
      <c r="H21" s="31"/>
      <c r="I21" s="31"/>
      <c r="J21" s="59"/>
      <c r="K21" s="62"/>
      <c r="L21" s="62"/>
      <c r="M21" s="62"/>
      <c r="N21" s="62"/>
      <c r="O21" s="62"/>
      <c r="P21" s="62"/>
      <c r="Q21" s="62"/>
      <c r="R21" s="6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3"/>
      <c r="AE21" s="34"/>
      <c r="AF21" s="31"/>
    </row>
    <row r="22" spans="2:32" ht="24" customHeight="1" x14ac:dyDescent="0.25">
      <c r="B22" s="45" t="s">
        <v>3</v>
      </c>
      <c r="C22" s="45">
        <v>3</v>
      </c>
      <c r="D22" s="45">
        <v>3</v>
      </c>
      <c r="E22" s="61">
        <f t="shared" si="0"/>
        <v>6</v>
      </c>
      <c r="F22" s="36"/>
      <c r="G22" s="31"/>
      <c r="H22" s="31"/>
      <c r="I22" s="31"/>
      <c r="J22" s="57"/>
      <c r="K22" s="62"/>
      <c r="L22" s="62"/>
      <c r="M22" s="62"/>
      <c r="N22" s="62"/>
      <c r="O22" s="62"/>
      <c r="P22" s="62"/>
      <c r="Q22" s="62"/>
      <c r="R22" s="6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3"/>
      <c r="AE22" s="34"/>
      <c r="AF22" s="31"/>
    </row>
    <row r="23" spans="2:32" ht="27" customHeight="1" x14ac:dyDescent="0.25">
      <c r="B23" s="35" t="s">
        <v>0</v>
      </c>
      <c r="C23" s="35">
        <v>3</v>
      </c>
      <c r="D23" s="35">
        <v>3</v>
      </c>
      <c r="E23" s="35">
        <f>W11</f>
        <v>6</v>
      </c>
      <c r="F23" s="30"/>
      <c r="G23" s="31"/>
      <c r="H23" s="31"/>
      <c r="I23" s="31"/>
      <c r="J23" s="59"/>
      <c r="K23" s="62"/>
      <c r="L23" s="62"/>
      <c r="M23" s="62"/>
      <c r="N23" s="62"/>
      <c r="O23" s="62"/>
      <c r="P23" s="62"/>
      <c r="Q23" s="62"/>
      <c r="R23" s="6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3"/>
      <c r="AE23" s="34"/>
      <c r="AF23" s="31"/>
    </row>
    <row r="24" spans="2:32" ht="26.25" customHeight="1" x14ac:dyDescent="0.25">
      <c r="F24">
        <f>SUM(E17:E23)</f>
        <v>1624</v>
      </c>
      <c r="J24" s="31"/>
      <c r="K24" s="57"/>
      <c r="L24" s="62"/>
      <c r="M24" s="62"/>
      <c r="N24" s="62"/>
      <c r="O24" s="62"/>
      <c r="P24" s="62"/>
      <c r="Q24" s="62"/>
      <c r="R24" s="62"/>
      <c r="S24" s="62"/>
      <c r="T24" s="31"/>
      <c r="U24" s="31"/>
      <c r="AD24">
        <f>SUM(AC17:AC20)</f>
        <v>0</v>
      </c>
    </row>
    <row r="25" spans="2:32" ht="41.25" customHeight="1" x14ac:dyDescent="0.25">
      <c r="J25" s="31"/>
      <c r="K25" s="57"/>
      <c r="L25" s="62"/>
      <c r="M25" s="62"/>
      <c r="N25" s="62"/>
      <c r="O25" s="62"/>
      <c r="P25" s="62"/>
      <c r="Q25" s="62"/>
      <c r="R25" s="62"/>
      <c r="S25" s="62"/>
      <c r="T25" s="31"/>
      <c r="U25" s="31"/>
    </row>
    <row r="26" spans="2:32" ht="28.5" customHeight="1" x14ac:dyDescent="0.25">
      <c r="J26" s="31"/>
      <c r="K26" s="31"/>
      <c r="L26" s="62"/>
      <c r="M26" s="62"/>
      <c r="N26" s="62"/>
      <c r="O26" s="62"/>
      <c r="P26" s="62"/>
      <c r="Q26" s="62"/>
      <c r="R26" s="62"/>
      <c r="S26" s="62"/>
      <c r="T26" s="31"/>
      <c r="U26" s="31"/>
    </row>
  </sheetData>
  <mergeCells count="55">
    <mergeCell ref="B1:M1"/>
    <mergeCell ref="A4:N4"/>
    <mergeCell ref="A11:B11"/>
    <mergeCell ref="U8:W8"/>
    <mergeCell ref="B2:T3"/>
    <mergeCell ref="A7:A9"/>
    <mergeCell ref="B7:B9"/>
    <mergeCell ref="C8:E8"/>
    <mergeCell ref="F8:H8"/>
    <mergeCell ref="I8:K8"/>
    <mergeCell ref="L8:N8"/>
    <mergeCell ref="O8:Q8"/>
    <mergeCell ref="R8:T8"/>
    <mergeCell ref="C7:W7"/>
    <mergeCell ref="L16:O16"/>
    <mergeCell ref="K17:L17"/>
    <mergeCell ref="M17:N17"/>
    <mergeCell ref="O17:P17"/>
    <mergeCell ref="Q17:R17"/>
    <mergeCell ref="K18:L18"/>
    <mergeCell ref="M18:N18"/>
    <mergeCell ref="O18:P18"/>
    <mergeCell ref="Q18:R18"/>
    <mergeCell ref="K19:L19"/>
    <mergeCell ref="M19:N19"/>
    <mergeCell ref="O19:P19"/>
    <mergeCell ref="Q19:R19"/>
    <mergeCell ref="K20:L20"/>
    <mergeCell ref="M20:N20"/>
    <mergeCell ref="O20:P20"/>
    <mergeCell ref="Q20:R20"/>
    <mergeCell ref="K21:L21"/>
    <mergeCell ref="M21:N21"/>
    <mergeCell ref="O21:P21"/>
    <mergeCell ref="Q21:R21"/>
    <mergeCell ref="K22:L22"/>
    <mergeCell ref="M22:N22"/>
    <mergeCell ref="O22:P22"/>
    <mergeCell ref="Q22:R22"/>
    <mergeCell ref="K23:L23"/>
    <mergeCell ref="M23:N23"/>
    <mergeCell ref="O23:P23"/>
    <mergeCell ref="Q23:R23"/>
    <mergeCell ref="L24:M24"/>
    <mergeCell ref="N24:O24"/>
    <mergeCell ref="P24:Q24"/>
    <mergeCell ref="R24:S24"/>
    <mergeCell ref="N26:O26"/>
    <mergeCell ref="P26:Q26"/>
    <mergeCell ref="R26:S26"/>
    <mergeCell ref="L26:M26"/>
    <mergeCell ref="L25:M25"/>
    <mergeCell ref="N25:O25"/>
    <mergeCell ref="P25:Q25"/>
    <mergeCell ref="R25:S25"/>
  </mergeCells>
  <pageMargins left="0.51181102362204722" right="0.19685039370078741" top="0.55118110236220474" bottom="0.55118110236220474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ilości na 24 mce</vt:lpstr>
      <vt:lpstr>'Zestawienie ilości na 24 mce'!Obszar_wydruku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Bylicka Dorota</dc:creator>
  <cp:lastModifiedBy>Bylicka Dorota</cp:lastModifiedBy>
  <cp:lastPrinted>2025-04-01T11:09:10Z</cp:lastPrinted>
  <dcterms:created xsi:type="dcterms:W3CDTF">2023-02-14T13:20:06Z</dcterms:created>
  <dcterms:modified xsi:type="dcterms:W3CDTF">2025-04-22T13:21:07Z</dcterms:modified>
</cp:coreProperties>
</file>