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65" windowWidth="25230" windowHeight="982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IX_2019" sheetId="10790" r:id="rId14"/>
    <sheet name="Ceny_tygodniowe_UE" sheetId="10608" r:id="rId15"/>
    <sheet name="CENY_WRZESIEŃ_2019" sheetId="10789" r:id="rId16"/>
    <sheet name="HANDEL_2018_kod0103_OSTATECZNY" sheetId="10788" r:id="rId17"/>
    <sheet name="HANDEL_2018_kod0203_OSTATECZNY" sheetId="10785" r:id="rId18"/>
    <sheet name="Handel zagr. wg krajów 8_19" sheetId="10791" r:id="rId19"/>
    <sheet name="HANDEL_VIII_2019" sheetId="10792" r:id="rId20"/>
    <sheet name="HANDEL_VII_2019" sheetId="10784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23">#REF!</definedName>
    <definedName name="\s" localSheetId="27">#REF!</definedName>
    <definedName name="\s" localSheetId="15">#REF!</definedName>
    <definedName name="\s" localSheetId="3">#REF!</definedName>
    <definedName name="\s" localSheetId="18">#REF!</definedName>
    <definedName name="\s" localSheetId="17">#REF!</definedName>
    <definedName name="\s" localSheetId="20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27">#REF!</definedName>
    <definedName name="_A" localSheetId="15">#REF!</definedName>
    <definedName name="_A" localSheetId="3">#REF!</definedName>
    <definedName name="_A" localSheetId="18">#REF!</definedName>
    <definedName name="_A" localSheetId="17">#REF!</definedName>
    <definedName name="_A" localSheetId="20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20" hidden="1">HANDEL_VII_2019!#REF!</definedName>
    <definedName name="_xlnm._FilterDatabase" localSheetId="19" hidden="1">HANDEL_VIII_2019!#REF!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5">#REF!,#REF!</definedName>
    <definedName name="AllPerc" localSheetId="14">#REF!,#REF!</definedName>
    <definedName name="AllPerc" localSheetId="15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5">#REF!</definedName>
    <definedName name="BothPerc" localSheetId="14">#REF!</definedName>
    <definedName name="BothPerc" localSheetId="15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5">#REF!</definedName>
    <definedName name="MonPre" localSheetId="14">#REF!</definedName>
    <definedName name="MonPre" localSheetId="15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15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20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20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28">#REF!</definedName>
    <definedName name="recap" localSheetId="15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20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20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39" i="10666" l="1"/>
  <c r="C22" i="10666"/>
  <c r="E37" i="10529" l="1"/>
  <c r="F37" i="10529"/>
  <c r="D56" i="2304"/>
  <c r="E56" i="2304"/>
  <c r="D44" i="10792" l="1"/>
  <c r="C44" i="10792"/>
  <c r="D31" i="10792"/>
  <c r="C31" i="10792"/>
  <c r="D22" i="10792"/>
  <c r="C22" i="10792"/>
  <c r="D18" i="10792"/>
  <c r="C18" i="10792"/>
  <c r="C19" i="10792" l="1"/>
  <c r="D19" i="10792"/>
  <c r="W42" i="10791"/>
  <c r="E79" i="10790" l="1"/>
  <c r="D79" i="10790"/>
  <c r="E78" i="10790"/>
  <c r="D78" i="10790"/>
  <c r="E77" i="10790"/>
  <c r="D77" i="10790"/>
  <c r="E76" i="10790"/>
  <c r="D76" i="10790"/>
  <c r="E75" i="10790"/>
  <c r="D75" i="10790"/>
  <c r="E74" i="10790"/>
  <c r="D74" i="10790"/>
  <c r="E73" i="10790"/>
  <c r="D73" i="10790"/>
  <c r="E72" i="10790"/>
  <c r="D72" i="10790"/>
  <c r="E71" i="10790"/>
  <c r="D71" i="10790"/>
  <c r="E70" i="10790"/>
  <c r="D70" i="10790"/>
  <c r="E69" i="10790"/>
  <c r="D69" i="10790"/>
  <c r="E68" i="10790"/>
  <c r="D68" i="10790"/>
  <c r="E67" i="10790"/>
  <c r="D67" i="10790"/>
  <c r="E66" i="10790"/>
  <c r="D66" i="10790"/>
  <c r="E65" i="10790"/>
  <c r="D65" i="10790"/>
  <c r="E64" i="10790"/>
  <c r="D64" i="10790"/>
  <c r="E63" i="10790"/>
  <c r="D63" i="10790"/>
  <c r="E62" i="10790"/>
  <c r="D62" i="10790"/>
  <c r="E61" i="10790"/>
  <c r="D61" i="10790"/>
  <c r="E60" i="10790"/>
  <c r="D60" i="10790"/>
  <c r="E59" i="10790"/>
  <c r="D59" i="10790"/>
  <c r="E58" i="10790"/>
  <c r="D58" i="10790"/>
  <c r="E57" i="10790"/>
  <c r="D57" i="10790"/>
  <c r="E56" i="10790"/>
  <c r="D56" i="10790"/>
  <c r="E55" i="10790"/>
  <c r="D55" i="10790"/>
  <c r="E54" i="10790"/>
  <c r="D54" i="10790"/>
  <c r="E53" i="10790"/>
  <c r="D53" i="10790"/>
  <c r="E52" i="10790"/>
  <c r="D52" i="10790"/>
  <c r="O11" i="10789" l="1"/>
  <c r="O10" i="10789"/>
  <c r="O9" i="10789"/>
  <c r="O8" i="10789"/>
  <c r="O7" i="10789"/>
  <c r="D44" i="10784" l="1"/>
  <c r="C44" i="10784"/>
  <c r="D31" i="10784"/>
  <c r="C31" i="10784"/>
  <c r="D22" i="10784"/>
  <c r="C22" i="10784"/>
  <c r="C19" i="10784" l="1"/>
  <c r="D19" i="10784"/>
  <c r="C18" i="10784"/>
  <c r="D18" i="10784"/>
  <c r="C31" i="10666" l="1"/>
  <c r="C32" i="10666" s="1"/>
  <c r="C33" i="10666" s="1"/>
  <c r="C34" i="10666" s="1"/>
  <c r="C35" i="10666" s="1"/>
  <c r="C36" i="10666" s="1"/>
  <c r="C37" i="10666" s="1"/>
  <c r="C38" i="10666" s="1"/>
  <c r="C15" i="10666"/>
  <c r="C16" i="10666" s="1"/>
  <c r="C17" i="10666" s="1"/>
  <c r="C18" i="10666" s="1"/>
  <c r="C19" i="10666" s="1"/>
  <c r="C20" i="10666" s="1"/>
  <c r="C21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<sst xmlns="http://schemas.openxmlformats.org/spreadsheetml/2006/main" count="3801" uniqueCount="611">
  <si>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</si>
  <si>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</si>
  <si>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</si>
  <si>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</si>
  <si>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</si>
  <si>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</si>
  <si>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</si>
  <si>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</si>
  <si>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</si>
  <si>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</si>
  <si>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</si>
  <si>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</si>
  <si>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</si>
  <si>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</si>
  <si>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</si>
  <si>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</si>
  <si>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</si>
  <si>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</si>
  <si>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</si>
  <si>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</si>
  <si>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</si>
  <si>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</si>
  <si>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</si>
  <si>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</si>
  <si>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</si>
  <si>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</si>
  <si>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</si>
  <si>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</si>
  <si>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</si>
  <si>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</si>
  <si>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</si>
  <si>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</si>
  <si>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</si>
  <si>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</si>
  <si>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</si>
  <si>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</si>
  <si>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</si>
  <si>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</si>
  <si>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</si>
  <si>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</si>
  <si>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</si>
  <si>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</si>
  <si>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</si>
  <si>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</si>
  <si>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</si>
  <si>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</si>
  <si>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</si>
  <si>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</si>
  <si>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</si>
  <si>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</si>
  <si>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</si>
  <si>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</si>
  <si>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</si>
  <si>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</si>
  <si>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</si>
  <si>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</si>
  <si>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</si>
  <si>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</si>
  <si>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</si>
  <si>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</si>
  <si>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</si>
  <si>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</si>
  <si>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</si>
  <si>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</si>
  <si>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</si>
  <si>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</si>
  <si>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</si>
  <si>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</si>
  <si>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</si>
  <si>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</si>
  <si>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</si>
  <si>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</si>
  <si>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</si>
  <si>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</si>
  <si>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</si>
  <si>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</si>
  <si>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</si>
  <si>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</si>
  <si>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</si>
  <si>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</si>
  <si>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</si>
  <si>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</si>
  <si>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</si>
  <si>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</si>
  <si>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</si>
  <si>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</si>
  <si>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</si>
  <si>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</si>
  <si>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</si>
  <si>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</si>
  <si>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</si>
  <si>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</si>
  <si>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</si>
  <si>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</si>
  <si>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</si>
  <si>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</si>
  <si>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</si>
  <si>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</si>
  <si>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</si>
  <si>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</si>
  <si>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</si>
  <si>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</si>
  <si>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</si>
  <si>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</si>
  <si>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</si>
  <si>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</si>
  <si>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</si>
  <si>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</si>
  <si>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</si>
  <si>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</si>
  <si>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</si>
  <si>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</si>
  <si>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</si>
  <si>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</si>
  <si>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</si>
  <si>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</si>
  <si>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</si>
  <si>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</si>
  <si>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</si>
  <si>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</si>
  <si>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</si>
  <si>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</si>
  <si>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</si>
  <si>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</si>
  <si>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</si>
  <si>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</si>
  <si>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</si>
  <si>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</si>
  <si>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</si>
  <si>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</si>
  <si>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</si>
  <si>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</si>
  <si>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</si>
  <si>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</si>
  <si>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</si>
  <si>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</si>
  <si>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</si>
  <si>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</si>
  <si>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</si>
  <si>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</si>
  <si>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</si>
  <si>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</si>
  <si>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</si>
  <si>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</si>
  <si>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</si>
  <si>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</si>
  <si>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</si>
  <si>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</si>
  <si>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</si>
  <si>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</si>
  <si>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</si>
  <si>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</si>
  <si>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</si>
  <si>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</si>
  <si>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</si>
  <si>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</si>
  <si>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</si>
  <si>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</si>
  <si>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</si>
  <si>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</si>
  <si>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</si>
  <si>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</si>
  <si>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</si>
  <si>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</si>
  <si>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</si>
  <si>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</si>
  <si>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</si>
  <si>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</si>
  <si>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</si>
  <si>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</si>
  <si>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</si>
  <si>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</si>
  <si>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</si>
  <si>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</si>
  <si>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</si>
  <si>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</si>
  <si>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</si>
  <si>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</si>
  <si>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</si>
  <si>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</si>
  <si>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</si>
  <si>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</si>
  <si>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</si>
  <si>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</si>
  <si>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</si>
  <si>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</si>
  <si>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</si>
  <si>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</si>
  <si>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</si>
  <si>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</si>
  <si>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</si>
  <si>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</si>
  <si>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</si>
  <si>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</si>
  <si>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</si>
  <si>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</si>
  <si>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</si>
  <si>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</si>
  <si>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</si>
  <si>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</si>
  <si>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</si>
  <si>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</si>
  <si>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</si>
  <si>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</si>
  <si>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</si>
  <si>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</si>
  <si>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</si>
  <si>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</si>
  <si>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</si>
  <si>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</si>
  <si>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</si>
  <si>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</si>
  <si>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</si>
  <si>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</si>
  <si>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</si>
  <si>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</si>
  <si>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</si>
  <si>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</si>
  <si>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</si>
  <si>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</si>
  <si>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</si>
  <si>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</si>
  <si>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</si>
  <si>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</si>
  <si>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</si>
  <si>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</si>
  <si>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</si>
  <si>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</si>
  <si>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</si>
  <si>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</si>
  <si>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</si>
  <si>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</si>
  <si>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</si>
  <si>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</si>
  <si>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</si>
  <si>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</si>
  <si>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</si>
  <si>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</si>
  <si>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</si>
  <si>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</si>
  <si>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</si>
  <si>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</si>
  <si>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</si>
  <si>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</si>
  <si>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</si>
  <si>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</si>
  <si>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</si>
  <si>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</si>
  <si>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</si>
  <si>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</si>
  <si>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</si>
  <si>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</si>
  <si>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</si>
  <si>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</si>
  <si>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</si>
  <si>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</si>
  <si>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</si>
  <si>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</si>
  <si>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</si>
  <si>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</si>
  <si>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</si>
  <si>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</si>
  <si>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</si>
  <si>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</si>
  <si>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</si>
  <si>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</si>
  <si>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</si>
  <si>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</si>
  <si>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</si>
  <si>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</si>
  <si>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</si>
  <si>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</si>
  <si>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</si>
  <si>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</si>
  <si>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</si>
  <si>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</si>
  <si>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</si>
  <si>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</si>
  <si>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</si>
  <si>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</si>
  <si>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</si>
  <si>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</si>
  <si>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</si>
  <si>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</si>
  <si>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</si>
  <si>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</si>
  <si>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</si>
  <si>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</si>
  <si>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</si>
  <si>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</si>
  <si>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</si>
  <si>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</si>
  <si>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</si>
  <si>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</si>
  <si>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</si>
  <si>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</si>
  <si>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</si>
  <si>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</si>
  <si>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</si>
  <si>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</si>
  <si>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</si>
  <si>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</si>
  <si>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</si>
  <si>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</si>
  <si>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</si>
  <si>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</si>
  <si>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</si>
  <si>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</si>
  <si>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</si>
  <si>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</si>
  <si>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</si>
  <si>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</si>
  <si>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</si>
  <si>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</si>
  <si>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</si>
  <si>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</si>
  <si>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</si>
  <si>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</si>
  <si>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</si>
  <si>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</si>
  <si>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</si>
  <si>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</si>
  <si>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</si>
  <si>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</si>
  <si>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</si>
  <si>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</si>
  <si>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</si>
  <si>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</si>
  <si>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</si>
  <si>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</si>
  <si>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</si>
  <si>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</si>
  <si>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</si>
  <si>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</si>
  <si>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</si>
  <si>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</si>
  <si>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</si>
  <si>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</si>
  <si>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</si>
  <si>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</si>
  <si>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</si>
  <si>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</si>
  <si>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</si>
  <si>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</si>
  <si>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</si>
  <si>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</si>
  <si>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</si>
  <si>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</si>
  <si>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</si>
  <si>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</si>
  <si>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</si>
  <si>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</si>
  <si>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</si>
  <si>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</si>
  <si>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</si>
  <si>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</si>
  <si>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</si>
  <si>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</si>
  <si>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</si>
  <si>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</si>
  <si>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</si>
  <si>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</si>
  <si>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</si>
  <si>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</si>
  <si>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</si>
  <si>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</si>
  <si>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</si>
  <si>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</si>
  <si>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</si>
  <si>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</si>
  <si>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</si>
  <si>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</si>
  <si>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</si>
  <si>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</si>
  <si>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</si>
  <si>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</si>
  <si>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</si>
  <si>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</si>
  <si>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</si>
  <si>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</si>
  <si>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</si>
  <si>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</si>
  <si>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</si>
  <si>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</si>
  <si>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</si>
  <si>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</si>
  <si>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</si>
  <si>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</si>
  <si>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</si>
  <si>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</si>
  <si>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</si>
  <si>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</si>
  <si>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</si>
  <si>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</si>
  <si>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</si>
  <si>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</si>
  <si>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</si>
  <si>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</si>
  <si>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</si>
  <si>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</si>
  <si>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</si>
  <si>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</si>
  <si>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</si>
  <si>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</si>
  <si>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</si>
  <si>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</si>
  <si>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</si>
  <si>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</si>
  <si>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</si>
  <si>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</si>
  <si>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</si>
  <si>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</si>
  <si>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</si>
  <si>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</si>
  <si>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</si>
  <si>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</si>
  <si>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</si>
  <si>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</si>
  <si>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</si>
  <si>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</si>
  <si>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</si>
  <si>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</si>
  <si>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</si>
  <si>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</si>
  <si>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</si>
  <si>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</si>
  <si>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</si>
  <si>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</si>
  <si>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</si>
  <si>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</si>
  <si>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</si>
  <si>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</si>
  <si>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</si>
  <si>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</si>
  <si>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</si>
  <si>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</si>
  <si>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</si>
  <si>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</si>
  <si>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</si>
  <si>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</si>
  <si>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</si>
  <si>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</si>
  <si>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</si>
  <si>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</si>
  <si>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</si>
  <si>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</si>
  <si>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</si>
  <si>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</si>
  <si>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</si>
  <si>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</si>
  <si>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</si>
  <si>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</si>
  <si>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</si>
  <si>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</si>
  <si>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</si>
  <si>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</si>
  <si>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</si>
  <si>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</si>
  <si>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</si>
  <si>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</si>
  <si>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</si>
  <si>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</si>
  <si>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</si>
  <si>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</si>
  <si>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</si>
  <si>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</si>
  <si>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</si>
  <si>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</si>
  <si>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</si>
  <si>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</si>
  <si>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</si>
  <si>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</si>
  <si>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</si>
  <si>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</si>
  <si>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</si>
  <si>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</si>
  <si>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</si>
  <si>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</si>
  <si>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</si>
  <si>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</si>
  <si>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</si>
  <si>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</si>
  <si>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</si>
  <si>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</si>
  <si>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</si>
  <si>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</si>
  <si>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</si>
  <si>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</si>
  <si>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</si>
  <si>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</si>
  <si>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</si>
  <si>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</si>
  <si>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</si>
  <si>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</si>
  <si>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</si>
  <si>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</si>
  <si>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</si>
  <si>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</si>
  <si>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</si>
  <si>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</si>
  <si>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</si>
  <si>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</si>
  <si>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</si>
  <si>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</si>
  <si>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</si>
  <si>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</si>
  <si>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</si>
  <si>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</si>
  <si>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</si>
  <si>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</si>
  <si>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</si>
  <si>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</si>
  <si>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</si>
  <si>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</si>
  <si>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</si>
  <si>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</si>
  <si>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</si>
  <si>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</si>
  <si>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</si>
  <si>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</si>
  <si>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</si>
  <si>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</si>
  <si>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</si>
  <si>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</si>
  <si>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</si>
  <si>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</si>
  <si>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</si>
  <si>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</si>
  <si>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</si>
  <si>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</si>
  <si>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</si>
  <si>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</si>
  <si>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</si>
  <si>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</si>
  <si>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</si>
  <si>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</si>
  <si>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</si>
  <si>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</si>
  <si>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</si>
  <si>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</si>
  <si>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</si>
  <si>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</si>
  <si>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</si>
  <si>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</si>
  <si>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</si>
  <si>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</si>
  <si>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</si>
  <si>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</si>
  <si>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</si>
  <si>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</si>
  <si>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</si>
  <si>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</si>
  <si>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</si>
  <si>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</si>
  <si>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</si>
  <si>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</si>
  <si>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</si>
  <si>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</si>
  <si>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</si>
  <si>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</si>
  <si>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</si>
  <si>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</si>
  <si>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</si>
  <si>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</si>
  <si>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</si>
  <si>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</si>
  <si>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</si>
  <si>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</si>
  <si>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</si>
  <si>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</si>
  <si>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</si>
  <si>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</si>
  <si>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</si>
  <si>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</si>
  <si>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</si>
  <si>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</si>
  <si>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</si>
  <si>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</si>
  <si>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Przytyk</t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</si>
  <si>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</si>
  <si>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</si>
  <si>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</si>
  <si>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</si>
  <si>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</si>
  <si>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</si>
  <si>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</si>
  <si>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</si>
  <si>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</si>
  <si>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t>I-VIII 2018 r.*</t>
  </si>
  <si>
    <t>I-VIII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</si>
  <si>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</si>
  <si>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</si>
  <si>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>Handel zagraniczny towarami z rynku wieprzowiny w okresie I-VIII 2019.  (dane wstępne)</t>
    </r>
    <r>
      <rPr>
        <b/>
        <u/>
        <sz val="12"/>
        <rFont val="Arial CE"/>
        <charset val="238"/>
      </rPr>
      <t/>
    </r>
  </si>
  <si>
    <t>I-VIII 2019 Rok</t>
  </si>
  <si>
    <t>I-VIII 2018 Rok</t>
  </si>
  <si>
    <t>Handel zagraniczny towarami z rynku wieprzowiny w okresie I-VIII 2019.  (dane wstępne)</t>
  </si>
  <si>
    <t>NR 43/2019</t>
  </si>
  <si>
    <t>31 października 2019r.</t>
  </si>
  <si>
    <t xml:space="preserve"> 21.10.2019 - 27.10.2019 r. </t>
  </si>
  <si>
    <t>Biała Podl.</t>
  </si>
  <si>
    <t>Stary Sącz</t>
  </si>
  <si>
    <t xml:space="preserve">         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</si>
  <si>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270 475 sztuk</t>
    </r>
  </si>
  <si>
    <t>2019-10-27</t>
  </si>
  <si>
    <t>2019-10-20</t>
  </si>
  <si>
    <t>2018-10-28</t>
  </si>
  <si>
    <t xml:space="preserve"> 2019-10-27</t>
  </si>
  <si>
    <t xml:space="preserve"> 2019-10-20</t>
  </si>
  <si>
    <t>CENY SPRZEDAŻY - PÓŁTUSZE WIEPRZOWE</t>
  </si>
  <si>
    <t>Roczna zmiana ceny</t>
  </si>
  <si>
    <t xml:space="preserve"> 2018-10-28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</si>
</sst>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8">
    <xf numFmtId="0" fontId="0" fillId="0" borderId="0"/>
    <xf numFmtId="0" fontId="30" fillId="0" borderId="0"/>
    <xf numFmtId="0" fontId="69" fillId="2" borderId="0" applyNumberFormat="0" applyBorder="0" applyAlignment="0" applyProtection="0"/>
    <xf numFmtId="0" fontId="141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41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41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41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41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41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41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41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41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41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41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2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2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2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2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2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2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2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2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2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2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2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0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0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3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4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5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6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7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7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8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8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9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50" fillId="0" borderId="0"/>
    <xf numFmtId="0" fontId="150" fillId="0" borderId="0"/>
    <xf numFmtId="0" fontId="110" fillId="0" borderId="0"/>
    <xf numFmtId="0" fontId="141" fillId="0" borderId="0"/>
    <xf numFmtId="0" fontId="132" fillId="0" borderId="0"/>
    <xf numFmtId="0" fontId="103" fillId="0" borderId="0"/>
    <xf numFmtId="0" fontId="40" fillId="0" borderId="0"/>
    <xf numFmtId="0" fontId="151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111" fillId="0" borderId="0"/>
    <xf numFmtId="0" fontId="30" fillId="0" borderId="0" applyBorder="0"/>
    <xf numFmtId="0" fontId="40" fillId="0" borderId="0"/>
    <xf numFmtId="0" fontId="129" fillId="0" borderId="0"/>
    <xf numFmtId="0" fontId="141" fillId="0" borderId="0"/>
    <xf numFmtId="0" fontId="141" fillId="0" borderId="0"/>
    <xf numFmtId="0" fontId="141" fillId="0" borderId="0"/>
    <xf numFmtId="0" fontId="103" fillId="0" borderId="0"/>
    <xf numFmtId="0" fontId="103" fillId="0" borderId="0"/>
    <xf numFmtId="0" fontId="59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80" fillId="11" borderId="1" applyNumberFormat="0" applyAlignment="0" applyProtection="0"/>
    <xf numFmtId="0" fontId="152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1" fillId="0" borderId="11" applyNumberFormat="0" applyFill="0" applyAlignment="0" applyProtection="0"/>
    <xf numFmtId="0" fontId="153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3" fillId="46" borderId="100" applyNumberFormat="0" applyFont="0" applyAlignment="0" applyProtection="0"/>
    <xf numFmtId="0" fontId="40" fillId="7" borderId="13" applyNumberFormat="0" applyFont="0" applyAlignment="0" applyProtection="0"/>
    <xf numFmtId="0" fontId="85" fillId="4" borderId="0" applyNumberFormat="0" applyBorder="0" applyAlignment="0" applyProtection="0"/>
    <xf numFmtId="0" fontId="156" fillId="47" borderId="0" applyNumberFormat="0" applyBorder="0" applyAlignment="0" applyProtection="0"/>
    <xf numFmtId="0" fontId="85" fillId="4" borderId="0" applyNumberFormat="0" applyBorder="0" applyAlignment="0" applyProtection="0"/>
    <xf numFmtId="0" fontId="158" fillId="0" borderId="0"/>
    <xf numFmtId="0" fontId="17" fillId="0" borderId="0"/>
    <xf numFmtId="0" fontId="17" fillId="0" borderId="0"/>
    <xf numFmtId="0" fontId="17" fillId="0" borderId="0"/>
    <xf numFmtId="0" fontId="159" fillId="0" borderId="0"/>
    <xf numFmtId="0" fontId="160" fillId="0" borderId="0"/>
    <xf numFmtId="0" fontId="103" fillId="0" borderId="0"/>
    <xf numFmtId="0" fontId="162" fillId="47" borderId="0" applyNumberFormat="0" applyBorder="0" applyAlignment="0" applyProtection="0"/>
    <xf numFmtId="180" fontId="163" fillId="0" borderId="0"/>
    <xf numFmtId="0" fontId="16" fillId="0" borderId="0"/>
    <xf numFmtId="0" fontId="17" fillId="0" borderId="0"/>
    <xf numFmtId="0" fontId="103" fillId="0" borderId="0"/>
    <xf numFmtId="0" fontId="172" fillId="0" borderId="0"/>
    <xf numFmtId="0" fontId="177" fillId="0" borderId="0"/>
    <xf numFmtId="0" fontId="179" fillId="0" borderId="0"/>
    <xf numFmtId="0" fontId="179" fillId="0" borderId="0"/>
    <xf numFmtId="0" fontId="17" fillId="0" borderId="0"/>
    <xf numFmtId="0" fontId="103" fillId="0" borderId="0"/>
    <xf numFmtId="0" fontId="40" fillId="0" borderId="0"/>
    <xf numFmtId="0" fontId="183" fillId="0" borderId="0"/>
    <xf numFmtId="0" fontId="15" fillId="0" borderId="0"/>
    <xf numFmtId="0" fontId="14" fillId="0" borderId="0"/>
    <xf numFmtId="0" fontId="189" fillId="0" borderId="0"/>
    <xf numFmtId="0" fontId="190" fillId="0" borderId="0"/>
    <xf numFmtId="0" fontId="190" fillId="0" borderId="0"/>
    <xf numFmtId="0" fontId="13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3" fillId="59" borderId="95" applyNumberFormat="0" applyAlignment="0" applyProtection="0"/>
    <xf numFmtId="0" fontId="144" fillId="60" borderId="96" applyNumberFormat="0" applyAlignment="0" applyProtection="0"/>
    <xf numFmtId="0" fontId="152" fillId="60" borderId="95" applyNumberFormat="0" applyAlignment="0" applyProtection="0"/>
    <xf numFmtId="0" fontId="13" fillId="46" borderId="100" applyNumberFormat="0" applyFont="0" applyAlignment="0" applyProtection="0"/>
    <xf numFmtId="0" fontId="153" fillId="0" borderId="103" applyNumberFormat="0" applyFill="0" applyAlignment="0" applyProtection="0"/>
    <xf numFmtId="0" fontId="142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42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42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42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42" fillId="76" borderId="0" applyNumberFormat="0" applyBorder="0" applyAlignment="0" applyProtection="0"/>
    <xf numFmtId="0" fontId="195" fillId="0" borderId="0"/>
    <xf numFmtId="0" fontId="17" fillId="0" borderId="0"/>
    <xf numFmtId="0" fontId="201" fillId="0" borderId="0"/>
    <xf numFmtId="0" fontId="179" fillId="0" borderId="0"/>
    <xf numFmtId="0" fontId="179" fillId="0" borderId="0"/>
    <xf numFmtId="0" fontId="179" fillId="0" borderId="0"/>
    <xf numFmtId="0" fontId="42" fillId="0" borderId="0"/>
    <xf numFmtId="0" fontId="17" fillId="0" borderId="0"/>
    <xf numFmtId="0" fontId="202" fillId="0" borderId="0"/>
    <xf numFmtId="0" fontId="203" fillId="0" borderId="0"/>
    <xf numFmtId="0" fontId="204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5" fillId="0" borderId="0"/>
    <xf numFmtId="0" fontId="206" fillId="0" borderId="0"/>
    <xf numFmtId="0" fontId="207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5" fillId="0" borderId="0"/>
    <xf numFmtId="0" fontId="216" fillId="0" borderId="0"/>
    <xf numFmtId="0" fontId="40" fillId="0" borderId="0"/>
    <xf numFmtId="0" fontId="40" fillId="0" borderId="0"/>
    <xf numFmtId="0" fontId="230" fillId="0" borderId="0"/>
    <xf numFmtId="0" fontId="233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7" fillId="0" borderId="0"/>
    <xf numFmtId="0" fontId="238" fillId="0" borderId="0"/>
    <xf numFmtId="0" fontId="103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42" fillId="16" borderId="0" applyNumberFormat="0" applyBorder="0" applyAlignment="0" applyProtection="0"/>
    <xf numFmtId="0" fontId="142" fillId="13" borderId="0" applyNumberFormat="0" applyBorder="0" applyAlignment="0" applyProtection="0"/>
    <xf numFmtId="0" fontId="142" fillId="11" borderId="0" applyNumberFormat="0" applyBorder="0" applyAlignment="0" applyProtection="0"/>
    <xf numFmtId="0" fontId="142" fillId="5" borderId="0" applyNumberFormat="0" applyBorder="0" applyAlignment="0" applyProtection="0"/>
    <xf numFmtId="0" fontId="142" fillId="16" borderId="0" applyNumberFormat="0" applyBorder="0" applyAlignment="0" applyProtection="0"/>
    <xf numFmtId="0" fontId="142" fillId="22" borderId="0" applyNumberFormat="0" applyBorder="0" applyAlignment="0" applyProtection="0"/>
    <xf numFmtId="0" fontId="142" fillId="18" borderId="0" applyNumberFormat="0" applyBorder="0" applyAlignment="0" applyProtection="0"/>
    <xf numFmtId="0" fontId="143" fillId="13" borderId="95" applyNumberFormat="0" applyAlignment="0" applyProtection="0"/>
    <xf numFmtId="0" fontId="144" fillId="25" borderId="96" applyNumberFormat="0" applyAlignment="0" applyProtection="0"/>
    <xf numFmtId="0" fontId="137" fillId="0" borderId="7" applyNumberFormat="0" applyFill="0" applyAlignment="0" applyProtection="0"/>
    <xf numFmtId="0" fontId="148" fillId="0" borderId="99" applyNumberFormat="0" applyFill="0" applyAlignment="0" applyProtection="0"/>
    <xf numFmtId="0" fontId="138" fillId="0" borderId="10" applyNumberFormat="0" applyFill="0" applyAlignment="0" applyProtection="0"/>
    <xf numFmtId="0" fontId="13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3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52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3" fillId="0" borderId="12" applyNumberFormat="0" applyFill="0" applyAlignment="0" applyProtection="0"/>
    <xf numFmtId="0" fontId="139" fillId="0" borderId="0" applyNumberFormat="0" applyFill="0" applyBorder="0" applyAlignment="0" applyProtection="0"/>
    <xf numFmtId="0" fontId="133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51" fillId="0" borderId="0"/>
    <xf numFmtId="0" fontId="252" fillId="0" borderId="0"/>
    <xf numFmtId="0" fontId="6" fillId="0" borderId="0"/>
    <xf numFmtId="0" fontId="254" fillId="0" borderId="0"/>
    <xf numFmtId="0" fontId="40" fillId="0" borderId="0"/>
    <xf numFmtId="0" fontId="255" fillId="0" borderId="0"/>
    <xf numFmtId="0" fontId="256" fillId="0" borderId="0"/>
    <xf numFmtId="0" fontId="40" fillId="0" borderId="0"/>
    <xf numFmtId="0" fontId="259" fillId="0" borderId="0"/>
    <xf numFmtId="0" fontId="262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3" fillId="0" borderId="0"/>
    <xf numFmtId="0" fontId="270" fillId="0" borderId="0"/>
    <xf numFmtId="9" fontId="270" fillId="0" borderId="0" applyFont="0" applyFill="0" applyBorder="0" applyAlignment="0" applyProtection="0"/>
    <xf numFmtId="0" fontId="271" fillId="0" borderId="0"/>
    <xf numFmtId="0" fontId="271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</cellStyleXfs>
  <cellXfs count="1800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4" fontId="45" fillId="0" borderId="24" xfId="0" applyNumberFormat="1" applyFont="1" applyBorder="1" applyAlignment="1">
      <alignment horizontal="right" vertical="top" wrapText="1"/>
    </xf>
    <xf numFmtId="4" fontId="45" fillId="0" borderId="25" xfId="0" applyNumberFormat="1" applyFont="1" applyBorder="1" applyAlignment="1">
      <alignment horizontal="right" vertical="top" wrapText="1"/>
    </xf>
    <xf numFmtId="2" fontId="45" fillId="0" borderId="22" xfId="0" applyNumberFormat="1" applyFont="1" applyBorder="1" applyAlignment="1">
      <alignment horizontal="center"/>
    </xf>
    <xf numFmtId="164" fontId="18" fillId="27" borderId="24" xfId="0" applyNumberFormat="1" applyFont="1" applyFill="1" applyBorder="1" applyAlignment="1">
      <alignment horizontal="center"/>
    </xf>
    <xf numFmtId="164" fontId="18" fillId="27" borderId="25" xfId="0" applyNumberFormat="1" applyFont="1" applyFill="1" applyBorder="1" applyAlignment="1">
      <alignment horizontal="center"/>
    </xf>
    <xf numFmtId="0" fontId="51" fillId="0" borderId="14" xfId="0" applyFont="1" applyBorder="1" applyAlignment="1">
      <alignment horizontal="centerContinuous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6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3" fillId="0" borderId="52" xfId="0" applyFont="1" applyBorder="1" applyAlignment="1">
      <alignment horizontal="center" vertical="center" wrapText="1"/>
    </xf>
    <xf numFmtId="0" fontId="91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0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3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49" fillId="29" borderId="0" xfId="138" applyFont="1" applyFill="1"/>
    <xf numFmtId="0" fontId="112" fillId="0" borderId="0" xfId="0" quotePrefix="1" applyFont="1" applyAlignment="1" applyProtection="1">
      <alignment horizontal="center"/>
      <protection locked="0"/>
    </xf>
    <xf numFmtId="0" fontId="112" fillId="0" borderId="0" xfId="0" applyFont="1" applyAlignment="1" applyProtection="1">
      <alignment horizontal="center"/>
      <protection locked="0"/>
    </xf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22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3" fillId="0" borderId="0" xfId="134" applyFont="1" applyFill="1"/>
    <xf numFmtId="0" fontId="124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4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2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6" fillId="0" borderId="0" xfId="135" applyFont="1" applyBorder="1" applyAlignment="1">
      <alignment horizontal="left"/>
    </xf>
    <xf numFmtId="0" fontId="126" fillId="0" borderId="0" xfId="135" applyFont="1" applyBorder="1" applyAlignment="1">
      <alignment horizontal="center"/>
    </xf>
    <xf numFmtId="0" fontId="40" fillId="0" borderId="0" xfId="135"/>
    <xf numFmtId="0" fontId="127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8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8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5" fillId="0" borderId="0" xfId="0" applyFont="1" applyAlignment="1">
      <alignment horizontal="justify" vertical="center"/>
    </xf>
    <xf numFmtId="0" fontId="126" fillId="0" borderId="0" xfId="0" applyFont="1" applyBorder="1" applyAlignment="1">
      <alignment horizontal="left"/>
    </xf>
    <xf numFmtId="0" fontId="126" fillId="0" borderId="0" xfId="0" applyFont="1" applyBorder="1" applyAlignment="1"/>
    <xf numFmtId="0" fontId="126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8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4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5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4" borderId="22" xfId="146" applyNumberFormat="1" applyFont="1" applyFill="1" applyBorder="1" applyProtection="1">
      <protection locked="0"/>
    </xf>
    <xf numFmtId="2" fontId="118" fillId="34" borderId="24" xfId="146" applyNumberFormat="1" applyFont="1" applyFill="1" applyBorder="1" applyProtection="1">
      <protection locked="0"/>
    </xf>
    <xf numFmtId="2" fontId="118" fillId="34" borderId="55" xfId="152" applyNumberFormat="1" applyFont="1" applyFill="1" applyBorder="1" applyProtection="1">
      <protection locked="0"/>
    </xf>
    <xf numFmtId="2" fontId="118" fillId="34" borderId="22" xfId="151" applyNumberFormat="1" applyFont="1" applyFill="1" applyBorder="1" applyProtection="1">
      <protection locked="0"/>
    </xf>
    <xf numFmtId="2" fontId="118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8" fillId="34" borderId="22" xfId="146" applyNumberFormat="1" applyFont="1" applyFill="1" applyBorder="1" applyProtection="1">
      <protection locked="0"/>
    </xf>
    <xf numFmtId="3" fontId="118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3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 vertical="center" wrapText="1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40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8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3" fillId="0" borderId="0" xfId="202" applyFont="1"/>
    <xf numFmtId="0" fontId="47" fillId="0" borderId="0" xfId="202" applyFont="1"/>
    <xf numFmtId="0" fontId="48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3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4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8" fillId="0" borderId="22" xfId="205" applyNumberFormat="1" applyFont="1" applyFill="1" applyBorder="1" applyProtection="1">
      <protection locked="0"/>
    </xf>
    <xf numFmtId="4" fontId="118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16" xfId="0" applyNumberFormat="1" applyFont="1" applyBorder="1" applyAlignment="1">
      <alignment horizontal="center" vertical="center" wrapText="1"/>
    </xf>
    <xf numFmtId="0" fontId="37" fillId="0" borderId="17" xfId="0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2" fontId="37" fillId="49" borderId="34" xfId="0" applyNumberFormat="1" applyFont="1" applyFill="1" applyBorder="1" applyAlignment="1">
      <alignment horizontal="center"/>
    </xf>
    <xf numFmtId="164" fontId="37" fillId="24" borderId="34" xfId="0" applyNumberFormat="1" applyFont="1" applyFill="1" applyBorder="1" applyAlignment="1">
      <alignment horizontal="center"/>
    </xf>
    <xf numFmtId="2" fontId="37" fillId="49" borderId="84" xfId="0" applyNumberFormat="1" applyFont="1" applyFill="1" applyBorder="1" applyAlignment="1">
      <alignment horizontal="center"/>
    </xf>
    <xf numFmtId="164" fontId="37" fillId="24" borderId="84" xfId="0" applyNumberFormat="1" applyFont="1" applyFill="1" applyBorder="1" applyAlignment="1">
      <alignment horizontal="center"/>
    </xf>
    <xf numFmtId="0" fontId="37" fillId="0" borderId="49" xfId="0" applyFont="1" applyBorder="1"/>
    <xf numFmtId="2" fontId="27" fillId="49" borderId="45" xfId="0" applyNumberFormat="1" applyFont="1" applyFill="1" applyBorder="1" applyAlignment="1">
      <alignment horizontal="center"/>
    </xf>
    <xf numFmtId="164" fontId="27" fillId="24" borderId="45" xfId="0" applyNumberFormat="1" applyFont="1" applyFill="1" applyBorder="1" applyAlignment="1">
      <alignment horizontal="center"/>
    </xf>
    <xf numFmtId="14" fontId="23" fillId="0" borderId="27" xfId="0" applyNumberFormat="1" applyFont="1" applyFill="1" applyBorder="1" applyAlignment="1">
      <alignment horizontal="center" vertical="center" wrapText="1"/>
    </xf>
    <xf numFmtId="179" fontId="23" fillId="0" borderId="28" xfId="0" applyNumberFormat="1" applyFont="1" applyFill="1" applyBorder="1" applyAlignment="1">
      <alignment horizontal="center" vertical="center" wrapText="1"/>
    </xf>
    <xf numFmtId="3" fontId="37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4" fillId="0" borderId="0" xfId="207" applyFont="1" applyAlignment="1"/>
    <xf numFmtId="180" fontId="165" fillId="0" borderId="0" xfId="207" applyFont="1" applyBorder="1"/>
    <xf numFmtId="180" fontId="165" fillId="0" borderId="0" xfId="207" applyFont="1"/>
    <xf numFmtId="180" fontId="166" fillId="0" borderId="0" xfId="207" applyNumberFormat="1" applyFont="1" applyFill="1" applyBorder="1" applyAlignment="1" applyProtection="1">
      <alignment horizontal="center"/>
    </xf>
    <xf numFmtId="180" fontId="167" fillId="0" borderId="0" xfId="207" applyFont="1" applyBorder="1" applyAlignment="1">
      <alignment horizontal="center"/>
    </xf>
    <xf numFmtId="181" fontId="166" fillId="0" borderId="0" xfId="207" applyNumberFormat="1" applyFont="1" applyBorder="1" applyAlignment="1">
      <alignment horizontal="center"/>
    </xf>
    <xf numFmtId="180" fontId="165" fillId="0" borderId="0" xfId="207" applyFont="1" applyBorder="1" applyAlignment="1">
      <alignment horizontal="center"/>
    </xf>
    <xf numFmtId="180" fontId="168" fillId="0" borderId="0" xfId="207" applyFont="1" applyBorder="1"/>
    <xf numFmtId="2" fontId="165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2" fontId="23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7" fillId="0" borderId="0" xfId="0" applyFont="1" applyFill="1" applyAlignment="1">
      <alignment horizontal="left" vertical="center"/>
    </xf>
    <xf numFmtId="2" fontId="21" fillId="0" borderId="0" xfId="0" applyNumberFormat="1" applyFont="1" applyAlignment="1">
      <alignment vertical="center"/>
    </xf>
    <xf numFmtId="180" fontId="170" fillId="0" borderId="0" xfId="207" applyFont="1"/>
    <xf numFmtId="0" fontId="171" fillId="0" borderId="0" xfId="0" applyFont="1"/>
    <xf numFmtId="0" fontId="100" fillId="0" borderId="0" xfId="134" applyFont="1"/>
    <xf numFmtId="4" fontId="43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8" fillId="0" borderId="24" xfId="205" applyNumberFormat="1" applyFont="1" applyFill="1" applyBorder="1" applyProtection="1">
      <protection locked="0"/>
    </xf>
    <xf numFmtId="4" fontId="118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2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82" fillId="0" borderId="22" xfId="216" applyNumberFormat="1" applyFont="1" applyFill="1" applyBorder="1" applyProtection="1">
      <protection locked="0"/>
    </xf>
    <xf numFmtId="4" fontId="182" fillId="34" borderId="22" xfId="216" applyNumberFormat="1" applyFont="1" applyFill="1" applyBorder="1" applyProtection="1">
      <protection locked="0"/>
    </xf>
    <xf numFmtId="4" fontId="180" fillId="0" borderId="0" xfId="216" applyNumberFormat="1" applyFont="1" applyBorder="1" applyProtection="1">
      <protection locked="0"/>
    </xf>
    <xf numFmtId="0" fontId="184" fillId="0" borderId="0" xfId="0" applyFont="1" applyAlignment="1">
      <alignment vertical="center"/>
    </xf>
    <xf numFmtId="0" fontId="14" fillId="0" borderId="0" xfId="220"/>
    <xf numFmtId="0" fontId="187" fillId="58" borderId="0" xfId="134" applyFont="1" applyFill="1" applyAlignment="1">
      <alignment vertical="center"/>
    </xf>
    <xf numFmtId="14" fontId="187" fillId="58" borderId="0" xfId="134" applyNumberFormat="1" applyFont="1" applyFill="1" applyAlignment="1">
      <alignment horizontal="right" vertical="center"/>
    </xf>
    <xf numFmtId="0" fontId="188" fillId="58" borderId="0" xfId="134" applyFont="1" applyFill="1" applyProtection="1">
      <protection locked="0"/>
    </xf>
    <xf numFmtId="0" fontId="188" fillId="58" borderId="0" xfId="134" applyFont="1" applyFill="1"/>
    <xf numFmtId="9" fontId="188" fillId="58" borderId="0" xfId="167" applyFont="1" applyFill="1"/>
    <xf numFmtId="4" fontId="180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82" fillId="0" borderId="24" xfId="216" applyNumberFormat="1" applyFont="1" applyFill="1" applyBorder="1" applyProtection="1">
      <protection locked="0"/>
    </xf>
    <xf numFmtId="4" fontId="182" fillId="34" borderId="24" xfId="216" applyNumberFormat="1" applyFont="1" applyFill="1" applyBorder="1" applyProtection="1">
      <protection locked="0"/>
    </xf>
    <xf numFmtId="4" fontId="180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6" fillId="50" borderId="0" xfId="255" applyFont="1" applyFill="1"/>
    <xf numFmtId="0" fontId="197" fillId="50" borderId="0" xfId="255" applyFont="1" applyFill="1"/>
    <xf numFmtId="0" fontId="52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0" fontId="198" fillId="27" borderId="0" xfId="255" applyFont="1" applyFill="1" applyAlignment="1">
      <alignment horizontal="left"/>
    </xf>
    <xf numFmtId="0" fontId="199" fillId="27" borderId="0" xfId="255" applyFont="1" applyFill="1"/>
    <xf numFmtId="4" fontId="181" fillId="51" borderId="38" xfId="216" applyNumberFormat="1" applyFont="1" applyFill="1" applyBorder="1" applyProtection="1">
      <protection locked="0"/>
    </xf>
    <xf numFmtId="4" fontId="181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7" fillId="52" borderId="0" xfId="255" applyFill="1"/>
    <xf numFmtId="0" fontId="39" fillId="52" borderId="0" xfId="0" applyFont="1" applyFill="1"/>
    <xf numFmtId="0" fontId="200" fillId="52" borderId="0" xfId="255" applyFont="1" applyFill="1"/>
    <xf numFmtId="0" fontId="29" fillId="52" borderId="0" xfId="0" applyFont="1" applyFill="1"/>
    <xf numFmtId="0" fontId="86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80" fillId="48" borderId="22" xfId="216" applyNumberFormat="1" applyFont="1" applyFill="1" applyBorder="1" applyProtection="1">
      <protection locked="0"/>
    </xf>
    <xf numFmtId="4" fontId="180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8" fillId="48" borderId="22" xfId="205" applyNumberFormat="1" applyFont="1" applyFill="1" applyBorder="1" applyProtection="1">
      <protection locked="0"/>
    </xf>
    <xf numFmtId="4" fontId="118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3" fontId="61" fillId="0" borderId="23" xfId="0" applyNumberFormat="1" applyFont="1" applyBorder="1" applyAlignment="1">
      <alignment horizontal="center"/>
    </xf>
    <xf numFmtId="165" fontId="61" fillId="27" borderId="54" xfId="0" applyNumberFormat="1" applyFont="1" applyFill="1" applyBorder="1" applyAlignment="1">
      <alignment horizontal="center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10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60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12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3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10" fillId="0" borderId="0" xfId="300" applyFont="1"/>
    <xf numFmtId="0" fontId="214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7" fillId="0" borderId="29" xfId="202" applyFont="1" applyBorder="1" applyAlignment="1">
      <alignment vertical="center"/>
    </xf>
    <xf numFmtId="3" fontId="218" fillId="0" borderId="30" xfId="154" applyNumberFormat="1" applyFont="1" applyBorder="1"/>
    <xf numFmtId="3" fontId="218" fillId="27" borderId="56" xfId="154" applyNumberFormat="1" applyFont="1" applyFill="1" applyBorder="1"/>
    <xf numFmtId="3" fontId="218" fillId="0" borderId="31" xfId="154" applyNumberFormat="1" applyFont="1" applyBorder="1"/>
    <xf numFmtId="3" fontId="218" fillId="27" borderId="15" xfId="154" applyNumberFormat="1" applyFont="1" applyFill="1" applyBorder="1"/>
    <xf numFmtId="3" fontId="219" fillId="0" borderId="32" xfId="154" applyNumberFormat="1" applyFont="1" applyBorder="1"/>
    <xf numFmtId="3" fontId="219" fillId="0" borderId="50" xfId="154" applyNumberFormat="1" applyFont="1" applyBorder="1"/>
    <xf numFmtId="3" fontId="219" fillId="27" borderId="57" xfId="154" applyNumberFormat="1" applyFont="1" applyFill="1" applyBorder="1"/>
    <xf numFmtId="3" fontId="219" fillId="0" borderId="51" xfId="154" applyNumberFormat="1" applyFont="1" applyBorder="1"/>
    <xf numFmtId="3" fontId="219" fillId="0" borderId="50" xfId="202" applyNumberFormat="1" applyFont="1" applyBorder="1"/>
    <xf numFmtId="3" fontId="219" fillId="27" borderId="50" xfId="202" applyNumberFormat="1" applyFont="1" applyFill="1" applyBorder="1"/>
    <xf numFmtId="3" fontId="219" fillId="0" borderId="51" xfId="202" applyNumberFormat="1" applyFont="1" applyFill="1" applyBorder="1"/>
    <xf numFmtId="3" fontId="219" fillId="0" borderId="20" xfId="154" applyNumberFormat="1" applyFont="1" applyBorder="1"/>
    <xf numFmtId="3" fontId="219" fillId="0" borderId="22" xfId="202" applyNumberFormat="1" applyFont="1" applyBorder="1"/>
    <xf numFmtId="3" fontId="219" fillId="27" borderId="22" xfId="202" applyNumberFormat="1" applyFont="1" applyFill="1" applyBorder="1"/>
    <xf numFmtId="3" fontId="219" fillId="0" borderId="24" xfId="202" applyNumberFormat="1" applyFont="1" applyBorder="1"/>
    <xf numFmtId="3" fontId="219" fillId="0" borderId="24" xfId="202" applyNumberFormat="1" applyFont="1" applyFill="1" applyBorder="1"/>
    <xf numFmtId="3" fontId="219" fillId="0" borderId="33" xfId="154" applyNumberFormat="1" applyFont="1" applyBorder="1"/>
    <xf numFmtId="3" fontId="219" fillId="0" borderId="38" xfId="202" applyNumberFormat="1" applyFont="1" applyBorder="1"/>
    <xf numFmtId="3" fontId="219" fillId="27" borderId="38" xfId="202" applyNumberFormat="1" applyFont="1" applyFill="1" applyBorder="1"/>
    <xf numFmtId="3" fontId="219" fillId="0" borderId="25" xfId="202" applyNumberFormat="1" applyFont="1" applyBorder="1"/>
    <xf numFmtId="182" fontId="99" fillId="0" borderId="0" xfId="164" applyNumberFormat="1" applyFont="1" applyFill="1" applyBorder="1"/>
    <xf numFmtId="0" fontId="21" fillId="0" borderId="0" xfId="155" applyFont="1" applyFill="1" applyBorder="1"/>
    <xf numFmtId="0" fontId="221" fillId="0" borderId="0" xfId="0" applyFont="1"/>
    <xf numFmtId="0" fontId="222" fillId="0" borderId="0" xfId="0" applyFont="1"/>
    <xf numFmtId="0" fontId="157" fillId="0" borderId="0" xfId="0" applyFont="1" applyAlignment="1">
      <alignment vertical="center"/>
    </xf>
    <xf numFmtId="0" fontId="223" fillId="0" borderId="0" xfId="0" applyFont="1" applyAlignment="1">
      <alignment vertical="center"/>
    </xf>
    <xf numFmtId="0" fontId="224" fillId="0" borderId="0" xfId="0" applyFont="1"/>
    <xf numFmtId="0" fontId="225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5" fillId="0" borderId="0" xfId="307" applyFont="1"/>
    <xf numFmtId="0" fontId="94" fillId="0" borderId="0" xfId="307" applyFont="1"/>
    <xf numFmtId="0" fontId="40" fillId="0" borderId="0" xfId="307"/>
    <xf numFmtId="0" fontId="94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27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4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20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4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6" fillId="0" borderId="40" xfId="0" applyFont="1" applyBorder="1"/>
    <xf numFmtId="0" fontId="2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8" fillId="28" borderId="0" xfId="0" applyFont="1" applyFill="1" applyAlignment="1">
      <alignment vertical="center"/>
    </xf>
    <xf numFmtId="0" fontId="229" fillId="28" borderId="0" xfId="0" applyFont="1" applyFill="1" applyAlignment="1">
      <alignment vertical="center"/>
    </xf>
    <xf numFmtId="0" fontId="226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6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0" fillId="0" borderId="0" xfId="135" applyFont="1"/>
    <xf numFmtId="0" fontId="128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40" fillId="48" borderId="0" xfId="135" applyFont="1" applyFill="1"/>
    <xf numFmtId="0" fontId="128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5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40" fillId="52" borderId="0" xfId="135" applyFill="1"/>
    <xf numFmtId="2" fontId="47" fillId="52" borderId="0" xfId="135" applyNumberFormat="1" applyFont="1" applyFill="1" applyBorder="1"/>
    <xf numFmtId="0" fontId="40" fillId="52" borderId="0" xfId="135" applyFont="1" applyFill="1"/>
    <xf numFmtId="0" fontId="128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5" fillId="52" borderId="0" xfId="135" applyNumberFormat="1" applyFont="1" applyFill="1" applyBorder="1"/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3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30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2" fillId="0" borderId="0" xfId="0" applyFont="1"/>
    <xf numFmtId="180" fontId="224" fillId="0" borderId="0" xfId="207" applyFont="1"/>
    <xf numFmtId="180" fontId="166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40" fillId="0" borderId="0" xfId="306" applyBorder="1"/>
    <xf numFmtId="3" fontId="219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9" fillId="0" borderId="0" xfId="164" applyNumberFormat="1" applyFont="1" applyFill="1" applyBorder="1"/>
    <xf numFmtId="0" fontId="48" fillId="77" borderId="19" xfId="306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0" fontId="0" fillId="48" borderId="0" xfId="0" applyFill="1"/>
    <xf numFmtId="0" fontId="48" fillId="77" borderId="47" xfId="306" applyFont="1" applyFill="1" applyBorder="1"/>
    <xf numFmtId="0" fontId="241" fillId="80" borderId="44" xfId="210" applyFont="1" applyFill="1" applyBorder="1" applyAlignment="1">
      <alignment horizontal="center" vertical="center" wrapText="1"/>
    </xf>
    <xf numFmtId="4" fontId="242" fillId="58" borderId="50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3" fillId="58" borderId="22" xfId="331" applyNumberFormat="1" applyFont="1" applyFill="1" applyBorder="1" applyProtection="1">
      <protection locked="0"/>
    </xf>
    <xf numFmtId="4" fontId="243" fillId="82" borderId="22" xfId="331" applyNumberFormat="1" applyFont="1" applyFill="1" applyBorder="1" applyProtection="1">
      <protection locked="0"/>
    </xf>
    <xf numFmtId="4" fontId="242" fillId="58" borderId="0" xfId="331" applyNumberFormat="1" applyFont="1" applyFill="1" applyBorder="1" applyProtection="1">
      <protection locked="0"/>
    </xf>
    <xf numFmtId="4" fontId="240" fillId="84" borderId="30" xfId="331" applyNumberFormat="1" applyFont="1" applyFill="1" applyBorder="1" applyProtection="1">
      <protection locked="0"/>
    </xf>
    <xf numFmtId="4" fontId="240" fillId="84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5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2" fillId="0" borderId="40" xfId="0" applyFont="1" applyBorder="1"/>
    <xf numFmtId="0" fontId="112" fillId="0" borderId="49" xfId="0" applyFont="1" applyBorder="1"/>
    <xf numFmtId="4" fontId="45" fillId="0" borderId="84" xfId="0" applyNumberFormat="1" applyFont="1" applyBorder="1" applyAlignment="1">
      <alignment horizontal="right" vertical="top" wrapText="1"/>
    </xf>
    <xf numFmtId="4" fontId="45" fillId="0" borderId="45" xfId="0" applyNumberFormat="1" applyFont="1" applyBorder="1" applyAlignment="1">
      <alignment horizontal="right" vertical="top" wrapText="1"/>
    </xf>
    <xf numFmtId="4" fontId="45" fillId="0" borderId="43" xfId="0" applyNumberFormat="1" applyFont="1" applyBorder="1" applyAlignment="1">
      <alignment horizontal="right" vertical="top" wrapText="1"/>
    </xf>
    <xf numFmtId="4" fontId="45" fillId="0" borderId="44" xfId="0" applyNumberFormat="1" applyFont="1" applyBorder="1" applyAlignment="1">
      <alignment horizontal="right" vertical="top" wrapText="1"/>
    </xf>
    <xf numFmtId="0" fontId="53" fillId="0" borderId="52" xfId="0" applyFont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 wrapText="1"/>
    </xf>
    <xf numFmtId="14" fontId="113" fillId="0" borderId="63" xfId="0" applyNumberFormat="1" applyFont="1" applyBorder="1" applyAlignment="1">
      <alignment horizontal="center" vertical="center" wrapText="1"/>
    </xf>
    <xf numFmtId="0" fontId="112" fillId="0" borderId="72" xfId="0" applyFont="1" applyBorder="1"/>
    <xf numFmtId="4" fontId="45" fillId="0" borderId="82" xfId="0" applyNumberFormat="1" applyFont="1" applyBorder="1" applyAlignment="1">
      <alignment horizontal="right" vertical="top" wrapText="1"/>
    </xf>
    <xf numFmtId="4" fontId="45" fillId="0" borderId="83" xfId="0" applyNumberFormat="1" applyFont="1" applyBorder="1" applyAlignment="1">
      <alignment horizontal="right" vertical="top" wrapText="1"/>
    </xf>
    <xf numFmtId="4" fontId="45" fillId="0" borderId="51" xfId="0" applyNumberFormat="1" applyFont="1" applyBorder="1" applyAlignment="1">
      <alignment horizontal="right" vertical="top" wrapText="1"/>
    </xf>
    <xf numFmtId="0" fontId="47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6" borderId="19" xfId="0" applyFont="1" applyFill="1" applyBorder="1" applyAlignment="1">
      <alignment horizontal="center" vertical="center" wrapText="1"/>
    </xf>
    <xf numFmtId="0" fontId="23" fillId="86" borderId="78" xfId="0" applyFont="1" applyFill="1" applyBorder="1" applyAlignment="1">
      <alignment horizontal="center" vertical="center" wrapText="1"/>
    </xf>
    <xf numFmtId="0" fontId="61" fillId="86" borderId="47" xfId="0" applyFont="1" applyFill="1" applyBorder="1" applyAlignment="1">
      <alignment horizontal="center" vertical="center" wrapText="1"/>
    </xf>
    <xf numFmtId="0" fontId="23" fillId="86" borderId="21" xfId="0" applyFont="1" applyFill="1" applyBorder="1" applyAlignment="1">
      <alignment horizontal="center" vertical="center" wrapText="1"/>
    </xf>
    <xf numFmtId="0" fontId="23" fillId="86" borderId="48" xfId="0" applyFont="1" applyFill="1" applyBorder="1" applyAlignment="1">
      <alignment horizontal="center" vertical="center" wrapText="1"/>
    </xf>
    <xf numFmtId="0" fontId="61" fillId="86" borderId="46" xfId="0" applyFont="1" applyFill="1" applyBorder="1" applyAlignment="1">
      <alignment horizontal="center" vertical="center" wrapText="1"/>
    </xf>
    <xf numFmtId="0" fontId="23" fillId="86" borderId="64" xfId="0" applyFont="1" applyFill="1" applyBorder="1" applyAlignment="1">
      <alignment horizontal="center" vertical="center" wrapText="1"/>
    </xf>
    <xf numFmtId="0" fontId="23" fillId="86" borderId="65" xfId="0" applyFont="1" applyFill="1" applyBorder="1" applyAlignment="1">
      <alignment horizontal="center" vertical="center" wrapText="1"/>
    </xf>
    <xf numFmtId="0" fontId="93" fillId="86" borderId="66" xfId="0" applyFont="1" applyFill="1" applyBorder="1" applyAlignment="1">
      <alignment horizontal="center" vertical="center" wrapText="1"/>
    </xf>
    <xf numFmtId="164" fontId="18" fillId="86" borderId="17" xfId="0" applyNumberFormat="1" applyFont="1" applyFill="1" applyBorder="1"/>
    <xf numFmtId="164" fontId="18" fillId="86" borderId="40" xfId="0" applyNumberFormat="1" applyFont="1" applyFill="1" applyBorder="1"/>
    <xf numFmtId="164" fontId="23" fillId="86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51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0" fontId="226" fillId="0" borderId="111" xfId="0" applyFont="1" applyBorder="1"/>
    <xf numFmtId="0" fontId="226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4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42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42" fillId="58" borderId="24" xfId="331" applyNumberFormat="1" applyFont="1" applyFill="1" applyBorder="1" applyProtection="1">
      <protection locked="0"/>
    </xf>
    <xf numFmtId="4" fontId="242" fillId="82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43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43" fillId="82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42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6" fillId="0" borderId="0" xfId="0" applyFont="1" applyAlignment="1">
      <alignment horizontal="left" vertical="center"/>
    </xf>
    <xf numFmtId="0" fontId="65" fillId="0" borderId="2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208" fillId="0" borderId="0" xfId="301" applyFont="1"/>
    <xf numFmtId="0" fontId="19" fillId="0" borderId="0" xfId="301" applyFont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5" fillId="0" borderId="0" xfId="301" applyFont="1" applyBorder="1"/>
    <xf numFmtId="164" fontId="115" fillId="0" borderId="0" xfId="301" applyNumberFormat="1" applyFont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6" fillId="0" borderId="0" xfId="0" applyFont="1"/>
    <xf numFmtId="0" fontId="257" fillId="0" borderId="0" xfId="0" applyFont="1"/>
    <xf numFmtId="0" fontId="232" fillId="0" borderId="0" xfId="0" applyFont="1" applyAlignment="1">
      <alignment vertical="center"/>
    </xf>
    <xf numFmtId="0" fontId="65" fillId="0" borderId="0" xfId="202" applyFont="1" applyBorder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7" fillId="0" borderId="0" xfId="300" applyFont="1"/>
    <xf numFmtId="0" fontId="48" fillId="77" borderId="87" xfId="306" applyFont="1" applyFill="1" applyBorder="1"/>
    <xf numFmtId="4" fontId="232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2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7" borderId="28" xfId="300" applyFont="1" applyFill="1" applyBorder="1" applyAlignment="1">
      <alignment horizontal="center" vertical="center" wrapText="1"/>
    </xf>
    <xf numFmtId="165" fontId="47" fillId="87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32" fillId="48" borderId="14" xfId="207" applyFont="1" applyFill="1" applyBorder="1" applyAlignment="1">
      <alignment horizontal="center" vertical="center"/>
    </xf>
    <xf numFmtId="180" fontId="260" fillId="0" borderId="14" xfId="207" applyFont="1" applyFill="1" applyBorder="1" applyAlignment="1">
      <alignment horizontal="center" vertical="center"/>
    </xf>
    <xf numFmtId="1" fontId="260" fillId="0" borderId="14" xfId="207" applyNumberFormat="1" applyFont="1" applyFill="1" applyBorder="1" applyAlignment="1">
      <alignment horizontal="center" vertical="center"/>
    </xf>
    <xf numFmtId="0" fontId="260" fillId="0" borderId="14" xfId="207" applyNumberFormat="1" applyFont="1" applyFill="1" applyBorder="1" applyAlignment="1">
      <alignment horizontal="center" vertical="center"/>
    </xf>
    <xf numFmtId="0" fontId="260" fillId="0" borderId="26" xfId="207" applyNumberFormat="1" applyFont="1" applyFill="1" applyBorder="1" applyAlignment="1">
      <alignment horizontal="center" vertical="center"/>
    </xf>
    <xf numFmtId="1" fontId="260" fillId="0" borderId="26" xfId="207" applyNumberFormat="1" applyFont="1" applyFill="1" applyBorder="1" applyAlignment="1">
      <alignment horizontal="center" vertical="center"/>
    </xf>
    <xf numFmtId="2" fontId="261" fillId="0" borderId="82" xfId="207" applyNumberFormat="1" applyFont="1" applyFill="1" applyBorder="1" applyAlignment="1" applyProtection="1">
      <alignment horizontal="center"/>
    </xf>
    <xf numFmtId="2" fontId="261" fillId="0" borderId="43" xfId="207" applyNumberFormat="1" applyFont="1" applyFill="1" applyBorder="1" applyAlignment="1" applyProtection="1">
      <alignment horizontal="center"/>
    </xf>
    <xf numFmtId="174" fontId="260" fillId="48" borderId="43" xfId="182" applyFont="1" applyFill="1" applyBorder="1">
      <alignment vertical="center"/>
    </xf>
    <xf numFmtId="174" fontId="260" fillId="48" borderId="44" xfId="182" applyFont="1" applyFill="1" applyBorder="1">
      <alignment vertical="center"/>
    </xf>
    <xf numFmtId="2" fontId="261" fillId="0" borderId="44" xfId="207" applyNumberFormat="1" applyFont="1" applyFill="1" applyBorder="1" applyAlignment="1" applyProtection="1">
      <alignment horizontal="center"/>
    </xf>
    <xf numFmtId="174" fontId="260" fillId="0" borderId="72" xfId="182" applyFont="1" applyBorder="1">
      <alignment vertical="center"/>
    </xf>
    <xf numFmtId="174" fontId="260" fillId="0" borderId="40" xfId="182" applyFont="1" applyBorder="1">
      <alignment vertical="center"/>
    </xf>
    <xf numFmtId="174" fontId="260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5" fillId="0" borderId="0" xfId="451" applyFont="1" applyAlignment="1">
      <alignment horizontal="left" vertical="center"/>
    </xf>
    <xf numFmtId="0" fontId="47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5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63" fillId="0" borderId="0" xfId="452" applyFont="1"/>
    <xf numFmtId="0" fontId="5" fillId="0" borderId="0" xfId="452"/>
    <xf numFmtId="0" fontId="264" fillId="0" borderId="0" xfId="452" applyFont="1"/>
    <xf numFmtId="0" fontId="49" fillId="0" borderId="0" xfId="453" applyFont="1"/>
    <xf numFmtId="0" fontId="265" fillId="0" borderId="0" xfId="452" applyFont="1"/>
    <xf numFmtId="0" fontId="266" fillId="0" borderId="0" xfId="452" applyFont="1"/>
    <xf numFmtId="14" fontId="267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3" fillId="88" borderId="26" xfId="452" applyFont="1" applyFill="1" applyBorder="1" applyAlignment="1">
      <alignment horizontal="center"/>
    </xf>
    <xf numFmtId="0" fontId="153" fillId="88" borderId="67" xfId="452" applyFont="1" applyFill="1" applyBorder="1" applyAlignment="1">
      <alignment horizontal="center" vertical="center"/>
    </xf>
    <xf numFmtId="0" fontId="153" fillId="88" borderId="30" xfId="452" applyFont="1" applyFill="1" applyBorder="1" applyAlignment="1">
      <alignment horizontal="center" vertical="center"/>
    </xf>
    <xf numFmtId="0" fontId="153" fillId="88" borderId="16" xfId="452" applyFont="1" applyFill="1" applyBorder="1" applyAlignment="1">
      <alignment horizontal="center" vertical="center"/>
    </xf>
    <xf numFmtId="0" fontId="268" fillId="0" borderId="39" xfId="452" applyFont="1" applyBorder="1" applyAlignment="1">
      <alignment horizontal="centerContinuous"/>
    </xf>
    <xf numFmtId="185" fontId="153" fillId="0" borderId="0" xfId="452" applyNumberFormat="1" applyFont="1" applyBorder="1" applyAlignment="1">
      <alignment horizontal="centerContinuous"/>
    </xf>
    <xf numFmtId="185" fontId="153" fillId="0" borderId="63" xfId="452" applyNumberFormat="1" applyFont="1" applyBorder="1" applyAlignment="1">
      <alignment horizontal="centerContinuous"/>
    </xf>
    <xf numFmtId="0" fontId="268" fillId="0" borderId="43" xfId="452" applyFont="1" applyBorder="1" applyAlignment="1">
      <alignment horizontal="left" indent="1"/>
    </xf>
    <xf numFmtId="0" fontId="268" fillId="0" borderId="44" xfId="452" applyFont="1" applyBorder="1" applyAlignment="1">
      <alignment horizontal="left" indent="1"/>
    </xf>
    <xf numFmtId="4" fontId="45" fillId="0" borderId="0" xfId="451" applyNumberFormat="1" applyFont="1"/>
    <xf numFmtId="4" fontId="40" fillId="0" borderId="0" xfId="306" applyNumberFormat="1"/>
    <xf numFmtId="165" fontId="40" fillId="0" borderId="0" xfId="306" applyNumberForma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8" fillId="0" borderId="0" xfId="453" applyNumberFormat="1" applyFont="1" applyFill="1" applyBorder="1"/>
    <xf numFmtId="3" fontId="20" fillId="0" borderId="0" xfId="300" applyNumberFormat="1" applyFont="1" applyFill="1" applyBorder="1" applyAlignment="1">
      <alignment horizontal="right" vertical="center" indent="2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4" fontId="21" fillId="0" borderId="34" xfId="300" applyNumberFormat="1" applyFont="1" applyFill="1" applyBorder="1" applyAlignment="1">
      <alignment horizontal="center" vertical="center" wrapText="1"/>
    </xf>
    <xf numFmtId="164" fontId="21" fillId="0" borderId="84" xfId="300" applyNumberFormat="1" applyFont="1" applyFill="1" applyBorder="1" applyAlignment="1">
      <alignment horizontal="center" vertical="center"/>
    </xf>
    <xf numFmtId="164" fontId="21" fillId="0" borderId="84" xfId="300" applyNumberFormat="1" applyFont="1" applyFill="1" applyBorder="1" applyAlignment="1">
      <alignment horizontal="center"/>
    </xf>
    <xf numFmtId="164" fontId="21" fillId="0" borderId="34" xfId="300" applyNumberFormat="1" applyFont="1" applyFill="1" applyBorder="1" applyAlignment="1">
      <alignment horizontal="center" vertical="center"/>
    </xf>
    <xf numFmtId="164" fontId="21" fillId="0" borderId="84" xfId="300" applyNumberFormat="1" applyFont="1" applyFill="1" applyBorder="1" applyAlignment="1">
      <alignment horizontal="center" vertical="center" wrapText="1"/>
    </xf>
    <xf numFmtId="164" fontId="21" fillId="0" borderId="45" xfId="300" applyNumberFormat="1" applyFont="1" applyFill="1" applyBorder="1" applyAlignment="1">
      <alignment horizontal="center"/>
    </xf>
    <xf numFmtId="0" fontId="47" fillId="0" borderId="27" xfId="312" applyFont="1" applyBorder="1" applyAlignment="1">
      <alignment horizontal="centerContinuous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0" fontId="65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5" fillId="0" borderId="0" xfId="312" applyFont="1"/>
    <xf numFmtId="2" fontId="232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6" fillId="0" borderId="0" xfId="202" applyFont="1" applyFill="1"/>
    <xf numFmtId="0" fontId="53" fillId="0" borderId="0" xfId="202" applyFont="1" applyFill="1"/>
    <xf numFmtId="0" fontId="49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6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5" fillId="0" borderId="0" xfId="457" applyFont="1"/>
    <xf numFmtId="0" fontId="2" fillId="0" borderId="0" xfId="457"/>
    <xf numFmtId="2" fontId="157" fillId="0" borderId="0" xfId="202" applyNumberFormat="1" applyFont="1" applyFill="1" applyAlignment="1">
      <alignment horizontal="left"/>
    </xf>
    <xf numFmtId="0" fontId="48" fillId="0" borderId="0" xfId="312" applyFont="1"/>
    <xf numFmtId="0" fontId="236" fillId="0" borderId="0" xfId="202" applyFont="1"/>
    <xf numFmtId="0" fontId="269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7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9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5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1" fontId="18" fillId="0" borderId="35" xfId="0" applyNumberFormat="1" applyFont="1" applyBorder="1"/>
    <xf numFmtId="1" fontId="18" fillId="0" borderId="32" xfId="0" applyNumberFormat="1" applyFont="1" applyBorder="1"/>
    <xf numFmtId="1" fontId="18" fillId="0" borderId="22" xfId="0" applyNumberFormat="1" applyFont="1" applyBorder="1"/>
    <xf numFmtId="0" fontId="45" fillId="32" borderId="0" xfId="0" applyFont="1" applyFill="1" applyBorder="1"/>
    <xf numFmtId="4" fontId="45" fillId="32" borderId="0" xfId="0" applyNumberFormat="1" applyFont="1" applyFill="1" applyBorder="1"/>
    <xf numFmtId="0" fontId="5" fillId="0" borderId="0" xfId="452" applyBorder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183" fontId="240" fillId="79" borderId="22" xfId="210" applyNumberFormat="1" applyFont="1" applyFill="1" applyBorder="1" applyAlignment="1" applyProtection="1">
      <alignment horizontal="center" vertical="center" wrapText="1"/>
      <protection locked="0"/>
    </xf>
    <xf numFmtId="4" fontId="242" fillId="58" borderId="22" xfId="459" applyNumberFormat="1" applyFont="1" applyFill="1" applyBorder="1" applyProtection="1">
      <protection locked="0"/>
    </xf>
    <xf numFmtId="184" fontId="240" fillId="81" borderId="22" xfId="164" applyNumberFormat="1" applyFont="1" applyFill="1" applyBorder="1" applyAlignment="1">
      <alignment horizontal="right" vertical="center"/>
    </xf>
    <xf numFmtId="4" fontId="242" fillId="82" borderId="22" xfId="459" applyNumberFormat="1" applyFont="1" applyFill="1" applyBorder="1" applyProtection="1">
      <protection locked="0"/>
    </xf>
    <xf numFmtId="184" fontId="240" fillId="83" borderId="22" xfId="164" applyNumberFormat="1" applyFont="1" applyFill="1" applyBorder="1" applyAlignment="1">
      <alignment horizontal="right" vertical="center"/>
    </xf>
    <xf numFmtId="4" fontId="243" fillId="58" borderId="22" xfId="459" applyNumberFormat="1" applyFont="1" applyFill="1" applyBorder="1" applyProtection="1">
      <protection locked="0"/>
    </xf>
    <xf numFmtId="4" fontId="243" fillId="82" borderId="22" xfId="459" applyNumberFormat="1" applyFont="1" applyFill="1" applyBorder="1" applyProtection="1">
      <protection locked="0"/>
    </xf>
    <xf numFmtId="4" fontId="242" fillId="58" borderId="0" xfId="459" applyNumberFormat="1" applyFont="1" applyFill="1" applyProtection="1">
      <protection locked="0"/>
    </xf>
    <xf numFmtId="0" fontId="242" fillId="58" borderId="0" xfId="459" applyFont="1" applyFill="1" applyProtection="1">
      <protection locked="0"/>
    </xf>
    <xf numFmtId="4" fontId="240" fillId="84" borderId="22" xfId="459" applyNumberFormat="1" applyFont="1" applyFill="1" applyBorder="1" applyProtection="1">
      <protection locked="0"/>
    </xf>
    <xf numFmtId="184" fontId="244" fillId="85" borderId="22" xfId="164" applyNumberFormat="1" applyFont="1" applyFill="1" applyBorder="1" applyAlignment="1">
      <alignment horizontal="right" vertical="center"/>
    </xf>
    <xf numFmtId="4" fontId="242" fillId="0" borderId="0" xfId="331" applyNumberFormat="1" applyFont="1" applyFill="1" applyBorder="1" applyProtection="1">
      <protection locked="0"/>
    </xf>
    <xf numFmtId="4" fontId="243" fillId="0" borderId="0" xfId="331" applyNumberFormat="1" applyFont="1" applyFill="1" applyBorder="1" applyProtection="1">
      <protection locked="0"/>
    </xf>
    <xf numFmtId="4" fontId="240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3" fillId="0" borderId="0" xfId="201" applyFont="1" applyFill="1" applyBorder="1"/>
    <xf numFmtId="0" fontId="208" fillId="0" borderId="0" xfId="462" applyFont="1"/>
    <xf numFmtId="0" fontId="19" fillId="0" borderId="0" xfId="462" applyFont="1"/>
    <xf numFmtId="49" fontId="18" fillId="0" borderId="0" xfId="463" applyNumberFormat="1" applyFont="1" applyFill="1" applyBorder="1"/>
    <xf numFmtId="186" fontId="18" fillId="0" borderId="0" xfId="463" applyNumberFormat="1" applyFont="1" applyFill="1" applyBorder="1"/>
    <xf numFmtId="186" fontId="258" fillId="0" borderId="0" xfId="463" applyNumberFormat="1" applyFont="1" applyFill="1" applyBorder="1"/>
    <xf numFmtId="0" fontId="49" fillId="27" borderId="0" xfId="462" applyFont="1" applyFill="1" applyAlignment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47" fillId="0" borderId="82" xfId="462" applyFont="1" applyBorder="1"/>
    <xf numFmtId="164" fontId="47" fillId="48" borderId="53" xfId="462" applyNumberFormat="1" applyFont="1" applyFill="1" applyBorder="1" applyAlignment="1">
      <alignment horizontal="center"/>
    </xf>
    <xf numFmtId="164" fontId="47" fillId="0" borderId="51" xfId="462" applyNumberFormat="1" applyFont="1" applyBorder="1" applyAlignment="1">
      <alignment horizontal="center"/>
    </xf>
    <xf numFmtId="0" fontId="47" fillId="0" borderId="41" xfId="462" applyFont="1" applyBorder="1"/>
    <xf numFmtId="164" fontId="47" fillId="48" borderId="59" xfId="462" applyNumberFormat="1" applyFont="1" applyFill="1" applyBorder="1" applyAlignment="1">
      <alignment horizontal="center"/>
    </xf>
    <xf numFmtId="164" fontId="47" fillId="0" borderId="25" xfId="462" applyNumberFormat="1" applyFont="1" applyBorder="1" applyAlignment="1">
      <alignment horizontal="center"/>
    </xf>
    <xf numFmtId="0" fontId="115" fillId="0" borderId="0" xfId="462" applyFont="1" applyBorder="1"/>
    <xf numFmtId="164" fontId="115" fillId="0" borderId="0" xfId="462" applyNumberFormat="1" applyFont="1" applyBorder="1" applyAlignment="1">
      <alignment horizontal="center"/>
    </xf>
    <xf numFmtId="49" fontId="18" fillId="0" borderId="0" xfId="463" applyNumberFormat="1" applyFont="1" applyBorder="1"/>
    <xf numFmtId="0" fontId="18" fillId="0" borderId="0" xfId="463" applyFont="1" applyBorder="1"/>
    <xf numFmtId="0" fontId="18" fillId="0" borderId="0" xfId="463" applyFont="1" applyFill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7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7" fillId="0" borderId="86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5" fillId="57" borderId="0" xfId="134" applyFont="1" applyFill="1" applyAlignment="1" applyProtection="1">
      <alignment horizontal="right" vertical="center"/>
      <protection locked="0"/>
    </xf>
    <xf numFmtId="0" fontId="186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6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22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8" fillId="0" borderId="86" xfId="135" applyFont="1" applyFill="1" applyBorder="1" applyAlignment="1">
      <alignment horizontal="center"/>
    </xf>
    <xf numFmtId="0" fontId="174" fillId="0" borderId="86" xfId="135" applyFont="1" applyFill="1" applyBorder="1" applyAlignment="1">
      <alignment horizontal="center"/>
    </xf>
    <xf numFmtId="2" fontId="226" fillId="0" borderId="91" xfId="0" applyNumberFormat="1" applyFont="1" applyFill="1" applyBorder="1" applyAlignment="1">
      <alignment horizontal="center"/>
    </xf>
    <xf numFmtId="2" fontId="226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7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6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8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70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2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4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7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9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3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5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7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3"/>
    <cellStyle name="Normalny 56" xfId="464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62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5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Grecja</c:v>
              </c:pt>
              <c:pt idx="3">
                <c:v>Cypr</c:v>
              </c:pt>
              <c:pt idx="4">
                <c:v>Bułgaria</c:v>
              </c:pt>
              <c:pt idx="5">
                <c:v>Portugalia</c:v>
              </c:pt>
              <c:pt idx="6">
                <c:v>Słowenia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Rumunia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Hiszpania</c:v>
              </c:pt>
              <c:pt idx="15">
                <c:v>Łotwa</c:v>
              </c:pt>
              <c:pt idx="16">
                <c:v>Czechy</c:v>
              </c:pt>
              <c:pt idx="17">
                <c:v>Francja</c:v>
              </c:pt>
              <c:pt idx="18">
                <c:v>Polska</c:v>
              </c:pt>
              <c:pt idx="19">
                <c:v>Dania</c:v>
              </c:pt>
              <c:pt idx="20">
                <c:v>Irlandia</c:v>
              </c:pt>
              <c:pt idx="21">
                <c:v>Litwa</c:v>
              </c:pt>
              <c:pt idx="22">
                <c:v>Wlk. Brytania</c:v>
              </c:pt>
              <c:pt idx="23">
                <c:v>Holandia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205.2</c:v>
              </c:pt>
              <c:pt idx="3">
                <c:v>202.94</c:v>
              </c:pt>
              <c:pt idx="4">
                <c:v>197.95</c:v>
              </c:pt>
              <c:pt idx="5">
                <c:v>195</c:v>
              </c:pt>
              <c:pt idx="6">
                <c:v>193.64</c:v>
              </c:pt>
              <c:pt idx="7">
                <c:v>190.4</c:v>
              </c:pt>
              <c:pt idx="8">
                <c:v>190.3</c:v>
              </c:pt>
              <c:pt idx="9">
                <c:v>189.63</c:v>
              </c:pt>
              <c:pt idx="10">
                <c:v>189.54</c:v>
              </c:pt>
              <c:pt idx="11">
                <c:v>186.9</c:v>
              </c:pt>
              <c:pt idx="12">
                <c:v>186.58</c:v>
              </c:pt>
              <c:pt idx="13">
                <c:v>181.72</c:v>
              </c:pt>
              <c:pt idx="14">
                <c:v>181.38</c:v>
              </c:pt>
              <c:pt idx="15">
                <c:v>178.47</c:v>
              </c:pt>
              <c:pt idx="16">
                <c:v>178.45</c:v>
              </c:pt>
              <c:pt idx="17">
                <c:v>178.03</c:v>
              </c:pt>
              <c:pt idx="18">
                <c:v>177.78</c:v>
              </c:pt>
              <c:pt idx="19">
                <c:v>176.6</c:v>
              </c:pt>
              <c:pt idx="20">
                <c:v>174.34</c:v>
              </c:pt>
              <c:pt idx="21">
                <c:v>173.09</c:v>
              </c:pt>
              <c:pt idx="22">
                <c:v>172.27</c:v>
              </c:pt>
              <c:pt idx="23">
                <c:v>172.08</c:v>
              </c:pt>
              <c:pt idx="24">
                <c:v>170.2</c:v>
              </c:pt>
              <c:pt idx="25">
                <c:v>166.45</c:v>
              </c:pt>
              <c:pt idx="26">
                <c:v>164.44</c:v>
              </c:pt>
              <c:pt idx="27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3024"/>
        <c:axId val="97634944"/>
      </c:barChart>
      <c:catAx>
        <c:axId val="9763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63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349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6330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Słowenia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Rumunia</c:v>
              </c:pt>
              <c:pt idx="10">
                <c:v>Słowacja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Łotwa</c:v>
              </c:pt>
              <c:pt idx="15">
                <c:v>Czechy</c:v>
              </c:pt>
              <c:pt idx="16">
                <c:v>Francja</c:v>
              </c:pt>
              <c:pt idx="17">
                <c:v>Polska</c:v>
              </c:pt>
              <c:pt idx="18">
                <c:v>Dania</c:v>
              </c:pt>
              <c:pt idx="19">
                <c:v>Irlandia</c:v>
              </c:pt>
              <c:pt idx="20">
                <c:v>Litwa</c:v>
              </c:pt>
              <c:pt idx="21">
                <c:v>Wlk. Brytania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205.2</c:v>
              </c:pt>
              <c:pt idx="2">
                <c:v>202.94</c:v>
              </c:pt>
              <c:pt idx="3">
                <c:v>197.95</c:v>
              </c:pt>
              <c:pt idx="4">
                <c:v>195</c:v>
              </c:pt>
              <c:pt idx="5">
                <c:v>193.64</c:v>
              </c:pt>
              <c:pt idx="6">
                <c:v>190.4</c:v>
              </c:pt>
              <c:pt idx="7">
                <c:v>190.3</c:v>
              </c:pt>
              <c:pt idx="8">
                <c:v>189.63</c:v>
              </c:pt>
              <c:pt idx="9">
                <c:v>189.54</c:v>
              </c:pt>
              <c:pt idx="10">
                <c:v>186.9</c:v>
              </c:pt>
              <c:pt idx="11">
                <c:v>186.58</c:v>
              </c:pt>
              <c:pt idx="12">
                <c:v>181.72</c:v>
              </c:pt>
              <c:pt idx="13">
                <c:v>181.38</c:v>
              </c:pt>
              <c:pt idx="14">
                <c:v>178.47</c:v>
              </c:pt>
              <c:pt idx="15">
                <c:v>178.45</c:v>
              </c:pt>
              <c:pt idx="16">
                <c:v>178.03</c:v>
              </c:pt>
              <c:pt idx="17">
                <c:v>177.78</c:v>
              </c:pt>
              <c:pt idx="18">
                <c:v>176.6</c:v>
              </c:pt>
              <c:pt idx="19">
                <c:v>174.34</c:v>
              </c:pt>
              <c:pt idx="20">
                <c:v>173.09</c:v>
              </c:pt>
              <c:pt idx="21">
                <c:v>172.27</c:v>
              </c:pt>
              <c:pt idx="22">
                <c:v>172.08</c:v>
              </c:pt>
              <c:pt idx="23">
                <c:v>170.2</c:v>
              </c:pt>
              <c:pt idx="24">
                <c:v>166.45</c:v>
              </c:pt>
              <c:pt idx="25">
                <c:v>164.44</c:v>
              </c:pt>
              <c:pt idx="26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90688"/>
        <c:axId val="97892608"/>
      </c:barChart>
      <c:catAx>
        <c:axId val="9789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89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8926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890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2992"/>
        <c:axId val="101014528"/>
      </c:lineChart>
      <c:catAx>
        <c:axId val="1010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145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01452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129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36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39157" y="7551057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81430</xdr:colOff>
      <xdr:row>8</xdr:row>
      <xdr:rowOff>10459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2455" y="1953559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200959</xdr:colOff>
      <xdr:row>7</xdr:row>
      <xdr:rowOff>193488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7134" y="1936563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135</xdr:col>
      <xdr:colOff>154642</xdr:colOff>
      <xdr:row>8</xdr:row>
      <xdr:rowOff>80682</xdr:rowOff>
    </xdr:from>
    <xdr:to>
      <xdr:col>151</xdr:col>
      <xdr:colOff>37586</xdr:colOff>
      <xdr:row>36</xdr:row>
      <xdr:rowOff>36467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98242" y="2023782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101</xdr:col>
      <xdr:colOff>486335</xdr:colOff>
      <xdr:row>7</xdr:row>
      <xdr:rowOff>107577</xdr:rowOff>
    </xdr:from>
    <xdr:to>
      <xdr:col>117</xdr:col>
      <xdr:colOff>357086</xdr:colOff>
      <xdr:row>35</xdr:row>
      <xdr:rowOff>57266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5085" y="1850652"/>
          <a:ext cx="9167151" cy="5550389"/>
        </a:xfrm>
        <a:prstGeom prst="rect">
          <a:avLst/>
        </a:prstGeom>
      </xdr:spPr>
    </xdr:pic>
    <xdr:clientData/>
  </xdr:twoCellAnchor>
  <xdr:absoluteAnchor>
    <xdr:pos x="52725170" y="2114176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67</xdr:col>
      <xdr:colOff>336176</xdr:colOff>
      <xdr:row>8</xdr:row>
      <xdr:rowOff>5976</xdr:rowOff>
    </xdr:from>
    <xdr:to>
      <xdr:col>83</xdr:col>
      <xdr:colOff>219120</xdr:colOff>
      <xdr:row>35</xdr:row>
      <xdr:rowOff>157371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70076" y="1949076"/>
          <a:ext cx="9179344" cy="5552070"/>
        </a:xfrm>
        <a:prstGeom prst="rect">
          <a:avLst/>
        </a:prstGeom>
      </xdr:spPr>
    </xdr:pic>
    <xdr:clientData/>
  </xdr:twoCellAnchor>
  <xdr:twoCellAnchor editAs="oneCell">
    <xdr:from>
      <xdr:col>51</xdr:col>
      <xdr:colOff>32123</xdr:colOff>
      <xdr:row>7</xdr:row>
      <xdr:rowOff>32870</xdr:rowOff>
    </xdr:from>
    <xdr:to>
      <xdr:col>66</xdr:col>
      <xdr:colOff>497773</xdr:colOff>
      <xdr:row>34</xdr:row>
      <xdr:rowOff>184265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69623" y="1775945"/>
          <a:ext cx="9181025" cy="5552070"/>
        </a:xfrm>
        <a:prstGeom prst="rect">
          <a:avLst/>
        </a:prstGeom>
      </xdr:spPr>
    </xdr:pic>
    <xdr:clientData/>
  </xdr:twoCellAnchor>
  <xdr:absoluteAnchor>
    <xdr:pos x="23923812" y="1593477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17</xdr:col>
      <xdr:colOff>448235</xdr:colOff>
      <xdr:row>5</xdr:row>
      <xdr:rowOff>190501</xdr:rowOff>
    </xdr:from>
    <xdr:to>
      <xdr:col>33</xdr:col>
      <xdr:colOff>243026</xdr:colOff>
      <xdr:row>33</xdr:row>
      <xdr:rowOff>170819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35635" y="1524001"/>
          <a:ext cx="9186441" cy="55905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612322</xdr:colOff>
      <xdr:row>74</xdr:row>
      <xdr:rowOff>165359</xdr:rowOff>
    </xdr:from>
    <xdr:to>
      <xdr:col>27</xdr:col>
      <xdr:colOff>106568</xdr:colOff>
      <xdr:row>103</xdr:row>
      <xdr:rowOff>56239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11393" y="15187645"/>
          <a:ext cx="9985354" cy="5197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228600</xdr:rowOff>
    </xdr:from>
    <xdr:to>
      <xdr:col>23</xdr:col>
      <xdr:colOff>228600</xdr:colOff>
      <xdr:row>22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500"/>
          <a:ext cx="927735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47</xdr:row>
      <xdr:rowOff>67404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5054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73" t="s">
        <v>485</v>
      </c>
      <c r="C3" s="1674"/>
      <c r="D3" s="1674"/>
      <c r="E3" s="1674"/>
      <c r="F3" s="1674"/>
      <c r="G3" s="1674"/>
      <c r="H3" s="1674"/>
      <c r="I3" s="1674"/>
      <c r="J3" s="1674"/>
      <c r="K3" s="1675"/>
      <c r="L3" s="1673">
        <v>2017</v>
      </c>
      <c r="M3" s="1674"/>
      <c r="N3" s="1675"/>
      <c r="O3" s="1673">
        <v>2016</v>
      </c>
      <c r="P3" s="1674"/>
      <c r="Q3" s="1675"/>
      <c r="R3" s="1673">
        <v>2015</v>
      </c>
      <c r="S3" s="1674"/>
      <c r="T3" s="1675"/>
      <c r="U3" s="1673">
        <v>2014</v>
      </c>
      <c r="V3" s="1674"/>
      <c r="W3" s="1675"/>
      <c r="X3" s="1673">
        <v>2013</v>
      </c>
      <c r="Y3" s="1674"/>
      <c r="Z3" s="1675"/>
      <c r="AA3" s="1673">
        <v>2012</v>
      </c>
      <c r="AB3" s="1674"/>
      <c r="AC3" s="1675"/>
      <c r="AD3" s="1673">
        <v>2011</v>
      </c>
      <c r="AE3" s="1674"/>
      <c r="AF3" s="1675"/>
      <c r="AG3" s="1673">
        <v>2010</v>
      </c>
      <c r="AH3" s="1674"/>
      <c r="AI3" s="1675"/>
      <c r="AJ3" s="1673">
        <v>2009</v>
      </c>
      <c r="AK3" s="1674"/>
      <c r="AL3" s="1675"/>
      <c r="AM3" s="657"/>
      <c r="AN3" s="658">
        <v>2008</v>
      </c>
      <c r="AO3" s="659"/>
      <c r="AP3" s="657"/>
      <c r="AQ3" s="658">
        <v>2007</v>
      </c>
      <c r="AR3" s="659"/>
      <c r="AS3" s="1676">
        <v>2006</v>
      </c>
      <c r="AT3" s="1677"/>
      <c r="AU3" s="1678"/>
      <c r="AV3" s="1676">
        <v>2005</v>
      </c>
      <c r="AW3" s="1677"/>
      <c r="AX3" s="1678"/>
      <c r="AY3" s="1269"/>
      <c r="AZ3" s="1679">
        <v>2004</v>
      </c>
      <c r="BA3" s="1680"/>
      <c r="BB3" s="1681"/>
      <c r="BC3" s="1669">
        <v>2003</v>
      </c>
      <c r="BD3" s="1670"/>
      <c r="BE3" s="1671"/>
    </row>
    <row r="4" spans="2:57" ht="24.75" customHeight="1">
      <c r="B4" s="81" t="s">
        <v>2</v>
      </c>
      <c r="C4" s="1689" t="s">
        <v>159</v>
      </c>
      <c r="D4" s="1690"/>
      <c r="E4" s="1690"/>
      <c r="F4" s="1690"/>
      <c r="G4" s="1691"/>
      <c r="H4" s="1051" t="s">
        <v>209</v>
      </c>
      <c r="I4" s="1052" t="s">
        <v>4</v>
      </c>
      <c r="J4" s="1053" t="s">
        <v>5</v>
      </c>
      <c r="K4" s="1054" t="s">
        <v>210</v>
      </c>
      <c r="L4" s="1254" t="s">
        <v>4</v>
      </c>
      <c r="M4" s="1255" t="s">
        <v>5</v>
      </c>
      <c r="N4" s="1256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692"/>
      <c r="D5" s="1693"/>
      <c r="E5" s="1693"/>
      <c r="F5" s="1693"/>
      <c r="G5" s="1694"/>
      <c r="H5" s="1055" t="s">
        <v>484</v>
      </c>
      <c r="I5" s="1056" t="s">
        <v>8</v>
      </c>
      <c r="J5" s="1057" t="s">
        <v>9</v>
      </c>
      <c r="K5" s="1058" t="s">
        <v>212</v>
      </c>
      <c r="L5" s="1257" t="s">
        <v>8</v>
      </c>
      <c r="M5" s="1258" t="s">
        <v>9</v>
      </c>
      <c r="N5" s="1259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9" t="s">
        <v>18</v>
      </c>
      <c r="I6" s="1060" t="s">
        <v>10</v>
      </c>
      <c r="J6" s="1061" t="s">
        <v>214</v>
      </c>
      <c r="K6" s="1062" t="s">
        <v>18</v>
      </c>
      <c r="L6" s="1260" t="s">
        <v>10</v>
      </c>
      <c r="M6" s="1261" t="s">
        <v>214</v>
      </c>
      <c r="N6" s="1262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695" t="s">
        <v>11</v>
      </c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4"/>
      <c r="W7" s="1685"/>
      <c r="X7" s="1684"/>
      <c r="Y7" s="1684"/>
      <c r="Z7" s="1684"/>
      <c r="AA7" s="1684"/>
      <c r="AB7" s="1684"/>
      <c r="AC7" s="1684"/>
      <c r="AD7" s="1684"/>
      <c r="AE7" s="1684"/>
      <c r="AF7" s="1685"/>
      <c r="AG7" s="1684"/>
      <c r="AH7" s="1684"/>
      <c r="AI7" s="1685"/>
      <c r="AJ7" s="1684"/>
      <c r="AK7" s="1684"/>
      <c r="AL7" s="1684"/>
      <c r="AM7" s="1684"/>
      <c r="AN7" s="1684"/>
      <c r="AO7" s="1684"/>
      <c r="AP7" s="1684"/>
      <c r="AQ7" s="1684"/>
      <c r="AR7" s="1685"/>
      <c r="AS7" s="1684"/>
      <c r="AT7" s="1684"/>
      <c r="AU7" s="1684"/>
      <c r="AV7" s="1684"/>
      <c r="AW7" s="1684"/>
      <c r="AX7" s="1685"/>
      <c r="AY7" s="1684"/>
      <c r="AZ7" s="1684"/>
      <c r="BA7" s="1684"/>
      <c r="BB7" s="1684"/>
      <c r="BC7" s="1684"/>
      <c r="BD7" s="1684"/>
      <c r="BE7" s="1685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3">
        <v>-12.159956312697725</v>
      </c>
      <c r="I8" s="1063">
        <v>61.43</v>
      </c>
      <c r="J8" s="1063">
        <v>92.8</v>
      </c>
      <c r="K8" s="1063">
        <v>27.907274336214442</v>
      </c>
      <c r="L8" s="1263">
        <v>61.28</v>
      </c>
      <c r="M8" s="1263">
        <v>92.1</v>
      </c>
      <c r="N8" s="1263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51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4">
        <v>-12.709565089356373</v>
      </c>
      <c r="I9" s="1064">
        <v>57.58</v>
      </c>
      <c r="J9" s="1064">
        <v>94.7</v>
      </c>
      <c r="K9" s="1064">
        <v>56.13318590833417</v>
      </c>
      <c r="L9" s="1264">
        <v>57.54</v>
      </c>
      <c r="M9" s="1264">
        <v>93.5</v>
      </c>
      <c r="N9" s="1264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52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4">
        <v>-12.428809800674532</v>
      </c>
      <c r="I10" s="1064">
        <v>53.25</v>
      </c>
      <c r="J10" s="1064">
        <v>96.4</v>
      </c>
      <c r="K10" s="1064">
        <v>13.819110834286082</v>
      </c>
      <c r="L10" s="1264">
        <v>53.29</v>
      </c>
      <c r="M10" s="1264">
        <v>95.3</v>
      </c>
      <c r="N10" s="1264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52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4">
        <v>-12.486469695400825</v>
      </c>
      <c r="I11" s="1064">
        <v>48.34</v>
      </c>
      <c r="J11" s="1064">
        <v>97.2</v>
      </c>
      <c r="K11" s="1064">
        <v>1.9354811893782318</v>
      </c>
      <c r="L11" s="1264">
        <v>48.35</v>
      </c>
      <c r="M11" s="1264">
        <v>97</v>
      </c>
      <c r="N11" s="1264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52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4">
        <v>-13.411064447593372</v>
      </c>
      <c r="I12" s="1064">
        <v>43.49</v>
      </c>
      <c r="J12" s="1064">
        <v>100.5</v>
      </c>
      <c r="K12" s="1064">
        <v>0.18928944707244247</v>
      </c>
      <c r="L12" s="1264">
        <v>43.52</v>
      </c>
      <c r="M12" s="1264">
        <v>100</v>
      </c>
      <c r="N12" s="1264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52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4">
        <v>-5.1558591392506532</v>
      </c>
      <c r="I13" s="1064">
        <v>37.9</v>
      </c>
      <c r="J13" s="1064">
        <v>94.7</v>
      </c>
      <c r="K13" s="1064">
        <v>1.5658284714631852E-2</v>
      </c>
      <c r="L13" s="1264">
        <v>38.409999999999997</v>
      </c>
      <c r="M13" s="1264">
        <v>101.9</v>
      </c>
      <c r="N13" s="1264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52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5">
        <v>-12.410011130314746</v>
      </c>
      <c r="I14" s="1065">
        <v>57.85</v>
      </c>
      <c r="J14" s="1065">
        <v>94.5</v>
      </c>
      <c r="K14" s="1065">
        <v>100</v>
      </c>
      <c r="L14" s="1265">
        <v>57.58</v>
      </c>
      <c r="M14" s="1265">
        <v>93.5</v>
      </c>
      <c r="N14" s="1265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53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688" t="s">
        <v>46</v>
      </c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3"/>
      <c r="X15" s="1682"/>
      <c r="Y15" s="1682"/>
      <c r="Z15" s="1682"/>
      <c r="AA15" s="1682"/>
      <c r="AB15" s="1682"/>
      <c r="AC15" s="1682"/>
      <c r="AD15" s="1682"/>
      <c r="AE15" s="1682"/>
      <c r="AF15" s="1683"/>
      <c r="AG15" s="1682"/>
      <c r="AH15" s="1682"/>
      <c r="AI15" s="1683"/>
      <c r="AJ15" s="1682"/>
      <c r="AK15" s="1682"/>
      <c r="AL15" s="1682"/>
      <c r="AM15" s="1682"/>
      <c r="AN15" s="1682"/>
      <c r="AO15" s="1682"/>
      <c r="AP15" s="1682"/>
      <c r="AQ15" s="1682"/>
      <c r="AR15" s="1683"/>
      <c r="AS15" s="1682"/>
      <c r="AT15" s="1682"/>
      <c r="AU15" s="1682"/>
      <c r="AV15" s="1682"/>
      <c r="AW15" s="1682"/>
      <c r="AX15" s="1683"/>
      <c r="AY15" s="1682"/>
      <c r="AZ15" s="1682"/>
      <c r="BA15" s="1682"/>
      <c r="BB15" s="1682"/>
      <c r="BC15" s="1682"/>
      <c r="BD15" s="1682"/>
      <c r="BE15" s="1683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3">
        <v>-12.483381782910902</v>
      </c>
      <c r="I16" s="1063">
        <v>61.37</v>
      </c>
      <c r="J16" s="1063">
        <v>91.3</v>
      </c>
      <c r="K16" s="1063">
        <v>26.752288825942884</v>
      </c>
      <c r="L16" s="1263">
        <v>61.12</v>
      </c>
      <c r="M16" s="1263">
        <v>91.8</v>
      </c>
      <c r="N16" s="1263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51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4">
        <v>-13.092769365489282</v>
      </c>
      <c r="I17" s="1064">
        <v>57.79</v>
      </c>
      <c r="J17" s="1064">
        <v>93.3</v>
      </c>
      <c r="K17" s="1064">
        <v>58.766661831776943</v>
      </c>
      <c r="L17" s="1264">
        <v>57.82</v>
      </c>
      <c r="M17" s="1264">
        <v>92.2</v>
      </c>
      <c r="N17" s="1264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52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4">
        <v>-12.841803217881051</v>
      </c>
      <c r="I18" s="1064">
        <v>53.23</v>
      </c>
      <c r="J18" s="1064">
        <v>95.1</v>
      </c>
      <c r="K18" s="1064">
        <v>13.002983765983622</v>
      </c>
      <c r="L18" s="1264">
        <v>53.26</v>
      </c>
      <c r="M18" s="1264">
        <v>94.6</v>
      </c>
      <c r="N18" s="1264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52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4">
        <v>-13.313214880880039</v>
      </c>
      <c r="I19" s="1064">
        <v>48.33</v>
      </c>
      <c r="J19" s="1064">
        <v>96.6</v>
      </c>
      <c r="K19" s="1064">
        <v>1.3648857513147343</v>
      </c>
      <c r="L19" s="1264">
        <v>48.25</v>
      </c>
      <c r="M19" s="1264">
        <v>96</v>
      </c>
      <c r="N19" s="1264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52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4">
        <v>-15.261965872045577</v>
      </c>
      <c r="I20" s="1064">
        <v>43.38</v>
      </c>
      <c r="J20" s="1064">
        <v>98.1</v>
      </c>
      <c r="K20" s="1064">
        <v>0.10540300734963523</v>
      </c>
      <c r="L20" s="1264">
        <v>43.35</v>
      </c>
      <c r="M20" s="1264">
        <v>96.5</v>
      </c>
      <c r="N20" s="1264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52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4">
        <v>-16.224474720232209</v>
      </c>
      <c r="I21" s="1064">
        <v>37.39</v>
      </c>
      <c r="J21" s="1064">
        <v>98.1</v>
      </c>
      <c r="K21" s="1064">
        <v>7.776817632179675E-3</v>
      </c>
      <c r="L21" s="1264">
        <v>38.39</v>
      </c>
      <c r="M21" s="1264">
        <v>93.4</v>
      </c>
      <c r="N21" s="1264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52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5">
        <v>-12.863028094798018</v>
      </c>
      <c r="I22" s="1065">
        <v>58.01</v>
      </c>
      <c r="J22" s="1065">
        <v>93.1</v>
      </c>
      <c r="K22" s="1065">
        <v>100</v>
      </c>
      <c r="L22" s="1265">
        <v>57.84</v>
      </c>
      <c r="M22" s="1265">
        <v>92.5</v>
      </c>
      <c r="N22" s="1265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53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688" t="s">
        <v>47</v>
      </c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3"/>
      <c r="X23" s="1682"/>
      <c r="Y23" s="1682"/>
      <c r="Z23" s="1682"/>
      <c r="AA23" s="1682"/>
      <c r="AB23" s="1682"/>
      <c r="AC23" s="1682"/>
      <c r="AD23" s="1682"/>
      <c r="AE23" s="1682"/>
      <c r="AF23" s="1683"/>
      <c r="AG23" s="1682"/>
      <c r="AH23" s="1682"/>
      <c r="AI23" s="1683"/>
      <c r="AJ23" s="1682"/>
      <c r="AK23" s="1682"/>
      <c r="AL23" s="1682"/>
      <c r="AM23" s="1682"/>
      <c r="AN23" s="1682"/>
      <c r="AO23" s="1682"/>
      <c r="AP23" s="1682"/>
      <c r="AQ23" s="1682"/>
      <c r="AR23" s="1683"/>
      <c r="AS23" s="1682"/>
      <c r="AT23" s="1682"/>
      <c r="AU23" s="1682"/>
      <c r="AV23" s="1682"/>
      <c r="AW23" s="1682"/>
      <c r="AX23" s="1683"/>
      <c r="AY23" s="1682"/>
      <c r="AZ23" s="1682"/>
      <c r="BA23" s="1682"/>
      <c r="BB23" s="1682"/>
      <c r="BC23" s="1682"/>
      <c r="BD23" s="1682"/>
      <c r="BE23" s="1683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3">
        <v>-11.4011374957292</v>
      </c>
      <c r="I24" s="1063">
        <v>61.49</v>
      </c>
      <c r="J24" s="1063">
        <v>93.2</v>
      </c>
      <c r="K24" s="1063">
        <v>31.483889726549226</v>
      </c>
      <c r="L24" s="1263">
        <v>61.2</v>
      </c>
      <c r="M24" s="1263">
        <v>92.2</v>
      </c>
      <c r="N24" s="1263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51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4">
        <v>-12.456403560046279</v>
      </c>
      <c r="I25" s="1064">
        <v>57.05</v>
      </c>
      <c r="J25" s="1064">
        <v>95.6</v>
      </c>
      <c r="K25" s="1064">
        <v>52.829976489621124</v>
      </c>
      <c r="L25" s="1264">
        <v>57.03</v>
      </c>
      <c r="M25" s="1264">
        <v>94.1</v>
      </c>
      <c r="N25" s="1264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52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4">
        <v>-11.726320131790146</v>
      </c>
      <c r="I26" s="1064">
        <v>53.17</v>
      </c>
      <c r="J26" s="1064">
        <v>97.2</v>
      </c>
      <c r="K26" s="1064">
        <v>13.744186303292475</v>
      </c>
      <c r="L26" s="1264">
        <v>53.27</v>
      </c>
      <c r="M26" s="1264">
        <v>95.4</v>
      </c>
      <c r="N26" s="1264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52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4">
        <v>-11.169786192285823</v>
      </c>
      <c r="I27" s="1064">
        <v>48.33</v>
      </c>
      <c r="J27" s="1064">
        <v>96.9</v>
      </c>
      <c r="K27" s="1064">
        <v>1.7641372050825603</v>
      </c>
      <c r="L27" s="1264">
        <v>48.3</v>
      </c>
      <c r="M27" s="1264">
        <v>96.1</v>
      </c>
      <c r="N27" s="1264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52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4">
        <v>-10.570393783678721</v>
      </c>
      <c r="I28" s="1064">
        <v>43.53</v>
      </c>
      <c r="J28" s="1064">
        <v>98.3</v>
      </c>
      <c r="K28" s="1064">
        <v>0.15666770130327407</v>
      </c>
      <c r="L28" s="1264">
        <v>43.45</v>
      </c>
      <c r="M28" s="1264">
        <v>97.6</v>
      </c>
      <c r="N28" s="1264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52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4">
        <v>-2.793003669067339</v>
      </c>
      <c r="I29" s="1064">
        <v>37.549999999999997</v>
      </c>
      <c r="J29" s="1064">
        <v>97.6</v>
      </c>
      <c r="K29" s="1064">
        <v>2.1142574151342391E-2</v>
      </c>
      <c r="L29" s="1264">
        <v>37.58</v>
      </c>
      <c r="M29" s="1264">
        <v>95.2</v>
      </c>
      <c r="N29" s="1264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52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5">
        <v>-11.929087544328807</v>
      </c>
      <c r="I30" s="1065">
        <v>57.74</v>
      </c>
      <c r="J30" s="1065">
        <v>95.1</v>
      </c>
      <c r="K30" s="1065">
        <v>100</v>
      </c>
      <c r="L30" s="1265">
        <v>57.28</v>
      </c>
      <c r="M30" s="1265">
        <v>93.9</v>
      </c>
      <c r="N30" s="1265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53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688" t="s">
        <v>188</v>
      </c>
      <c r="C31" s="1682"/>
      <c r="D31" s="1682"/>
      <c r="E31" s="1682"/>
      <c r="F31" s="1682"/>
      <c r="G31" s="1682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7"/>
      <c r="X31" s="1686"/>
      <c r="Y31" s="1686"/>
      <c r="Z31" s="1686"/>
      <c r="AA31" s="1686"/>
      <c r="AB31" s="1686"/>
      <c r="AC31" s="1686"/>
      <c r="AD31" s="1686"/>
      <c r="AE31" s="1686"/>
      <c r="AF31" s="1687"/>
      <c r="AG31" s="1686"/>
      <c r="AH31" s="1686"/>
      <c r="AI31" s="1687"/>
      <c r="AJ31" s="1686"/>
      <c r="AK31" s="1686"/>
      <c r="AL31" s="1686"/>
      <c r="AM31" s="1686"/>
      <c r="AN31" s="1686"/>
      <c r="AO31" s="1686"/>
      <c r="AP31" s="1686"/>
      <c r="AQ31" s="1686"/>
      <c r="AR31" s="1687"/>
      <c r="AS31" s="1686"/>
      <c r="AT31" s="1686"/>
      <c r="AU31" s="1686"/>
      <c r="AV31" s="1686"/>
      <c r="AW31" s="1686"/>
      <c r="AX31" s="1687"/>
      <c r="AY31" s="1686"/>
      <c r="AZ31" s="1686"/>
      <c r="BA31" s="1686"/>
      <c r="BB31" s="1686"/>
      <c r="BC31" s="1686"/>
      <c r="BD31" s="1686"/>
      <c r="BE31" s="1687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3">
        <v>-12.655577029165791</v>
      </c>
      <c r="I32" s="1063">
        <v>61.3</v>
      </c>
      <c r="J32" s="1063">
        <v>93.6</v>
      </c>
      <c r="K32" s="1063">
        <v>28.780334124930107</v>
      </c>
      <c r="L32" s="1263">
        <v>61.27</v>
      </c>
      <c r="M32" s="1263">
        <v>92.6</v>
      </c>
      <c r="N32" s="1263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51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4">
        <v>-12.425222665041213</v>
      </c>
      <c r="I33" s="1064">
        <v>57.85</v>
      </c>
      <c r="J33" s="1064">
        <v>94.9</v>
      </c>
      <c r="K33" s="1064">
        <v>56.187774269631355</v>
      </c>
      <c r="L33" s="1264">
        <v>57.79</v>
      </c>
      <c r="M33" s="1264">
        <v>93.8</v>
      </c>
      <c r="N33" s="1264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52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4">
        <v>-12.109270130404147</v>
      </c>
      <c r="I34" s="1064">
        <v>53.14</v>
      </c>
      <c r="J34" s="1064">
        <v>95.9</v>
      </c>
      <c r="K34" s="1064">
        <v>12.740748069089086</v>
      </c>
      <c r="L34" s="1264">
        <v>53.14</v>
      </c>
      <c r="M34" s="1264">
        <v>95.5</v>
      </c>
      <c r="N34" s="1264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52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4">
        <v>-11.852589366778647</v>
      </c>
      <c r="I35" s="1064">
        <v>48.11</v>
      </c>
      <c r="J35" s="1064">
        <v>97.5</v>
      </c>
      <c r="K35" s="1064">
        <v>2.0843985155229063</v>
      </c>
      <c r="L35" s="1264">
        <v>48.09</v>
      </c>
      <c r="M35" s="1264">
        <v>97.2</v>
      </c>
      <c r="N35" s="1264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52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4">
        <v>-11.823556143921282</v>
      </c>
      <c r="I36" s="1064">
        <v>43.34</v>
      </c>
      <c r="J36" s="1064">
        <v>100</v>
      </c>
      <c r="K36" s="1064">
        <v>0.20062254619528747</v>
      </c>
      <c r="L36" s="1264">
        <v>43.26</v>
      </c>
      <c r="M36" s="1264">
        <v>99.6</v>
      </c>
      <c r="N36" s="1264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52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4">
        <v>-12.853534148049153</v>
      </c>
      <c r="I37" s="1064">
        <v>37.79</v>
      </c>
      <c r="J37" s="1064">
        <v>99.8</v>
      </c>
      <c r="K37" s="1064">
        <v>6.1224746312628147E-3</v>
      </c>
      <c r="L37" s="1264">
        <v>37.25</v>
      </c>
      <c r="M37" s="1264">
        <v>97.3</v>
      </c>
      <c r="N37" s="1264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52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5">
        <v>-12.294392511556888</v>
      </c>
      <c r="I38" s="1065">
        <v>58.01</v>
      </c>
      <c r="J38" s="1065">
        <v>94.7</v>
      </c>
      <c r="K38" s="1065">
        <v>100</v>
      </c>
      <c r="L38" s="1265">
        <v>57.78</v>
      </c>
      <c r="M38" s="1265">
        <v>93.8</v>
      </c>
      <c r="N38" s="1265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53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688" t="s">
        <v>48</v>
      </c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2"/>
      <c r="W39" s="1683"/>
      <c r="X39" s="1682"/>
      <c r="Y39" s="1682"/>
      <c r="Z39" s="1682"/>
      <c r="AA39" s="1682"/>
      <c r="AB39" s="1682"/>
      <c r="AC39" s="1682"/>
      <c r="AD39" s="1682"/>
      <c r="AE39" s="1682"/>
      <c r="AF39" s="1683"/>
      <c r="AG39" s="1682"/>
      <c r="AH39" s="1682"/>
      <c r="AI39" s="1683"/>
      <c r="AJ39" s="1682"/>
      <c r="AK39" s="1682"/>
      <c r="AL39" s="1682"/>
      <c r="AM39" s="1682"/>
      <c r="AN39" s="1682"/>
      <c r="AO39" s="1682"/>
      <c r="AP39" s="1682"/>
      <c r="AQ39" s="1682"/>
      <c r="AR39" s="1683"/>
      <c r="AS39" s="1682"/>
      <c r="AT39" s="1682"/>
      <c r="AU39" s="1682"/>
      <c r="AV39" s="1682"/>
      <c r="AW39" s="1682"/>
      <c r="AX39" s="1683"/>
      <c r="AY39" s="1682"/>
      <c r="AZ39" s="1682"/>
      <c r="BA39" s="1682"/>
      <c r="BB39" s="1682"/>
      <c r="BC39" s="1682"/>
      <c r="BD39" s="1682"/>
      <c r="BE39" s="1683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3">
        <v>-12.735111704834171</v>
      </c>
      <c r="I40" s="1063">
        <v>61.47</v>
      </c>
      <c r="J40" s="1063">
        <v>92.8</v>
      </c>
      <c r="K40" s="1063">
        <v>24.294937116591694</v>
      </c>
      <c r="L40" s="1263">
        <v>61.45</v>
      </c>
      <c r="M40" s="1263">
        <v>91.9</v>
      </c>
      <c r="N40" s="1263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51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4">
        <v>-12.755064097339192</v>
      </c>
      <c r="I41" s="1064">
        <v>57.83</v>
      </c>
      <c r="J41" s="1064">
        <v>94.7</v>
      </c>
      <c r="K41" s="1064">
        <v>58.052104116893169</v>
      </c>
      <c r="L41" s="1264">
        <v>57.83</v>
      </c>
      <c r="M41" s="1264">
        <v>93.7</v>
      </c>
      <c r="N41" s="1264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52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4">
        <v>-13.088385777922973</v>
      </c>
      <c r="I42" s="1064">
        <v>53.4</v>
      </c>
      <c r="J42" s="1064">
        <v>96.5</v>
      </c>
      <c r="K42" s="1064">
        <v>14.978940057935425</v>
      </c>
      <c r="L42" s="1264">
        <v>53.4</v>
      </c>
      <c r="M42" s="1264">
        <v>95.4</v>
      </c>
      <c r="N42" s="1264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52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4">
        <v>-13.537370145250494</v>
      </c>
      <c r="I43" s="1064">
        <v>48.48</v>
      </c>
      <c r="J43" s="1064">
        <v>97.6</v>
      </c>
      <c r="K43" s="1064">
        <v>2.3851979006587287</v>
      </c>
      <c r="L43" s="1264">
        <v>48.53</v>
      </c>
      <c r="M43" s="1264">
        <v>98</v>
      </c>
      <c r="N43" s="1264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52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4">
        <v>-14.918904295836894</v>
      </c>
      <c r="I44" s="1064">
        <v>43.55</v>
      </c>
      <c r="J44" s="1064">
        <v>102.7</v>
      </c>
      <c r="K44" s="1064">
        <v>0.26910352910746815</v>
      </c>
      <c r="L44" s="1264">
        <v>43.69</v>
      </c>
      <c r="M44" s="1264">
        <v>102.6</v>
      </c>
      <c r="N44" s="1264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52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4">
        <v>-11.823776113965963</v>
      </c>
      <c r="I45" s="1064">
        <v>38.44</v>
      </c>
      <c r="J45" s="1064">
        <v>89.8</v>
      </c>
      <c r="K45" s="1064">
        <v>1.9717278813520433E-2</v>
      </c>
      <c r="L45" s="1264">
        <v>38.75</v>
      </c>
      <c r="M45" s="1264">
        <v>104.7</v>
      </c>
      <c r="N45" s="1264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52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5">
        <v>-12.722893184566988</v>
      </c>
      <c r="I46" s="1065">
        <v>57.79</v>
      </c>
      <c r="J46" s="1065">
        <v>94.6</v>
      </c>
      <c r="K46" s="1065">
        <v>100</v>
      </c>
      <c r="L46" s="1265">
        <v>57.67</v>
      </c>
      <c r="M46" s="1265">
        <v>93.7</v>
      </c>
      <c r="N46" s="1265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53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34" zoomScaleNormal="100" workbookViewId="0">
      <selection activeCell="L49" sqref="L4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24" t="s">
        <v>146</v>
      </c>
      <c r="C1" s="1724"/>
      <c r="D1" s="1724"/>
      <c r="E1" s="1724"/>
      <c r="F1" s="761" t="str">
        <f>SKUP_SEUROP_tyg!J1</f>
        <v xml:space="preserve"> 21.10.2019 - 27.10.2019 r. </v>
      </c>
      <c r="G1" s="1206"/>
    </row>
    <row r="2" spans="2:14" ht="16.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</row>
    <row r="3" spans="2:14" ht="15.75" thickBot="1">
      <c r="B3" s="129" t="s">
        <v>90</v>
      </c>
    </row>
    <row r="4" spans="2:14" ht="24.75" customHeight="1" thickBot="1">
      <c r="B4" s="207" t="s">
        <v>17</v>
      </c>
      <c r="C4" s="208"/>
      <c r="D4" s="208"/>
      <c r="E4" s="209"/>
      <c r="F4" s="23"/>
    </row>
    <row r="5" spans="2:14" ht="24.75" customHeight="1" thickBot="1">
      <c r="B5" s="1725" t="s">
        <v>20</v>
      </c>
      <c r="C5" s="1722" t="s">
        <v>159</v>
      </c>
      <c r="D5" s="1723"/>
      <c r="E5" s="818" t="s">
        <v>482</v>
      </c>
      <c r="F5" s="23"/>
    </row>
    <row r="6" spans="2:14" ht="19.5" customHeight="1" thickBot="1">
      <c r="B6" s="1726"/>
      <c r="C6" s="212" t="s">
        <v>606</v>
      </c>
      <c r="D6" s="212" t="s">
        <v>607</v>
      </c>
      <c r="E6" s="242" t="s">
        <v>18</v>
      </c>
      <c r="F6" s="23"/>
    </row>
    <row r="7" spans="2:14" ht="16.5" customHeight="1">
      <c r="B7" s="7" t="s">
        <v>11</v>
      </c>
      <c r="C7" s="8"/>
      <c r="D7" s="8"/>
      <c r="E7" s="206"/>
      <c r="F7" s="23"/>
    </row>
    <row r="8" spans="2:14" ht="16.5" customHeight="1">
      <c r="B8" s="123" t="s">
        <v>21</v>
      </c>
      <c r="C8" s="106">
        <v>11230.805</v>
      </c>
      <c r="D8" s="106">
        <v>11298.129000000001</v>
      </c>
      <c r="E8" s="80">
        <v>-0.59588627462122734</v>
      </c>
      <c r="F8" s="23"/>
    </row>
    <row r="9" spans="2:14" ht="16.5" customHeight="1">
      <c r="B9" s="123" t="s">
        <v>22</v>
      </c>
      <c r="C9" s="106">
        <v>18893.564999999999</v>
      </c>
      <c r="D9" s="106">
        <v>19086.988000000001</v>
      </c>
      <c r="E9" s="80">
        <v>-1.0133762330651777</v>
      </c>
      <c r="F9" s="23"/>
    </row>
    <row r="10" spans="2:14" ht="16.5" customHeight="1" thickBot="1">
      <c r="B10" s="123" t="s">
        <v>23</v>
      </c>
      <c r="C10" s="106">
        <v>11590.55</v>
      </c>
      <c r="D10" s="106">
        <v>12040.539000000001</v>
      </c>
      <c r="E10" s="80">
        <v>-3.7372828575199279</v>
      </c>
    </row>
    <row r="11" spans="2:14" ht="16.5" customHeight="1">
      <c r="B11" s="7" t="s">
        <v>24</v>
      </c>
      <c r="C11" s="63"/>
      <c r="D11" s="63"/>
      <c r="E11" s="837"/>
    </row>
    <row r="12" spans="2:14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4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4" ht="16.5" customHeight="1" thickBot="1">
      <c r="B14" s="123" t="s">
        <v>23</v>
      </c>
      <c r="C14" s="106">
        <v>9632.2440000000006</v>
      </c>
      <c r="D14" s="106" t="s">
        <v>296</v>
      </c>
      <c r="E14" s="124" t="s">
        <v>296</v>
      </c>
    </row>
    <row r="15" spans="2:14" ht="16.5" customHeight="1">
      <c r="B15" s="7" t="s">
        <v>25</v>
      </c>
      <c r="C15" s="63"/>
      <c r="D15" s="63"/>
      <c r="E15" s="837"/>
    </row>
    <row r="16" spans="2:14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8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8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8" ht="16.5" customHeight="1">
      <c r="B19" s="7" t="s">
        <v>26</v>
      </c>
      <c r="C19" s="63"/>
      <c r="D19" s="63"/>
      <c r="E19" s="837"/>
    </row>
    <row r="20" spans="2:8" ht="16.5" customHeight="1">
      <c r="B20" s="123" t="s">
        <v>21</v>
      </c>
      <c r="C20" s="106">
        <v>12285.357</v>
      </c>
      <c r="D20" s="106">
        <v>12220.079</v>
      </c>
      <c r="E20" s="124">
        <v>0.53418639928596412</v>
      </c>
    </row>
    <row r="21" spans="2:8" ht="16.5" customHeight="1">
      <c r="B21" s="125" t="s">
        <v>22</v>
      </c>
      <c r="C21" s="106">
        <v>18753.886999999999</v>
      </c>
      <c r="D21" s="106">
        <v>18835.038</v>
      </c>
      <c r="E21" s="124">
        <v>-0.43085126772774046</v>
      </c>
      <c r="H21" t="s">
        <v>347</v>
      </c>
    </row>
    <row r="22" spans="2:8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8" ht="16.5" customHeight="1">
      <c r="B23" s="7" t="s">
        <v>27</v>
      </c>
      <c r="C23" s="63"/>
      <c r="D23" s="63"/>
      <c r="E23" s="837"/>
    </row>
    <row r="24" spans="2:8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8" ht="16.5" customHeight="1">
      <c r="B25" s="125" t="s">
        <v>22</v>
      </c>
      <c r="C25" s="106">
        <v>19237.517</v>
      </c>
      <c r="D25" s="106">
        <v>18219.359</v>
      </c>
      <c r="E25" s="124">
        <v>5.588330522495327</v>
      </c>
    </row>
    <row r="26" spans="2:8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8" ht="16.5" customHeight="1">
      <c r="B27" s="7" t="s">
        <v>28</v>
      </c>
      <c r="C27" s="63"/>
      <c r="D27" s="63"/>
      <c r="E27" s="837"/>
    </row>
    <row r="28" spans="2:8" ht="16.5" customHeight="1">
      <c r="B28" s="123" t="s">
        <v>21</v>
      </c>
      <c r="C28" s="106">
        <v>13242.844999999999</v>
      </c>
      <c r="D28" s="106">
        <v>12705.271000000001</v>
      </c>
      <c r="E28" s="124">
        <v>4.2311100644763791</v>
      </c>
    </row>
    <row r="29" spans="2:8" ht="16.5" customHeight="1">
      <c r="B29" s="125" t="s">
        <v>22</v>
      </c>
      <c r="C29" s="106">
        <v>21540.649000000001</v>
      </c>
      <c r="D29" s="106">
        <v>20468.457999999999</v>
      </c>
      <c r="E29" s="124">
        <v>5.2382597653423746</v>
      </c>
    </row>
    <row r="30" spans="2:8" ht="16.5" customHeight="1" thickBot="1">
      <c r="B30" s="125" t="s">
        <v>23</v>
      </c>
      <c r="C30" s="106">
        <v>13548.824000000001</v>
      </c>
      <c r="D30" s="106">
        <v>13196.168</v>
      </c>
      <c r="E30" s="124">
        <v>2.6724121729884072</v>
      </c>
    </row>
    <row r="31" spans="2:8" ht="16.5" customHeight="1">
      <c r="B31" s="7" t="s">
        <v>29</v>
      </c>
      <c r="C31" s="63"/>
      <c r="D31" s="63"/>
      <c r="E31" s="837"/>
    </row>
    <row r="32" spans="2:8" ht="16.5" customHeight="1">
      <c r="B32" s="123" t="s">
        <v>21</v>
      </c>
      <c r="C32" s="106">
        <v>13176.922</v>
      </c>
      <c r="D32" s="106">
        <v>12702.94</v>
      </c>
      <c r="E32" s="124">
        <v>3.7312779561266911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13187.094999999999</v>
      </c>
      <c r="D36" s="106">
        <v>13571.625</v>
      </c>
      <c r="E36" s="124">
        <v>-2.8333379385298421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 t="s">
        <v>296</v>
      </c>
      <c r="D38" s="106" t="s">
        <v>296</v>
      </c>
      <c r="E38" s="124" t="s">
        <v>296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17170.468000000001</v>
      </c>
      <c r="D41" s="106">
        <v>20050.092000000001</v>
      </c>
      <c r="E41" s="124">
        <v>-14.362148562709837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377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R2" sqref="R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1" t="s">
        <v>183</v>
      </c>
      <c r="C1" s="1731"/>
      <c r="D1" s="1731"/>
      <c r="E1" s="1731"/>
      <c r="F1" s="1731"/>
      <c r="G1" s="313" t="str">
        <f>SKUP_SEUROP_tyg!J1</f>
        <v xml:space="preserve"> 21.10.2019 - 27.10.2019 r. </v>
      </c>
      <c r="I1" s="1250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28" t="s">
        <v>431</v>
      </c>
      <c r="C3" s="210" t="s">
        <v>0</v>
      </c>
      <c r="D3" s="211">
        <v>43765</v>
      </c>
      <c r="E3" s="212">
        <v>43758</v>
      </c>
      <c r="F3" s="213" t="s">
        <v>483</v>
      </c>
      <c r="G3" s="22"/>
      <c r="H3" s="427" t="s">
        <v>286</v>
      </c>
    </row>
    <row r="4" spans="1:13" ht="24.95" customHeight="1">
      <c r="B4" s="1729"/>
      <c r="C4" s="214" t="s">
        <v>66</v>
      </c>
      <c r="D4" s="215">
        <v>192</v>
      </c>
      <c r="E4" s="216">
        <v>194</v>
      </c>
      <c r="F4" s="217">
        <v>-1.0309278350515463</v>
      </c>
      <c r="G4" s="98"/>
      <c r="H4" s="428"/>
    </row>
    <row r="5" spans="1:13" ht="24.95" customHeight="1">
      <c r="B5" s="1729"/>
      <c r="C5" s="218" t="s">
        <v>67</v>
      </c>
      <c r="D5" s="219">
        <v>308</v>
      </c>
      <c r="E5" s="220">
        <v>308</v>
      </c>
      <c r="F5" s="221">
        <v>0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29"/>
      <c r="C6" s="222" t="s">
        <v>68</v>
      </c>
      <c r="D6" s="223">
        <v>237.5</v>
      </c>
      <c r="E6" s="224">
        <v>239</v>
      </c>
      <c r="F6" s="225">
        <v>-0.62761506276150625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9"/>
      <c r="C7" s="218" t="s">
        <v>91</v>
      </c>
      <c r="D7" s="226">
        <v>350</v>
      </c>
      <c r="E7" s="227">
        <v>344</v>
      </c>
      <c r="F7" s="221">
        <v>1.7441860465116279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9"/>
      <c r="C8" s="218" t="s">
        <v>92</v>
      </c>
      <c r="D8" s="226">
        <v>286</v>
      </c>
      <c r="E8" s="227">
        <v>277</v>
      </c>
      <c r="F8" s="221">
        <v>3.2490974729241873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0"/>
      <c r="C9" s="228" t="s">
        <v>93</v>
      </c>
      <c r="D9" s="229">
        <v>2.85</v>
      </c>
      <c r="E9" s="230">
        <v>2.85</v>
      </c>
      <c r="F9" s="231">
        <v>0</v>
      </c>
      <c r="G9" s="22"/>
      <c r="H9" s="1" t="s">
        <v>505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7" t="s">
        <v>94</v>
      </c>
      <c r="C11" s="1727"/>
      <c r="D11" s="1727"/>
      <c r="E11" s="1727"/>
      <c r="F11" s="1727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32" t="s">
        <v>297</v>
      </c>
      <c r="C16" s="1732">
        <v>0</v>
      </c>
      <c r="D16" s="1732">
        <v>0</v>
      </c>
      <c r="E16" s="1732">
        <v>0</v>
      </c>
      <c r="F16" s="1733">
        <v>0</v>
      </c>
    </row>
    <row r="17" spans="2:16" ht="29.25" thickBot="1">
      <c r="B17" s="1728" t="s">
        <v>504</v>
      </c>
      <c r="C17" s="431" t="s">
        <v>0</v>
      </c>
      <c r="D17" s="432">
        <v>43765</v>
      </c>
      <c r="E17" s="433">
        <v>43401</v>
      </c>
      <c r="F17" s="434" t="s">
        <v>307</v>
      </c>
    </row>
    <row r="18" spans="2:16" ht="20.25" customHeight="1">
      <c r="B18" s="1729">
        <v>0</v>
      </c>
      <c r="C18" s="435" t="s">
        <v>66</v>
      </c>
      <c r="D18" s="436">
        <v>192</v>
      </c>
      <c r="E18" s="437">
        <v>125</v>
      </c>
      <c r="F18" s="438">
        <v>53.6</v>
      </c>
    </row>
    <row r="19" spans="2:16" ht="20.25" customHeight="1">
      <c r="B19" s="1729">
        <v>0</v>
      </c>
      <c r="C19" s="439" t="s">
        <v>67</v>
      </c>
      <c r="D19" s="440">
        <v>308</v>
      </c>
      <c r="E19" s="441">
        <v>240</v>
      </c>
      <c r="F19" s="438">
        <v>28.333333333333332</v>
      </c>
    </row>
    <row r="20" spans="2:16" ht="20.25" customHeight="1">
      <c r="B20" s="1729">
        <v>0</v>
      </c>
      <c r="C20" s="442" t="s">
        <v>68</v>
      </c>
      <c r="D20" s="443">
        <v>237.5</v>
      </c>
      <c r="E20" s="444">
        <v>176.44</v>
      </c>
      <c r="F20" s="445">
        <v>34.606665155293584</v>
      </c>
    </row>
    <row r="21" spans="2:16" ht="20.25" customHeight="1">
      <c r="B21" s="1729">
        <v>0</v>
      </c>
      <c r="C21" s="446" t="s">
        <v>308</v>
      </c>
      <c r="D21" s="447">
        <v>350</v>
      </c>
      <c r="E21" s="448">
        <v>640</v>
      </c>
      <c r="F21" s="449">
        <v>-45.3125</v>
      </c>
    </row>
    <row r="22" spans="2:16" ht="20.25" customHeight="1">
      <c r="B22" s="1729">
        <v>0</v>
      </c>
      <c r="C22" s="439" t="s">
        <v>309</v>
      </c>
      <c r="D22" s="447">
        <v>286</v>
      </c>
      <c r="E22" s="448">
        <v>467</v>
      </c>
      <c r="F22" s="449">
        <v>-38.75802997858672</v>
      </c>
    </row>
    <row r="23" spans="2:16" ht="20.25" customHeight="1" thickBot="1">
      <c r="B23" s="1730">
        <v>0</v>
      </c>
      <c r="C23" s="450" t="s">
        <v>306</v>
      </c>
      <c r="D23" s="451">
        <v>2.85</v>
      </c>
      <c r="E23" s="452">
        <v>2.54</v>
      </c>
      <c r="F23" s="453">
        <v>12.20472440944882</v>
      </c>
    </row>
    <row r="25" spans="2:16" ht="18.75">
      <c r="B25" s="1433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33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topLeftCell="A22" zoomScaleNormal="100" workbookViewId="0">
      <selection activeCell="G58" sqref="G5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4" t="s">
        <v>184</v>
      </c>
      <c r="C1" s="1734"/>
      <c r="D1" s="1734"/>
      <c r="E1" s="1734"/>
      <c r="F1" s="1734"/>
      <c r="G1" s="313" t="str">
        <f>SKUP_SEUROP_tyg!J1</f>
        <v xml:space="preserve"> 21.10.2019 - 27.10.2019 r. </v>
      </c>
      <c r="H1" s="313"/>
      <c r="I1" s="1250"/>
      <c r="J1" s="992"/>
      <c r="K1" s="992"/>
      <c r="L1" s="992"/>
    </row>
    <row r="2" spans="1:18" s="31" customFormat="1" ht="27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67" t="s">
        <v>65</v>
      </c>
      <c r="C4" s="1641" t="s">
        <v>88</v>
      </c>
      <c r="D4" s="1668" t="s">
        <v>99</v>
      </c>
      <c r="E4" s="1641" t="s">
        <v>100</v>
      </c>
      <c r="F4" s="1642" t="s">
        <v>282</v>
      </c>
    </row>
    <row r="5" spans="1:18" ht="16.5" customHeight="1">
      <c r="B5" s="1637" t="s">
        <v>51</v>
      </c>
      <c r="C5" s="1638"/>
      <c r="D5" s="1639"/>
      <c r="E5" s="1639"/>
      <c r="F5" s="1640"/>
      <c r="H5" s="425" t="s">
        <v>281</v>
      </c>
    </row>
    <row r="6" spans="1:18">
      <c r="B6" s="1631" t="s">
        <v>599</v>
      </c>
      <c r="C6" s="87"/>
      <c r="D6" s="175"/>
      <c r="E6" s="175"/>
      <c r="F6" s="1632"/>
    </row>
    <row r="7" spans="1:18" ht="15.75">
      <c r="B7" s="1631" t="s">
        <v>431</v>
      </c>
      <c r="C7" s="87" t="s">
        <v>293</v>
      </c>
      <c r="D7" s="175">
        <v>0</v>
      </c>
      <c r="E7" s="175">
        <v>0</v>
      </c>
      <c r="F7" s="1632">
        <v>3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631"/>
      <c r="C8" s="87"/>
      <c r="D8" s="175"/>
      <c r="E8" s="175"/>
      <c r="F8" s="1632"/>
      <c r="H8" s="1735" t="s">
        <v>284</v>
      </c>
      <c r="I8" s="1736"/>
      <c r="J8" s="1736"/>
      <c r="K8" s="1736"/>
      <c r="L8" s="1736"/>
      <c r="M8" s="1736"/>
      <c r="N8" s="1736"/>
      <c r="O8" s="1736"/>
      <c r="P8" s="1736"/>
      <c r="Q8" s="1736"/>
      <c r="R8" s="1736"/>
    </row>
    <row r="9" spans="1:18">
      <c r="B9" s="1631" t="s">
        <v>54</v>
      </c>
      <c r="C9" s="87"/>
      <c r="D9" s="175"/>
      <c r="E9" s="175"/>
      <c r="F9" s="1632"/>
    </row>
    <row r="10" spans="1:18">
      <c r="B10" s="1631" t="s">
        <v>585</v>
      </c>
      <c r="C10" s="87"/>
      <c r="D10" s="175"/>
      <c r="E10" s="175"/>
      <c r="F10" s="1632"/>
    </row>
    <row r="11" spans="1:18">
      <c r="B11" s="1631" t="s">
        <v>431</v>
      </c>
      <c r="C11" s="87">
        <v>308</v>
      </c>
      <c r="D11" s="175">
        <v>30</v>
      </c>
      <c r="E11" s="175">
        <v>12</v>
      </c>
      <c r="F11" s="1632">
        <v>3</v>
      </c>
    </row>
    <row r="12" spans="1:18">
      <c r="B12" s="1631"/>
      <c r="C12" s="87"/>
      <c r="D12" s="175"/>
      <c r="E12" s="175"/>
      <c r="F12" s="1632"/>
    </row>
    <row r="13" spans="1:18">
      <c r="B13" s="1631" t="s">
        <v>54</v>
      </c>
      <c r="C13" s="87"/>
      <c r="D13" s="175"/>
      <c r="E13" s="175"/>
      <c r="F13" s="1632"/>
    </row>
    <row r="14" spans="1:18">
      <c r="B14" s="1631" t="s">
        <v>600</v>
      </c>
      <c r="C14" s="87"/>
      <c r="D14" s="175"/>
      <c r="E14" s="175"/>
      <c r="F14" s="1632"/>
      <c r="H14" s="867"/>
      <c r="I14" s="868"/>
      <c r="J14" s="869"/>
      <c r="K14" s="869"/>
      <c r="L14" s="870"/>
    </row>
    <row r="15" spans="1:18">
      <c r="B15" s="1631" t="s">
        <v>431</v>
      </c>
      <c r="C15" s="87">
        <v>253</v>
      </c>
      <c r="D15" s="175">
        <v>80</v>
      </c>
      <c r="E15" s="175">
        <v>48</v>
      </c>
      <c r="F15" s="1632">
        <v>3</v>
      </c>
      <c r="H15" s="867"/>
      <c r="I15" s="868"/>
      <c r="J15" s="869"/>
      <c r="K15" s="869"/>
      <c r="L15" s="870"/>
    </row>
    <row r="16" spans="1:18">
      <c r="B16" s="1631"/>
      <c r="C16" s="87"/>
      <c r="D16" s="175"/>
      <c r="E16" s="175"/>
      <c r="F16" s="1632"/>
      <c r="H16" s="867"/>
      <c r="I16" s="868"/>
      <c r="J16" s="869"/>
      <c r="K16" s="869"/>
      <c r="L16" s="870"/>
    </row>
    <row r="17" spans="2:12">
      <c r="B17" s="1631" t="s">
        <v>54</v>
      </c>
      <c r="C17" s="87"/>
      <c r="D17" s="175"/>
      <c r="E17" s="175"/>
      <c r="F17" s="1632"/>
      <c r="H17" s="867"/>
      <c r="I17" s="868"/>
      <c r="J17" s="869"/>
      <c r="K17" s="869"/>
      <c r="L17" s="870"/>
    </row>
    <row r="18" spans="2:12">
      <c r="B18" s="1631" t="s">
        <v>512</v>
      </c>
      <c r="C18" s="87"/>
      <c r="D18" s="175"/>
      <c r="E18" s="175"/>
      <c r="F18" s="1632"/>
      <c r="H18" s="867"/>
      <c r="I18" s="868"/>
      <c r="J18" s="869"/>
      <c r="K18" s="869"/>
      <c r="L18" s="870"/>
    </row>
    <row r="19" spans="2:12">
      <c r="B19" s="1631" t="s">
        <v>431</v>
      </c>
      <c r="C19" s="87">
        <v>260</v>
      </c>
      <c r="D19" s="175">
        <v>20</v>
      </c>
      <c r="E19" s="175">
        <v>10</v>
      </c>
      <c r="F19" s="1632">
        <v>3</v>
      </c>
      <c r="H19" s="867"/>
      <c r="I19" s="868"/>
      <c r="J19" s="869"/>
      <c r="K19" s="869"/>
      <c r="L19" s="870"/>
    </row>
    <row r="20" spans="2:12">
      <c r="B20" s="1631"/>
      <c r="C20" s="87"/>
      <c r="D20" s="175"/>
      <c r="E20" s="175"/>
      <c r="F20" s="1632"/>
      <c r="H20" s="867"/>
      <c r="I20" s="868"/>
      <c r="J20" s="869"/>
      <c r="K20" s="869"/>
      <c r="L20" s="870"/>
    </row>
    <row r="21" spans="2:12">
      <c r="B21" s="1631" t="s">
        <v>55</v>
      </c>
      <c r="C21" s="87"/>
      <c r="D21" s="175"/>
      <c r="E21" s="175"/>
      <c r="F21" s="1632"/>
      <c r="H21" s="867"/>
      <c r="I21" s="868"/>
      <c r="J21" s="869"/>
      <c r="K21" s="869"/>
      <c r="L21" s="870"/>
    </row>
    <row r="22" spans="2:12">
      <c r="B22" s="1631" t="s">
        <v>578</v>
      </c>
      <c r="C22" s="87"/>
      <c r="D22" s="175"/>
      <c r="E22" s="175"/>
      <c r="F22" s="1632"/>
      <c r="H22" s="867"/>
      <c r="I22" s="868"/>
      <c r="J22" s="869"/>
      <c r="K22" s="869"/>
      <c r="L22" s="870"/>
    </row>
    <row r="23" spans="2:12">
      <c r="B23" s="1631" t="s">
        <v>431</v>
      </c>
      <c r="C23" s="87">
        <v>200</v>
      </c>
      <c r="D23" s="175">
        <v>30</v>
      </c>
      <c r="E23" s="175">
        <v>30</v>
      </c>
      <c r="F23" s="1632">
        <v>3</v>
      </c>
      <c r="H23" s="867"/>
      <c r="I23" s="868"/>
      <c r="J23" s="869"/>
      <c r="K23" s="869"/>
      <c r="L23" s="870"/>
    </row>
    <row r="24" spans="2:12">
      <c r="B24" s="1631"/>
      <c r="C24" s="87"/>
      <c r="D24" s="175"/>
      <c r="E24" s="175"/>
      <c r="F24" s="1632"/>
      <c r="H24" s="867"/>
      <c r="I24" s="868"/>
      <c r="J24" s="869"/>
      <c r="K24" s="869"/>
      <c r="L24" s="870"/>
    </row>
    <row r="25" spans="2:12">
      <c r="B25" s="1631" t="s">
        <v>55</v>
      </c>
      <c r="C25" s="87"/>
      <c r="D25" s="175"/>
      <c r="E25" s="175"/>
      <c r="F25" s="1632"/>
    </row>
    <row r="26" spans="2:12">
      <c r="B26" s="1631" t="s">
        <v>491</v>
      </c>
      <c r="C26" s="87"/>
      <c r="D26" s="175"/>
      <c r="E26" s="175"/>
      <c r="F26" s="1632"/>
    </row>
    <row r="27" spans="2:12">
      <c r="B27" s="1631" t="s">
        <v>431</v>
      </c>
      <c r="C27" s="87" t="s">
        <v>293</v>
      </c>
      <c r="D27" s="175">
        <v>0</v>
      </c>
      <c r="E27" s="175">
        <v>0</v>
      </c>
      <c r="F27" s="1632">
        <v>2</v>
      </c>
    </row>
    <row r="28" spans="2:12">
      <c r="B28" s="1631"/>
      <c r="C28" s="87"/>
      <c r="D28" s="175"/>
      <c r="E28" s="175"/>
      <c r="F28" s="1632"/>
    </row>
    <row r="29" spans="2:12">
      <c r="B29" s="1631" t="s">
        <v>56</v>
      </c>
      <c r="C29" s="87"/>
      <c r="D29" s="175"/>
      <c r="E29" s="175"/>
      <c r="F29" s="1632"/>
    </row>
    <row r="30" spans="2:12">
      <c r="B30" s="1631" t="s">
        <v>278</v>
      </c>
      <c r="C30" s="87"/>
      <c r="D30" s="175"/>
      <c r="E30" s="175"/>
      <c r="F30" s="1632"/>
    </row>
    <row r="31" spans="2:12">
      <c r="B31" s="1631" t="s">
        <v>431</v>
      </c>
      <c r="C31" s="87">
        <v>252</v>
      </c>
      <c r="D31" s="175">
        <v>90</v>
      </c>
      <c r="E31" s="175">
        <v>86</v>
      </c>
      <c r="F31" s="1632">
        <v>3</v>
      </c>
    </row>
    <row r="32" spans="2:12">
      <c r="B32" s="1631"/>
      <c r="C32" s="87"/>
      <c r="D32" s="175"/>
      <c r="E32" s="175"/>
      <c r="F32" s="1632"/>
    </row>
    <row r="33" spans="2:6">
      <c r="B33" s="1631" t="s">
        <v>56</v>
      </c>
      <c r="C33" s="87"/>
      <c r="D33" s="175"/>
      <c r="E33" s="175"/>
      <c r="F33" s="1632"/>
    </row>
    <row r="34" spans="2:6">
      <c r="B34" s="1631" t="s">
        <v>256</v>
      </c>
      <c r="C34" s="87"/>
      <c r="D34" s="175"/>
      <c r="E34" s="175"/>
      <c r="F34" s="1632"/>
    </row>
    <row r="35" spans="2:6">
      <c r="B35" s="1631" t="s">
        <v>431</v>
      </c>
      <c r="C35" s="87">
        <v>192</v>
      </c>
      <c r="D35" s="175">
        <v>50</v>
      </c>
      <c r="E35" s="175">
        <v>50</v>
      </c>
      <c r="F35" s="1632">
        <v>3</v>
      </c>
    </row>
    <row r="36" spans="2:6">
      <c r="B36" s="1631"/>
      <c r="C36" s="87"/>
      <c r="D36" s="175"/>
      <c r="E36" s="175"/>
      <c r="F36" s="1632"/>
    </row>
    <row r="37" spans="2:6">
      <c r="B37" s="1631" t="s">
        <v>60</v>
      </c>
      <c r="C37" s="87"/>
      <c r="D37" s="175"/>
      <c r="E37" s="175"/>
      <c r="F37" s="1632"/>
    </row>
    <row r="38" spans="2:6">
      <c r="B38" s="1631" t="s">
        <v>513</v>
      </c>
      <c r="C38" s="87"/>
      <c r="D38" s="175"/>
      <c r="E38" s="175"/>
      <c r="F38" s="1632"/>
    </row>
    <row r="39" spans="2:6">
      <c r="B39" s="1631" t="s">
        <v>431</v>
      </c>
      <c r="C39" s="87" t="s">
        <v>293</v>
      </c>
      <c r="D39" s="175">
        <v>0</v>
      </c>
      <c r="E39" s="175">
        <v>0</v>
      </c>
      <c r="F39" s="1632">
        <v>3</v>
      </c>
    </row>
    <row r="40" spans="2:6">
      <c r="B40" s="1631"/>
      <c r="C40" s="87"/>
      <c r="D40" s="175"/>
      <c r="E40" s="175"/>
      <c r="F40" s="1632"/>
    </row>
    <row r="41" spans="2:6">
      <c r="B41" s="1631" t="s">
        <v>60</v>
      </c>
      <c r="C41" s="87"/>
      <c r="D41" s="175"/>
      <c r="E41" s="175"/>
      <c r="F41" s="1632"/>
    </row>
    <row r="42" spans="2:6">
      <c r="B42" s="1631" t="s">
        <v>514</v>
      </c>
      <c r="C42" s="87"/>
      <c r="D42" s="175"/>
      <c r="E42" s="175"/>
      <c r="F42" s="1632"/>
    </row>
    <row r="43" spans="2:6">
      <c r="B43" s="1631" t="s">
        <v>431</v>
      </c>
      <c r="C43" s="87" t="s">
        <v>293</v>
      </c>
      <c r="D43" s="175">
        <v>0</v>
      </c>
      <c r="E43" s="175">
        <v>0</v>
      </c>
      <c r="F43" s="1632">
        <v>3</v>
      </c>
    </row>
    <row r="44" spans="2:6">
      <c r="B44" s="1631"/>
      <c r="C44" s="87"/>
      <c r="D44" s="175"/>
      <c r="E44" s="175"/>
      <c r="F44" s="1632"/>
    </row>
    <row r="45" spans="2:6">
      <c r="B45" s="1631" t="s">
        <v>60</v>
      </c>
      <c r="C45" s="87"/>
      <c r="D45" s="175"/>
      <c r="E45" s="175"/>
      <c r="F45" s="1632"/>
    </row>
    <row r="46" spans="2:6">
      <c r="B46" s="1631" t="s">
        <v>511</v>
      </c>
      <c r="C46" s="87"/>
      <c r="D46" s="175"/>
      <c r="E46" s="175"/>
      <c r="F46" s="1632"/>
    </row>
    <row r="47" spans="2:6">
      <c r="B47" s="1631" t="s">
        <v>431</v>
      </c>
      <c r="C47" s="87">
        <v>235</v>
      </c>
      <c r="D47" s="175">
        <v>4</v>
      </c>
      <c r="E47" s="175">
        <v>4</v>
      </c>
      <c r="F47" s="1632">
        <v>3</v>
      </c>
    </row>
    <row r="48" spans="2:6">
      <c r="B48" s="1631"/>
      <c r="C48" s="87"/>
      <c r="D48" s="175"/>
      <c r="E48" s="175"/>
      <c r="F48" s="1632"/>
    </row>
    <row r="49" spans="2:6">
      <c r="B49" s="1631" t="s">
        <v>63</v>
      </c>
      <c r="C49" s="87"/>
      <c r="D49" s="175"/>
      <c r="E49" s="175"/>
      <c r="F49" s="1632"/>
    </row>
    <row r="50" spans="2:6">
      <c r="B50" s="1631" t="s">
        <v>474</v>
      </c>
      <c r="C50" s="87"/>
      <c r="D50" s="175"/>
      <c r="E50" s="175"/>
      <c r="F50" s="1632"/>
    </row>
    <row r="51" spans="2:6">
      <c r="B51" s="1631" t="s">
        <v>431</v>
      </c>
      <c r="C51" s="87">
        <v>200</v>
      </c>
      <c r="D51" s="175">
        <v>46</v>
      </c>
      <c r="E51" s="175">
        <v>46</v>
      </c>
      <c r="F51" s="1632">
        <v>3</v>
      </c>
    </row>
    <row r="52" spans="2:6">
      <c r="B52" s="1631"/>
      <c r="C52" s="87"/>
      <c r="D52" s="175"/>
      <c r="E52" s="175"/>
      <c r="F52" s="1632"/>
    </row>
    <row r="53" spans="2:6">
      <c r="B53" s="1631" t="s">
        <v>63</v>
      </c>
      <c r="C53" s="87"/>
      <c r="D53" s="175"/>
      <c r="E53" s="175"/>
      <c r="F53" s="1632"/>
    </row>
    <row r="54" spans="2:6">
      <c r="B54" s="1631" t="s">
        <v>509</v>
      </c>
      <c r="C54" s="87"/>
      <c r="D54" s="175"/>
      <c r="E54" s="175"/>
      <c r="F54" s="1632"/>
    </row>
    <row r="55" spans="2:6" ht="13.5" thickBot="1">
      <c r="B55" s="1633" t="s">
        <v>431</v>
      </c>
      <c r="C55" s="1634" t="s">
        <v>293</v>
      </c>
      <c r="D55" s="1635">
        <v>0</v>
      </c>
      <c r="E55" s="1635">
        <v>0</v>
      </c>
      <c r="F55" s="1636">
        <v>2</v>
      </c>
    </row>
    <row r="56" spans="2:6">
      <c r="D56" s="1602">
        <f>SUM(D7:D55)</f>
        <v>350</v>
      </c>
      <c r="E56" s="1602">
        <f>SUM(E7:E55)</f>
        <v>286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O136"/>
  <sheetViews>
    <sheetView zoomScale="90" zoomScaleNormal="90" workbookViewId="0">
      <selection activeCell="N36" sqref="N3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1" max="11" width="22.42578125" customWidth="1"/>
  </cols>
  <sheetData>
    <row r="1" spans="2:15" ht="27" customHeight="1">
      <c r="B1" s="1731" t="s">
        <v>185</v>
      </c>
      <c r="C1" s="1731"/>
      <c r="D1" s="1731"/>
      <c r="E1" s="1731"/>
      <c r="F1" s="1731"/>
      <c r="G1" s="1731"/>
      <c r="H1" s="313" t="str">
        <f>SKUP_SEUROP_tyg!J1</f>
        <v xml:space="preserve"> 21.10.2019 - 27.10.2019 r. </v>
      </c>
      <c r="I1" s="1250"/>
    </row>
    <row r="2" spans="2:15" ht="18.75">
      <c r="B2" s="1433"/>
      <c r="C2" s="992"/>
      <c r="D2" s="992"/>
      <c r="E2" s="992"/>
      <c r="F2" s="992"/>
      <c r="G2" s="992"/>
      <c r="H2" s="992"/>
      <c r="I2" s="992"/>
    </row>
    <row r="3" spans="2:15" ht="14.25" customHeight="1" thickBot="1">
      <c r="B3" s="22"/>
      <c r="C3" s="22"/>
      <c r="D3" s="22"/>
      <c r="E3" s="22"/>
      <c r="F3" s="22"/>
      <c r="G3" s="22"/>
      <c r="H3" s="22"/>
    </row>
    <row r="4" spans="2:15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5" ht="19.5" customHeight="1">
      <c r="B5" s="93" t="s">
        <v>72</v>
      </c>
      <c r="C5" s="94" t="s">
        <v>49</v>
      </c>
      <c r="D5" s="1440"/>
      <c r="E5" s="1441"/>
      <c r="F5" s="1442"/>
      <c r="G5" s="1443"/>
      <c r="H5" s="22"/>
    </row>
    <row r="6" spans="2:15" ht="13.5" thickBot="1">
      <c r="B6" s="95"/>
      <c r="C6" s="1411" t="s">
        <v>431</v>
      </c>
      <c r="D6" s="1444" t="s">
        <v>164</v>
      </c>
      <c r="E6" s="1445" t="s">
        <v>164</v>
      </c>
      <c r="F6" s="1445" t="s">
        <v>164</v>
      </c>
      <c r="G6" s="1446" t="s">
        <v>164</v>
      </c>
      <c r="H6" s="22"/>
      <c r="J6" t="s">
        <v>51</v>
      </c>
    </row>
    <row r="7" spans="2:15">
      <c r="B7" s="93" t="s">
        <v>73</v>
      </c>
      <c r="C7" s="96" t="s">
        <v>50</v>
      </c>
      <c r="D7" s="1440"/>
      <c r="E7" s="1441"/>
      <c r="F7" s="1442"/>
      <c r="G7" s="1443"/>
      <c r="H7" s="22"/>
      <c r="J7" t="s">
        <v>431</v>
      </c>
    </row>
    <row r="8" spans="2:15" ht="13.5" thickBot="1">
      <c r="B8" s="95"/>
      <c r="C8" s="1409" t="s">
        <v>431</v>
      </c>
      <c r="D8" s="1444" t="s">
        <v>164</v>
      </c>
      <c r="E8" s="1445" t="s">
        <v>164</v>
      </c>
      <c r="F8" s="1445" t="s">
        <v>164</v>
      </c>
      <c r="G8" s="1446" t="s">
        <v>164</v>
      </c>
      <c r="H8" s="108"/>
      <c r="L8" t="s">
        <v>293</v>
      </c>
      <c r="M8">
        <v>0</v>
      </c>
      <c r="N8">
        <v>0</v>
      </c>
      <c r="O8">
        <v>3</v>
      </c>
    </row>
    <row r="9" spans="2:15">
      <c r="B9" s="93" t="s">
        <v>74</v>
      </c>
      <c r="C9" s="96" t="s">
        <v>51</v>
      </c>
      <c r="D9" s="1440"/>
      <c r="E9" s="1441"/>
      <c r="F9" s="1442"/>
      <c r="G9" s="1443"/>
      <c r="H9" s="160"/>
      <c r="J9" t="s">
        <v>54</v>
      </c>
    </row>
    <row r="10" spans="2:15" ht="13.5" thickBot="1">
      <c r="B10" s="95"/>
      <c r="C10" s="1409" t="s">
        <v>431</v>
      </c>
      <c r="D10" s="1444" t="s">
        <v>164</v>
      </c>
      <c r="E10" s="1445" t="s">
        <v>164</v>
      </c>
      <c r="F10" s="1445" t="s">
        <v>164</v>
      </c>
      <c r="G10" s="1446" t="s">
        <v>164</v>
      </c>
      <c r="H10" s="108"/>
      <c r="J10" t="s">
        <v>431</v>
      </c>
    </row>
    <row r="11" spans="2:15">
      <c r="B11" s="93" t="s">
        <v>75</v>
      </c>
      <c r="C11" s="96" t="s">
        <v>52</v>
      </c>
      <c r="D11" s="1440"/>
      <c r="E11" s="1441"/>
      <c r="F11" s="1442"/>
      <c r="G11" s="1443"/>
      <c r="H11" s="160"/>
      <c r="L11">
        <v>273.67</v>
      </c>
      <c r="M11">
        <v>130</v>
      </c>
      <c r="N11">
        <v>70</v>
      </c>
      <c r="O11">
        <v>3</v>
      </c>
    </row>
    <row r="12" spans="2:15" ht="13.5" thickBot="1">
      <c r="B12" s="95"/>
      <c r="C12" s="1409" t="s">
        <v>431</v>
      </c>
      <c r="D12" s="1444" t="s">
        <v>164</v>
      </c>
      <c r="E12" s="1445" t="s">
        <v>164</v>
      </c>
      <c r="F12" s="1445" t="s">
        <v>164</v>
      </c>
      <c r="G12" s="1446" t="s">
        <v>164</v>
      </c>
      <c r="H12" s="108"/>
      <c r="J12" t="s">
        <v>55</v>
      </c>
    </row>
    <row r="13" spans="2:15">
      <c r="B13" s="93" t="s">
        <v>76</v>
      </c>
      <c r="C13" s="96" t="s">
        <v>53</v>
      </c>
      <c r="D13" s="1440"/>
      <c r="E13" s="1441"/>
      <c r="F13" s="1442"/>
      <c r="G13" s="1443"/>
      <c r="H13" s="160"/>
      <c r="J13" t="s">
        <v>431</v>
      </c>
    </row>
    <row r="14" spans="2:15" ht="13.5" thickBot="1">
      <c r="B14" s="95"/>
      <c r="C14" s="1409" t="s">
        <v>431</v>
      </c>
      <c r="D14" s="1444" t="s">
        <v>164</v>
      </c>
      <c r="E14" s="1445" t="s">
        <v>164</v>
      </c>
      <c r="F14" s="1445" t="s">
        <v>164</v>
      </c>
      <c r="G14" s="1446" t="s">
        <v>164</v>
      </c>
      <c r="H14" s="108"/>
      <c r="L14">
        <v>200</v>
      </c>
      <c r="M14">
        <v>30</v>
      </c>
      <c r="N14">
        <v>30</v>
      </c>
      <c r="O14">
        <v>2.5</v>
      </c>
    </row>
    <row r="15" spans="2:15">
      <c r="B15" s="93" t="s">
        <v>77</v>
      </c>
      <c r="C15" s="96" t="s">
        <v>54</v>
      </c>
      <c r="D15" s="1440"/>
      <c r="E15" s="1441"/>
      <c r="F15" s="1442"/>
      <c r="G15" s="1443"/>
      <c r="H15" s="160"/>
      <c r="J15" t="s">
        <v>56</v>
      </c>
    </row>
    <row r="16" spans="2:15" ht="13.5" thickBot="1">
      <c r="B16" s="95"/>
      <c r="C16" s="1409" t="s">
        <v>431</v>
      </c>
      <c r="D16" s="1444">
        <v>273.67</v>
      </c>
      <c r="E16" s="1445">
        <v>130</v>
      </c>
      <c r="F16" s="1445">
        <v>70</v>
      </c>
      <c r="G16" s="1446">
        <v>3</v>
      </c>
      <c r="H16" s="108"/>
      <c r="J16" t="s">
        <v>431</v>
      </c>
    </row>
    <row r="17" spans="2:15">
      <c r="B17" s="93" t="s">
        <v>78</v>
      </c>
      <c r="C17" s="96" t="s">
        <v>55</v>
      </c>
      <c r="D17" s="1440"/>
      <c r="E17" s="1441"/>
      <c r="F17" s="1442"/>
      <c r="G17" s="1443"/>
      <c r="H17" s="160"/>
      <c r="L17">
        <v>222</v>
      </c>
      <c r="M17">
        <v>140</v>
      </c>
      <c r="N17">
        <v>136</v>
      </c>
      <c r="O17">
        <v>3</v>
      </c>
    </row>
    <row r="18" spans="2:15" ht="13.5" thickBot="1">
      <c r="B18" s="95"/>
      <c r="C18" s="1409" t="s">
        <v>431</v>
      </c>
      <c r="D18" s="1444">
        <v>200</v>
      </c>
      <c r="E18" s="1445">
        <v>30</v>
      </c>
      <c r="F18" s="1445">
        <v>30</v>
      </c>
      <c r="G18" s="1446">
        <v>2.5</v>
      </c>
      <c r="H18" s="108"/>
      <c r="J18" t="s">
        <v>60</v>
      </c>
    </row>
    <row r="19" spans="2:15">
      <c r="B19" s="93" t="s">
        <v>79</v>
      </c>
      <c r="C19" s="96" t="s">
        <v>56</v>
      </c>
      <c r="D19" s="1440"/>
      <c r="E19" s="1441"/>
      <c r="F19" s="1442"/>
      <c r="G19" s="1443"/>
      <c r="H19" s="160"/>
      <c r="J19" t="s">
        <v>431</v>
      </c>
    </row>
    <row r="20" spans="2:15" ht="13.5" thickBot="1">
      <c r="B20" s="95"/>
      <c r="C20" s="1409" t="s">
        <v>431</v>
      </c>
      <c r="D20" s="1444">
        <v>222</v>
      </c>
      <c r="E20" s="1445">
        <v>140</v>
      </c>
      <c r="F20" s="1445">
        <v>136</v>
      </c>
      <c r="G20" s="1446">
        <v>3</v>
      </c>
      <c r="H20" s="108"/>
      <c r="L20">
        <v>235</v>
      </c>
      <c r="M20">
        <v>4</v>
      </c>
      <c r="N20">
        <v>4</v>
      </c>
      <c r="O20">
        <v>3</v>
      </c>
    </row>
    <row r="21" spans="2:15">
      <c r="B21" s="93" t="s">
        <v>80</v>
      </c>
      <c r="C21" s="96" t="s">
        <v>57</v>
      </c>
      <c r="D21" s="1440"/>
      <c r="E21" s="1441"/>
      <c r="F21" s="1442"/>
      <c r="G21" s="1443"/>
      <c r="H21" s="160"/>
      <c r="J21" t="s">
        <v>63</v>
      </c>
    </row>
    <row r="22" spans="2:15" ht="13.5" thickBot="1">
      <c r="B22" s="95"/>
      <c r="C22" s="1409" t="s">
        <v>431</v>
      </c>
      <c r="D22" s="1444" t="s">
        <v>164</v>
      </c>
      <c r="E22" s="1445" t="s">
        <v>164</v>
      </c>
      <c r="F22" s="1445" t="s">
        <v>164</v>
      </c>
      <c r="G22" s="1446" t="s">
        <v>164</v>
      </c>
      <c r="H22" s="108"/>
      <c r="J22" t="s">
        <v>431</v>
      </c>
    </row>
    <row r="23" spans="2:15">
      <c r="B23" s="93" t="s">
        <v>81</v>
      </c>
      <c r="C23" s="96" t="s">
        <v>58</v>
      </c>
      <c r="D23" s="1440"/>
      <c r="E23" s="1441"/>
      <c r="F23" s="1442"/>
      <c r="G23" s="1443"/>
      <c r="H23" s="160"/>
      <c r="K23" t="s">
        <v>601</v>
      </c>
      <c r="L23">
        <v>200</v>
      </c>
      <c r="M23">
        <v>46</v>
      </c>
      <c r="N23">
        <v>46</v>
      </c>
      <c r="O23">
        <v>2.5</v>
      </c>
    </row>
    <row r="24" spans="2:15" ht="13.5" thickBot="1">
      <c r="B24" s="95"/>
      <c r="C24" s="1409" t="s">
        <v>431</v>
      </c>
      <c r="D24" s="1444" t="s">
        <v>164</v>
      </c>
      <c r="E24" s="1445" t="s">
        <v>164</v>
      </c>
      <c r="F24" s="1445" t="s">
        <v>164</v>
      </c>
      <c r="G24" s="1446" t="s">
        <v>164</v>
      </c>
      <c r="H24" s="108"/>
    </row>
    <row r="25" spans="2:15">
      <c r="B25" s="93" t="s">
        <v>82</v>
      </c>
      <c r="C25" s="96" t="s">
        <v>59</v>
      </c>
      <c r="D25" s="1440"/>
      <c r="E25" s="1441"/>
      <c r="F25" s="1442"/>
      <c r="G25" s="1443"/>
      <c r="H25" s="160"/>
    </row>
    <row r="26" spans="2:15" ht="13.5" thickBot="1">
      <c r="B26" s="95"/>
      <c r="C26" s="1409" t="s">
        <v>431</v>
      </c>
      <c r="D26" s="1444" t="s">
        <v>164</v>
      </c>
      <c r="E26" s="1445" t="s">
        <v>164</v>
      </c>
      <c r="F26" s="1445" t="s">
        <v>164</v>
      </c>
      <c r="G26" s="1446" t="s">
        <v>164</v>
      </c>
      <c r="H26" s="108"/>
    </row>
    <row r="27" spans="2:15" ht="17.25" customHeight="1">
      <c r="B27" s="93" t="s">
        <v>83</v>
      </c>
      <c r="C27" s="96" t="s">
        <v>60</v>
      </c>
      <c r="D27" s="1440"/>
      <c r="E27" s="1441"/>
      <c r="F27" s="1442"/>
      <c r="G27" s="1443"/>
      <c r="H27" s="160"/>
    </row>
    <row r="28" spans="2:15" ht="13.5" thickBot="1">
      <c r="B28" s="95"/>
      <c r="C28" s="1409" t="s">
        <v>431</v>
      </c>
      <c r="D28" s="1444">
        <v>235</v>
      </c>
      <c r="E28" s="1445">
        <v>4</v>
      </c>
      <c r="F28" s="1445">
        <v>4</v>
      </c>
      <c r="G28" s="1446">
        <v>3</v>
      </c>
      <c r="H28" s="108"/>
    </row>
    <row r="29" spans="2:15">
      <c r="B29" s="93" t="s">
        <v>84</v>
      </c>
      <c r="C29" s="96" t="s">
        <v>61</v>
      </c>
      <c r="D29" s="1440"/>
      <c r="E29" s="1441"/>
      <c r="F29" s="1442"/>
      <c r="G29" s="1443"/>
      <c r="H29" s="160"/>
    </row>
    <row r="30" spans="2:15" ht="13.5" thickBot="1">
      <c r="B30" s="95"/>
      <c r="C30" s="1409" t="s">
        <v>431</v>
      </c>
      <c r="D30" s="1447" t="s">
        <v>164</v>
      </c>
      <c r="E30" s="1445" t="s">
        <v>164</v>
      </c>
      <c r="F30" s="1445" t="s">
        <v>164</v>
      </c>
      <c r="G30" s="1446" t="s">
        <v>164</v>
      </c>
      <c r="H30" s="108"/>
    </row>
    <row r="31" spans="2:15">
      <c r="B31" s="93" t="s">
        <v>85</v>
      </c>
      <c r="C31" s="96" t="s">
        <v>62</v>
      </c>
      <c r="D31" s="1440"/>
      <c r="E31" s="1441"/>
      <c r="F31" s="1442"/>
      <c r="G31" s="1443"/>
      <c r="H31" s="160"/>
    </row>
    <row r="32" spans="2:15" ht="13.5" thickBot="1">
      <c r="B32" s="97"/>
      <c r="C32" s="1410" t="s">
        <v>431</v>
      </c>
      <c r="D32" s="1447" t="s">
        <v>164</v>
      </c>
      <c r="E32" s="1445" t="s">
        <v>164</v>
      </c>
      <c r="F32" s="1445" t="s">
        <v>164</v>
      </c>
      <c r="G32" s="1446" t="s">
        <v>164</v>
      </c>
      <c r="H32" s="108"/>
    </row>
    <row r="33" spans="2:8">
      <c r="B33" s="95" t="s">
        <v>86</v>
      </c>
      <c r="C33" s="187" t="s">
        <v>63</v>
      </c>
      <c r="D33" s="1440"/>
      <c r="E33" s="1441"/>
      <c r="F33" s="1442"/>
      <c r="G33" s="1443"/>
      <c r="H33" s="160"/>
    </row>
    <row r="34" spans="2:8" ht="13.5" thickBot="1">
      <c r="B34" s="97"/>
      <c r="C34" s="1410" t="s">
        <v>431</v>
      </c>
      <c r="D34" s="1447">
        <v>200</v>
      </c>
      <c r="E34" s="1445">
        <v>46</v>
      </c>
      <c r="F34" s="1445">
        <v>46</v>
      </c>
      <c r="G34" s="1446">
        <v>2.5</v>
      </c>
      <c r="H34" s="108"/>
    </row>
    <row r="35" spans="2:8">
      <c r="B35" s="93" t="s">
        <v>87</v>
      </c>
      <c r="C35" s="96" t="s">
        <v>64</v>
      </c>
      <c r="D35" s="1440"/>
      <c r="E35" s="1441"/>
      <c r="F35" s="1442"/>
      <c r="G35" s="1443"/>
      <c r="H35" s="160"/>
    </row>
    <row r="36" spans="2:8" ht="13.5" thickBot="1">
      <c r="B36" s="97"/>
      <c r="C36" s="1410" t="s">
        <v>431</v>
      </c>
      <c r="D36" s="1447" t="s">
        <v>164</v>
      </c>
      <c r="E36" s="1445" t="s">
        <v>164</v>
      </c>
      <c r="F36" s="1445" t="s">
        <v>164</v>
      </c>
      <c r="G36" s="1446" t="s">
        <v>164</v>
      </c>
      <c r="H36" s="108"/>
    </row>
    <row r="37" spans="2:8">
      <c r="B37" s="22"/>
      <c r="C37" s="22"/>
      <c r="D37" s="22"/>
      <c r="E37" s="78">
        <f>SUM(E16:E36)</f>
        <v>350</v>
      </c>
      <c r="F37" s="78">
        <f>SUM(F16:F36)</f>
        <v>286</v>
      </c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38" t="s">
        <v>345</v>
      </c>
      <c r="D43" s="1738"/>
      <c r="E43" s="1738"/>
      <c r="F43" s="1738"/>
      <c r="G43" s="1738"/>
      <c r="H43" s="1738"/>
    </row>
    <row r="44" spans="2:8" ht="15.75">
      <c r="C44" s="1737" t="s">
        <v>346</v>
      </c>
      <c r="D44" s="1737"/>
      <c r="E44" s="1737"/>
      <c r="F44" s="1737"/>
      <c r="G44" s="1737"/>
      <c r="H44" s="173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zoomScale="70" zoomScaleNormal="70" workbookViewId="0">
      <selection activeCell="AD93" sqref="AD93"/>
    </sheetView>
  </sheetViews>
  <sheetFormatPr defaultColWidth="8.7109375" defaultRowHeight="12.75"/>
  <cols>
    <col min="1" max="1" width="15.1406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1.8554687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/>
    <row r="2" spans="1:29" ht="27.75" customHeight="1">
      <c r="AB2" s="995"/>
      <c r="AC2" s="996"/>
    </row>
    <row r="3" spans="1:29" ht="18.75">
      <c r="A3" s="997" t="s">
        <v>410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39"/>
      <c r="B5" s="1740"/>
      <c r="C5" s="1203"/>
      <c r="D5" s="1003"/>
      <c r="E5" s="1002"/>
      <c r="F5" s="1002"/>
      <c r="G5" s="1002"/>
      <c r="H5" s="1003"/>
      <c r="I5" s="1003"/>
      <c r="J5" s="1003"/>
      <c r="K5" s="1003"/>
      <c r="L5" s="1003"/>
      <c r="M5" s="1002"/>
      <c r="N5" s="1003"/>
      <c r="O5" s="1438"/>
      <c r="P5" s="1004" t="s">
        <v>409</v>
      </c>
    </row>
    <row r="6" spans="1:29" ht="16.5" customHeight="1" thickBot="1">
      <c r="A6" s="1741"/>
      <c r="B6" s="1742"/>
      <c r="C6" s="1617">
        <v>43344</v>
      </c>
      <c r="D6" s="1617">
        <v>43374</v>
      </c>
      <c r="E6" s="1617">
        <v>43405</v>
      </c>
      <c r="F6" s="1617">
        <v>43435</v>
      </c>
      <c r="G6" s="1617">
        <v>43466</v>
      </c>
      <c r="H6" s="1617">
        <v>43497</v>
      </c>
      <c r="I6" s="1617">
        <v>43525</v>
      </c>
      <c r="J6" s="1617">
        <v>43556</v>
      </c>
      <c r="K6" s="1617">
        <v>43586</v>
      </c>
      <c r="L6" s="1617">
        <v>43617</v>
      </c>
      <c r="M6" s="1617">
        <v>43647</v>
      </c>
      <c r="N6" s="1617">
        <v>43678</v>
      </c>
      <c r="O6" s="1617">
        <v>43709</v>
      </c>
      <c r="P6" s="1208" t="s">
        <v>475</v>
      </c>
    </row>
    <row r="7" spans="1:29" ht="15.95" customHeight="1">
      <c r="A7" s="241" t="s">
        <v>104</v>
      </c>
      <c r="B7" s="1426" t="s">
        <v>105</v>
      </c>
      <c r="C7" s="1618">
        <v>121.28</v>
      </c>
      <c r="D7" s="1618">
        <v>104.47</v>
      </c>
      <c r="E7" s="1618">
        <v>104.42</v>
      </c>
      <c r="F7" s="1618">
        <v>105.8</v>
      </c>
      <c r="G7" s="1618">
        <v>104.67</v>
      </c>
      <c r="H7" s="1618">
        <v>105.9</v>
      </c>
      <c r="I7" s="1618">
        <v>114.14</v>
      </c>
      <c r="J7" s="1618">
        <v>143.44</v>
      </c>
      <c r="K7" s="1618">
        <v>148.78</v>
      </c>
      <c r="L7" s="1618">
        <v>151.80000000000001</v>
      </c>
      <c r="M7" s="1618">
        <v>146.99</v>
      </c>
      <c r="N7" s="1618">
        <v>154.82</v>
      </c>
      <c r="O7" s="1618">
        <v>155.26</v>
      </c>
      <c r="P7" s="1619">
        <v>0.28017810026385215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618">
        <v>170.06</v>
      </c>
      <c r="D8" s="1618">
        <v>172.3</v>
      </c>
      <c r="E8" s="1618">
        <v>174.64</v>
      </c>
      <c r="F8" s="1618">
        <v>169.25</v>
      </c>
      <c r="G8" s="1618">
        <v>164.44</v>
      </c>
      <c r="H8" s="1618">
        <v>158.54</v>
      </c>
      <c r="I8" s="1618">
        <v>161.21</v>
      </c>
      <c r="J8" s="1618">
        <v>177.85</v>
      </c>
      <c r="K8" s="1618">
        <v>191.22</v>
      </c>
      <c r="L8" s="1618">
        <v>194.47</v>
      </c>
      <c r="M8" s="1618">
        <v>194.49</v>
      </c>
      <c r="N8" s="1618">
        <v>196.55</v>
      </c>
      <c r="O8" s="1618">
        <v>197.95</v>
      </c>
      <c r="P8" s="1619">
        <v>0.16400094084440786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620">
        <v>332.59</v>
      </c>
      <c r="D9" s="1620">
        <v>336.99</v>
      </c>
      <c r="E9" s="1620">
        <v>341.56</v>
      </c>
      <c r="F9" s="1620">
        <v>331.02</v>
      </c>
      <c r="G9" s="1620">
        <v>321.61</v>
      </c>
      <c r="H9" s="1620">
        <v>310.07</v>
      </c>
      <c r="I9" s="1620">
        <v>315.29000000000002</v>
      </c>
      <c r="J9" s="1620">
        <v>347.83</v>
      </c>
      <c r="K9" s="1620">
        <v>373.99</v>
      </c>
      <c r="L9" s="1620">
        <v>380.34</v>
      </c>
      <c r="M9" s="1620">
        <v>380.38</v>
      </c>
      <c r="N9" s="1620">
        <v>384.41</v>
      </c>
      <c r="O9" s="1620">
        <v>387.15</v>
      </c>
      <c r="P9" s="1621">
        <v>0.16404582218346908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618">
        <v>145.55000000000001</v>
      </c>
      <c r="D10" s="1618">
        <v>138.6</v>
      </c>
      <c r="E10" s="1618">
        <v>136.02000000000001</v>
      </c>
      <c r="F10" s="1618">
        <v>136.57</v>
      </c>
      <c r="G10" s="1618">
        <v>137.58000000000001</v>
      </c>
      <c r="H10" s="1618">
        <v>137.71</v>
      </c>
      <c r="I10" s="1618">
        <v>140.04</v>
      </c>
      <c r="J10" s="1618">
        <v>156.66</v>
      </c>
      <c r="K10" s="1618">
        <v>166.25</v>
      </c>
      <c r="L10" s="1618">
        <v>176.85</v>
      </c>
      <c r="M10" s="1618">
        <v>178.2</v>
      </c>
      <c r="N10" s="1618">
        <v>177.34</v>
      </c>
      <c r="O10" s="1618">
        <v>178.45</v>
      </c>
      <c r="P10" s="1619">
        <v>0.22603916180006856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620">
        <v>3729.6</v>
      </c>
      <c r="D11" s="1620">
        <v>3577.19</v>
      </c>
      <c r="E11" s="1620">
        <v>3527.1</v>
      </c>
      <c r="F11" s="1620">
        <v>3529.97</v>
      </c>
      <c r="G11" s="1620">
        <v>3528.52</v>
      </c>
      <c r="H11" s="1620">
        <v>3543.07</v>
      </c>
      <c r="I11" s="1620">
        <v>3595.9</v>
      </c>
      <c r="J11" s="1620">
        <v>4022.33</v>
      </c>
      <c r="K11" s="1620">
        <v>4282</v>
      </c>
      <c r="L11" s="1620">
        <v>4530.7</v>
      </c>
      <c r="M11" s="1620">
        <v>4552.0600000000004</v>
      </c>
      <c r="N11" s="1620">
        <v>4572.8100000000004</v>
      </c>
      <c r="O11" s="1620">
        <v>4616.1000000000004</v>
      </c>
      <c r="P11" s="1621">
        <v>0.23769305019305031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618">
        <v>131.80000000000001</v>
      </c>
      <c r="D12" s="1618">
        <v>126.89</v>
      </c>
      <c r="E12" s="1618">
        <v>127.1</v>
      </c>
      <c r="F12" s="1618">
        <v>130.08000000000001</v>
      </c>
      <c r="G12" s="1618">
        <v>127.18</v>
      </c>
      <c r="H12" s="1618">
        <v>129.26</v>
      </c>
      <c r="I12" s="1618">
        <v>133.69</v>
      </c>
      <c r="J12" s="1618">
        <v>154.33000000000001</v>
      </c>
      <c r="K12" s="1618">
        <v>165.19</v>
      </c>
      <c r="L12" s="1618">
        <v>172.64</v>
      </c>
      <c r="M12" s="1618">
        <v>170.75</v>
      </c>
      <c r="N12" s="1618">
        <v>170.38</v>
      </c>
      <c r="O12" s="1618">
        <v>176.6</v>
      </c>
      <c r="P12" s="1619">
        <v>0.33990895295902868</v>
      </c>
      <c r="Q12" s="1007"/>
      <c r="R12" s="1007"/>
    </row>
    <row r="13" spans="1:29" ht="15.95" customHeight="1">
      <c r="A13" s="241"/>
      <c r="B13" s="1010" t="s">
        <v>107</v>
      </c>
      <c r="C13" s="1620">
        <v>983.03</v>
      </c>
      <c r="D13" s="1620">
        <v>946.52</v>
      </c>
      <c r="E13" s="1620">
        <v>948.27</v>
      </c>
      <c r="F13" s="1620">
        <v>971.1</v>
      </c>
      <c r="G13" s="1620">
        <v>949.52</v>
      </c>
      <c r="H13" s="1620">
        <v>964.64</v>
      </c>
      <c r="I13" s="1620">
        <v>997.65</v>
      </c>
      <c r="J13" s="1620">
        <v>1152.0999999999999</v>
      </c>
      <c r="K13" s="1620">
        <v>1233.48</v>
      </c>
      <c r="L13" s="1620">
        <v>1289.1300000000001</v>
      </c>
      <c r="M13" s="1620">
        <v>1274.71</v>
      </c>
      <c r="N13" s="1620">
        <v>1271.1600000000001</v>
      </c>
      <c r="O13" s="1620">
        <v>1318.03</v>
      </c>
      <c r="P13" s="1621">
        <v>0.34078308902068088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618">
        <v>150.28</v>
      </c>
      <c r="D14" s="1618">
        <v>141.47999999999999</v>
      </c>
      <c r="E14" s="1618">
        <v>140.4</v>
      </c>
      <c r="F14" s="1618">
        <v>140.27000000000001</v>
      </c>
      <c r="G14" s="1618">
        <v>140.09</v>
      </c>
      <c r="H14" s="1618">
        <v>143.1</v>
      </c>
      <c r="I14" s="1618">
        <v>149.97999999999999</v>
      </c>
      <c r="J14" s="1618">
        <v>175.77</v>
      </c>
      <c r="K14" s="1618">
        <v>182.07</v>
      </c>
      <c r="L14" s="1618">
        <v>187.42</v>
      </c>
      <c r="M14" s="1618">
        <v>182.92</v>
      </c>
      <c r="N14" s="1618">
        <v>188.79</v>
      </c>
      <c r="O14" s="1618">
        <v>190.3</v>
      </c>
      <c r="P14" s="1619">
        <v>0.26630290125099809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618">
        <v>149.44999999999999</v>
      </c>
      <c r="D15" s="1618">
        <v>148.28</v>
      </c>
      <c r="E15" s="1618">
        <v>144.38</v>
      </c>
      <c r="F15" s="1618">
        <v>145.91999999999999</v>
      </c>
      <c r="G15" s="1618">
        <v>144.62</v>
      </c>
      <c r="H15" s="1618">
        <v>145.9</v>
      </c>
      <c r="I15" s="1618">
        <v>145.38999999999999</v>
      </c>
      <c r="J15" s="1618">
        <v>149.32</v>
      </c>
      <c r="K15" s="1618">
        <v>156.81</v>
      </c>
      <c r="L15" s="1618">
        <v>164.37</v>
      </c>
      <c r="M15" s="1618">
        <v>167.93</v>
      </c>
      <c r="N15" s="1618">
        <v>167.48</v>
      </c>
      <c r="O15" s="1618">
        <v>170.2</v>
      </c>
      <c r="P15" s="1619">
        <v>0.13884242221478749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618">
        <v>137.43</v>
      </c>
      <c r="D16" s="1618">
        <v>139.97</v>
      </c>
      <c r="E16" s="1618">
        <v>138.38</v>
      </c>
      <c r="F16" s="1618">
        <v>138.72999999999999</v>
      </c>
      <c r="G16" s="1618">
        <v>136.62</v>
      </c>
      <c r="H16" s="1618">
        <v>137.31</v>
      </c>
      <c r="I16" s="1618">
        <v>139.88</v>
      </c>
      <c r="J16" s="1618">
        <v>151.19999999999999</v>
      </c>
      <c r="K16" s="1618">
        <v>165.79</v>
      </c>
      <c r="L16" s="1618">
        <v>172.75</v>
      </c>
      <c r="M16" s="1618">
        <v>173.34</v>
      </c>
      <c r="N16" s="1618">
        <v>171.43</v>
      </c>
      <c r="O16" s="1618">
        <v>174.34</v>
      </c>
      <c r="P16" s="1619">
        <v>0.26857309175580291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618">
        <v>173.05</v>
      </c>
      <c r="D17" s="1618">
        <v>172.5</v>
      </c>
      <c r="E17" s="1618">
        <v>172.34</v>
      </c>
      <c r="F17" s="1618">
        <v>175.31</v>
      </c>
      <c r="G17" s="1618">
        <v>174.48</v>
      </c>
      <c r="H17" s="1618">
        <v>170.96</v>
      </c>
      <c r="I17" s="1618">
        <v>171.04</v>
      </c>
      <c r="J17" s="1618">
        <v>173.46</v>
      </c>
      <c r="K17" s="1618">
        <v>180.74</v>
      </c>
      <c r="L17" s="1618">
        <v>189.03</v>
      </c>
      <c r="M17" s="1618">
        <v>198.37</v>
      </c>
      <c r="N17" s="1618">
        <v>204.31</v>
      </c>
      <c r="O17" s="1618">
        <v>205.2</v>
      </c>
      <c r="P17" s="1619">
        <v>0.18578445535972254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618">
        <v>149.16</v>
      </c>
      <c r="D18" s="1618">
        <v>136.13</v>
      </c>
      <c r="E18" s="1618">
        <v>128.43</v>
      </c>
      <c r="F18" s="1618">
        <v>127.92</v>
      </c>
      <c r="G18" s="1618">
        <v>127.54</v>
      </c>
      <c r="H18" s="1618">
        <v>130.56</v>
      </c>
      <c r="I18" s="1618">
        <v>141.96</v>
      </c>
      <c r="J18" s="1618">
        <v>161.12</v>
      </c>
      <c r="K18" s="1618">
        <v>167.6</v>
      </c>
      <c r="L18" s="1618">
        <v>177.66</v>
      </c>
      <c r="M18" s="1618">
        <v>180.82</v>
      </c>
      <c r="N18" s="1618">
        <v>180.87</v>
      </c>
      <c r="O18" s="1618">
        <v>181.38</v>
      </c>
      <c r="P18" s="1619">
        <v>0.21600965406275141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618">
        <v>138.4</v>
      </c>
      <c r="D19" s="1618">
        <v>131.35</v>
      </c>
      <c r="E19" s="1618">
        <v>129.13</v>
      </c>
      <c r="F19" s="1618">
        <v>129</v>
      </c>
      <c r="G19" s="1618">
        <v>129</v>
      </c>
      <c r="H19" s="1618">
        <v>129.13999999999999</v>
      </c>
      <c r="I19" s="1618">
        <v>133.16</v>
      </c>
      <c r="J19" s="1618">
        <v>148.80000000000001</v>
      </c>
      <c r="K19" s="1618">
        <v>155.16</v>
      </c>
      <c r="L19" s="1618">
        <v>161.27000000000001</v>
      </c>
      <c r="M19" s="1618">
        <v>164.74</v>
      </c>
      <c r="N19" s="1618">
        <v>168.65</v>
      </c>
      <c r="O19" s="1618">
        <v>178.03</v>
      </c>
      <c r="P19" s="1619">
        <v>0.28634393063583818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618">
        <v>151.87</v>
      </c>
      <c r="D20" s="1618">
        <v>144.19</v>
      </c>
      <c r="E20" s="1618">
        <v>143.33000000000001</v>
      </c>
      <c r="F20" s="1618">
        <v>143.72999999999999</v>
      </c>
      <c r="G20" s="1618">
        <v>141.66</v>
      </c>
      <c r="H20" s="1618">
        <v>141.24</v>
      </c>
      <c r="I20" s="1618">
        <v>143.38999999999999</v>
      </c>
      <c r="J20" s="1618">
        <v>165.07</v>
      </c>
      <c r="K20" s="1618">
        <v>171.68</v>
      </c>
      <c r="L20" s="1618">
        <v>173</v>
      </c>
      <c r="M20" s="1618">
        <v>172.02</v>
      </c>
      <c r="N20" s="1618">
        <v>178.24</v>
      </c>
      <c r="O20" s="1618">
        <v>186.58</v>
      </c>
      <c r="P20" s="1619">
        <v>0.22855073418054928</v>
      </c>
      <c r="Q20" s="1007"/>
      <c r="R20" s="1007"/>
    </row>
    <row r="21" spans="1:18" ht="15.95" customHeight="1">
      <c r="A21" s="241"/>
      <c r="B21" s="1010" t="s">
        <v>255</v>
      </c>
      <c r="C21" s="1620">
        <v>1128.43</v>
      </c>
      <c r="D21" s="1620">
        <v>1070.58</v>
      </c>
      <c r="E21" s="1620">
        <v>1064.8</v>
      </c>
      <c r="F21" s="1620">
        <v>1064.45</v>
      </c>
      <c r="G21" s="1620">
        <v>1052.1600000000001</v>
      </c>
      <c r="H21" s="1620">
        <v>1047.3599999999999</v>
      </c>
      <c r="I21" s="1620">
        <v>1064.0999999999999</v>
      </c>
      <c r="J21" s="1620">
        <v>1226.27</v>
      </c>
      <c r="K21" s="1620">
        <v>1273.58</v>
      </c>
      <c r="L21" s="1620">
        <v>1281.8</v>
      </c>
      <c r="M21" s="1620">
        <v>1271.42</v>
      </c>
      <c r="N21" s="1620">
        <v>1317.06</v>
      </c>
      <c r="O21" s="1620">
        <v>1380.86</v>
      </c>
      <c r="P21" s="1621">
        <v>0.22370018521308355</v>
      </c>
      <c r="Q21" s="1007"/>
      <c r="R21" s="1007"/>
    </row>
    <row r="22" spans="1:18" ht="15.95" customHeight="1">
      <c r="A22" s="241" t="s">
        <v>113</v>
      </c>
      <c r="B22" s="1009" t="s">
        <v>105</v>
      </c>
      <c r="C22" s="1622">
        <v>167.99</v>
      </c>
      <c r="D22" s="1622" t="s">
        <v>476</v>
      </c>
      <c r="E22" s="1622" t="s">
        <v>476</v>
      </c>
      <c r="F22" s="1622" t="s">
        <v>476</v>
      </c>
      <c r="G22" s="1622" t="s">
        <v>476</v>
      </c>
      <c r="H22" s="1622" t="s">
        <v>476</v>
      </c>
      <c r="I22" s="1622" t="s">
        <v>476</v>
      </c>
      <c r="J22" s="1622" t="s">
        <v>476</v>
      </c>
      <c r="K22" s="1622" t="s">
        <v>476</v>
      </c>
      <c r="L22" s="1622" t="s">
        <v>476</v>
      </c>
      <c r="M22" s="1622" t="s">
        <v>476</v>
      </c>
      <c r="N22" s="1622" t="s">
        <v>476</v>
      </c>
      <c r="O22" s="1622" t="s">
        <v>476</v>
      </c>
      <c r="P22" s="1619" t="s">
        <v>476</v>
      </c>
      <c r="Q22" s="1007"/>
      <c r="R22" s="1007"/>
    </row>
    <row r="23" spans="1:18" ht="15.95" customHeight="1">
      <c r="A23" s="241" t="s">
        <v>128</v>
      </c>
      <c r="B23" s="1009" t="s">
        <v>105</v>
      </c>
      <c r="C23" s="1622">
        <v>201.1</v>
      </c>
      <c r="D23" s="1622">
        <v>185.91</v>
      </c>
      <c r="E23" s="1622">
        <v>173.74</v>
      </c>
      <c r="F23" s="1622">
        <v>162.36000000000001</v>
      </c>
      <c r="G23" s="1622">
        <v>161.94</v>
      </c>
      <c r="H23" s="1622">
        <v>162.84</v>
      </c>
      <c r="I23" s="1622">
        <v>164.02</v>
      </c>
      <c r="J23" s="1622">
        <v>173.6</v>
      </c>
      <c r="K23" s="1622">
        <v>190.57</v>
      </c>
      <c r="L23" s="1622">
        <v>202.66</v>
      </c>
      <c r="M23" s="1622">
        <v>203.21</v>
      </c>
      <c r="N23" s="1622">
        <v>202.7</v>
      </c>
      <c r="O23" s="1622">
        <v>202.94</v>
      </c>
      <c r="P23" s="1619">
        <v>9.149676777722604E-3</v>
      </c>
      <c r="Q23" s="1007"/>
      <c r="R23" s="1007"/>
    </row>
    <row r="24" spans="1:18" ht="15.95" customHeight="1">
      <c r="A24" s="241" t="s">
        <v>130</v>
      </c>
      <c r="B24" s="1009" t="s">
        <v>105</v>
      </c>
      <c r="C24" s="1622">
        <v>153.52000000000001</v>
      </c>
      <c r="D24" s="1622">
        <v>143</v>
      </c>
      <c r="E24" s="1622">
        <v>139.46</v>
      </c>
      <c r="F24" s="1622">
        <v>130.38</v>
      </c>
      <c r="G24" s="1622">
        <v>127.78</v>
      </c>
      <c r="H24" s="1622">
        <v>130.72999999999999</v>
      </c>
      <c r="I24" s="1622">
        <v>135.25</v>
      </c>
      <c r="J24" s="1622">
        <v>169.61</v>
      </c>
      <c r="K24" s="1622">
        <v>187.48</v>
      </c>
      <c r="L24" s="1622">
        <v>183.46</v>
      </c>
      <c r="M24" s="1622">
        <v>165.96</v>
      </c>
      <c r="N24" s="1622">
        <v>177.01</v>
      </c>
      <c r="O24" s="1622">
        <v>178.47</v>
      </c>
      <c r="P24" s="1619">
        <v>0.16251954142782687</v>
      </c>
      <c r="Q24" s="1007"/>
      <c r="R24" s="1007"/>
    </row>
    <row r="25" spans="1:18" ht="15.95" customHeight="1">
      <c r="A25" s="241" t="s">
        <v>129</v>
      </c>
      <c r="B25" s="1009" t="s">
        <v>105</v>
      </c>
      <c r="C25" s="1622">
        <v>139.19</v>
      </c>
      <c r="D25" s="1622">
        <v>135.71</v>
      </c>
      <c r="E25" s="1622">
        <v>129.62</v>
      </c>
      <c r="F25" s="1622">
        <v>124.71</v>
      </c>
      <c r="G25" s="1622">
        <v>121.87</v>
      </c>
      <c r="H25" s="1622">
        <v>124.78</v>
      </c>
      <c r="I25" s="1622">
        <v>129.71</v>
      </c>
      <c r="J25" s="1622">
        <v>165.53</v>
      </c>
      <c r="K25" s="1622">
        <v>183.08</v>
      </c>
      <c r="L25" s="1622">
        <v>175.51</v>
      </c>
      <c r="M25" s="1622">
        <v>159.93</v>
      </c>
      <c r="N25" s="1622">
        <v>170.49</v>
      </c>
      <c r="O25" s="1622">
        <v>173.09</v>
      </c>
      <c r="P25" s="1619">
        <v>0.24355197930885852</v>
      </c>
      <c r="Q25" s="1007"/>
      <c r="R25" s="1007"/>
    </row>
    <row r="26" spans="1:18" ht="15.95" customHeight="1">
      <c r="A26" s="241" t="s">
        <v>131</v>
      </c>
      <c r="B26" s="1009" t="s">
        <v>105</v>
      </c>
      <c r="C26" s="1622">
        <v>152.57</v>
      </c>
      <c r="D26" s="1622">
        <v>144.31</v>
      </c>
      <c r="E26" s="1622">
        <v>142.37</v>
      </c>
      <c r="F26" s="1622">
        <v>143.52000000000001</v>
      </c>
      <c r="G26" s="1622">
        <v>142.61000000000001</v>
      </c>
      <c r="H26" s="1622">
        <v>141.4</v>
      </c>
      <c r="I26" s="1622">
        <v>144.52000000000001</v>
      </c>
      <c r="J26" s="1622">
        <v>172.27</v>
      </c>
      <c r="K26" s="1622">
        <v>180.97</v>
      </c>
      <c r="L26" s="1622">
        <v>187.37</v>
      </c>
      <c r="M26" s="1622">
        <v>184.18</v>
      </c>
      <c r="N26" s="1622">
        <v>188.09</v>
      </c>
      <c r="O26" s="1622">
        <v>190.4</v>
      </c>
      <c r="P26" s="1619">
        <v>0.24795175984793882</v>
      </c>
      <c r="Q26" s="1007"/>
      <c r="R26" s="1007"/>
    </row>
    <row r="27" spans="1:18" ht="15.95" customHeight="1">
      <c r="A27" s="241"/>
      <c r="B27" s="1009" t="s">
        <v>136</v>
      </c>
      <c r="C27" s="1623">
        <v>49549.43</v>
      </c>
      <c r="D27" s="1623">
        <v>46726.39</v>
      </c>
      <c r="E27" s="1623">
        <v>45889.919999999998</v>
      </c>
      <c r="F27" s="1623">
        <v>46321.63</v>
      </c>
      <c r="G27" s="1623">
        <v>45635.73</v>
      </c>
      <c r="H27" s="1623">
        <v>44951.09</v>
      </c>
      <c r="I27" s="1623">
        <v>45685.16</v>
      </c>
      <c r="J27" s="1623">
        <v>55315.97</v>
      </c>
      <c r="K27" s="1623">
        <v>58767.45</v>
      </c>
      <c r="L27" s="1623">
        <v>60482.1</v>
      </c>
      <c r="M27" s="1623">
        <v>59883.5</v>
      </c>
      <c r="N27" s="1623">
        <v>61464.9</v>
      </c>
      <c r="O27" s="1623">
        <v>63240.36</v>
      </c>
      <c r="P27" s="1621">
        <v>0.27630852665711791</v>
      </c>
      <c r="Q27" s="1007"/>
      <c r="R27" s="1007"/>
    </row>
    <row r="28" spans="1:18" ht="15.95" customHeight="1">
      <c r="A28" s="241" t="s">
        <v>132</v>
      </c>
      <c r="B28" s="1009" t="s">
        <v>105</v>
      </c>
      <c r="C28" s="1622">
        <v>218</v>
      </c>
      <c r="D28" s="1622">
        <v>218</v>
      </c>
      <c r="E28" s="1622" t="s">
        <v>476</v>
      </c>
      <c r="F28" s="1622" t="s">
        <v>476</v>
      </c>
      <c r="G28" s="1622" t="s">
        <v>476</v>
      </c>
      <c r="H28" s="1622" t="s">
        <v>476</v>
      </c>
      <c r="I28" s="1622" t="s">
        <v>476</v>
      </c>
      <c r="J28" s="1622">
        <v>214</v>
      </c>
      <c r="K28" s="1622">
        <v>214</v>
      </c>
      <c r="L28" s="1622">
        <v>214</v>
      </c>
      <c r="M28" s="1622">
        <v>214</v>
      </c>
      <c r="N28" s="1622">
        <v>214</v>
      </c>
      <c r="O28" s="1622">
        <v>214</v>
      </c>
      <c r="P28" s="1619">
        <v>-1.834862385321101E-2</v>
      </c>
      <c r="Q28" s="1007"/>
      <c r="R28" s="1007"/>
    </row>
    <row r="29" spans="1:18" ht="15.95" customHeight="1">
      <c r="A29" s="241" t="s">
        <v>115</v>
      </c>
      <c r="B29" s="1010" t="s">
        <v>105</v>
      </c>
      <c r="C29" s="1622">
        <v>128.41999999999999</v>
      </c>
      <c r="D29" s="1622">
        <v>121.62</v>
      </c>
      <c r="E29" s="1622">
        <v>121.2</v>
      </c>
      <c r="F29" s="1622">
        <v>121.82</v>
      </c>
      <c r="G29" s="1622">
        <v>121.96</v>
      </c>
      <c r="H29" s="1622">
        <v>123.52</v>
      </c>
      <c r="I29" s="1622">
        <v>129.47999999999999</v>
      </c>
      <c r="J29" s="1622">
        <v>156.51</v>
      </c>
      <c r="K29" s="1622">
        <v>161.01</v>
      </c>
      <c r="L29" s="1622">
        <v>165.27</v>
      </c>
      <c r="M29" s="1622">
        <v>160.82</v>
      </c>
      <c r="N29" s="1622">
        <v>168.16</v>
      </c>
      <c r="O29" s="1622">
        <v>172.08</v>
      </c>
      <c r="P29" s="1619">
        <v>0.33997819654259476</v>
      </c>
      <c r="Q29" s="1007"/>
      <c r="R29" s="1007"/>
    </row>
    <row r="30" spans="1:18" ht="15.95" customHeight="1">
      <c r="A30" s="241" t="s">
        <v>116</v>
      </c>
      <c r="B30" s="1011" t="s">
        <v>105</v>
      </c>
      <c r="C30" s="1622">
        <v>153.19</v>
      </c>
      <c r="D30" s="1622">
        <v>143.38</v>
      </c>
      <c r="E30" s="1622">
        <v>140.97</v>
      </c>
      <c r="F30" s="1622">
        <v>141.30000000000001</v>
      </c>
      <c r="G30" s="1622">
        <v>140.24</v>
      </c>
      <c r="H30" s="1622">
        <v>142.19999999999999</v>
      </c>
      <c r="I30" s="1622">
        <v>147.55000000000001</v>
      </c>
      <c r="J30" s="1622">
        <v>172.27</v>
      </c>
      <c r="K30" s="1622">
        <v>177.65</v>
      </c>
      <c r="L30" s="1622">
        <v>184.45</v>
      </c>
      <c r="M30" s="1622">
        <v>182.49</v>
      </c>
      <c r="N30" s="1622">
        <v>188.04</v>
      </c>
      <c r="O30" s="1622">
        <v>189.63</v>
      </c>
      <c r="P30" s="1619">
        <v>0.23787453489131138</v>
      </c>
      <c r="Q30" s="1007"/>
      <c r="R30" s="1007"/>
    </row>
    <row r="31" spans="1:18" ht="15.95" customHeight="1">
      <c r="A31" s="241" t="s">
        <v>133</v>
      </c>
      <c r="B31" s="1011" t="s">
        <v>105</v>
      </c>
      <c r="C31" s="1622">
        <v>144.6</v>
      </c>
      <c r="D31" s="1622">
        <v>134.72999999999999</v>
      </c>
      <c r="E31" s="1622">
        <v>130.11000000000001</v>
      </c>
      <c r="F31" s="1622">
        <v>128.36000000000001</v>
      </c>
      <c r="G31" s="1622">
        <v>125.7</v>
      </c>
      <c r="H31" s="1622">
        <v>127.48</v>
      </c>
      <c r="I31" s="1622">
        <v>136.51</v>
      </c>
      <c r="J31" s="1622">
        <v>175.44</v>
      </c>
      <c r="K31" s="1622">
        <v>178.08</v>
      </c>
      <c r="L31" s="1622">
        <v>178.04</v>
      </c>
      <c r="M31" s="1622">
        <v>172.56</v>
      </c>
      <c r="N31" s="1622">
        <v>175.33</v>
      </c>
      <c r="O31" s="1622">
        <v>177.78</v>
      </c>
      <c r="P31" s="1619">
        <v>0.22946058091286314</v>
      </c>
      <c r="Q31" s="1007"/>
      <c r="R31" s="1007"/>
    </row>
    <row r="32" spans="1:18" ht="15.95" customHeight="1">
      <c r="A32" s="241"/>
      <c r="B32" s="1010" t="s">
        <v>137</v>
      </c>
      <c r="C32" s="1623">
        <v>621.62</v>
      </c>
      <c r="D32" s="1623">
        <v>579.70000000000005</v>
      </c>
      <c r="E32" s="1623">
        <v>559.95000000000005</v>
      </c>
      <c r="F32" s="1623">
        <v>550.70000000000005</v>
      </c>
      <c r="G32" s="1623">
        <v>539.6</v>
      </c>
      <c r="H32" s="1623">
        <v>550.04</v>
      </c>
      <c r="I32" s="1623">
        <v>586.9</v>
      </c>
      <c r="J32" s="1623">
        <v>751.8</v>
      </c>
      <c r="K32" s="1623">
        <v>764.92</v>
      </c>
      <c r="L32" s="1623">
        <v>759.35</v>
      </c>
      <c r="M32" s="1623">
        <v>734.93</v>
      </c>
      <c r="N32" s="1623">
        <v>760.9</v>
      </c>
      <c r="O32" s="1623">
        <v>773.77</v>
      </c>
      <c r="P32" s="1619">
        <v>0.24476368199221388</v>
      </c>
      <c r="Q32" s="1007"/>
      <c r="R32" s="1007"/>
    </row>
    <row r="33" spans="1:28" ht="15.95" customHeight="1">
      <c r="A33" s="241" t="s">
        <v>117</v>
      </c>
      <c r="B33" s="1009" t="s">
        <v>105</v>
      </c>
      <c r="C33" s="1622">
        <v>171.03</v>
      </c>
      <c r="D33" s="1622">
        <v>157.87</v>
      </c>
      <c r="E33" s="1622">
        <v>151.13</v>
      </c>
      <c r="F33" s="1622">
        <v>150.13</v>
      </c>
      <c r="G33" s="1622">
        <v>138</v>
      </c>
      <c r="H33" s="1622">
        <v>141.5</v>
      </c>
      <c r="I33" s="1622">
        <v>152</v>
      </c>
      <c r="J33" s="1622">
        <v>175.03</v>
      </c>
      <c r="K33" s="1622">
        <v>181.94</v>
      </c>
      <c r="L33" s="1622">
        <v>191.37</v>
      </c>
      <c r="M33" s="1622">
        <v>193.77</v>
      </c>
      <c r="N33" s="1622">
        <v>194.42</v>
      </c>
      <c r="O33" s="1622">
        <v>195</v>
      </c>
      <c r="P33" s="1619">
        <v>0.14015085072794253</v>
      </c>
      <c r="Q33" s="1007"/>
      <c r="R33" s="1007"/>
    </row>
    <row r="34" spans="1:28" ht="15.95" customHeight="1">
      <c r="A34" s="241" t="s">
        <v>152</v>
      </c>
      <c r="B34" s="1009" t="s">
        <v>105</v>
      </c>
      <c r="C34" s="1618">
        <v>153.96</v>
      </c>
      <c r="D34" s="1618">
        <v>146.04</v>
      </c>
      <c r="E34" s="1618">
        <v>142.37</v>
      </c>
      <c r="F34" s="1618">
        <v>149.5</v>
      </c>
      <c r="G34" s="1618">
        <v>140.32</v>
      </c>
      <c r="H34" s="1618">
        <v>109.95</v>
      </c>
      <c r="I34" s="1618">
        <v>125.22</v>
      </c>
      <c r="J34" s="1618">
        <v>156.94</v>
      </c>
      <c r="K34" s="1618">
        <v>179.69</v>
      </c>
      <c r="L34" s="1618">
        <v>188.54</v>
      </c>
      <c r="M34" s="1618">
        <v>189.42</v>
      </c>
      <c r="N34" s="1618">
        <v>183.64</v>
      </c>
      <c r="O34" s="1618">
        <v>189.54</v>
      </c>
      <c r="P34" s="1619">
        <v>0.231098986749805</v>
      </c>
      <c r="Q34" s="1007"/>
      <c r="R34" s="1007"/>
    </row>
    <row r="35" spans="1:28" ht="15.95" customHeight="1">
      <c r="A35" s="241"/>
      <c r="B35" s="1009" t="s">
        <v>156</v>
      </c>
      <c r="C35" s="1623">
        <v>715.51</v>
      </c>
      <c r="D35" s="1623">
        <v>681.33</v>
      </c>
      <c r="E35" s="1623">
        <v>663.62</v>
      </c>
      <c r="F35" s="1623">
        <v>695.56</v>
      </c>
      <c r="G35" s="1623">
        <v>659.34</v>
      </c>
      <c r="H35" s="1623">
        <v>522.15</v>
      </c>
      <c r="I35" s="1623">
        <v>595.28</v>
      </c>
      <c r="J35" s="1623">
        <v>746.82</v>
      </c>
      <c r="K35" s="1623">
        <v>855.15</v>
      </c>
      <c r="L35" s="1623">
        <v>891.34</v>
      </c>
      <c r="M35" s="1623">
        <v>895.74</v>
      </c>
      <c r="N35" s="1623">
        <v>868.26</v>
      </c>
      <c r="O35" s="1623">
        <v>897.94</v>
      </c>
      <c r="P35" s="1621">
        <v>0.2549649900071278</v>
      </c>
      <c r="Q35" s="1007"/>
      <c r="R35" s="1007"/>
    </row>
    <row r="36" spans="1:28" ht="15.95" customHeight="1">
      <c r="A36" s="241" t="s">
        <v>138</v>
      </c>
      <c r="B36" s="1009" t="s">
        <v>105</v>
      </c>
      <c r="C36" s="1618">
        <v>162.75</v>
      </c>
      <c r="D36" s="1618">
        <v>153.38999999999999</v>
      </c>
      <c r="E36" s="1618">
        <v>150.79</v>
      </c>
      <c r="F36" s="1618">
        <v>150.34</v>
      </c>
      <c r="G36" s="1618">
        <v>149.05000000000001</v>
      </c>
      <c r="H36" s="1618">
        <v>149.9</v>
      </c>
      <c r="I36" s="1618">
        <v>153.69</v>
      </c>
      <c r="J36" s="1618">
        <v>172.58</v>
      </c>
      <c r="K36" s="1618">
        <v>177.13</v>
      </c>
      <c r="L36" s="1618">
        <v>188.77</v>
      </c>
      <c r="M36" s="1618">
        <v>188.41</v>
      </c>
      <c r="N36" s="1618">
        <v>195.22</v>
      </c>
      <c r="O36" s="1618">
        <v>193.64</v>
      </c>
      <c r="P36" s="1619">
        <v>0.1898003072196619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134</v>
      </c>
      <c r="B37" s="1009" t="s">
        <v>105</v>
      </c>
      <c r="C37" s="1618">
        <v>153.12</v>
      </c>
      <c r="D37" s="1618">
        <v>145.74</v>
      </c>
      <c r="E37" s="1618">
        <v>142.93</v>
      </c>
      <c r="F37" s="1618">
        <v>143.4</v>
      </c>
      <c r="G37" s="1618">
        <v>142.1</v>
      </c>
      <c r="H37" s="1618">
        <v>140.68</v>
      </c>
      <c r="I37" s="1618">
        <v>141.09</v>
      </c>
      <c r="J37" s="1618">
        <v>167.34</v>
      </c>
      <c r="K37" s="1618">
        <v>177.69</v>
      </c>
      <c r="L37" s="1618">
        <v>183.76</v>
      </c>
      <c r="M37" s="1618">
        <v>183.23</v>
      </c>
      <c r="N37" s="1618">
        <v>186.32</v>
      </c>
      <c r="O37" s="1618">
        <v>186.9</v>
      </c>
      <c r="P37" s="1619">
        <v>0.22061128526645768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118</v>
      </c>
      <c r="B38" s="1009" t="s">
        <v>105</v>
      </c>
      <c r="C38" s="1618">
        <v>160.59</v>
      </c>
      <c r="D38" s="1618">
        <v>163.28</v>
      </c>
      <c r="E38" s="1618">
        <v>164.11</v>
      </c>
      <c r="F38" s="1618">
        <v>163.62</v>
      </c>
      <c r="G38" s="1618">
        <v>164.39</v>
      </c>
      <c r="H38" s="1618">
        <v>165.18</v>
      </c>
      <c r="I38" s="1618">
        <v>164.88</v>
      </c>
      <c r="J38" s="1618">
        <v>164.45</v>
      </c>
      <c r="K38" s="1618">
        <v>164.45</v>
      </c>
      <c r="L38" s="1618">
        <v>164.09</v>
      </c>
      <c r="M38" s="1618">
        <v>163.87</v>
      </c>
      <c r="N38" s="1618">
        <v>165.33</v>
      </c>
      <c r="O38" s="1618">
        <v>164.44</v>
      </c>
      <c r="P38" s="1619">
        <v>2.3974095522759864E-2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241" t="s">
        <v>119</v>
      </c>
      <c r="B39" s="1009" t="s">
        <v>105</v>
      </c>
      <c r="C39" s="1618">
        <v>163.46</v>
      </c>
      <c r="D39" s="1618">
        <v>164.12</v>
      </c>
      <c r="E39" s="1618">
        <v>165.81</v>
      </c>
      <c r="F39" s="1618">
        <v>166.98</v>
      </c>
      <c r="G39" s="1618">
        <v>167.74</v>
      </c>
      <c r="H39" s="1618">
        <v>164</v>
      </c>
      <c r="I39" s="1618">
        <v>162.58000000000001</v>
      </c>
      <c r="J39" s="1618">
        <v>162.71</v>
      </c>
      <c r="K39" s="1618">
        <v>161.15</v>
      </c>
      <c r="L39" s="1618">
        <v>164.39</v>
      </c>
      <c r="M39" s="1618">
        <v>167.7</v>
      </c>
      <c r="N39" s="1618">
        <v>165.66</v>
      </c>
      <c r="O39" s="1618">
        <v>166.45</v>
      </c>
      <c r="P39" s="1619">
        <v>1.8291936865288072E-2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1013"/>
      <c r="B40" s="1014" t="s">
        <v>120</v>
      </c>
      <c r="C40" s="1620">
        <v>1709.7</v>
      </c>
      <c r="D40" s="1620">
        <v>1703.13</v>
      </c>
      <c r="E40" s="1620">
        <v>1707.53</v>
      </c>
      <c r="F40" s="1620">
        <v>1716.9</v>
      </c>
      <c r="G40" s="1620">
        <v>1721.71</v>
      </c>
      <c r="H40" s="1620">
        <v>1719.57</v>
      </c>
      <c r="I40" s="1620">
        <v>1708.26</v>
      </c>
      <c r="J40" s="1620">
        <v>1705.13</v>
      </c>
      <c r="K40" s="1620">
        <v>1729.13</v>
      </c>
      <c r="L40" s="1620">
        <v>1747.6</v>
      </c>
      <c r="M40" s="1620">
        <v>1770.77</v>
      </c>
      <c r="N40" s="1620">
        <v>1776.45</v>
      </c>
      <c r="O40" s="1620">
        <v>1780.62</v>
      </c>
      <c r="P40" s="1621">
        <v>4.1480961572205599E-2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241" t="s">
        <v>121</v>
      </c>
      <c r="B41" s="1009" t="s">
        <v>105</v>
      </c>
      <c r="C41" s="1618">
        <v>164.67</v>
      </c>
      <c r="D41" s="1618">
        <v>165.23</v>
      </c>
      <c r="E41" s="1618">
        <v>163.75</v>
      </c>
      <c r="F41" s="1618">
        <v>158.80000000000001</v>
      </c>
      <c r="G41" s="1618">
        <v>158.19</v>
      </c>
      <c r="H41" s="1618">
        <v>160.15</v>
      </c>
      <c r="I41" s="1618">
        <v>162.01</v>
      </c>
      <c r="J41" s="1618">
        <v>162.24</v>
      </c>
      <c r="K41" s="1618">
        <v>166.48</v>
      </c>
      <c r="L41" s="1618">
        <v>167.6</v>
      </c>
      <c r="M41" s="1618">
        <v>169.7</v>
      </c>
      <c r="N41" s="1618">
        <v>167.56</v>
      </c>
      <c r="O41" s="1618">
        <v>172.27</v>
      </c>
      <c r="P41" s="1619">
        <v>4.615291188437487E-2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5.95" customHeight="1">
      <c r="A42" s="1013"/>
      <c r="B42" s="1009" t="s">
        <v>122</v>
      </c>
      <c r="C42" s="1620">
        <v>147.11000000000001</v>
      </c>
      <c r="D42" s="1620">
        <v>145.72</v>
      </c>
      <c r="E42" s="1620">
        <v>144.30000000000001</v>
      </c>
      <c r="F42" s="1620">
        <v>142.47</v>
      </c>
      <c r="G42" s="1620">
        <v>140.4</v>
      </c>
      <c r="H42" s="1620">
        <v>139.88</v>
      </c>
      <c r="I42" s="1620">
        <v>139.07</v>
      </c>
      <c r="J42" s="1620">
        <v>139.84</v>
      </c>
      <c r="K42" s="1620">
        <v>144.93</v>
      </c>
      <c r="L42" s="1620">
        <v>149.26</v>
      </c>
      <c r="M42" s="1620">
        <v>152.49</v>
      </c>
      <c r="N42" s="1620">
        <v>153.27000000000001</v>
      </c>
      <c r="O42" s="1620">
        <v>153.61000000000001</v>
      </c>
      <c r="P42" s="1621">
        <v>4.4184623750934682E-2</v>
      </c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0.5" customHeight="1" thickBot="1">
      <c r="A43" s="1013"/>
      <c r="B43" s="1015"/>
      <c r="C43" s="1624"/>
      <c r="D43" s="1624"/>
      <c r="E43" s="1624"/>
      <c r="F43" s="1624"/>
      <c r="G43" s="1624"/>
      <c r="H43" s="1624"/>
      <c r="I43" s="1624"/>
      <c r="J43" s="1624"/>
      <c r="K43" s="1624"/>
      <c r="L43" s="1624"/>
      <c r="M43" s="1624"/>
      <c r="N43" s="1624"/>
      <c r="O43" s="1624"/>
      <c r="P43" s="1625"/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 ht="19.5" customHeight="1" thickBot="1">
      <c r="A44" s="493" t="s">
        <v>139</v>
      </c>
      <c r="B44" s="1016" t="s">
        <v>105</v>
      </c>
      <c r="C44" s="1626">
        <v>146.78</v>
      </c>
      <c r="D44" s="1626">
        <v>138.08000000000001</v>
      </c>
      <c r="E44" s="1626">
        <v>135.76</v>
      </c>
      <c r="F44" s="1626">
        <v>135.66</v>
      </c>
      <c r="G44" s="1626">
        <v>134.33000000000001</v>
      </c>
      <c r="H44" s="1626">
        <v>135.61000000000001</v>
      </c>
      <c r="I44" s="1626">
        <v>142.12</v>
      </c>
      <c r="J44" s="1626">
        <v>166.24</v>
      </c>
      <c r="K44" s="1626">
        <v>172.63</v>
      </c>
      <c r="L44" s="1626">
        <v>177.67</v>
      </c>
      <c r="M44" s="1626">
        <v>175.55</v>
      </c>
      <c r="N44" s="1626">
        <v>178.82</v>
      </c>
      <c r="O44" s="1626">
        <v>181.72</v>
      </c>
      <c r="P44" s="1627">
        <v>0.23804333015397194</v>
      </c>
      <c r="Q44" s="1007"/>
      <c r="R44" s="1007"/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D50" s="994" t="s">
        <v>407</v>
      </c>
      <c r="E50" s="994" t="s">
        <v>406</v>
      </c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>
      <c r="B52" s="1018" t="s">
        <v>405</v>
      </c>
      <c r="C52" s="994" t="s">
        <v>105</v>
      </c>
      <c r="D52" s="1019">
        <f>+P7</f>
        <v>0.28017810026385215</v>
      </c>
      <c r="E52" s="1020">
        <f>+(O7/N7)-1</f>
        <v>2.8420100762174272E-3</v>
      </c>
      <c r="F52" s="1021"/>
      <c r="G52" s="1022"/>
      <c r="I52" s="1512"/>
      <c r="J52" s="1512"/>
      <c r="K52" s="1513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>
      <c r="B53" s="1018" t="s">
        <v>404</v>
      </c>
      <c r="C53" s="994" t="s">
        <v>105</v>
      </c>
      <c r="D53" s="1019">
        <f>+P8</f>
        <v>0.16400094084440786</v>
      </c>
      <c r="E53" s="1020">
        <f>+(O8/N8)-1</f>
        <v>7.122869498855211E-3</v>
      </c>
      <c r="F53" s="1022"/>
      <c r="G53" s="1022"/>
      <c r="I53" s="1512"/>
      <c r="J53" s="1512"/>
      <c r="K53" s="1513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403</v>
      </c>
      <c r="C54" s="994" t="s">
        <v>105</v>
      </c>
      <c r="D54" s="1019">
        <f>+P10</f>
        <v>0.22603916180006856</v>
      </c>
      <c r="E54" s="1020">
        <f>+(O10/N10)-1</f>
        <v>6.2591631893536004E-3</v>
      </c>
      <c r="F54" s="1022"/>
      <c r="G54" s="1022"/>
      <c r="I54" s="987"/>
      <c r="J54" s="1628"/>
      <c r="K54" s="1628"/>
      <c r="L54" s="1205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402</v>
      </c>
      <c r="C55" s="994" t="s">
        <v>105</v>
      </c>
      <c r="D55" s="1019">
        <f>+P12</f>
        <v>0.33990895295902868</v>
      </c>
      <c r="E55" s="1020">
        <f>+(O12/N12)-1</f>
        <v>3.6506632233830327E-2</v>
      </c>
      <c r="F55" s="1022"/>
      <c r="G55" s="1022"/>
      <c r="I55" s="987"/>
      <c r="J55" s="1628"/>
      <c r="K55" s="1628"/>
      <c r="L55" s="1205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401</v>
      </c>
      <c r="C56" s="994" t="s">
        <v>105</v>
      </c>
      <c r="D56" s="1019">
        <f t="shared" ref="D56:D62" si="0">+P14</f>
        <v>0.26630290125099809</v>
      </c>
      <c r="E56" s="1020">
        <f t="shared" ref="E56:E62" si="1">+(O14/N14)-1</f>
        <v>7.9983049949681195E-3</v>
      </c>
      <c r="F56" s="1022"/>
      <c r="G56" s="1022"/>
      <c r="I56" s="987"/>
      <c r="J56" s="1628"/>
      <c r="K56" s="1628"/>
      <c r="L56" s="1205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18" t="s">
        <v>400</v>
      </c>
      <c r="C57" s="994" t="s">
        <v>105</v>
      </c>
      <c r="D57" s="1019">
        <f t="shared" si="0"/>
        <v>0.13884242221478749</v>
      </c>
      <c r="E57" s="1020">
        <f t="shared" si="1"/>
        <v>1.6240745163601522E-2</v>
      </c>
      <c r="F57" s="1022"/>
      <c r="G57" s="1022"/>
      <c r="I57" s="987"/>
      <c r="J57" s="1629"/>
      <c r="K57" s="1629"/>
      <c r="L57" s="1205"/>
      <c r="O57" s="1023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399</v>
      </c>
      <c r="C58" s="994" t="s">
        <v>105</v>
      </c>
      <c r="D58" s="1019">
        <f t="shared" si="0"/>
        <v>0.26857309175580291</v>
      </c>
      <c r="E58" s="1020">
        <f t="shared" si="1"/>
        <v>1.6974858542845528E-2</v>
      </c>
      <c r="F58" s="1022"/>
      <c r="G58" s="1022"/>
      <c r="I58" s="987"/>
      <c r="J58" s="1629"/>
      <c r="K58" s="1629"/>
      <c r="L58" s="1205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398</v>
      </c>
      <c r="C59" s="994" t="s">
        <v>105</v>
      </c>
      <c r="D59" s="1019">
        <f t="shared" si="0"/>
        <v>0.18578445535972254</v>
      </c>
      <c r="E59" s="1020">
        <f t="shared" si="1"/>
        <v>4.3561254955704065E-3</v>
      </c>
      <c r="F59" s="1022"/>
      <c r="G59" s="1022"/>
      <c r="I59" s="987"/>
      <c r="J59" s="1630"/>
      <c r="K59" s="1630"/>
      <c r="L59" s="1205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</row>
    <row r="60" spans="2:30" ht="15.75">
      <c r="B60" s="1024" t="s">
        <v>397</v>
      </c>
      <c r="C60" s="994" t="s">
        <v>105</v>
      </c>
      <c r="D60" s="1019">
        <f t="shared" si="0"/>
        <v>0.21600965406275141</v>
      </c>
      <c r="E60" s="1020">
        <f t="shared" si="1"/>
        <v>2.8197047603251146E-3</v>
      </c>
      <c r="F60" s="1022"/>
      <c r="G60" s="1022"/>
      <c r="I60" s="1017"/>
      <c r="J60" s="1017"/>
      <c r="K60" s="987"/>
      <c r="L60" s="1202"/>
      <c r="M60" s="1017"/>
      <c r="N60" s="1026"/>
      <c r="O60" s="1022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  <c r="AD60" s="1012"/>
    </row>
    <row r="61" spans="2:30" ht="15.75">
      <c r="B61" s="1024" t="s">
        <v>396</v>
      </c>
      <c r="C61" s="994" t="s">
        <v>105</v>
      </c>
      <c r="D61" s="1019">
        <f t="shared" si="0"/>
        <v>0.28634393063583818</v>
      </c>
      <c r="E61" s="1020">
        <f t="shared" si="1"/>
        <v>5.5618144085383792E-2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24" t="s">
        <v>395</v>
      </c>
      <c r="C62" s="994" t="s">
        <v>105</v>
      </c>
      <c r="D62" s="1019">
        <f t="shared" si="0"/>
        <v>0.22855073418054928</v>
      </c>
      <c r="E62" s="1020">
        <f t="shared" si="1"/>
        <v>4.679084380610421E-2</v>
      </c>
      <c r="F62" s="1022"/>
      <c r="G62" s="1022"/>
      <c r="I62" s="1017"/>
      <c r="J62" s="1017"/>
      <c r="K62" s="987"/>
      <c r="L62" s="986"/>
      <c r="M62" s="1017"/>
      <c r="N62" s="1026"/>
      <c r="O62" s="1023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394</v>
      </c>
      <c r="C63" s="994" t="s">
        <v>105</v>
      </c>
      <c r="D63" s="1019" t="str">
        <f>+P22</f>
        <v/>
      </c>
      <c r="E63" s="1020" t="e">
        <f>+(O22/N22)-1</f>
        <v>#VALUE!</v>
      </c>
      <c r="F63" s="1022"/>
      <c r="G63" s="1022"/>
      <c r="I63" s="1146"/>
      <c r="J63" s="1146"/>
      <c r="K63" s="987"/>
      <c r="L63" s="986"/>
      <c r="M63" s="1017"/>
      <c r="N63" s="1146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393</v>
      </c>
      <c r="C64" s="994" t="s">
        <v>105</v>
      </c>
      <c r="D64" s="1019">
        <f>+P23</f>
        <v>9.149676777722604E-3</v>
      </c>
      <c r="E64" s="1020">
        <f>+(O23/N23)-1</f>
        <v>1.1840157868772128E-3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28" ht="15.75">
      <c r="B65" s="1018" t="s">
        <v>392</v>
      </c>
      <c r="C65" s="994" t="s">
        <v>105</v>
      </c>
      <c r="D65" s="1019">
        <f>+P24</f>
        <v>0.16251954142782687</v>
      </c>
      <c r="E65" s="1020">
        <f>+(O24/N24)-1</f>
        <v>8.2481215750522807E-3</v>
      </c>
      <c r="F65" s="1022"/>
      <c r="G65" s="1022"/>
      <c r="K65" s="987"/>
      <c r="L65" s="986"/>
      <c r="M65" s="1017"/>
      <c r="O65" s="996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8"/>
    </row>
    <row r="66" spans="2:28" ht="15.75">
      <c r="B66" s="1018" t="s">
        <v>391</v>
      </c>
      <c r="C66" s="994" t="s">
        <v>105</v>
      </c>
      <c r="D66" s="1019">
        <f>+P25</f>
        <v>0.24355197930885852</v>
      </c>
      <c r="E66" s="1020">
        <f>+(O25/N25)-1</f>
        <v>1.525016129978285E-2</v>
      </c>
      <c r="F66" s="1022"/>
      <c r="G66" s="1022"/>
      <c r="K66" s="987"/>
      <c r="L66" s="986"/>
      <c r="M66" s="1017"/>
      <c r="O66" s="996"/>
      <c r="S66" s="1007"/>
      <c r="T66" s="1007"/>
      <c r="U66" s="1007"/>
      <c r="V66" s="1007"/>
      <c r="W66" s="1007"/>
      <c r="X66" s="1007"/>
      <c r="Y66" s="1007"/>
      <c r="Z66" s="1007"/>
      <c r="AA66" s="1007"/>
      <c r="AB66" s="1008"/>
    </row>
    <row r="67" spans="2:28" ht="15.75">
      <c r="B67" s="1018" t="s">
        <v>390</v>
      </c>
      <c r="C67" s="994" t="s">
        <v>105</v>
      </c>
      <c r="D67" s="1019">
        <f t="shared" ref="D67" si="2">+P26</f>
        <v>0.24795175984793882</v>
      </c>
      <c r="E67" s="1020">
        <f t="shared" ref="E67" si="3">+(O26/N26)-1</f>
        <v>1.2281354670636402E-2</v>
      </c>
      <c r="F67" s="1022"/>
      <c r="G67" s="1022"/>
      <c r="K67" s="987"/>
      <c r="L67" s="986"/>
      <c r="M67" s="1017"/>
    </row>
    <row r="68" spans="2:28" ht="15.75">
      <c r="B68" s="1018" t="s">
        <v>389</v>
      </c>
      <c r="C68" s="994" t="s">
        <v>105</v>
      </c>
      <c r="D68" s="1019">
        <f>+P28</f>
        <v>-1.834862385321101E-2</v>
      </c>
      <c r="E68" s="1020">
        <f>+(O28/N28)-1</f>
        <v>0</v>
      </c>
      <c r="F68" s="1022"/>
      <c r="G68" s="1022"/>
      <c r="K68" s="987"/>
      <c r="L68" s="986"/>
      <c r="M68" s="1017"/>
    </row>
    <row r="69" spans="2:28" ht="15">
      <c r="B69" s="1018" t="s">
        <v>388</v>
      </c>
      <c r="C69" s="994" t="s">
        <v>105</v>
      </c>
      <c r="D69" s="1019">
        <f>+P29</f>
        <v>0.33997819654259476</v>
      </c>
      <c r="E69" s="1020">
        <f>+(O29/N29)-1</f>
        <v>2.3311132254995259E-2</v>
      </c>
      <c r="F69" s="1022"/>
      <c r="G69" s="1022"/>
      <c r="K69" s="1025"/>
      <c r="L69" s="986"/>
      <c r="M69" s="1026"/>
    </row>
    <row r="70" spans="2:28" ht="15.75">
      <c r="B70" s="1024" t="s">
        <v>387</v>
      </c>
      <c r="C70" s="994" t="s">
        <v>105</v>
      </c>
      <c r="D70" s="1019">
        <f>+P30</f>
        <v>0.23787453489131138</v>
      </c>
      <c r="E70" s="1020">
        <f>+(O30/N30)-1</f>
        <v>8.4556477345245629E-3</v>
      </c>
      <c r="F70" s="1022"/>
      <c r="G70" s="1022"/>
      <c r="K70" s="987"/>
      <c r="L70" s="986"/>
      <c r="M70" s="1026"/>
    </row>
    <row r="71" spans="2:28" ht="15.75">
      <c r="B71" s="1027" t="s">
        <v>386</v>
      </c>
      <c r="C71" s="1027" t="s">
        <v>105</v>
      </c>
      <c r="D71" s="1028">
        <f>+P31</f>
        <v>0.22946058091286314</v>
      </c>
      <c r="E71" s="1029">
        <f>+(O31/N31)-1</f>
        <v>1.3973649689157597E-2</v>
      </c>
      <c r="F71" s="1022"/>
      <c r="G71" s="1022"/>
      <c r="K71" s="987"/>
      <c r="L71" s="986"/>
      <c r="M71" s="1026"/>
    </row>
    <row r="72" spans="2:28" ht="15.75">
      <c r="B72" s="1018" t="s">
        <v>385</v>
      </c>
      <c r="C72" s="994" t="s">
        <v>105</v>
      </c>
      <c r="D72" s="1019">
        <f>+P33</f>
        <v>0.14015085072794253</v>
      </c>
      <c r="E72" s="1020">
        <f>+(O33/N33)-1</f>
        <v>2.9832321777596427E-3</v>
      </c>
      <c r="F72" s="1022"/>
      <c r="G72" s="1022"/>
      <c r="K72" s="987"/>
      <c r="L72" s="986"/>
      <c r="M72" s="1026"/>
    </row>
    <row r="73" spans="2:28" ht="15.75">
      <c r="B73" s="1018" t="s">
        <v>384</v>
      </c>
      <c r="C73" s="994" t="s">
        <v>105</v>
      </c>
      <c r="D73" s="1019">
        <f>+P34</f>
        <v>0.231098986749805</v>
      </c>
      <c r="E73" s="1020">
        <f>+(O34/N34)-1</f>
        <v>3.2128076671749106E-2</v>
      </c>
      <c r="F73" s="1022"/>
      <c r="G73" s="1022"/>
      <c r="K73" s="987"/>
      <c r="L73" s="986"/>
      <c r="M73" s="1026"/>
    </row>
    <row r="74" spans="2:28" ht="15.75">
      <c r="B74" s="1018" t="s">
        <v>383</v>
      </c>
      <c r="C74" s="994" t="s">
        <v>105</v>
      </c>
      <c r="D74" s="1019">
        <f>+P36</f>
        <v>0.1898003072196619</v>
      </c>
      <c r="E74" s="1020">
        <f>+(O36/N36)-1</f>
        <v>-8.0934330498925178E-3</v>
      </c>
      <c r="F74" s="1022"/>
      <c r="G74" s="1022"/>
      <c r="H74" s="996"/>
      <c r="K74" s="987"/>
      <c r="L74" s="986"/>
      <c r="M74" s="1026"/>
    </row>
    <row r="75" spans="2:28" ht="15.75">
      <c r="B75" s="1018" t="s">
        <v>382</v>
      </c>
      <c r="C75" s="994" t="s">
        <v>105</v>
      </c>
      <c r="D75" s="1019">
        <f>+P37</f>
        <v>0.22061128526645768</v>
      </c>
      <c r="E75" s="1020">
        <f>+(O37/N37)-1</f>
        <v>3.1129240017175874E-3</v>
      </c>
      <c r="F75" s="1022"/>
      <c r="G75" s="1022"/>
      <c r="H75" s="1204"/>
      <c r="I75" s="1204"/>
      <c r="J75" s="1205"/>
      <c r="K75" s="987"/>
      <c r="L75" s="986"/>
      <c r="M75" s="1017"/>
    </row>
    <row r="76" spans="2:28" ht="15.75">
      <c r="B76" s="1024" t="s">
        <v>381</v>
      </c>
      <c r="C76" s="994" t="s">
        <v>105</v>
      </c>
      <c r="D76" s="1019">
        <f>+P38</f>
        <v>2.3974095522759864E-2</v>
      </c>
      <c r="E76" s="1020">
        <f>+(O38/N38)-1</f>
        <v>-5.3831730478437478E-3</v>
      </c>
      <c r="F76" s="1022"/>
      <c r="G76" s="1022"/>
      <c r="H76" s="1204"/>
      <c r="I76" s="1204"/>
      <c r="J76" s="1205"/>
      <c r="K76" s="987"/>
      <c r="L76" s="986"/>
      <c r="M76" s="1017"/>
    </row>
    <row r="77" spans="2:28" ht="15.75">
      <c r="B77" s="1024" t="s">
        <v>380</v>
      </c>
      <c r="C77" s="994" t="s">
        <v>105</v>
      </c>
      <c r="D77" s="1019">
        <f>+P39</f>
        <v>1.8291936865288072E-2</v>
      </c>
      <c r="E77" s="1020">
        <f>+(O39/N39)-1</f>
        <v>4.7688035735844458E-3</v>
      </c>
      <c r="F77" s="1022"/>
      <c r="G77" s="1022"/>
      <c r="H77" s="1204"/>
      <c r="I77" s="1204"/>
      <c r="J77" s="1205"/>
      <c r="K77" s="987"/>
      <c r="L77" s="986"/>
      <c r="M77" s="1017"/>
    </row>
    <row r="78" spans="2:28" ht="15.75">
      <c r="B78" s="1018" t="s">
        <v>379</v>
      </c>
      <c r="C78" s="994" t="s">
        <v>105</v>
      </c>
      <c r="D78" s="1019">
        <f>+P41</f>
        <v>4.615291188437487E-2</v>
      </c>
      <c r="E78" s="1020">
        <f>+(O41/N41)-1</f>
        <v>2.8109333969921213E-2</v>
      </c>
      <c r="F78" s="1022"/>
      <c r="G78" s="1022"/>
      <c r="H78" s="1204"/>
      <c r="I78" s="1204"/>
      <c r="J78" s="1205"/>
      <c r="K78" s="987"/>
      <c r="L78" s="986"/>
      <c r="M78" s="1017"/>
    </row>
    <row r="79" spans="2:28" ht="15.75">
      <c r="B79" s="1030" t="s">
        <v>378</v>
      </c>
      <c r="C79" s="1027" t="s">
        <v>105</v>
      </c>
      <c r="D79" s="1028">
        <f>+P44</f>
        <v>0.23804333015397194</v>
      </c>
      <c r="E79" s="1029">
        <f>+(O44/N44)-1</f>
        <v>1.6217425343921343E-2</v>
      </c>
      <c r="F79" s="1022"/>
      <c r="G79" s="1022"/>
      <c r="H79" s="1204"/>
      <c r="I79" s="1204"/>
      <c r="J79" s="1205"/>
      <c r="K79" s="987"/>
      <c r="L79" s="986"/>
      <c r="M79" s="1017"/>
    </row>
    <row r="80" spans="2:28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.75">
      <c r="K83" s="987"/>
      <c r="L83" s="986"/>
      <c r="M83" s="1017"/>
    </row>
    <row r="84" spans="5:13" ht="15.75">
      <c r="K84" s="987"/>
      <c r="L84" s="986"/>
      <c r="M84" s="1017"/>
    </row>
    <row r="85" spans="5:13" ht="15">
      <c r="K85" s="1025"/>
      <c r="L85" s="986"/>
      <c r="M85" s="1017"/>
    </row>
    <row r="86" spans="5:13" ht="15.75">
      <c r="E86" s="987"/>
      <c r="F86" s="986"/>
      <c r="G86" s="1017"/>
    </row>
    <row r="87" spans="5:13" ht="15">
      <c r="E87" s="1025"/>
      <c r="F87" s="986"/>
      <c r="G87" s="1017"/>
    </row>
    <row r="88" spans="5:13" ht="15">
      <c r="E88" s="1025"/>
      <c r="F88" s="1448"/>
      <c r="G88" s="1017"/>
    </row>
    <row r="89" spans="5:13" ht="15.75">
      <c r="E89" s="987"/>
      <c r="F89" s="986"/>
      <c r="G89" s="1017"/>
    </row>
    <row r="90" spans="5:13">
      <c r="E90" s="1017"/>
      <c r="F90" s="1017"/>
      <c r="G90" s="1017"/>
    </row>
    <row r="91" spans="5:13">
      <c r="E91" s="1017"/>
      <c r="F91" s="1017"/>
      <c r="G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  <row r="137" spans="11:13">
      <c r="K137" s="1017"/>
      <c r="L137" s="1017"/>
      <c r="M137" s="1017"/>
    </row>
    <row r="138" spans="11:13">
      <c r="K138" s="1017"/>
      <c r="L138" s="1017"/>
      <c r="M138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43"/>
      <c r="AF1" s="1744"/>
      <c r="AG1" s="1744"/>
    </row>
    <row r="2" spans="1:33" ht="18">
      <c r="A2" s="1745" t="s">
        <v>342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A3" sqref="A3:I46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579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580</v>
      </c>
      <c r="B3" s="137"/>
      <c r="C3" s="137"/>
      <c r="D3" s="137"/>
      <c r="E3" s="137"/>
      <c r="F3" s="137"/>
      <c r="G3" s="137"/>
      <c r="H3" s="137"/>
      <c r="I3" s="138"/>
      <c r="L3" s="1603" t="s">
        <v>581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46" t="s">
        <v>148</v>
      </c>
      <c r="M5" s="1747"/>
      <c r="N5" s="1748"/>
      <c r="O5" s="542" t="s">
        <v>507</v>
      </c>
    </row>
    <row r="6" spans="1:15" ht="29.25" customHeight="1" thickBot="1">
      <c r="A6" s="1449" t="s">
        <v>213</v>
      </c>
      <c r="B6" s="1473" t="s">
        <v>582</v>
      </c>
      <c r="C6" s="1473" t="s">
        <v>518</v>
      </c>
      <c r="D6" s="1473" t="s">
        <v>582</v>
      </c>
      <c r="E6" s="1473" t="s">
        <v>518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583</v>
      </c>
      <c r="N6" s="544" t="s">
        <v>519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5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14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13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13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12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517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516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604" t="s">
        <v>296</v>
      </c>
      <c r="C21" s="1605" t="s">
        <v>296</v>
      </c>
      <c r="D21" s="1606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Q49" sqref="Q49"/>
    </sheetView>
  </sheetViews>
  <sheetFormatPr defaultRowHeight="12.75"/>
  <cols>
    <col min="1" max="1" width="2.5703125" style="1172" customWidth="1"/>
    <col min="2" max="2" width="6.42578125" style="1172" customWidth="1"/>
    <col min="3" max="3" width="14.85546875" style="1172" customWidth="1"/>
    <col min="4" max="5" width="12" style="1172" customWidth="1"/>
    <col min="6" max="6" width="11.5703125" style="1172" customWidth="1"/>
    <col min="7" max="7" width="12" style="1172" customWidth="1"/>
    <col min="8" max="8" width="13.7109375" style="1172" customWidth="1"/>
    <col min="9" max="10" width="12" style="1172" customWidth="1"/>
    <col min="11" max="11" width="12.28515625" style="1172" customWidth="1"/>
    <col min="12" max="12" width="11" style="1172" customWidth="1"/>
    <col min="13" max="13" width="6.7109375" style="1172" customWidth="1"/>
    <col min="14" max="14" width="13.42578125" style="1172" customWidth="1"/>
    <col min="15" max="15" width="58.140625" style="1172" customWidth="1"/>
    <col min="16" max="16" width="12.5703125" style="1172" customWidth="1"/>
    <col min="17" max="21" width="10" style="1172" customWidth="1"/>
    <col min="22" max="16384" width="9.140625" style="1172"/>
  </cols>
  <sheetData>
    <row r="1" spans="2:24" ht="27" customHeight="1">
      <c r="B1" s="1171"/>
      <c r="C1" s="1169" t="s">
        <v>550</v>
      </c>
    </row>
    <row r="2" spans="2:24" ht="25.5">
      <c r="C2" s="1555" t="s">
        <v>471</v>
      </c>
      <c r="D2" s="1556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4"/>
      <c r="C3" s="502" t="s">
        <v>576</v>
      </c>
      <c r="D3" s="502"/>
      <c r="E3" s="502"/>
      <c r="F3" s="502"/>
      <c r="G3" s="502"/>
      <c r="H3" s="502"/>
      <c r="I3" s="502"/>
      <c r="J3" s="502"/>
      <c r="K3" s="502"/>
      <c r="L3" s="503"/>
      <c r="O3" s="1541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553</v>
      </c>
      <c r="D6" s="510"/>
      <c r="E6" s="511"/>
      <c r="F6" s="512"/>
      <c r="G6" s="512"/>
      <c r="H6" s="509" t="s">
        <v>554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91" t="s">
        <v>169</v>
      </c>
      <c r="G7" s="1239" t="s">
        <v>472</v>
      </c>
      <c r="H7" s="517" t="s">
        <v>206</v>
      </c>
      <c r="I7" s="514" t="s">
        <v>203</v>
      </c>
      <c r="J7" s="515" t="s">
        <v>207</v>
      </c>
      <c r="K7" s="1191" t="s">
        <v>169</v>
      </c>
      <c r="L7" s="1239" t="s">
        <v>472</v>
      </c>
    </row>
    <row r="8" spans="2:24" ht="16.5" thickBot="1">
      <c r="C8" s="518" t="s">
        <v>166</v>
      </c>
      <c r="D8" s="162">
        <v>14993.558999999999</v>
      </c>
      <c r="E8" s="1150">
        <v>63837.267999999996</v>
      </c>
      <c r="F8" s="1150">
        <v>10024.598</v>
      </c>
      <c r="G8" s="1187">
        <v>111.795</v>
      </c>
      <c r="H8" s="1241" t="s">
        <v>166</v>
      </c>
      <c r="I8" s="162">
        <v>13830.486000000001</v>
      </c>
      <c r="J8" s="1150">
        <v>58880.383999999998</v>
      </c>
      <c r="K8" s="1150">
        <v>10208.053</v>
      </c>
      <c r="L8" s="1187">
        <v>140.02000000000001</v>
      </c>
      <c r="N8" s="1557" t="s">
        <v>563</v>
      </c>
      <c r="O8" s="1557"/>
      <c r="P8" s="1557"/>
      <c r="Q8" s="1557"/>
      <c r="R8" s="1557"/>
      <c r="S8" s="1557"/>
      <c r="T8" s="1557"/>
      <c r="U8" s="1557"/>
      <c r="V8" s="1557"/>
      <c r="W8" s="503"/>
      <c r="X8" s="1558"/>
    </row>
    <row r="9" spans="2:24" ht="19.5" thickBot="1">
      <c r="C9" s="1153" t="s">
        <v>134</v>
      </c>
      <c r="D9" s="1154">
        <v>4915.7359999999999</v>
      </c>
      <c r="E9" s="1151">
        <v>20898.137999999999</v>
      </c>
      <c r="F9" s="1151">
        <v>3329.9540000000002</v>
      </c>
      <c r="G9" s="1188">
        <v>37.606000000000002</v>
      </c>
      <c r="H9" s="1189" t="s">
        <v>134</v>
      </c>
      <c r="I9" s="1154">
        <v>5314.7269999999999</v>
      </c>
      <c r="J9" s="1151">
        <v>22736.815999999999</v>
      </c>
      <c r="K9" s="1151">
        <v>4444.54</v>
      </c>
      <c r="L9" s="1188">
        <v>37.651000000000003</v>
      </c>
      <c r="N9" s="1559"/>
      <c r="O9" s="1559"/>
      <c r="P9" s="500"/>
      <c r="Q9" s="500"/>
      <c r="R9" s="1560"/>
      <c r="S9" s="499"/>
      <c r="T9" s="499"/>
      <c r="U9" s="1559"/>
      <c r="V9" s="501"/>
      <c r="W9" s="499"/>
    </row>
    <row r="10" spans="2:24" ht="21" thickBot="1">
      <c r="C10" s="164" t="s">
        <v>113</v>
      </c>
      <c r="D10" s="165">
        <v>3954.174</v>
      </c>
      <c r="E10" s="1155">
        <v>16846.137999999999</v>
      </c>
      <c r="F10" s="1155">
        <v>2734.6660000000002</v>
      </c>
      <c r="G10" s="1190">
        <v>23.190999999999999</v>
      </c>
      <c r="H10" s="182" t="s">
        <v>115</v>
      </c>
      <c r="I10" s="165">
        <v>3731.9989999999998</v>
      </c>
      <c r="J10" s="1155">
        <v>15806.865</v>
      </c>
      <c r="K10" s="1155">
        <v>3121.07</v>
      </c>
      <c r="L10" s="1190">
        <v>31.683</v>
      </c>
      <c r="N10" s="1561"/>
      <c r="O10" s="1561" t="s">
        <v>205</v>
      </c>
      <c r="P10" s="1562"/>
      <c r="Q10" s="1562"/>
      <c r="R10" s="1562"/>
      <c r="S10" s="1562"/>
      <c r="T10" s="1562"/>
      <c r="U10" s="1563"/>
      <c r="V10" s="499"/>
      <c r="W10" s="499"/>
    </row>
    <row r="11" spans="2:24" ht="19.5" thickBot="1">
      <c r="C11" s="164" t="s">
        <v>108</v>
      </c>
      <c r="D11" s="165">
        <v>3613.5189999999998</v>
      </c>
      <c r="E11" s="1155">
        <v>15396.4</v>
      </c>
      <c r="F11" s="1155">
        <v>1988.125</v>
      </c>
      <c r="G11" s="1190">
        <v>36.709000000000003</v>
      </c>
      <c r="H11" s="182" t="s">
        <v>108</v>
      </c>
      <c r="I11" s="165">
        <v>2475</v>
      </c>
      <c r="J11" s="1155">
        <v>10550.897999999999</v>
      </c>
      <c r="K11" s="1155">
        <v>1414.74</v>
      </c>
      <c r="L11" s="1190">
        <v>47.4</v>
      </c>
      <c r="N11" s="1564"/>
      <c r="O11" s="1565"/>
      <c r="P11" s="1750" t="s">
        <v>564</v>
      </c>
      <c r="Q11" s="1751"/>
      <c r="R11" s="1752"/>
      <c r="S11" s="1750" t="s">
        <v>565</v>
      </c>
      <c r="T11" s="1751"/>
      <c r="U11" s="1752"/>
      <c r="V11" s="1556"/>
      <c r="W11" s="499"/>
    </row>
    <row r="12" spans="2:24" ht="38.25" customHeight="1" thickBot="1">
      <c r="C12" s="164" t="s">
        <v>115</v>
      </c>
      <c r="D12" s="165">
        <v>2065.3539999999998</v>
      </c>
      <c r="E12" s="1155">
        <v>8780.1460000000006</v>
      </c>
      <c r="F12" s="1155">
        <v>1748.884</v>
      </c>
      <c r="G12" s="1190">
        <v>12.361000000000001</v>
      </c>
      <c r="H12" s="182" t="s">
        <v>113</v>
      </c>
      <c r="I12" s="165">
        <v>1411.6379999999999</v>
      </c>
      <c r="J12" s="1155">
        <v>5949.5230000000001</v>
      </c>
      <c r="K12" s="1155">
        <v>873.48900000000003</v>
      </c>
      <c r="L12" s="1190">
        <v>13.907999999999999</v>
      </c>
      <c r="N12" s="1566" t="s">
        <v>566</v>
      </c>
      <c r="O12" s="1567" t="s">
        <v>567</v>
      </c>
      <c r="P12" s="1568" t="s">
        <v>203</v>
      </c>
      <c r="Q12" s="1191" t="s">
        <v>568</v>
      </c>
      <c r="R12" s="1569" t="s">
        <v>472</v>
      </c>
      <c r="S12" s="1570" t="s">
        <v>203</v>
      </c>
      <c r="T12" s="1191" t="s">
        <v>568</v>
      </c>
      <c r="U12" s="1569" t="s">
        <v>472</v>
      </c>
      <c r="V12" s="1556"/>
      <c r="W12" s="499"/>
    </row>
    <row r="13" spans="2:24" ht="16.5" thickBot="1">
      <c r="C13" s="180" t="s">
        <v>411</v>
      </c>
      <c r="D13" s="183">
        <v>202.131</v>
      </c>
      <c r="E13" s="1156">
        <v>862.46799999999996</v>
      </c>
      <c r="F13" s="1156">
        <v>19.905000000000001</v>
      </c>
      <c r="G13" s="1192">
        <v>0.25900000000000001</v>
      </c>
      <c r="H13" s="182" t="s">
        <v>168</v>
      </c>
      <c r="I13" s="165">
        <v>493.98200000000003</v>
      </c>
      <c r="J13" s="1155">
        <v>2108.576</v>
      </c>
      <c r="K13" s="1155">
        <v>256.60399999999998</v>
      </c>
      <c r="L13" s="1190">
        <v>8.4239999999999995</v>
      </c>
      <c r="N13" s="1571" t="s">
        <v>569</v>
      </c>
      <c r="O13" s="1572" t="s">
        <v>570</v>
      </c>
      <c r="P13" s="1573">
        <v>510626.23599999998</v>
      </c>
      <c r="Q13" s="1574">
        <v>225925.68900000001</v>
      </c>
      <c r="R13" s="1575">
        <v>6974.0389999999998</v>
      </c>
      <c r="S13" s="1576">
        <v>427169.641</v>
      </c>
      <c r="T13" s="1574">
        <v>243397.83799999999</v>
      </c>
      <c r="U13" s="1575">
        <v>7613.9040000000005</v>
      </c>
      <c r="V13" s="1556"/>
      <c r="W13" s="499"/>
    </row>
    <row r="14" spans="2:24" ht="16.5" thickBot="1">
      <c r="C14" s="164" t="s">
        <v>129</v>
      </c>
      <c r="D14" s="165">
        <v>178.256</v>
      </c>
      <c r="E14" s="1155">
        <v>779.06899999999996</v>
      </c>
      <c r="F14" s="1155">
        <v>159.63300000000001</v>
      </c>
      <c r="G14" s="1190">
        <v>1.3149999999999999</v>
      </c>
      <c r="H14" s="182" t="s">
        <v>411</v>
      </c>
      <c r="I14" s="165">
        <v>343.45100000000002</v>
      </c>
      <c r="J14" s="1155">
        <v>1473.865</v>
      </c>
      <c r="K14" s="1155">
        <v>46.984000000000002</v>
      </c>
      <c r="L14" s="1190">
        <v>0.52500000000000002</v>
      </c>
      <c r="N14" s="1577" t="s">
        <v>571</v>
      </c>
      <c r="O14" s="1578" t="s">
        <v>572</v>
      </c>
      <c r="P14" s="1579">
        <v>412176.28899999999</v>
      </c>
      <c r="Q14" s="1580">
        <v>171606.008</v>
      </c>
      <c r="R14" s="1581">
        <v>5844.0839999999998</v>
      </c>
      <c r="S14" s="1582">
        <v>361940.55200000003</v>
      </c>
      <c r="T14" s="1580">
        <v>200210.1</v>
      </c>
      <c r="U14" s="1581">
        <v>6808.174</v>
      </c>
      <c r="V14" s="1556"/>
      <c r="W14" s="499"/>
    </row>
    <row r="15" spans="2:24" ht="16.5" thickBot="1">
      <c r="C15" s="1159" t="s">
        <v>131</v>
      </c>
      <c r="D15" s="1160">
        <v>55.927999999999997</v>
      </c>
      <c r="E15" s="1157">
        <v>239.19200000000001</v>
      </c>
      <c r="F15" s="1157">
        <v>39.798999999999999</v>
      </c>
      <c r="G15" s="1194">
        <v>0.28899999999999998</v>
      </c>
      <c r="H15" s="1195" t="s">
        <v>451</v>
      </c>
      <c r="I15" s="1160">
        <v>59.689</v>
      </c>
      <c r="J15" s="1157">
        <v>253.84100000000001</v>
      </c>
      <c r="K15" s="1157">
        <v>50.625999999999998</v>
      </c>
      <c r="L15" s="1194">
        <v>0.42899999999999999</v>
      </c>
      <c r="N15" s="1583" t="s">
        <v>573</v>
      </c>
      <c r="O15" s="1584" t="s">
        <v>574</v>
      </c>
      <c r="P15" s="1585">
        <v>31462.311000000002</v>
      </c>
      <c r="Q15" s="1586">
        <v>23990.956999999999</v>
      </c>
      <c r="R15" s="1587">
        <v>227.63900000000001</v>
      </c>
      <c r="S15" s="1588">
        <v>25089.562000000002</v>
      </c>
      <c r="T15" s="1586">
        <v>21198.098999999998</v>
      </c>
      <c r="U15" s="1587">
        <v>231.923</v>
      </c>
      <c r="V15" s="1556"/>
      <c r="W15" s="499"/>
    </row>
    <row r="16" spans="2:24" ht="13.5" thickBot="1">
      <c r="C16" s="1166" t="s">
        <v>168</v>
      </c>
      <c r="D16" s="1167">
        <v>8.4610000000000003</v>
      </c>
      <c r="E16" s="1164">
        <v>35.716999999999999</v>
      </c>
      <c r="F16" s="1164">
        <v>3.6320000000000001</v>
      </c>
      <c r="G16" s="1196">
        <v>6.5000000000000002E-2</v>
      </c>
      <c r="H16" s="1197"/>
      <c r="I16" s="1167"/>
      <c r="J16" s="1164"/>
      <c r="K16" s="1164"/>
      <c r="L16" s="1196"/>
      <c r="P16" s="1198"/>
      <c r="Q16" s="1198"/>
      <c r="R16" s="1198"/>
      <c r="S16" s="1198"/>
      <c r="T16" s="1198"/>
      <c r="U16" s="1198"/>
    </row>
    <row r="17" spans="2:46" ht="15.75">
      <c r="C17" s="526" t="s">
        <v>558</v>
      </c>
      <c r="D17" s="527"/>
      <c r="E17" s="527"/>
      <c r="F17" s="527"/>
      <c r="G17" s="1457"/>
      <c r="H17" s="526" t="s">
        <v>558</v>
      </c>
      <c r="I17" s="527"/>
      <c r="J17" s="527"/>
      <c r="K17" s="527"/>
      <c r="L17" s="1457"/>
      <c r="N17" s="1589" t="s">
        <v>575</v>
      </c>
      <c r="O17" s="1589"/>
      <c r="P17" s="1543"/>
      <c r="Q17" s="1543"/>
      <c r="R17" s="1543"/>
      <c r="S17" s="1544"/>
      <c r="T17" s="1544"/>
    </row>
    <row r="18" spans="2:46" ht="15.75">
      <c r="O18" s="1590"/>
      <c r="P18" s="1543"/>
      <c r="Q18" s="1543"/>
      <c r="R18" s="1543"/>
      <c r="S18" s="1544"/>
      <c r="T18" s="1544"/>
      <c r="U18" s="1544"/>
      <c r="V18" s="1200"/>
    </row>
    <row r="19" spans="2:46" ht="15.75">
      <c r="O19" s="1590"/>
      <c r="P19" s="1543"/>
      <c r="Q19" s="1543"/>
      <c r="R19" s="1543"/>
      <c r="S19" s="1590"/>
      <c r="T19" s="1590"/>
    </row>
    <row r="20" spans="2:46" ht="25.5">
      <c r="C20" s="1555" t="s">
        <v>473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8"/>
      <c r="Q20" s="1128"/>
      <c r="R20" s="1128"/>
      <c r="S20" s="1542"/>
      <c r="T20" s="1542"/>
      <c r="U20" s="1542"/>
      <c r="V20" s="1542"/>
      <c r="W20" s="1542"/>
      <c r="X20" s="1542"/>
      <c r="Y20" s="1542"/>
      <c r="Z20" s="1542"/>
      <c r="AA20" s="1542"/>
      <c r="AB20" s="1545"/>
      <c r="AC20" s="1545"/>
      <c r="AD20" s="1545"/>
      <c r="AE20" s="1545"/>
      <c r="AF20" s="1546"/>
      <c r="AG20" s="1546"/>
      <c r="AH20" s="1546"/>
      <c r="AI20" s="1546"/>
      <c r="AJ20" s="1546"/>
      <c r="AK20" s="1546"/>
      <c r="AL20" s="1546"/>
      <c r="AM20" s="1546"/>
      <c r="AN20" s="1546"/>
      <c r="AO20" s="1546"/>
      <c r="AP20" s="1546"/>
      <c r="AQ20" s="1546"/>
      <c r="AR20" s="1546"/>
      <c r="AS20" s="1546"/>
      <c r="AT20" s="1546"/>
    </row>
    <row r="21" spans="2:46" ht="18.75">
      <c r="C21" s="502" t="s">
        <v>577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47"/>
      <c r="T21" s="1547"/>
      <c r="U21" s="1591"/>
      <c r="V21" s="1591"/>
      <c r="W21" s="1592"/>
      <c r="X21" s="1545"/>
      <c r="Y21" s="1545"/>
      <c r="Z21" s="1547"/>
      <c r="AA21" s="1548"/>
      <c r="AB21" s="1545"/>
      <c r="AC21" s="1545"/>
      <c r="AD21" s="1545"/>
      <c r="AE21" s="1545"/>
      <c r="AF21" s="1546"/>
      <c r="AG21" s="1546"/>
      <c r="AH21" s="1546"/>
      <c r="AI21" s="1546"/>
      <c r="AJ21" s="1546"/>
      <c r="AK21" s="1546"/>
      <c r="AL21" s="1546"/>
      <c r="AM21" s="1546"/>
      <c r="AN21" s="1546"/>
      <c r="AO21" s="1546"/>
      <c r="AP21" s="1546"/>
      <c r="AQ21" s="1546"/>
      <c r="AR21" s="1546"/>
      <c r="AS21" s="1546"/>
      <c r="AT21" s="1546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8"/>
      <c r="O22" s="1128"/>
      <c r="P22" s="1128"/>
      <c r="Q22" s="1128"/>
      <c r="R22" s="1128"/>
      <c r="S22" s="1753"/>
      <c r="T22" s="1753"/>
      <c r="U22" s="1753"/>
      <c r="V22" s="1753"/>
      <c r="W22" s="1753"/>
      <c r="X22" s="1753"/>
      <c r="Y22" s="1753"/>
      <c r="Z22" s="1553"/>
      <c r="AA22" s="1545"/>
      <c r="AB22" s="1545"/>
      <c r="AC22" s="1545"/>
      <c r="AD22" s="1545"/>
      <c r="AE22" s="1545"/>
      <c r="AF22" s="1546"/>
      <c r="AG22" s="1546"/>
      <c r="AH22" s="1546"/>
      <c r="AI22" s="1546"/>
      <c r="AJ22" s="1546"/>
      <c r="AK22" s="1546"/>
      <c r="AL22" s="1546"/>
      <c r="AM22" s="1546"/>
      <c r="AN22" s="1546"/>
      <c r="AO22" s="1546"/>
      <c r="AP22" s="1546"/>
      <c r="AQ22" s="1546"/>
      <c r="AR22" s="1546"/>
      <c r="AS22" s="1546"/>
      <c r="AT22" s="1546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8"/>
      <c r="O23" s="1128"/>
      <c r="P23" s="1128"/>
      <c r="Q23" s="1128"/>
      <c r="R23" s="1128"/>
      <c r="S23" s="1593"/>
      <c r="T23" s="1754"/>
      <c r="U23" s="1754"/>
      <c r="V23" s="1754"/>
      <c r="W23" s="1754"/>
      <c r="X23" s="1754"/>
      <c r="Y23" s="1754"/>
      <c r="Z23" s="1549"/>
      <c r="AA23" s="1594"/>
      <c r="AB23" s="1545"/>
      <c r="AC23" s="1545"/>
      <c r="AD23" s="1545"/>
      <c r="AE23" s="1545"/>
      <c r="AF23" s="1546"/>
      <c r="AG23" s="1546"/>
      <c r="AH23" s="1546"/>
      <c r="AI23" s="1546"/>
      <c r="AJ23" s="1546"/>
      <c r="AK23" s="1546"/>
      <c r="AL23" s="1546"/>
      <c r="AM23" s="1546"/>
      <c r="AN23" s="1546"/>
      <c r="AO23" s="1546"/>
      <c r="AP23" s="1546"/>
      <c r="AQ23" s="1546"/>
      <c r="AR23" s="1546"/>
      <c r="AS23" s="1546"/>
      <c r="AT23" s="1546"/>
    </row>
    <row r="24" spans="2:46" ht="16.5" thickBot="1">
      <c r="C24" s="509" t="s">
        <v>553</v>
      </c>
      <c r="D24" s="510"/>
      <c r="E24" s="511"/>
      <c r="F24" s="512"/>
      <c r="G24" s="512"/>
      <c r="H24" s="509" t="s">
        <v>554</v>
      </c>
      <c r="I24" s="510"/>
      <c r="J24" s="511"/>
      <c r="K24" s="512"/>
      <c r="L24" s="512"/>
      <c r="M24" s="499"/>
      <c r="N24" s="1755"/>
      <c r="O24" s="1755"/>
      <c r="P24" s="1755"/>
      <c r="Q24" s="1755"/>
      <c r="R24" s="1755"/>
      <c r="S24" s="1595"/>
      <c r="T24" s="1550"/>
      <c r="U24" s="1550"/>
      <c r="V24" s="1550"/>
      <c r="W24" s="1550"/>
      <c r="X24" s="1550"/>
      <c r="Y24" s="1550"/>
      <c r="Z24" s="1130"/>
      <c r="AA24" s="1545"/>
      <c r="AB24" s="1545"/>
      <c r="AC24" s="1545"/>
      <c r="AD24" s="1545"/>
      <c r="AE24" s="1545"/>
      <c r="AF24" s="1546"/>
      <c r="AG24" s="1546"/>
      <c r="AH24" s="1546"/>
      <c r="AI24" s="1546"/>
      <c r="AJ24" s="1546"/>
      <c r="AK24" s="1546"/>
      <c r="AL24" s="1546"/>
      <c r="AM24" s="1546"/>
      <c r="AN24" s="1546"/>
      <c r="AO24" s="1546"/>
      <c r="AP24" s="1546"/>
      <c r="AQ24" s="1546"/>
      <c r="AR24" s="1546"/>
      <c r="AS24" s="1546"/>
      <c r="AT24" s="1546"/>
    </row>
    <row r="25" spans="2:46" ht="29.25" thickBot="1">
      <c r="B25" s="1541"/>
      <c r="C25" s="513" t="s">
        <v>206</v>
      </c>
      <c r="D25" s="514" t="s">
        <v>203</v>
      </c>
      <c r="E25" s="515" t="s">
        <v>207</v>
      </c>
      <c r="F25" s="1191" t="s">
        <v>169</v>
      </c>
      <c r="G25" s="1240" t="s">
        <v>472</v>
      </c>
      <c r="H25" s="513" t="s">
        <v>206</v>
      </c>
      <c r="I25" s="514" t="s">
        <v>203</v>
      </c>
      <c r="J25" s="515" t="s">
        <v>207</v>
      </c>
      <c r="K25" s="1191" t="s">
        <v>169</v>
      </c>
      <c r="L25" s="1239" t="s">
        <v>472</v>
      </c>
      <c r="M25" s="499"/>
      <c r="N25" s="1749"/>
      <c r="O25" s="1749"/>
      <c r="P25" s="1749"/>
      <c r="Q25" s="1749"/>
      <c r="R25" s="1749"/>
      <c r="S25" s="1596"/>
      <c r="T25" s="1544"/>
      <c r="U25" s="1544"/>
      <c r="V25" s="1544"/>
      <c r="W25" s="1544"/>
      <c r="X25" s="1544"/>
      <c r="Y25" s="1544"/>
      <c r="Z25" s="1130"/>
      <c r="AA25" s="1545"/>
      <c r="AB25" s="1545"/>
      <c r="AC25" s="1545"/>
      <c r="AD25" s="1545"/>
      <c r="AE25" s="1545"/>
      <c r="AF25" s="1546"/>
      <c r="AG25" s="1546"/>
      <c r="AH25" s="1546"/>
      <c r="AI25" s="1546"/>
      <c r="AJ25" s="1546"/>
      <c r="AK25" s="1546"/>
      <c r="AL25" s="1546"/>
      <c r="AM25" s="1546"/>
      <c r="AN25" s="1546"/>
      <c r="AO25" s="1546"/>
      <c r="AP25" s="1546"/>
      <c r="AQ25" s="1546"/>
      <c r="AR25" s="1546"/>
      <c r="AS25" s="1546"/>
      <c r="AT25" s="1546"/>
    </row>
    <row r="26" spans="2:46" ht="16.5" thickBot="1">
      <c r="C26" s="518" t="s">
        <v>166</v>
      </c>
      <c r="D26" s="162">
        <v>510626.23599999998</v>
      </c>
      <c r="E26" s="1150">
        <v>2179408.2740000002</v>
      </c>
      <c r="F26" s="1150">
        <v>225925.68900000001</v>
      </c>
      <c r="G26" s="1187">
        <v>6974.0389999999998</v>
      </c>
      <c r="H26" s="518" t="s">
        <v>166</v>
      </c>
      <c r="I26" s="162">
        <v>427169.641</v>
      </c>
      <c r="J26" s="1150">
        <v>1814168.311</v>
      </c>
      <c r="K26" s="1150">
        <v>243397.83799999999</v>
      </c>
      <c r="L26" s="1187">
        <v>7613.9040000000005</v>
      </c>
      <c r="M26" s="499"/>
      <c r="N26" s="1556"/>
      <c r="O26" s="1556"/>
      <c r="P26" s="1597"/>
      <c r="Q26" s="1597"/>
      <c r="R26" s="1597"/>
      <c r="S26" s="1597"/>
      <c r="T26" s="1543"/>
      <c r="U26" s="1543"/>
      <c r="V26" s="1543"/>
      <c r="W26" s="1543"/>
      <c r="X26" s="1543"/>
      <c r="Y26" s="1543"/>
      <c r="Z26" s="1130"/>
      <c r="AA26" s="1545"/>
      <c r="AB26" s="1545"/>
      <c r="AC26" s="1545"/>
      <c r="AD26" s="1545"/>
      <c r="AE26" s="1545"/>
      <c r="AF26" s="1546"/>
      <c r="AG26" s="1546"/>
      <c r="AH26" s="1546"/>
      <c r="AI26" s="1546"/>
      <c r="AJ26" s="1546"/>
      <c r="AK26" s="1546"/>
      <c r="AL26" s="1546"/>
      <c r="AM26" s="1546"/>
      <c r="AN26" s="1546"/>
      <c r="AO26" s="1546"/>
      <c r="AP26" s="1546"/>
      <c r="AQ26" s="1546"/>
      <c r="AR26" s="1546"/>
      <c r="AS26" s="1546"/>
      <c r="AT26" s="1546"/>
    </row>
    <row r="27" spans="2:46" ht="15.75">
      <c r="C27" s="1159" t="s">
        <v>106</v>
      </c>
      <c r="D27" s="1160">
        <v>407998.73700000002</v>
      </c>
      <c r="E27" s="1157">
        <v>1741680.4569999999</v>
      </c>
      <c r="F27" s="1157">
        <v>170345.04</v>
      </c>
      <c r="G27" s="1194">
        <v>5727.51</v>
      </c>
      <c r="H27" s="1159" t="s">
        <v>106</v>
      </c>
      <c r="I27" s="1160">
        <v>345855.85399999999</v>
      </c>
      <c r="J27" s="1157">
        <v>1468823.514</v>
      </c>
      <c r="K27" s="1157">
        <v>192353.87599999999</v>
      </c>
      <c r="L27" s="1194">
        <v>6451.1750000000002</v>
      </c>
      <c r="M27" s="499"/>
      <c r="N27" s="1556"/>
      <c r="O27" s="1556"/>
      <c r="P27" s="1597"/>
      <c r="Q27" s="1597"/>
      <c r="R27" s="1597"/>
      <c r="S27" s="1597"/>
      <c r="T27" s="1543"/>
      <c r="U27" s="1543"/>
      <c r="V27" s="1543"/>
      <c r="W27" s="1543"/>
      <c r="X27" s="1543"/>
      <c r="Y27" s="1543"/>
      <c r="Z27" s="1130"/>
      <c r="AA27" s="1545"/>
      <c r="AB27" s="1545"/>
      <c r="AC27" s="1545"/>
      <c r="AD27" s="1545"/>
      <c r="AE27" s="1545"/>
      <c r="AF27" s="1546"/>
      <c r="AG27" s="1546"/>
      <c r="AH27" s="1546"/>
      <c r="AI27" s="1546"/>
      <c r="AJ27" s="1546"/>
      <c r="AK27" s="1546"/>
      <c r="AL27" s="1546"/>
      <c r="AM27" s="1546"/>
      <c r="AN27" s="1546"/>
      <c r="AO27" s="1546"/>
      <c r="AP27" s="1546"/>
      <c r="AQ27" s="1546"/>
      <c r="AR27" s="1546"/>
      <c r="AS27" s="1546"/>
      <c r="AT27" s="1546"/>
    </row>
    <row r="28" spans="2:46" ht="15">
      <c r="C28" s="164" t="s">
        <v>108</v>
      </c>
      <c r="D28" s="165">
        <v>51240.137999999999</v>
      </c>
      <c r="E28" s="1155">
        <v>218463.19</v>
      </c>
      <c r="F28" s="1155">
        <v>23815.822</v>
      </c>
      <c r="G28" s="1190">
        <v>638.79399999999998</v>
      </c>
      <c r="H28" s="164" t="s">
        <v>108</v>
      </c>
      <c r="I28" s="165">
        <v>42253.144999999997</v>
      </c>
      <c r="J28" s="1155">
        <v>179005.56299999999</v>
      </c>
      <c r="K28" s="1155">
        <v>25497.525000000001</v>
      </c>
      <c r="L28" s="1190">
        <v>670.75099999999998</v>
      </c>
      <c r="M28" s="499"/>
      <c r="N28" s="1556"/>
      <c r="O28" s="1556"/>
      <c r="P28" s="1597"/>
      <c r="Q28" s="1597"/>
      <c r="R28" s="1597"/>
      <c r="S28" s="1597"/>
      <c r="T28" s="1130"/>
      <c r="U28" s="825"/>
      <c r="V28" s="825"/>
      <c r="W28" s="825"/>
      <c r="X28" s="1130"/>
      <c r="Y28" s="1130"/>
      <c r="Z28" s="825"/>
      <c r="AA28" s="1545"/>
      <c r="AB28" s="1545"/>
      <c r="AC28" s="1545"/>
      <c r="AD28" s="1545"/>
      <c r="AE28" s="1545"/>
      <c r="AF28" s="1546"/>
      <c r="AG28" s="1546"/>
      <c r="AH28" s="1546"/>
      <c r="AI28" s="1546"/>
      <c r="AJ28" s="1546"/>
      <c r="AK28" s="1546"/>
      <c r="AL28" s="1546"/>
      <c r="AM28" s="1546"/>
      <c r="AN28" s="1546"/>
      <c r="AO28" s="1546"/>
      <c r="AP28" s="1546"/>
      <c r="AQ28" s="1546"/>
      <c r="AR28" s="1546"/>
      <c r="AS28" s="1546"/>
      <c r="AT28" s="1546"/>
    </row>
    <row r="29" spans="2:46" ht="15">
      <c r="C29" s="164" t="s">
        <v>129</v>
      </c>
      <c r="D29" s="165">
        <v>24762.204000000002</v>
      </c>
      <c r="E29" s="1155">
        <v>105657.167</v>
      </c>
      <c r="F29" s="1155">
        <v>20312.241000000002</v>
      </c>
      <c r="G29" s="1190">
        <v>197.26900000000001</v>
      </c>
      <c r="H29" s="164" t="s">
        <v>129</v>
      </c>
      <c r="I29" s="165">
        <v>14329.052</v>
      </c>
      <c r="J29" s="1155">
        <v>60982.538999999997</v>
      </c>
      <c r="K29" s="1155">
        <v>13396.602999999999</v>
      </c>
      <c r="L29" s="1190">
        <v>127.095</v>
      </c>
      <c r="M29" s="499"/>
      <c r="N29" s="1556"/>
      <c r="O29" s="1556"/>
      <c r="P29" s="1597"/>
      <c r="Q29" s="1597"/>
      <c r="R29" s="1597"/>
      <c r="S29" s="1597"/>
      <c r="T29" s="1130"/>
      <c r="U29" s="1130"/>
      <c r="V29" s="1130"/>
      <c r="W29" s="1130"/>
      <c r="X29" s="1130"/>
      <c r="Y29" s="1130"/>
      <c r="Z29" s="1130"/>
      <c r="AA29" s="1545"/>
      <c r="AB29" s="1545"/>
      <c r="AC29" s="1545"/>
      <c r="AD29" s="1545"/>
      <c r="AE29" s="1545"/>
      <c r="AF29" s="1546"/>
      <c r="AG29" s="1546"/>
      <c r="AH29" s="1546"/>
      <c r="AI29" s="1546"/>
      <c r="AJ29" s="1546"/>
      <c r="AK29" s="1546"/>
      <c r="AL29" s="1546"/>
      <c r="AM29" s="1546"/>
      <c r="AN29" s="1546"/>
      <c r="AO29" s="1546"/>
      <c r="AP29" s="1546"/>
      <c r="AQ29" s="1546"/>
      <c r="AR29" s="1546"/>
      <c r="AS29" s="1546"/>
      <c r="AT29" s="1546"/>
    </row>
    <row r="30" spans="2:46" ht="15.75">
      <c r="C30" s="164" t="s">
        <v>115</v>
      </c>
      <c r="D30" s="165">
        <v>17636.246999999999</v>
      </c>
      <c r="E30" s="1155">
        <v>75157.864000000001</v>
      </c>
      <c r="F30" s="1155">
        <v>7602.81</v>
      </c>
      <c r="G30" s="1190">
        <v>280.47300000000001</v>
      </c>
      <c r="H30" s="164" t="s">
        <v>115</v>
      </c>
      <c r="I30" s="165">
        <v>13168.181</v>
      </c>
      <c r="J30" s="1155">
        <v>56089.569000000003</v>
      </c>
      <c r="K30" s="1155">
        <v>6680.6310000000003</v>
      </c>
      <c r="L30" s="1190">
        <v>253</v>
      </c>
      <c r="M30" s="499"/>
      <c r="N30" s="1556"/>
      <c r="O30" s="1556"/>
      <c r="P30" s="1597"/>
      <c r="Q30" s="1597"/>
      <c r="R30" s="1597"/>
      <c r="S30" s="1597"/>
      <c r="T30" s="1546"/>
      <c r="U30" s="1546"/>
      <c r="V30" s="1546"/>
      <c r="W30" s="1546"/>
      <c r="X30" s="1546"/>
      <c r="Y30" s="1546"/>
      <c r="Z30" s="1544"/>
      <c r="AA30" s="1130"/>
      <c r="AB30" s="1545"/>
      <c r="AC30" s="1545"/>
      <c r="AD30" s="1545"/>
      <c r="AE30" s="1545"/>
      <c r="AF30" s="1546"/>
      <c r="AG30" s="1546"/>
      <c r="AH30" s="1546"/>
      <c r="AI30" s="1546"/>
      <c r="AJ30" s="1546"/>
      <c r="AK30" s="1546"/>
      <c r="AL30" s="1546"/>
      <c r="AM30" s="1546"/>
      <c r="AN30" s="1546"/>
      <c r="AO30" s="1546"/>
      <c r="AP30" s="1546"/>
      <c r="AQ30" s="1546"/>
      <c r="AR30" s="1546"/>
      <c r="AS30" s="1546"/>
      <c r="AT30" s="1546"/>
    </row>
    <row r="31" spans="2:46" ht="15">
      <c r="C31" s="180" t="s">
        <v>134</v>
      </c>
      <c r="D31" s="183">
        <v>2986.5720000000001</v>
      </c>
      <c r="E31" s="1156">
        <v>12782.244000000001</v>
      </c>
      <c r="F31" s="1156">
        <v>1410.433</v>
      </c>
      <c r="G31" s="1192">
        <v>46.802999999999997</v>
      </c>
      <c r="H31" s="180" t="s">
        <v>168</v>
      </c>
      <c r="I31" s="183">
        <v>5183.9390000000003</v>
      </c>
      <c r="J31" s="1156">
        <v>22262.727999999999</v>
      </c>
      <c r="K31" s="1156">
        <v>2345.6559999999999</v>
      </c>
      <c r="L31" s="1192">
        <v>16.954000000000001</v>
      </c>
      <c r="M31" s="499"/>
      <c r="N31" s="1556"/>
      <c r="O31" s="1556"/>
      <c r="P31" s="1597"/>
      <c r="Q31" s="1597"/>
      <c r="R31" s="1597"/>
      <c r="S31" s="1597"/>
      <c r="T31" s="1590"/>
    </row>
    <row r="32" spans="2:46" ht="15">
      <c r="C32" s="164" t="s">
        <v>131</v>
      </c>
      <c r="D32" s="165">
        <v>2966.404</v>
      </c>
      <c r="E32" s="1155">
        <v>12696.609</v>
      </c>
      <c r="F32" s="1155">
        <v>1137.3599999999999</v>
      </c>
      <c r="G32" s="1190">
        <v>44.802</v>
      </c>
      <c r="H32" s="164" t="s">
        <v>134</v>
      </c>
      <c r="I32" s="165">
        <v>2267.6039999999998</v>
      </c>
      <c r="J32" s="1155">
        <v>9582.723</v>
      </c>
      <c r="K32" s="1155">
        <v>1396.08</v>
      </c>
      <c r="L32" s="1190">
        <v>48.435000000000002</v>
      </c>
      <c r="M32" s="499"/>
      <c r="N32" s="1556"/>
      <c r="O32" s="1556"/>
      <c r="P32" s="1597"/>
      <c r="Q32" s="1597"/>
      <c r="R32" s="1597"/>
      <c r="S32" s="1597"/>
      <c r="T32" s="1590"/>
    </row>
    <row r="33" spans="3:22" ht="15">
      <c r="C33" s="1159" t="s">
        <v>130</v>
      </c>
      <c r="D33" s="1160">
        <v>2000.067</v>
      </c>
      <c r="E33" s="1157">
        <v>8565.33</v>
      </c>
      <c r="F33" s="1157">
        <v>917.82299999999998</v>
      </c>
      <c r="G33" s="1194">
        <v>30.445</v>
      </c>
      <c r="H33" s="1159" t="s">
        <v>131</v>
      </c>
      <c r="I33" s="1160">
        <v>2123.3440000000001</v>
      </c>
      <c r="J33" s="1157">
        <v>8959.3019999999997</v>
      </c>
      <c r="K33" s="1157">
        <v>941.78499999999997</v>
      </c>
      <c r="L33" s="1194">
        <v>35.341999999999999</v>
      </c>
      <c r="M33" s="499"/>
      <c r="N33" s="1556"/>
      <c r="O33" s="1556"/>
      <c r="P33" s="1597"/>
      <c r="Q33" s="1597"/>
      <c r="R33" s="1597"/>
      <c r="S33" s="1597"/>
      <c r="T33" s="1590"/>
    </row>
    <row r="34" spans="3:22" ht="15">
      <c r="C34" s="164" t="s">
        <v>111</v>
      </c>
      <c r="D34" s="165">
        <v>615.35699999999997</v>
      </c>
      <c r="E34" s="1155">
        <v>2615.6080000000002</v>
      </c>
      <c r="F34" s="1155">
        <v>218.5</v>
      </c>
      <c r="G34" s="1190">
        <v>2.6469999999999998</v>
      </c>
      <c r="H34" s="164" t="s">
        <v>111</v>
      </c>
      <c r="I34" s="165">
        <v>1822.1569999999999</v>
      </c>
      <c r="J34" s="1155">
        <v>7749.2240000000002</v>
      </c>
      <c r="K34" s="1155">
        <v>634.78200000000004</v>
      </c>
      <c r="L34" s="1190">
        <v>7.2640000000000002</v>
      </c>
      <c r="M34" s="499"/>
      <c r="N34" s="1556"/>
      <c r="O34" s="1556"/>
      <c r="P34" s="1597"/>
      <c r="Q34" s="1597"/>
      <c r="R34" s="1597"/>
      <c r="S34" s="1597"/>
      <c r="T34" s="1590"/>
    </row>
    <row r="35" spans="3:22" ht="15">
      <c r="C35" s="1159" t="s">
        <v>104</v>
      </c>
      <c r="D35" s="1160">
        <v>305.10199999999998</v>
      </c>
      <c r="E35" s="1157">
        <v>1296.9880000000001</v>
      </c>
      <c r="F35" s="1157">
        <v>134.16</v>
      </c>
      <c r="G35" s="1194">
        <v>4.5670000000000002</v>
      </c>
      <c r="H35" s="1159" t="s">
        <v>130</v>
      </c>
      <c r="I35" s="1160">
        <v>78.828000000000003</v>
      </c>
      <c r="J35" s="1157">
        <v>336.589</v>
      </c>
      <c r="K35" s="1157">
        <v>71.138000000000005</v>
      </c>
      <c r="L35" s="1194">
        <v>1.5629999999999999</v>
      </c>
      <c r="M35" s="499"/>
      <c r="N35" s="1556"/>
      <c r="O35" s="1556"/>
      <c r="P35" s="1597"/>
      <c r="Q35" s="1597"/>
      <c r="R35" s="1597"/>
      <c r="S35" s="1597"/>
      <c r="T35" s="1590"/>
    </row>
    <row r="36" spans="3:22" ht="15.75" thickBot="1">
      <c r="C36" s="185" t="s">
        <v>168</v>
      </c>
      <c r="D36" s="186">
        <v>115.408</v>
      </c>
      <c r="E36" s="1242">
        <v>492.81700000000001</v>
      </c>
      <c r="F36" s="1242">
        <v>31.5</v>
      </c>
      <c r="G36" s="1551">
        <v>0.72899999999999998</v>
      </c>
      <c r="H36" s="1159" t="s">
        <v>119</v>
      </c>
      <c r="I36" s="1160">
        <v>55.77</v>
      </c>
      <c r="J36" s="1157">
        <v>239.792</v>
      </c>
      <c r="K36" s="1157">
        <v>63.941000000000003</v>
      </c>
      <c r="L36" s="1194">
        <v>2.1800000000000002</v>
      </c>
      <c r="M36" s="499"/>
      <c r="N36" s="1556"/>
      <c r="O36" s="1556"/>
      <c r="P36" s="1597"/>
      <c r="Q36" s="1597"/>
      <c r="R36" s="1597"/>
      <c r="S36" s="1597"/>
      <c r="T36" s="1590"/>
    </row>
    <row r="37" spans="3:22" ht="15.75" thickBot="1">
      <c r="C37" s="526" t="s">
        <v>558</v>
      </c>
      <c r="D37" s="527"/>
      <c r="E37" s="527"/>
      <c r="F37" s="527"/>
      <c r="G37" s="1457"/>
      <c r="H37" s="185" t="s">
        <v>114</v>
      </c>
      <c r="I37" s="186">
        <v>31.766999999999999</v>
      </c>
      <c r="J37" s="1242">
        <v>136.768</v>
      </c>
      <c r="K37" s="1242">
        <v>15.821</v>
      </c>
      <c r="L37" s="1551">
        <v>0.14499999999999999</v>
      </c>
      <c r="M37" s="499"/>
      <c r="N37" s="499"/>
      <c r="O37" s="1556"/>
      <c r="P37" s="1597"/>
      <c r="Q37" s="1597"/>
      <c r="R37" s="1597"/>
      <c r="S37" s="1597"/>
      <c r="T37" s="1590"/>
    </row>
    <row r="38" spans="3:22" ht="15">
      <c r="H38" s="526" t="s">
        <v>558</v>
      </c>
      <c r="I38" s="1198"/>
      <c r="J38" s="1198"/>
      <c r="K38" s="1198"/>
      <c r="L38" s="1552"/>
      <c r="O38" s="1598"/>
      <c r="P38" s="1598"/>
      <c r="Q38" s="1598"/>
      <c r="R38" s="1598"/>
      <c r="S38" s="1590"/>
      <c r="T38" s="1598"/>
      <c r="U38" s="1599"/>
      <c r="V38" s="1599"/>
    </row>
    <row r="39" spans="3:22" ht="15.75">
      <c r="O39" s="1598"/>
      <c r="P39" s="1543"/>
      <c r="Q39" s="1543"/>
      <c r="R39" s="1543"/>
      <c r="S39" s="1590"/>
      <c r="T39" s="1598"/>
      <c r="U39" s="1599"/>
      <c r="V39" s="1599"/>
    </row>
    <row r="40" spans="3:22" ht="15.75">
      <c r="O40" s="1598"/>
      <c r="P40" s="1543"/>
      <c r="Q40" s="1543"/>
      <c r="R40" s="1543"/>
      <c r="S40" s="1590"/>
      <c r="T40" s="1598"/>
      <c r="U40" s="1600"/>
      <c r="V40" s="1600"/>
    </row>
    <row r="41" spans="3:22" ht="15">
      <c r="O41" s="1598"/>
      <c r="P41" s="1598"/>
      <c r="Q41" s="1598"/>
      <c r="R41" s="1598"/>
      <c r="S41" s="1590"/>
      <c r="T41" s="1598"/>
      <c r="U41" s="1600"/>
      <c r="V41" s="1600"/>
    </row>
    <row r="42" spans="3:22" ht="15.75">
      <c r="O42" s="1598"/>
      <c r="P42" s="1543"/>
      <c r="Q42" s="1543"/>
      <c r="R42" s="1543"/>
      <c r="S42" s="1590"/>
      <c r="T42" s="1590"/>
      <c r="U42" s="1200"/>
      <c r="V42" s="1200"/>
    </row>
    <row r="43" spans="3:22" ht="15.75">
      <c r="O43" s="1598"/>
      <c r="P43" s="1543"/>
      <c r="Q43" s="1543"/>
      <c r="R43" s="1543"/>
      <c r="S43" s="1590"/>
      <c r="T43" s="1590"/>
    </row>
    <row r="44" spans="3:22">
      <c r="O44" s="1590"/>
      <c r="P44" s="1590"/>
      <c r="Q44" s="1590"/>
      <c r="R44" s="1590"/>
      <c r="S44" s="1590"/>
      <c r="T44" s="1590"/>
    </row>
    <row r="45" spans="3:22" ht="15">
      <c r="O45" s="1598"/>
      <c r="P45" s="1598"/>
      <c r="Q45" s="1598"/>
      <c r="R45" s="1598"/>
      <c r="S45" s="1590"/>
      <c r="T45" s="1590"/>
    </row>
    <row r="46" spans="3:22" ht="15">
      <c r="O46" s="1598"/>
      <c r="P46" s="1598"/>
      <c r="Q46" s="1598"/>
      <c r="R46" s="1598"/>
      <c r="S46" s="1590"/>
      <c r="T46" s="1590"/>
    </row>
    <row r="47" spans="3:22" ht="15">
      <c r="O47" s="1598"/>
      <c r="P47" s="1601"/>
      <c r="Q47" s="1601"/>
      <c r="R47" s="1601"/>
      <c r="S47" s="1590"/>
      <c r="T47" s="1590"/>
    </row>
    <row r="48" spans="3:22" ht="15">
      <c r="O48" s="1598"/>
      <c r="P48" s="1601"/>
      <c r="Q48" s="1601"/>
      <c r="R48" s="1601"/>
      <c r="S48" s="1590"/>
      <c r="T48" s="1590"/>
    </row>
    <row r="49" spans="15:20">
      <c r="O49" s="1590"/>
      <c r="P49" s="1590"/>
      <c r="Q49" s="1590"/>
      <c r="R49" s="1590"/>
      <c r="S49" s="1590"/>
      <c r="T49" s="1590"/>
    </row>
    <row r="50" spans="15:20" ht="15">
      <c r="O50" s="1598"/>
      <c r="P50" s="1598"/>
      <c r="Q50" s="1598"/>
      <c r="R50" s="1598"/>
      <c r="S50" s="1590"/>
      <c r="T50" s="1590"/>
    </row>
    <row r="51" spans="15:20" ht="15">
      <c r="O51" s="1598"/>
      <c r="P51" s="1598"/>
      <c r="Q51" s="1598"/>
      <c r="R51" s="1598"/>
      <c r="S51" s="1590"/>
      <c r="T51" s="1590"/>
    </row>
    <row r="52" spans="15:20" ht="15">
      <c r="O52" s="1598"/>
      <c r="P52" s="1601"/>
      <c r="Q52" s="1601"/>
      <c r="R52" s="1601"/>
      <c r="S52" s="1590"/>
      <c r="T52" s="1590"/>
    </row>
    <row r="53" spans="15:20" ht="15">
      <c r="O53" s="1598"/>
      <c r="P53" s="1601"/>
      <c r="Q53" s="1601"/>
      <c r="R53" s="1601"/>
      <c r="S53" s="1590"/>
      <c r="T53" s="1590"/>
    </row>
    <row r="54" spans="15:20">
      <c r="O54" s="1590"/>
      <c r="P54" s="1590"/>
      <c r="Q54" s="1590"/>
      <c r="R54" s="1590"/>
      <c r="S54" s="1590"/>
      <c r="T54" s="1590"/>
    </row>
    <row r="55" spans="15:20">
      <c r="O55" s="1590"/>
      <c r="P55" s="1590"/>
      <c r="Q55" s="1590"/>
      <c r="R55" s="1590"/>
      <c r="S55" s="1590"/>
      <c r="T55" s="1590"/>
    </row>
    <row r="56" spans="15:20">
      <c r="O56" s="1590"/>
      <c r="P56" s="1590"/>
      <c r="Q56" s="1590"/>
      <c r="R56" s="1590"/>
      <c r="S56" s="1590"/>
      <c r="T56" s="1590"/>
    </row>
    <row r="57" spans="15:20">
      <c r="O57" s="1590"/>
      <c r="P57" s="1590"/>
      <c r="Q57" s="1590"/>
      <c r="R57" s="1590"/>
      <c r="S57" s="1590"/>
      <c r="T57" s="1590"/>
    </row>
    <row r="58" spans="15:20">
      <c r="O58" s="1590"/>
      <c r="P58" s="1590"/>
      <c r="Q58" s="1590"/>
      <c r="R58" s="1590"/>
      <c r="S58" s="1590"/>
      <c r="T58" s="1590"/>
    </row>
    <row r="59" spans="15:20">
      <c r="O59" s="1590"/>
      <c r="P59" s="1590"/>
      <c r="Q59" s="1590"/>
      <c r="R59" s="1590"/>
      <c r="S59" s="1590"/>
      <c r="T59" s="1590"/>
    </row>
    <row r="60" spans="15:20">
      <c r="O60" s="1590"/>
      <c r="P60" s="1590"/>
      <c r="Q60" s="1590"/>
      <c r="R60" s="1590"/>
      <c r="S60" s="1590"/>
      <c r="T60" s="1590"/>
    </row>
    <row r="61" spans="15:20">
      <c r="O61" s="1590"/>
      <c r="P61" s="1590"/>
      <c r="Q61" s="1590"/>
      <c r="R61" s="1590"/>
      <c r="S61" s="1590"/>
      <c r="T61" s="1590"/>
    </row>
    <row r="62" spans="15:20">
      <c r="O62" s="1590"/>
      <c r="P62" s="1590"/>
      <c r="Q62" s="1590"/>
      <c r="R62" s="1590"/>
      <c r="S62" s="1590"/>
      <c r="T62" s="1590"/>
    </row>
    <row r="63" spans="15:20">
      <c r="O63" s="1590"/>
      <c r="P63" s="1590"/>
      <c r="Q63" s="1590"/>
      <c r="R63" s="1590"/>
      <c r="S63" s="1590"/>
      <c r="T63" s="1590"/>
    </row>
    <row r="64" spans="15:20">
      <c r="O64" s="1590"/>
      <c r="P64" s="1590"/>
      <c r="Q64" s="1590"/>
      <c r="R64" s="1590"/>
      <c r="S64" s="1590"/>
      <c r="T64" s="1590"/>
    </row>
    <row r="65" spans="15:20">
      <c r="O65" s="1590"/>
      <c r="P65" s="1590"/>
      <c r="Q65" s="1590"/>
      <c r="R65" s="1590"/>
      <c r="S65" s="1590"/>
      <c r="T65" s="1590"/>
    </row>
    <row r="66" spans="15:20">
      <c r="O66" s="1590"/>
      <c r="P66" s="1590"/>
      <c r="Q66" s="1590"/>
      <c r="R66" s="1590"/>
      <c r="S66" s="1590"/>
      <c r="T66" s="1590"/>
    </row>
    <row r="67" spans="15:20">
      <c r="O67" s="1590"/>
      <c r="P67" s="1590"/>
      <c r="Q67" s="1590"/>
      <c r="R67" s="1590"/>
      <c r="S67" s="1590"/>
      <c r="T67" s="1590"/>
    </row>
    <row r="68" spans="15:20">
      <c r="O68" s="1590"/>
      <c r="P68" s="1590"/>
      <c r="Q68" s="1590"/>
      <c r="R68" s="1590"/>
      <c r="S68" s="1590"/>
      <c r="T68" s="1590"/>
    </row>
    <row r="69" spans="15:20">
      <c r="O69" s="1590"/>
      <c r="P69" s="1590"/>
      <c r="Q69" s="1590"/>
      <c r="R69" s="1590"/>
      <c r="S69" s="1590"/>
      <c r="T69" s="1590"/>
    </row>
    <row r="70" spans="15:20">
      <c r="O70" s="1590"/>
      <c r="P70" s="1590"/>
      <c r="Q70" s="1590"/>
      <c r="R70" s="1590"/>
      <c r="S70" s="1590"/>
      <c r="T70" s="1590"/>
    </row>
    <row r="71" spans="15:20">
      <c r="O71" s="1590"/>
      <c r="P71" s="1590"/>
      <c r="Q71" s="1590"/>
      <c r="R71" s="1590"/>
      <c r="S71" s="1590"/>
      <c r="T71" s="1590"/>
    </row>
    <row r="72" spans="15:20">
      <c r="O72" s="1590"/>
      <c r="P72" s="1590"/>
      <c r="Q72" s="1590"/>
      <c r="R72" s="1590"/>
      <c r="S72" s="1590"/>
      <c r="T72" s="1590"/>
    </row>
    <row r="73" spans="15:20">
      <c r="O73" s="1590"/>
      <c r="P73" s="1590"/>
      <c r="Q73" s="1590"/>
      <c r="R73" s="1590"/>
      <c r="S73" s="1590"/>
      <c r="T73" s="1590"/>
    </row>
    <row r="74" spans="15:20">
      <c r="O74" s="1590"/>
      <c r="P74" s="1590"/>
      <c r="Q74" s="1590"/>
      <c r="R74" s="1590"/>
      <c r="S74" s="1590"/>
      <c r="T74" s="1590"/>
    </row>
    <row r="75" spans="15:20">
      <c r="O75" s="1590"/>
      <c r="P75" s="1590"/>
      <c r="Q75" s="1590"/>
      <c r="R75" s="1590"/>
      <c r="S75" s="1590"/>
      <c r="T75" s="1590"/>
    </row>
    <row r="76" spans="15:20">
      <c r="O76" s="1590"/>
      <c r="P76" s="1590"/>
      <c r="Q76" s="1590"/>
      <c r="R76" s="1590"/>
      <c r="S76" s="1590"/>
      <c r="T76" s="1590"/>
    </row>
    <row r="77" spans="15:20">
      <c r="O77" s="1590"/>
      <c r="P77" s="1590"/>
      <c r="Q77" s="1590"/>
      <c r="R77" s="1590"/>
      <c r="S77" s="1590"/>
      <c r="T77" s="1590"/>
    </row>
    <row r="78" spans="15:20">
      <c r="O78" s="1590"/>
      <c r="P78" s="1590"/>
      <c r="Q78" s="1590"/>
      <c r="R78" s="1590"/>
      <c r="S78" s="1590"/>
      <c r="T78" s="1590"/>
    </row>
    <row r="79" spans="15:20">
      <c r="O79" s="1590"/>
      <c r="P79" s="1590"/>
      <c r="Q79" s="1590"/>
      <c r="R79" s="1590"/>
      <c r="S79" s="1590"/>
      <c r="T79" s="1590"/>
    </row>
    <row r="80" spans="15:20">
      <c r="O80" s="1590"/>
      <c r="P80" s="1590"/>
      <c r="Q80" s="1590"/>
      <c r="R80" s="1590"/>
      <c r="S80" s="1590"/>
      <c r="T80" s="1590"/>
    </row>
    <row r="81" spans="15:20">
      <c r="O81" s="1590"/>
      <c r="P81" s="1590"/>
      <c r="Q81" s="1590"/>
      <c r="R81" s="1590"/>
      <c r="S81" s="1590"/>
      <c r="T81" s="1590"/>
    </row>
    <row r="82" spans="15:20">
      <c r="O82" s="1590"/>
      <c r="P82" s="1590"/>
      <c r="Q82" s="1590"/>
      <c r="R82" s="1590"/>
      <c r="S82" s="1590"/>
      <c r="T82" s="1590"/>
    </row>
    <row r="83" spans="15:20">
      <c r="O83" s="1590"/>
      <c r="P83" s="1590"/>
      <c r="Q83" s="1590"/>
      <c r="R83" s="1590"/>
      <c r="S83" s="1590"/>
      <c r="T83" s="1590"/>
    </row>
    <row r="84" spans="15:20">
      <c r="O84" s="1590"/>
      <c r="P84" s="1590"/>
      <c r="Q84" s="1590"/>
      <c r="R84" s="1590"/>
      <c r="S84" s="1590"/>
      <c r="T84" s="1590"/>
    </row>
    <row r="85" spans="15:20">
      <c r="O85" s="1590"/>
      <c r="P85" s="1590"/>
      <c r="Q85" s="1590"/>
      <c r="R85" s="1590"/>
      <c r="S85" s="1590"/>
      <c r="T85" s="1590"/>
    </row>
    <row r="86" spans="15:20">
      <c r="O86" s="1590"/>
      <c r="P86" s="1590"/>
      <c r="Q86" s="1590"/>
      <c r="R86" s="1590"/>
      <c r="S86" s="1590"/>
      <c r="T86" s="1590"/>
    </row>
    <row r="87" spans="15:20">
      <c r="O87" s="1590"/>
      <c r="P87" s="1590"/>
      <c r="Q87" s="1590"/>
      <c r="R87" s="1590"/>
      <c r="S87" s="1590"/>
      <c r="T87" s="1590"/>
    </row>
    <row r="88" spans="15:20">
      <c r="O88" s="1590"/>
      <c r="P88" s="1590"/>
      <c r="Q88" s="1590"/>
      <c r="R88" s="1590"/>
      <c r="S88" s="1590"/>
      <c r="T88" s="1590"/>
    </row>
    <row r="89" spans="15:20">
      <c r="O89" s="1590"/>
      <c r="P89" s="1590"/>
      <c r="Q89" s="1590"/>
      <c r="R89" s="1590"/>
      <c r="S89" s="1590"/>
      <c r="T89" s="1590"/>
    </row>
    <row r="90" spans="15:20">
      <c r="O90" s="1590"/>
      <c r="P90" s="1590"/>
      <c r="Q90" s="1590"/>
      <c r="R90" s="1590"/>
      <c r="S90" s="1590"/>
      <c r="T90" s="1590"/>
    </row>
    <row r="91" spans="15:20">
      <c r="O91" s="1590"/>
      <c r="P91" s="1590"/>
      <c r="Q91" s="1590"/>
      <c r="R91" s="1590"/>
      <c r="S91" s="1590"/>
      <c r="T91" s="1590"/>
    </row>
    <row r="92" spans="15:20">
      <c r="O92" s="1590"/>
      <c r="P92" s="1590"/>
      <c r="Q92" s="1590"/>
      <c r="R92" s="1590"/>
      <c r="S92" s="1590"/>
      <c r="T92" s="1590"/>
    </row>
    <row r="93" spans="15:20">
      <c r="O93" s="1590"/>
      <c r="P93" s="1590"/>
      <c r="Q93" s="1590"/>
      <c r="R93" s="1590"/>
      <c r="S93" s="1590"/>
      <c r="T93" s="1590"/>
    </row>
    <row r="94" spans="15:20">
      <c r="O94" s="1590"/>
      <c r="P94" s="1590"/>
      <c r="Q94" s="1590"/>
      <c r="R94" s="1590"/>
      <c r="S94" s="1590"/>
      <c r="T94" s="1590"/>
    </row>
    <row r="95" spans="15:20">
      <c r="O95" s="1590"/>
      <c r="P95" s="1590"/>
      <c r="Q95" s="1590"/>
      <c r="R95" s="1590"/>
      <c r="S95" s="1590"/>
      <c r="T95" s="1590"/>
    </row>
    <row r="96" spans="15:20">
      <c r="O96" s="1590"/>
      <c r="P96" s="1590"/>
      <c r="Q96" s="1590"/>
      <c r="R96" s="1590"/>
      <c r="S96" s="1590"/>
      <c r="T96" s="1590"/>
    </row>
    <row r="97" spans="15:20">
      <c r="O97" s="1590"/>
      <c r="P97" s="1590"/>
      <c r="Q97" s="1590"/>
      <c r="R97" s="1590"/>
      <c r="S97" s="1590"/>
      <c r="T97" s="1590"/>
    </row>
    <row r="98" spans="15:20">
      <c r="O98" s="1590"/>
      <c r="P98" s="1590"/>
      <c r="Q98" s="1590"/>
      <c r="R98" s="1590"/>
      <c r="S98" s="1590"/>
      <c r="T98" s="1590"/>
    </row>
    <row r="99" spans="15:20">
      <c r="O99" s="1590"/>
      <c r="P99" s="1590"/>
      <c r="Q99" s="1590"/>
      <c r="R99" s="1590"/>
      <c r="S99" s="1590"/>
      <c r="T99" s="1590"/>
    </row>
    <row r="100" spans="15:20">
      <c r="O100" s="1590"/>
      <c r="P100" s="1590"/>
      <c r="Q100" s="1590"/>
      <c r="R100" s="1590"/>
      <c r="S100" s="1590"/>
      <c r="T100" s="1590"/>
    </row>
    <row r="101" spans="15:20">
      <c r="O101" s="1590"/>
      <c r="P101" s="1590"/>
      <c r="Q101" s="1590"/>
      <c r="R101" s="1590"/>
      <c r="S101" s="1590"/>
      <c r="T101" s="1590"/>
    </row>
    <row r="102" spans="15:20">
      <c r="O102" s="1590"/>
      <c r="P102" s="1590"/>
      <c r="Q102" s="1590"/>
      <c r="R102" s="1590"/>
      <c r="S102" s="1590"/>
      <c r="T102" s="1590"/>
    </row>
    <row r="103" spans="15:20">
      <c r="O103" s="1590"/>
      <c r="P103" s="1590"/>
      <c r="Q103" s="1590"/>
      <c r="R103" s="1590"/>
      <c r="S103" s="1590"/>
      <c r="T103" s="1590"/>
    </row>
    <row r="104" spans="15:20">
      <c r="O104" s="1590"/>
      <c r="P104" s="1590"/>
      <c r="Q104" s="1590"/>
      <c r="R104" s="1590"/>
      <c r="S104" s="1590"/>
      <c r="T104" s="1590"/>
    </row>
    <row r="105" spans="15:20">
      <c r="O105" s="1590"/>
      <c r="P105" s="1590"/>
      <c r="Q105" s="1590"/>
      <c r="R105" s="1590"/>
      <c r="S105" s="1590"/>
      <c r="T105" s="1590"/>
    </row>
    <row r="106" spans="15:20">
      <c r="O106" s="1590"/>
      <c r="P106" s="1590"/>
      <c r="Q106" s="1590"/>
      <c r="R106" s="1590"/>
      <c r="S106" s="1590"/>
      <c r="T106" s="1590"/>
    </row>
    <row r="107" spans="15:20">
      <c r="O107" s="1590"/>
      <c r="P107" s="1590"/>
      <c r="Q107" s="1590"/>
      <c r="R107" s="1590"/>
      <c r="S107" s="1590"/>
      <c r="T107" s="1590"/>
    </row>
    <row r="108" spans="15:20">
      <c r="O108" s="1590"/>
      <c r="P108" s="1590"/>
      <c r="Q108" s="1590"/>
      <c r="R108" s="1590"/>
      <c r="S108" s="1590"/>
      <c r="T108" s="1590"/>
    </row>
    <row r="109" spans="15:20">
      <c r="O109" s="1590"/>
      <c r="P109" s="1590"/>
      <c r="Q109" s="1590"/>
      <c r="R109" s="1590"/>
      <c r="S109" s="1590"/>
      <c r="T109" s="1590"/>
    </row>
    <row r="110" spans="15:20">
      <c r="O110" s="1590"/>
      <c r="P110" s="1590"/>
      <c r="Q110" s="1590"/>
      <c r="R110" s="1590"/>
      <c r="S110" s="1590"/>
      <c r="T110" s="1590"/>
    </row>
    <row r="111" spans="15:20">
      <c r="O111" s="1590"/>
      <c r="P111" s="1590"/>
      <c r="Q111" s="1590"/>
      <c r="R111" s="1590"/>
      <c r="S111" s="1590"/>
      <c r="T111" s="1590"/>
    </row>
    <row r="112" spans="15:20">
      <c r="O112" s="1590"/>
      <c r="P112" s="1590"/>
      <c r="Q112" s="1590"/>
      <c r="R112" s="1590"/>
      <c r="S112" s="1590"/>
      <c r="T112" s="1590"/>
    </row>
    <row r="113" spans="15:20">
      <c r="O113" s="1590"/>
      <c r="P113" s="1590"/>
      <c r="Q113" s="1590"/>
      <c r="R113" s="1590"/>
      <c r="S113" s="1590"/>
      <c r="T113" s="1590"/>
    </row>
    <row r="114" spans="15:20">
      <c r="O114" s="1590"/>
      <c r="P114" s="1590"/>
      <c r="Q114" s="1590"/>
      <c r="R114" s="1590"/>
      <c r="S114" s="1590"/>
      <c r="T114" s="1590"/>
    </row>
    <row r="115" spans="15:20">
      <c r="O115" s="1590"/>
      <c r="P115" s="1590"/>
      <c r="Q115" s="1590"/>
      <c r="R115" s="1590"/>
      <c r="S115" s="1590"/>
      <c r="T115" s="1590"/>
    </row>
    <row r="116" spans="15:20">
      <c r="O116" s="1590"/>
      <c r="P116" s="1590"/>
      <c r="Q116" s="1590"/>
      <c r="R116" s="1590"/>
      <c r="S116" s="1590"/>
      <c r="T116" s="1590"/>
    </row>
    <row r="117" spans="15:20">
      <c r="O117" s="1590"/>
      <c r="P117" s="1590"/>
      <c r="Q117" s="1590"/>
      <c r="R117" s="1590"/>
      <c r="S117" s="1590"/>
      <c r="T117" s="1590"/>
    </row>
    <row r="118" spans="15:20">
      <c r="O118" s="1590"/>
      <c r="P118" s="1590"/>
      <c r="Q118" s="1590"/>
      <c r="R118" s="1590"/>
      <c r="S118" s="1590"/>
      <c r="T118" s="1590"/>
    </row>
    <row r="119" spans="15:20">
      <c r="O119" s="1590"/>
      <c r="P119" s="1590"/>
      <c r="Q119" s="1590"/>
      <c r="R119" s="1590"/>
      <c r="S119" s="1590"/>
      <c r="T119" s="1590"/>
    </row>
    <row r="120" spans="15:20">
      <c r="O120" s="1590"/>
      <c r="P120" s="1590"/>
      <c r="Q120" s="1590"/>
      <c r="R120" s="1590"/>
      <c r="S120" s="1590"/>
      <c r="T120" s="1590"/>
    </row>
    <row r="121" spans="15:20">
      <c r="O121" s="1590"/>
      <c r="P121" s="1590"/>
      <c r="Q121" s="1590"/>
      <c r="R121" s="1590"/>
      <c r="S121" s="1590"/>
      <c r="T121" s="1590"/>
    </row>
    <row r="122" spans="15:20">
      <c r="O122" s="1590"/>
      <c r="P122" s="1590"/>
      <c r="Q122" s="1590"/>
      <c r="R122" s="1590"/>
      <c r="S122" s="1590"/>
      <c r="T122" s="1590"/>
    </row>
    <row r="123" spans="15:20">
      <c r="O123" s="1590"/>
      <c r="P123" s="1590"/>
      <c r="Q123" s="1590"/>
      <c r="R123" s="1590"/>
      <c r="S123" s="1590"/>
      <c r="T123" s="1590"/>
    </row>
    <row r="124" spans="15:20">
      <c r="O124" s="1590"/>
      <c r="P124" s="1590"/>
      <c r="Q124" s="1590"/>
      <c r="R124" s="1590"/>
      <c r="S124" s="1590"/>
      <c r="T124" s="1590"/>
    </row>
    <row r="125" spans="15:20">
      <c r="O125" s="1590"/>
      <c r="P125" s="1590"/>
      <c r="Q125" s="1590"/>
      <c r="R125" s="1590"/>
      <c r="S125" s="1590"/>
      <c r="T125" s="1590"/>
    </row>
    <row r="126" spans="15:20">
      <c r="O126" s="1590"/>
      <c r="P126" s="1590"/>
      <c r="Q126" s="1590"/>
      <c r="R126" s="1590"/>
      <c r="S126" s="1590"/>
      <c r="T126" s="1590"/>
    </row>
    <row r="127" spans="15:20">
      <c r="O127" s="1590"/>
      <c r="P127" s="1590"/>
      <c r="Q127" s="1590"/>
      <c r="R127" s="1590"/>
      <c r="S127" s="1590"/>
      <c r="T127" s="1590"/>
    </row>
    <row r="128" spans="15:20">
      <c r="O128" s="1590"/>
      <c r="P128" s="1590"/>
      <c r="Q128" s="1590"/>
      <c r="R128" s="1590"/>
      <c r="S128" s="1590"/>
      <c r="T128" s="1590"/>
    </row>
    <row r="129" spans="15:20">
      <c r="O129" s="1590"/>
      <c r="P129" s="1590"/>
      <c r="Q129" s="1590"/>
      <c r="R129" s="1590"/>
      <c r="S129" s="1590"/>
      <c r="T129" s="1590"/>
    </row>
    <row r="130" spans="15:20">
      <c r="O130" s="1590"/>
      <c r="P130" s="1590"/>
      <c r="Q130" s="1590"/>
      <c r="R130" s="1590"/>
      <c r="S130" s="1590"/>
      <c r="T130" s="1590"/>
    </row>
    <row r="131" spans="15:20">
      <c r="O131" s="1590"/>
      <c r="P131" s="1590"/>
      <c r="Q131" s="1590"/>
      <c r="R131" s="1590"/>
      <c r="S131" s="1590"/>
      <c r="T131" s="1590"/>
    </row>
    <row r="132" spans="15:20">
      <c r="O132" s="1590"/>
      <c r="P132" s="1590"/>
      <c r="Q132" s="1590"/>
      <c r="R132" s="1590"/>
      <c r="S132" s="1590"/>
      <c r="T132" s="1590"/>
    </row>
    <row r="133" spans="15:20">
      <c r="O133" s="1590"/>
      <c r="P133" s="1590"/>
      <c r="Q133" s="1590"/>
      <c r="R133" s="1590"/>
      <c r="S133" s="1590"/>
      <c r="T133" s="1590"/>
    </row>
    <row r="134" spans="15:20">
      <c r="O134" s="1590"/>
      <c r="P134" s="1590"/>
      <c r="Q134" s="1590"/>
      <c r="R134" s="1590"/>
      <c r="S134" s="1590"/>
      <c r="T134" s="1590"/>
    </row>
    <row r="135" spans="15:20">
      <c r="O135" s="1590"/>
      <c r="P135" s="1590"/>
      <c r="Q135" s="1590"/>
      <c r="R135" s="1590"/>
      <c r="S135" s="1590"/>
      <c r="T135" s="1590"/>
    </row>
    <row r="136" spans="15:20">
      <c r="O136" s="1590"/>
      <c r="P136" s="1590"/>
      <c r="Q136" s="1590"/>
      <c r="R136" s="1590"/>
      <c r="S136" s="1590"/>
      <c r="T136" s="1590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72" customWidth="1"/>
    <col min="2" max="2" width="21.28515625" style="1172" customWidth="1"/>
    <col min="3" max="4" width="11.140625" style="1172" customWidth="1"/>
    <col min="5" max="5" width="13.5703125" style="1172" customWidth="1"/>
    <col min="6" max="6" width="21.5703125" style="1172" customWidth="1"/>
    <col min="7" max="7" width="10.28515625" style="1172" customWidth="1"/>
    <col min="8" max="8" width="10.85546875" style="1172" customWidth="1"/>
    <col min="9" max="9" width="12.42578125" style="1172" customWidth="1"/>
    <col min="10" max="10" width="7.140625" style="1172" customWidth="1"/>
    <col min="11" max="11" width="26.140625" style="1172" customWidth="1"/>
    <col min="12" max="12" width="10.7109375" style="1172" customWidth="1"/>
    <col min="13" max="13" width="10.140625" style="1172" customWidth="1"/>
    <col min="14" max="14" width="13.140625" style="1172" customWidth="1"/>
    <col min="15" max="15" width="18.7109375" style="1172" customWidth="1"/>
    <col min="16" max="16" width="10.85546875" style="1172" customWidth="1"/>
    <col min="17" max="17" width="10.5703125" style="1172" customWidth="1"/>
    <col min="18" max="18" width="13.28515625" style="1172" customWidth="1"/>
    <col min="19" max="19" width="6.7109375" style="1172" customWidth="1"/>
    <col min="20" max="239" width="9.140625" style="1172" customWidth="1"/>
    <col min="240" max="240" width="2.5703125" style="1172" customWidth="1"/>
    <col min="241" max="241" width="21.28515625" style="1172" customWidth="1"/>
    <col min="242" max="242" width="11.140625" style="1172" customWidth="1"/>
    <col min="243" max="243" width="10.28515625" style="1172" customWidth="1"/>
    <col min="244" max="244" width="9.85546875" style="1172" customWidth="1"/>
    <col min="245" max="245" width="21.5703125" style="1172" customWidth="1"/>
    <col min="246" max="246" width="10.7109375" style="1172" customWidth="1"/>
    <col min="247" max="16384" width="9.7109375" style="1172"/>
  </cols>
  <sheetData>
    <row r="1" spans="2:19" ht="28.5" customHeight="1">
      <c r="B1" s="1169" t="s">
        <v>550</v>
      </c>
      <c r="C1" s="1170"/>
      <c r="D1" s="1170"/>
      <c r="E1" s="1170"/>
      <c r="F1" s="1170"/>
      <c r="G1" s="1170"/>
      <c r="H1" s="1170"/>
      <c r="I1" s="1170"/>
      <c r="J1" s="1171"/>
      <c r="K1" s="1201"/>
    </row>
    <row r="2" spans="2:19" ht="18.75" customHeight="1">
      <c r="G2" s="1173"/>
      <c r="H2" s="1173"/>
    </row>
    <row r="3" spans="2:19" ht="29.25" customHeight="1">
      <c r="B3" s="1174" t="s">
        <v>551</v>
      </c>
      <c r="C3" s="1174"/>
      <c r="D3" s="1174"/>
      <c r="E3" s="1174"/>
      <c r="F3" s="1174"/>
      <c r="G3" s="1174"/>
      <c r="H3" s="1174"/>
      <c r="I3" s="1174"/>
      <c r="J3" s="1174"/>
      <c r="K3" s="1174" t="s">
        <v>552</v>
      </c>
      <c r="L3" s="1174"/>
      <c r="M3" s="1174"/>
      <c r="N3" s="1174"/>
      <c r="O3" s="1174"/>
      <c r="P3" s="1174"/>
      <c r="Q3" s="1174"/>
      <c r="R3" s="1174"/>
      <c r="S3" s="1174"/>
    </row>
    <row r="4" spans="2:19" ht="13.5" thickBot="1"/>
    <row r="5" spans="2:19" ht="21" thickBot="1">
      <c r="B5" s="1175" t="s">
        <v>165</v>
      </c>
      <c r="C5" s="1176"/>
      <c r="D5" s="1176"/>
      <c r="E5" s="1176"/>
      <c r="F5" s="1176"/>
      <c r="G5" s="1176"/>
      <c r="H5" s="1176"/>
      <c r="I5" s="1177"/>
      <c r="K5" s="1175" t="s">
        <v>205</v>
      </c>
      <c r="L5" s="1176"/>
      <c r="M5" s="1176"/>
      <c r="N5" s="1177"/>
      <c r="O5" s="1176"/>
      <c r="P5" s="1176"/>
      <c r="Q5" s="1176"/>
      <c r="R5" s="1177"/>
    </row>
    <row r="6" spans="2:19" ht="16.5" thickBot="1">
      <c r="B6" s="1178" t="s">
        <v>553</v>
      </c>
      <c r="C6" s="1179"/>
      <c r="D6" s="1180"/>
      <c r="E6" s="1181"/>
      <c r="F6" s="1178" t="s">
        <v>554</v>
      </c>
      <c r="G6" s="1179"/>
      <c r="H6" s="1180"/>
      <c r="I6" s="1181"/>
      <c r="K6" s="1178" t="s">
        <v>555</v>
      </c>
      <c r="L6" s="1180"/>
      <c r="M6" s="1181"/>
      <c r="N6" s="1527"/>
      <c r="O6" s="1182" t="s">
        <v>554</v>
      </c>
      <c r="P6" s="1180"/>
      <c r="Q6" s="1181"/>
      <c r="R6" s="1181"/>
    </row>
    <row r="7" spans="2:19" ht="43.5" thickBot="1">
      <c r="B7" s="1183" t="s">
        <v>206</v>
      </c>
      <c r="C7" s="1184" t="s">
        <v>203</v>
      </c>
      <c r="D7" s="515" t="s">
        <v>207</v>
      </c>
      <c r="E7" s="1528" t="s">
        <v>169</v>
      </c>
      <c r="F7" s="1185" t="s">
        <v>206</v>
      </c>
      <c r="G7" s="1184" t="s">
        <v>203</v>
      </c>
      <c r="H7" s="515" t="s">
        <v>207</v>
      </c>
      <c r="I7" s="1528" t="s">
        <v>169</v>
      </c>
      <c r="K7" s="1529" t="s">
        <v>206</v>
      </c>
      <c r="L7" s="1530" t="s">
        <v>203</v>
      </c>
      <c r="M7" s="1149" t="s">
        <v>207</v>
      </c>
      <c r="N7" s="1531" t="s">
        <v>169</v>
      </c>
      <c r="O7" s="1532" t="s">
        <v>206</v>
      </c>
      <c r="P7" s="1530" t="s">
        <v>203</v>
      </c>
      <c r="Q7" s="1149" t="s">
        <v>207</v>
      </c>
      <c r="R7" s="1531" t="s">
        <v>169</v>
      </c>
    </row>
    <row r="8" spans="2:19" ht="15" thickBot="1">
      <c r="B8" s="1186" t="s">
        <v>166</v>
      </c>
      <c r="C8" s="162">
        <v>974825.59600000002</v>
      </c>
      <c r="D8" s="1150">
        <v>4162520.4670000002</v>
      </c>
      <c r="E8" s="163">
        <v>484480.65500000003</v>
      </c>
      <c r="F8" s="1186" t="s">
        <v>166</v>
      </c>
      <c r="G8" s="162">
        <v>874683.59299999999</v>
      </c>
      <c r="H8" s="1150">
        <v>3719576.7319999998</v>
      </c>
      <c r="I8" s="163">
        <v>509095.51500000001</v>
      </c>
      <c r="K8" s="1186" t="s">
        <v>166</v>
      </c>
      <c r="L8" s="162">
        <v>1482617.8219999999</v>
      </c>
      <c r="M8" s="1150">
        <v>6325180.0279999999</v>
      </c>
      <c r="N8" s="163">
        <v>717122.66599999997</v>
      </c>
      <c r="O8" s="1533" t="s">
        <v>166</v>
      </c>
      <c r="P8" s="162">
        <v>1423439.135</v>
      </c>
      <c r="Q8" s="1150">
        <v>6054258.0219999999</v>
      </c>
      <c r="R8" s="163">
        <v>766040.35699999996</v>
      </c>
    </row>
    <row r="9" spans="2:19">
      <c r="B9" s="1153" t="s">
        <v>348</v>
      </c>
      <c r="C9" s="1154">
        <v>176821.84700000001</v>
      </c>
      <c r="D9" s="1151">
        <v>754395.91</v>
      </c>
      <c r="E9" s="1152">
        <v>58529.315000000002</v>
      </c>
      <c r="F9" s="1153" t="s">
        <v>348</v>
      </c>
      <c r="G9" s="1154">
        <v>148821.42000000001</v>
      </c>
      <c r="H9" s="1151">
        <v>631221.28599999996</v>
      </c>
      <c r="I9" s="1152">
        <v>60852.258999999998</v>
      </c>
      <c r="K9" s="1153" t="s">
        <v>108</v>
      </c>
      <c r="L9" s="1154">
        <v>435817.73800000001</v>
      </c>
      <c r="M9" s="1151">
        <v>1859881.67</v>
      </c>
      <c r="N9" s="1152">
        <v>184803.913</v>
      </c>
      <c r="O9" s="1189" t="s">
        <v>108</v>
      </c>
      <c r="P9" s="1154">
        <v>399393.20400000003</v>
      </c>
      <c r="Q9" s="1151">
        <v>1698088.2339999999</v>
      </c>
      <c r="R9" s="1152">
        <v>179608.66800000001</v>
      </c>
    </row>
    <row r="10" spans="2:19">
      <c r="B10" s="164" t="s">
        <v>113</v>
      </c>
      <c r="C10" s="165">
        <v>101504.694</v>
      </c>
      <c r="D10" s="1155">
        <v>433113.89600000001</v>
      </c>
      <c r="E10" s="166">
        <v>61375.086000000003</v>
      </c>
      <c r="F10" s="164" t="s">
        <v>113</v>
      </c>
      <c r="G10" s="165">
        <v>90788.865999999995</v>
      </c>
      <c r="H10" s="1155">
        <v>386238.65600000002</v>
      </c>
      <c r="I10" s="166">
        <v>64090.822</v>
      </c>
      <c r="K10" s="164" t="s">
        <v>104</v>
      </c>
      <c r="L10" s="165">
        <v>332656.72499999998</v>
      </c>
      <c r="M10" s="1155">
        <v>1419638.2830000001</v>
      </c>
      <c r="N10" s="166">
        <v>182343.693</v>
      </c>
      <c r="O10" s="182" t="s">
        <v>104</v>
      </c>
      <c r="P10" s="165">
        <v>348500.83299999998</v>
      </c>
      <c r="Q10" s="1155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5">
        <v>411542.72600000002</v>
      </c>
      <c r="E11" s="166">
        <v>70582.646999999997</v>
      </c>
      <c r="F11" s="164" t="s">
        <v>108</v>
      </c>
      <c r="G11" s="165">
        <v>83656.417000000001</v>
      </c>
      <c r="H11" s="1155">
        <v>355702.42700000003</v>
      </c>
      <c r="I11" s="166">
        <v>72943.593999999997</v>
      </c>
      <c r="K11" s="164" t="s">
        <v>106</v>
      </c>
      <c r="L11" s="165">
        <v>229460.91500000001</v>
      </c>
      <c r="M11" s="1155">
        <v>977816.85199999996</v>
      </c>
      <c r="N11" s="166">
        <v>132195.02299999999</v>
      </c>
      <c r="O11" s="182" t="s">
        <v>106</v>
      </c>
      <c r="P11" s="165">
        <v>212005.902</v>
      </c>
      <c r="Q11" s="1155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5">
        <v>327420.75699999998</v>
      </c>
      <c r="E12" s="166">
        <v>28554.544000000002</v>
      </c>
      <c r="F12" s="164" t="s">
        <v>168</v>
      </c>
      <c r="G12" s="165">
        <v>79873.856</v>
      </c>
      <c r="H12" s="1155">
        <v>340023.804</v>
      </c>
      <c r="I12" s="166">
        <v>31428.188999999998</v>
      </c>
      <c r="K12" s="164" t="s">
        <v>110</v>
      </c>
      <c r="L12" s="165">
        <v>165292</v>
      </c>
      <c r="M12" s="1155">
        <v>705060.93099999998</v>
      </c>
      <c r="N12" s="166">
        <v>62186.703999999998</v>
      </c>
      <c r="O12" s="182" t="s">
        <v>110</v>
      </c>
      <c r="P12" s="165">
        <v>172430.573</v>
      </c>
      <c r="Q12" s="1155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6">
        <v>320066.64299999998</v>
      </c>
      <c r="E13" s="184">
        <v>32990.338000000003</v>
      </c>
      <c r="F13" s="180" t="s">
        <v>134</v>
      </c>
      <c r="G13" s="183">
        <v>72818.967999999993</v>
      </c>
      <c r="H13" s="1156">
        <v>309756.63900000002</v>
      </c>
      <c r="I13" s="184">
        <v>35778.728000000003</v>
      </c>
      <c r="K13" s="180" t="s">
        <v>115</v>
      </c>
      <c r="L13" s="183">
        <v>142088.516</v>
      </c>
      <c r="M13" s="1156">
        <v>606252.27599999995</v>
      </c>
      <c r="N13" s="184">
        <v>81658.2</v>
      </c>
      <c r="O13" s="1193" t="s">
        <v>115</v>
      </c>
      <c r="P13" s="183">
        <v>131996.08499999999</v>
      </c>
      <c r="Q13" s="1156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5">
        <v>204411.008</v>
      </c>
      <c r="E14" s="166">
        <v>34618.81</v>
      </c>
      <c r="F14" s="164" t="s">
        <v>129</v>
      </c>
      <c r="G14" s="165">
        <v>44772.324000000001</v>
      </c>
      <c r="H14" s="1155">
        <v>190560.69200000001</v>
      </c>
      <c r="I14" s="166">
        <v>23831.492999999999</v>
      </c>
      <c r="K14" s="164" t="s">
        <v>167</v>
      </c>
      <c r="L14" s="165">
        <v>73033.317999999999</v>
      </c>
      <c r="M14" s="1155">
        <v>311946.32299999997</v>
      </c>
      <c r="N14" s="166">
        <v>28663.128000000001</v>
      </c>
      <c r="O14" s="182" t="s">
        <v>167</v>
      </c>
      <c r="P14" s="165">
        <v>70925.441999999995</v>
      </c>
      <c r="Q14" s="1155">
        <v>301640.74599999998</v>
      </c>
      <c r="R14" s="166">
        <v>29259.974999999999</v>
      </c>
    </row>
    <row r="15" spans="2:19">
      <c r="B15" s="1159" t="s">
        <v>167</v>
      </c>
      <c r="C15" s="1160">
        <v>46433.809000000001</v>
      </c>
      <c r="D15" s="1157">
        <v>198193.492</v>
      </c>
      <c r="E15" s="1158">
        <v>17640.675999999999</v>
      </c>
      <c r="F15" s="1159" t="s">
        <v>131</v>
      </c>
      <c r="G15" s="1160">
        <v>38815.466</v>
      </c>
      <c r="H15" s="1157">
        <v>165124.54999999999</v>
      </c>
      <c r="I15" s="1158">
        <v>20511.111000000001</v>
      </c>
      <c r="K15" s="1159" t="s">
        <v>111</v>
      </c>
      <c r="L15" s="1160">
        <v>31502.45</v>
      </c>
      <c r="M15" s="1157">
        <v>134434.299</v>
      </c>
      <c r="N15" s="1158">
        <v>18347.786</v>
      </c>
      <c r="O15" s="1195" t="s">
        <v>111</v>
      </c>
      <c r="P15" s="1160">
        <v>25108.25</v>
      </c>
      <c r="Q15" s="1157">
        <v>106592.167</v>
      </c>
      <c r="R15" s="1158">
        <v>16155.031000000001</v>
      </c>
    </row>
    <row r="16" spans="2:19">
      <c r="B16" s="164" t="s">
        <v>152</v>
      </c>
      <c r="C16" s="165">
        <v>38461.451000000001</v>
      </c>
      <c r="D16" s="1155">
        <v>163724.652</v>
      </c>
      <c r="E16" s="166">
        <v>19026.938999999998</v>
      </c>
      <c r="F16" s="164" t="s">
        <v>167</v>
      </c>
      <c r="G16" s="165">
        <v>38038.379000000001</v>
      </c>
      <c r="H16" s="1155">
        <v>161666.59400000001</v>
      </c>
      <c r="I16" s="166">
        <v>16118.418</v>
      </c>
      <c r="K16" s="164" t="s">
        <v>113</v>
      </c>
      <c r="L16" s="165">
        <v>21224.988000000001</v>
      </c>
      <c r="M16" s="1155">
        <v>90534.198999999993</v>
      </c>
      <c r="N16" s="166">
        <v>7139.03</v>
      </c>
      <c r="O16" s="182" t="s">
        <v>119</v>
      </c>
      <c r="P16" s="165">
        <v>20906.485000000001</v>
      </c>
      <c r="Q16" s="1155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5">
        <v>154846.57800000001</v>
      </c>
      <c r="E17" s="166">
        <v>19188.571</v>
      </c>
      <c r="F17" s="164" t="s">
        <v>152</v>
      </c>
      <c r="G17" s="165">
        <v>36040.762000000002</v>
      </c>
      <c r="H17" s="1155">
        <v>153269.182</v>
      </c>
      <c r="I17" s="166">
        <v>20499.131000000001</v>
      </c>
      <c r="K17" s="164" t="s">
        <v>131</v>
      </c>
      <c r="L17" s="165">
        <v>20166.089</v>
      </c>
      <c r="M17" s="1155">
        <v>85700.25</v>
      </c>
      <c r="N17" s="166">
        <v>8498.8700000000008</v>
      </c>
      <c r="O17" s="182" t="s">
        <v>113</v>
      </c>
      <c r="P17" s="165">
        <v>11125.956</v>
      </c>
      <c r="Q17" s="1155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5">
        <v>148671.886</v>
      </c>
      <c r="E18" s="166">
        <v>15062.355</v>
      </c>
      <c r="F18" s="164" t="s">
        <v>115</v>
      </c>
      <c r="G18" s="165">
        <v>31052.289000000001</v>
      </c>
      <c r="H18" s="1155">
        <v>132356.75200000001</v>
      </c>
      <c r="I18" s="166">
        <v>17640.874</v>
      </c>
      <c r="K18" s="164" t="s">
        <v>119</v>
      </c>
      <c r="L18" s="165">
        <v>14242.089</v>
      </c>
      <c r="M18" s="1155">
        <v>60938.279000000002</v>
      </c>
      <c r="N18" s="166">
        <v>3953.64</v>
      </c>
      <c r="O18" s="182" t="s">
        <v>131</v>
      </c>
      <c r="P18" s="165">
        <v>10371.798000000001</v>
      </c>
      <c r="Q18" s="1155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6">
        <v>137680.44200000001</v>
      </c>
      <c r="E19" s="184">
        <v>10770.831</v>
      </c>
      <c r="F19" s="180" t="s">
        <v>110</v>
      </c>
      <c r="G19" s="183">
        <v>22815.286</v>
      </c>
      <c r="H19" s="1156">
        <v>96921.040999999997</v>
      </c>
      <c r="I19" s="184">
        <v>12132.378000000001</v>
      </c>
      <c r="K19" s="180" t="s">
        <v>118</v>
      </c>
      <c r="L19" s="183">
        <v>5640.4589999999998</v>
      </c>
      <c r="M19" s="1156">
        <v>24065.281999999999</v>
      </c>
      <c r="N19" s="184">
        <v>2014.2170000000001</v>
      </c>
      <c r="O19" s="1193" t="s">
        <v>118</v>
      </c>
      <c r="P19" s="183">
        <v>7485.6940000000004</v>
      </c>
      <c r="Q19" s="1156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5">
        <v>114499.72100000001</v>
      </c>
      <c r="E20" s="166">
        <v>12082.661</v>
      </c>
      <c r="F20" s="164" t="s">
        <v>186</v>
      </c>
      <c r="G20" s="165">
        <v>18599.031999999999</v>
      </c>
      <c r="H20" s="1155">
        <v>78901.582999999999</v>
      </c>
      <c r="I20" s="166">
        <v>18650.976999999999</v>
      </c>
      <c r="K20" s="164" t="s">
        <v>129</v>
      </c>
      <c r="L20" s="165">
        <v>3020.942</v>
      </c>
      <c r="M20" s="1155">
        <v>12934.638999999999</v>
      </c>
      <c r="N20" s="166">
        <v>1382.4639999999999</v>
      </c>
      <c r="O20" s="182" t="s">
        <v>112</v>
      </c>
      <c r="P20" s="165">
        <v>5082.3649999999998</v>
      </c>
      <c r="Q20" s="1155">
        <v>21581.413</v>
      </c>
      <c r="R20" s="166">
        <v>2081.2330000000002</v>
      </c>
    </row>
    <row r="21" spans="2:18">
      <c r="B21" s="1159" t="s">
        <v>110</v>
      </c>
      <c r="C21" s="1160">
        <v>25678.913</v>
      </c>
      <c r="D21" s="1157">
        <v>109445.368</v>
      </c>
      <c r="E21" s="1158">
        <v>12692.145</v>
      </c>
      <c r="F21" s="1159" t="s">
        <v>130</v>
      </c>
      <c r="G21" s="1160">
        <v>16009.181</v>
      </c>
      <c r="H21" s="1157">
        <v>68082.676000000007</v>
      </c>
      <c r="I21" s="1158">
        <v>7450.7380000000003</v>
      </c>
      <c r="K21" s="1159" t="s">
        <v>112</v>
      </c>
      <c r="L21" s="1160">
        <v>2782.1680000000001</v>
      </c>
      <c r="M21" s="1157">
        <v>11808.209000000001</v>
      </c>
      <c r="N21" s="1158">
        <v>1127.0150000000001</v>
      </c>
      <c r="O21" s="1195" t="s">
        <v>129</v>
      </c>
      <c r="P21" s="1160">
        <v>3305.4670000000001</v>
      </c>
      <c r="Q21" s="1157">
        <v>14136.394</v>
      </c>
      <c r="R21" s="1158">
        <v>1775.35</v>
      </c>
    </row>
    <row r="22" spans="2:18">
      <c r="B22" s="164" t="s">
        <v>115</v>
      </c>
      <c r="C22" s="165">
        <v>22399.932000000001</v>
      </c>
      <c r="D22" s="1155">
        <v>95715.631999999998</v>
      </c>
      <c r="E22" s="166">
        <v>11102.143</v>
      </c>
      <c r="F22" s="164" t="s">
        <v>411</v>
      </c>
      <c r="G22" s="165">
        <v>14761.888000000001</v>
      </c>
      <c r="H22" s="1155">
        <v>63224.57</v>
      </c>
      <c r="I22" s="166">
        <v>10624.343000000001</v>
      </c>
      <c r="K22" s="164" t="s">
        <v>168</v>
      </c>
      <c r="L22" s="165">
        <v>1846.3889999999999</v>
      </c>
      <c r="M22" s="1155">
        <v>7841.7460000000001</v>
      </c>
      <c r="N22" s="166">
        <v>1119.452</v>
      </c>
      <c r="O22" s="182" t="s">
        <v>117</v>
      </c>
      <c r="P22" s="165">
        <v>1413.0719999999999</v>
      </c>
      <c r="Q22" s="1155">
        <v>6023.4040000000005</v>
      </c>
      <c r="R22" s="166">
        <v>573.12099999999998</v>
      </c>
    </row>
    <row r="23" spans="2:18">
      <c r="B23" s="1159" t="s">
        <v>126</v>
      </c>
      <c r="C23" s="1160">
        <v>15248.41</v>
      </c>
      <c r="D23" s="1157">
        <v>65131.114000000001</v>
      </c>
      <c r="E23" s="1158">
        <v>7008.6769999999997</v>
      </c>
      <c r="F23" s="1159" t="s">
        <v>276</v>
      </c>
      <c r="G23" s="1160">
        <v>14526.447</v>
      </c>
      <c r="H23" s="1157">
        <v>61449.995000000003</v>
      </c>
      <c r="I23" s="1158">
        <v>5499.54</v>
      </c>
      <c r="K23" s="164" t="s">
        <v>117</v>
      </c>
      <c r="L23" s="165">
        <v>1532.4449999999999</v>
      </c>
      <c r="M23" s="1155">
        <v>6517.5950000000003</v>
      </c>
      <c r="N23" s="166">
        <v>618.75400000000002</v>
      </c>
      <c r="O23" s="182" t="s">
        <v>116</v>
      </c>
      <c r="P23" s="165">
        <v>1019.82</v>
      </c>
      <c r="Q23" s="1155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5">
        <v>52178.862999999998</v>
      </c>
      <c r="E24" s="166">
        <v>5641.741</v>
      </c>
      <c r="F24" s="164" t="s">
        <v>126</v>
      </c>
      <c r="G24" s="165">
        <v>14518.287</v>
      </c>
      <c r="H24" s="1155">
        <v>61648.531999999999</v>
      </c>
      <c r="I24" s="166">
        <v>6916.415</v>
      </c>
      <c r="K24" s="180" t="s">
        <v>126</v>
      </c>
      <c r="L24" s="165">
        <v>1061.2750000000001</v>
      </c>
      <c r="M24" s="1155">
        <v>4492.5439999999999</v>
      </c>
      <c r="N24" s="166">
        <v>460.755</v>
      </c>
      <c r="O24" s="1193" t="s">
        <v>168</v>
      </c>
      <c r="P24" s="165">
        <v>1008.859</v>
      </c>
      <c r="Q24" s="1155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5">
        <v>47065.838000000003</v>
      </c>
      <c r="E25" s="166">
        <v>5387.8050000000003</v>
      </c>
      <c r="F25" s="164" t="s">
        <v>252</v>
      </c>
      <c r="G25" s="165">
        <v>14186.404</v>
      </c>
      <c r="H25" s="1155">
        <v>60552.466999999997</v>
      </c>
      <c r="I25" s="166">
        <v>7736.8909999999996</v>
      </c>
      <c r="K25" s="1159" t="s">
        <v>432</v>
      </c>
      <c r="L25" s="1160">
        <v>627.83500000000004</v>
      </c>
      <c r="M25" s="1157">
        <v>2673.55</v>
      </c>
      <c r="N25" s="1158">
        <v>212.70099999999999</v>
      </c>
      <c r="O25" s="1195" t="s">
        <v>126</v>
      </c>
      <c r="P25" s="1160">
        <v>484.60899999999998</v>
      </c>
      <c r="Q25" s="1157">
        <v>2064.64</v>
      </c>
      <c r="R25" s="1158">
        <v>220.82900000000001</v>
      </c>
    </row>
    <row r="26" spans="2:18">
      <c r="B26" s="164" t="s">
        <v>106</v>
      </c>
      <c r="C26" s="165">
        <v>10808.098</v>
      </c>
      <c r="D26" s="1155">
        <v>46144.214999999997</v>
      </c>
      <c r="E26" s="166">
        <v>5291.6840000000002</v>
      </c>
      <c r="F26" s="164" t="s">
        <v>292</v>
      </c>
      <c r="G26" s="165">
        <v>12485.079</v>
      </c>
      <c r="H26" s="1155">
        <v>53406.925999999999</v>
      </c>
      <c r="I26" s="166">
        <v>13584.303</v>
      </c>
      <c r="K26" s="164" t="s">
        <v>412</v>
      </c>
      <c r="L26" s="165">
        <v>128.36099999999999</v>
      </c>
      <c r="M26" s="1155">
        <v>542.94399999999996</v>
      </c>
      <c r="N26" s="166">
        <v>62.337000000000003</v>
      </c>
      <c r="O26" s="182" t="s">
        <v>138</v>
      </c>
      <c r="P26" s="165">
        <v>379.46</v>
      </c>
      <c r="Q26" s="1155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6">
        <v>44766.427000000003</v>
      </c>
      <c r="E27" s="184">
        <v>4983.9709999999995</v>
      </c>
      <c r="F27" s="180" t="s">
        <v>112</v>
      </c>
      <c r="G27" s="183">
        <v>11348.663</v>
      </c>
      <c r="H27" s="1156">
        <v>48423.374000000003</v>
      </c>
      <c r="I27" s="184">
        <v>4186.3760000000002</v>
      </c>
      <c r="K27" s="164" t="s">
        <v>434</v>
      </c>
      <c r="L27" s="165">
        <v>102.816</v>
      </c>
      <c r="M27" s="1155">
        <v>439.73700000000002</v>
      </c>
      <c r="N27" s="166">
        <v>39.720999999999997</v>
      </c>
      <c r="O27" s="182" t="s">
        <v>432</v>
      </c>
      <c r="P27" s="165">
        <v>218.59</v>
      </c>
      <c r="Q27" s="1155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5">
        <v>35514.991000000002</v>
      </c>
      <c r="E28" s="166">
        <v>2871.3049999999998</v>
      </c>
      <c r="F28" s="164" t="s">
        <v>106</v>
      </c>
      <c r="G28" s="165">
        <v>8807.5010000000002</v>
      </c>
      <c r="H28" s="1155">
        <v>37397.216999999997</v>
      </c>
      <c r="I28" s="166">
        <v>5118.9769999999999</v>
      </c>
      <c r="K28" s="164" t="s">
        <v>116</v>
      </c>
      <c r="L28" s="165">
        <v>96.263999999999996</v>
      </c>
      <c r="M28" s="1155">
        <v>411.178</v>
      </c>
      <c r="N28" s="166">
        <v>125.874</v>
      </c>
      <c r="O28" s="182" t="s">
        <v>134</v>
      </c>
      <c r="P28" s="165">
        <v>151.066</v>
      </c>
      <c r="Q28" s="1155">
        <v>631.05899999999997</v>
      </c>
      <c r="R28" s="166">
        <v>119.04600000000001</v>
      </c>
    </row>
    <row r="29" spans="2:18">
      <c r="B29" s="1159" t="s">
        <v>119</v>
      </c>
      <c r="C29" s="1160">
        <v>6654.8149999999996</v>
      </c>
      <c r="D29" s="1157">
        <v>28428.791000000001</v>
      </c>
      <c r="E29" s="1158">
        <v>1994.277</v>
      </c>
      <c r="F29" s="1159" t="s">
        <v>119</v>
      </c>
      <c r="G29" s="1160">
        <v>8172.0280000000002</v>
      </c>
      <c r="H29" s="1157">
        <v>34702.025000000001</v>
      </c>
      <c r="I29" s="1158">
        <v>7096.5</v>
      </c>
      <c r="K29" s="180" t="s">
        <v>152</v>
      </c>
      <c r="L29" s="183">
        <v>94.725999999999999</v>
      </c>
      <c r="M29" s="1156">
        <v>405.233</v>
      </c>
      <c r="N29" s="184">
        <v>39.29</v>
      </c>
      <c r="O29" s="1193" t="s">
        <v>128</v>
      </c>
      <c r="P29" s="183">
        <v>93.313000000000002</v>
      </c>
      <c r="Q29" s="1156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5">
        <v>27945.942999999999</v>
      </c>
      <c r="E30" s="166">
        <v>6320.59</v>
      </c>
      <c r="F30" s="164" t="s">
        <v>153</v>
      </c>
      <c r="G30" s="165">
        <v>7329.7529999999997</v>
      </c>
      <c r="H30" s="1155">
        <v>31220.117999999999</v>
      </c>
      <c r="I30" s="166">
        <v>4394.1629999999996</v>
      </c>
      <c r="K30" s="164" t="s">
        <v>134</v>
      </c>
      <c r="L30" s="165">
        <v>93.177999999999997</v>
      </c>
      <c r="M30" s="1155">
        <v>396.96199999999999</v>
      </c>
      <c r="N30" s="166">
        <v>71.317999999999998</v>
      </c>
      <c r="O30" s="182" t="s">
        <v>556</v>
      </c>
      <c r="P30" s="165">
        <v>17.117000000000001</v>
      </c>
      <c r="Q30" s="1155">
        <v>71.847999999999999</v>
      </c>
      <c r="R30" s="166">
        <v>6.0279999999999996</v>
      </c>
    </row>
    <row r="31" spans="2:18">
      <c r="B31" s="1159" t="s">
        <v>292</v>
      </c>
      <c r="C31" s="1160">
        <v>5940.1180000000004</v>
      </c>
      <c r="D31" s="1157">
        <v>25539.717000000001</v>
      </c>
      <c r="E31" s="1158">
        <v>5378.5280000000002</v>
      </c>
      <c r="F31" s="1159" t="s">
        <v>104</v>
      </c>
      <c r="G31" s="1160">
        <v>5885.9129999999996</v>
      </c>
      <c r="H31" s="1157">
        <v>25030.976999999999</v>
      </c>
      <c r="I31" s="1158">
        <v>5101.6930000000002</v>
      </c>
      <c r="K31" s="164" t="s">
        <v>138</v>
      </c>
      <c r="L31" s="165">
        <v>59.244</v>
      </c>
      <c r="M31" s="1155">
        <v>249.928</v>
      </c>
      <c r="N31" s="166">
        <v>21.518000000000001</v>
      </c>
      <c r="O31" s="182" t="s">
        <v>130</v>
      </c>
      <c r="P31" s="165">
        <v>13.003</v>
      </c>
      <c r="Q31" s="1155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5">
        <v>24922.58</v>
      </c>
      <c r="E32" s="166">
        <v>2584.2930000000001</v>
      </c>
      <c r="F32" s="164" t="s">
        <v>291</v>
      </c>
      <c r="G32" s="165">
        <v>5353.9430000000002</v>
      </c>
      <c r="H32" s="1155">
        <v>22687.804</v>
      </c>
      <c r="I32" s="166">
        <v>2810.355</v>
      </c>
      <c r="K32" s="164" t="s">
        <v>252</v>
      </c>
      <c r="L32" s="165">
        <v>45.279000000000003</v>
      </c>
      <c r="M32" s="1155">
        <v>190.10400000000001</v>
      </c>
      <c r="N32" s="166">
        <v>36.792999999999999</v>
      </c>
      <c r="O32" s="182" t="s">
        <v>557</v>
      </c>
      <c r="P32" s="165">
        <v>1.4370000000000001</v>
      </c>
      <c r="Q32" s="1155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5">
        <v>23800.600999999999</v>
      </c>
      <c r="E33" s="166">
        <v>2954.5659999999998</v>
      </c>
      <c r="F33" s="164" t="s">
        <v>435</v>
      </c>
      <c r="G33" s="165">
        <v>3816.5140000000001</v>
      </c>
      <c r="H33" s="1155">
        <v>16298.424000000001</v>
      </c>
      <c r="I33" s="166">
        <v>2094.02</v>
      </c>
      <c r="K33" s="181" t="s">
        <v>348</v>
      </c>
      <c r="L33" s="1163">
        <v>0.99</v>
      </c>
      <c r="M33" s="1161">
        <v>4.375</v>
      </c>
      <c r="N33" s="1162">
        <v>0.44</v>
      </c>
      <c r="O33" s="1534" t="s">
        <v>433</v>
      </c>
      <c r="P33" s="186">
        <v>0.73499999999999999</v>
      </c>
      <c r="Q33" s="1242">
        <v>3.0630000000000002</v>
      </c>
      <c r="R33" s="1535">
        <v>3.5000000000000003E-2</v>
      </c>
    </row>
    <row r="34" spans="2:19" ht="13.5" thickBot="1">
      <c r="B34" s="164" t="s">
        <v>427</v>
      </c>
      <c r="C34" s="165">
        <v>5537.1719999999996</v>
      </c>
      <c r="D34" s="1155">
        <v>23692.339</v>
      </c>
      <c r="E34" s="166">
        <v>1894.7460000000001</v>
      </c>
      <c r="F34" s="164" t="s">
        <v>443</v>
      </c>
      <c r="G34" s="165">
        <v>3166.9279999999999</v>
      </c>
      <c r="H34" s="1155">
        <v>13444.130999999999</v>
      </c>
      <c r="I34" s="166">
        <v>1772.7929999999999</v>
      </c>
      <c r="K34" s="1166" t="s">
        <v>433</v>
      </c>
      <c r="L34" s="1167">
        <v>0.623</v>
      </c>
      <c r="M34" s="1164">
        <v>2.64</v>
      </c>
      <c r="N34" s="1165">
        <v>0.03</v>
      </c>
      <c r="O34" s="526" t="s">
        <v>558</v>
      </c>
      <c r="P34" s="826"/>
      <c r="Q34" s="826"/>
      <c r="R34" s="826"/>
    </row>
    <row r="35" spans="2:19">
      <c r="B35" s="180" t="s">
        <v>435</v>
      </c>
      <c r="C35" s="183">
        <v>5441.4750000000004</v>
      </c>
      <c r="D35" s="1156">
        <v>23210.273000000001</v>
      </c>
      <c r="E35" s="184">
        <v>2432.502</v>
      </c>
      <c r="F35" s="180" t="s">
        <v>440</v>
      </c>
      <c r="G35" s="183">
        <v>2709.8620000000001</v>
      </c>
      <c r="H35" s="1156">
        <v>11542.204</v>
      </c>
      <c r="I35" s="184">
        <v>7551.6170000000002</v>
      </c>
      <c r="K35" s="526" t="s">
        <v>558</v>
      </c>
      <c r="L35" s="1536"/>
      <c r="M35" s="1536"/>
      <c r="N35" s="1536"/>
      <c r="O35" s="1168"/>
      <c r="P35" s="826"/>
      <c r="Q35" s="826"/>
      <c r="R35" s="826"/>
    </row>
    <row r="36" spans="2:19">
      <c r="B36" s="164" t="s">
        <v>437</v>
      </c>
      <c r="C36" s="165">
        <v>3344.915</v>
      </c>
      <c r="D36" s="1155">
        <v>14256.851000000001</v>
      </c>
      <c r="E36" s="166">
        <v>1522.828</v>
      </c>
      <c r="F36" s="164" t="s">
        <v>111</v>
      </c>
      <c r="G36" s="165">
        <v>2699.143</v>
      </c>
      <c r="H36" s="1155">
        <v>11457.317999999999</v>
      </c>
      <c r="I36" s="166">
        <v>1264.8710000000001</v>
      </c>
      <c r="L36" s="826"/>
      <c r="M36" s="826"/>
      <c r="N36" s="826"/>
      <c r="O36" s="1168"/>
      <c r="P36" s="826"/>
      <c r="Q36" s="826"/>
      <c r="R36" s="826"/>
    </row>
    <row r="37" spans="2:19" ht="15">
      <c r="B37" s="180" t="s">
        <v>439</v>
      </c>
      <c r="C37" s="183">
        <v>2567.212</v>
      </c>
      <c r="D37" s="1156">
        <v>10936.625</v>
      </c>
      <c r="E37" s="184">
        <v>2651.84</v>
      </c>
      <c r="F37" s="180" t="s">
        <v>439</v>
      </c>
      <c r="G37" s="183">
        <v>2573.8510000000001</v>
      </c>
      <c r="H37" s="1156">
        <v>10939.797</v>
      </c>
      <c r="I37" s="184">
        <v>3397.42</v>
      </c>
      <c r="K37" s="1537"/>
      <c r="L37" s="1537"/>
      <c r="M37" s="1537"/>
      <c r="N37" s="1537"/>
      <c r="O37" s="1537"/>
      <c r="P37" s="1538"/>
      <c r="Q37" s="1538"/>
      <c r="R37" s="826"/>
      <c r="S37" s="1200"/>
    </row>
    <row r="38" spans="2:19" ht="15">
      <c r="B38" s="164" t="s">
        <v>440</v>
      </c>
      <c r="C38" s="165">
        <v>2431.384</v>
      </c>
      <c r="D38" s="1155">
        <v>10398.633</v>
      </c>
      <c r="E38" s="166">
        <v>5468.5889999999999</v>
      </c>
      <c r="F38" s="164" t="s">
        <v>437</v>
      </c>
      <c r="G38" s="165">
        <v>2560.0749999999998</v>
      </c>
      <c r="H38" s="1155">
        <v>10898.509</v>
      </c>
      <c r="I38" s="166">
        <v>1262.047</v>
      </c>
      <c r="K38" s="1537"/>
      <c r="L38" s="1538"/>
      <c r="M38" s="1538"/>
      <c r="N38" s="1538"/>
      <c r="O38" s="1538"/>
      <c r="P38" s="826"/>
      <c r="Q38" s="826"/>
      <c r="R38" s="826"/>
      <c r="S38" s="1200"/>
    </row>
    <row r="39" spans="2:19" ht="15">
      <c r="B39" s="1159" t="s">
        <v>411</v>
      </c>
      <c r="C39" s="1160">
        <v>2360.663</v>
      </c>
      <c r="D39" s="1157">
        <v>10049.308999999999</v>
      </c>
      <c r="E39" s="1158">
        <v>1902.8969999999999</v>
      </c>
      <c r="F39" s="1159" t="s">
        <v>427</v>
      </c>
      <c r="G39" s="1160">
        <v>2310.6439999999998</v>
      </c>
      <c r="H39" s="1157">
        <v>9852.2690000000002</v>
      </c>
      <c r="I39" s="1158">
        <v>905.17399999999998</v>
      </c>
      <c r="K39" s="1537"/>
      <c r="L39" s="1538"/>
      <c r="M39" s="1538"/>
      <c r="N39" s="1539"/>
      <c r="O39" s="1539"/>
      <c r="P39" s="1539"/>
      <c r="Q39" s="1539"/>
      <c r="R39" s="1539"/>
      <c r="S39" s="1200"/>
    </row>
    <row r="40" spans="2:19" ht="15">
      <c r="B40" s="180" t="s">
        <v>441</v>
      </c>
      <c r="C40" s="183">
        <v>1739.08</v>
      </c>
      <c r="D40" s="1156">
        <v>7395.7740000000003</v>
      </c>
      <c r="E40" s="184">
        <v>2074.73</v>
      </c>
      <c r="F40" s="180" t="s">
        <v>116</v>
      </c>
      <c r="G40" s="183">
        <v>1896.1089999999999</v>
      </c>
      <c r="H40" s="1156">
        <v>8090.9129999999996</v>
      </c>
      <c r="I40" s="184">
        <v>1050.8710000000001</v>
      </c>
      <c r="K40" s="1537"/>
      <c r="L40" s="1538"/>
      <c r="M40" s="1538"/>
      <c r="N40" s="1539"/>
      <c r="O40" s="1540"/>
      <c r="P40" s="1540"/>
      <c r="Q40" s="1540"/>
      <c r="R40" s="1540"/>
      <c r="S40" s="1200"/>
    </row>
    <row r="41" spans="2:19" ht="15">
      <c r="B41" s="164" t="s">
        <v>443</v>
      </c>
      <c r="C41" s="165">
        <v>1554.66</v>
      </c>
      <c r="D41" s="1155">
        <v>6589.4579999999996</v>
      </c>
      <c r="E41" s="166">
        <v>739.43899999999996</v>
      </c>
      <c r="F41" s="164" t="s">
        <v>441</v>
      </c>
      <c r="G41" s="165">
        <v>1878.481</v>
      </c>
      <c r="H41" s="1155">
        <v>8050.3429999999998</v>
      </c>
      <c r="I41" s="166">
        <v>2615.19</v>
      </c>
      <c r="K41" s="1537"/>
      <c r="L41" s="1538"/>
      <c r="M41" s="1538"/>
      <c r="N41" s="1539"/>
      <c r="O41" s="1540"/>
      <c r="P41" s="1540"/>
      <c r="Q41" s="1540"/>
      <c r="R41" s="1540"/>
      <c r="S41" s="1200"/>
    </row>
    <row r="42" spans="2:19" ht="15">
      <c r="B42" s="1159" t="s">
        <v>444</v>
      </c>
      <c r="C42" s="1160">
        <v>1519.056</v>
      </c>
      <c r="D42" s="1157">
        <v>6453.3230000000003</v>
      </c>
      <c r="E42" s="1158">
        <v>671.50900000000001</v>
      </c>
      <c r="F42" s="1159" t="s">
        <v>442</v>
      </c>
      <c r="G42" s="1160">
        <v>1762.07</v>
      </c>
      <c r="H42" s="1157">
        <v>7531.0349999999999</v>
      </c>
      <c r="I42" s="1158">
        <v>3922.8240000000001</v>
      </c>
      <c r="K42" s="1537"/>
      <c r="L42" s="1538"/>
      <c r="M42" s="1538"/>
      <c r="N42" s="1539"/>
      <c r="O42" s="1540"/>
      <c r="P42" s="1540"/>
      <c r="Q42" s="1540"/>
      <c r="R42" s="1540"/>
      <c r="S42" s="1200"/>
    </row>
    <row r="43" spans="2:19" ht="15">
      <c r="B43" s="164" t="s">
        <v>442</v>
      </c>
      <c r="C43" s="165">
        <v>1398.4559999999999</v>
      </c>
      <c r="D43" s="1155">
        <v>5961.3689999999997</v>
      </c>
      <c r="E43" s="166">
        <v>2739.0749999999998</v>
      </c>
      <c r="F43" s="164" t="s">
        <v>444</v>
      </c>
      <c r="G43" s="165">
        <v>1541.309</v>
      </c>
      <c r="H43" s="1155">
        <v>6550.6459999999997</v>
      </c>
      <c r="I43" s="166">
        <v>840.62099999999998</v>
      </c>
      <c r="K43" s="1537"/>
      <c r="L43" s="1538"/>
      <c r="M43" s="1538"/>
      <c r="N43" s="1539"/>
      <c r="O43" s="1540"/>
      <c r="P43" s="1540"/>
      <c r="Q43" s="1540"/>
      <c r="R43" s="1540"/>
      <c r="S43" s="1200"/>
    </row>
    <row r="44" spans="2:19" ht="15">
      <c r="B44" s="164" t="s">
        <v>436</v>
      </c>
      <c r="C44" s="165">
        <v>1369.0319999999999</v>
      </c>
      <c r="D44" s="1155">
        <v>5918.299</v>
      </c>
      <c r="E44" s="166">
        <v>577.93200000000002</v>
      </c>
      <c r="F44" s="164" t="s">
        <v>559</v>
      </c>
      <c r="G44" s="165">
        <v>1383.222</v>
      </c>
      <c r="H44" s="1155">
        <v>5952.5709999999999</v>
      </c>
      <c r="I44" s="166">
        <v>779.37199999999996</v>
      </c>
      <c r="K44" s="1537"/>
      <c r="L44" s="1538"/>
      <c r="M44" s="1538"/>
      <c r="N44" s="1539"/>
      <c r="O44" s="1540"/>
      <c r="P44" s="1540"/>
      <c r="Q44" s="1540"/>
      <c r="R44" s="1540"/>
      <c r="S44" s="1200"/>
    </row>
    <row r="45" spans="2:19" ht="15">
      <c r="B45" s="164" t="s">
        <v>446</v>
      </c>
      <c r="C45" s="165">
        <v>1133.6410000000001</v>
      </c>
      <c r="D45" s="1155">
        <v>4836.9629999999997</v>
      </c>
      <c r="E45" s="166">
        <v>534.79200000000003</v>
      </c>
      <c r="F45" s="164" t="s">
        <v>109</v>
      </c>
      <c r="G45" s="165">
        <v>782.07799999999997</v>
      </c>
      <c r="H45" s="1155">
        <v>3310.2150000000001</v>
      </c>
      <c r="I45" s="166">
        <v>380.87599999999998</v>
      </c>
      <c r="K45" s="1537"/>
      <c r="L45" s="1538"/>
      <c r="M45" s="1538"/>
      <c r="N45" s="1539"/>
      <c r="O45" s="1540"/>
      <c r="P45" s="1540"/>
      <c r="Q45" s="1540"/>
      <c r="R45" s="1540"/>
      <c r="S45" s="1200"/>
    </row>
    <row r="46" spans="2:19" ht="15">
      <c r="B46" s="180" t="s">
        <v>128</v>
      </c>
      <c r="C46" s="183">
        <v>1120.846</v>
      </c>
      <c r="D46" s="1156">
        <v>4788.7529999999997</v>
      </c>
      <c r="E46" s="184">
        <v>707.31700000000001</v>
      </c>
      <c r="F46" s="180" t="s">
        <v>449</v>
      </c>
      <c r="G46" s="183">
        <v>652.87199999999996</v>
      </c>
      <c r="H46" s="1156">
        <v>2785.9960000000001</v>
      </c>
      <c r="I46" s="184">
        <v>2081.06</v>
      </c>
      <c r="K46" s="1537"/>
      <c r="L46" s="1538"/>
      <c r="M46" s="1538"/>
      <c r="N46" s="1539"/>
      <c r="O46" s="1540"/>
      <c r="P46" s="1540"/>
      <c r="Q46" s="1540"/>
      <c r="R46" s="1540"/>
      <c r="S46" s="1200"/>
    </row>
    <row r="47" spans="2:19" ht="15">
      <c r="B47" s="164" t="s">
        <v>448</v>
      </c>
      <c r="C47" s="165">
        <v>959.23299999999995</v>
      </c>
      <c r="D47" s="1155">
        <v>4076.6120000000001</v>
      </c>
      <c r="E47" s="166">
        <v>536.82500000000005</v>
      </c>
      <c r="F47" s="164" t="s">
        <v>138</v>
      </c>
      <c r="G47" s="165">
        <v>635.53</v>
      </c>
      <c r="H47" s="1155">
        <v>2694.846</v>
      </c>
      <c r="I47" s="166">
        <v>374.37900000000002</v>
      </c>
      <c r="K47" s="1537"/>
      <c r="L47" s="1538"/>
      <c r="M47" s="1538"/>
      <c r="N47" s="1539"/>
      <c r="O47" s="1540"/>
      <c r="P47" s="1540"/>
      <c r="Q47" s="1540"/>
      <c r="R47" s="1540"/>
      <c r="S47" s="1200"/>
    </row>
    <row r="48" spans="2:19" ht="15">
      <c r="B48" s="1159" t="s">
        <v>109</v>
      </c>
      <c r="C48" s="1160">
        <v>930.86500000000001</v>
      </c>
      <c r="D48" s="1157">
        <v>3969.422</v>
      </c>
      <c r="E48" s="1158">
        <v>419.62900000000002</v>
      </c>
      <c r="F48" s="1159" t="s">
        <v>447</v>
      </c>
      <c r="G48" s="1160">
        <v>623.59</v>
      </c>
      <c r="H48" s="1157">
        <v>2663.692</v>
      </c>
      <c r="I48" s="1158">
        <v>840.86300000000006</v>
      </c>
      <c r="K48" s="1537"/>
      <c r="L48" s="1538"/>
      <c r="M48" s="1538"/>
      <c r="N48" s="1539"/>
      <c r="O48" s="1540"/>
      <c r="P48" s="1540"/>
      <c r="Q48" s="1540"/>
      <c r="R48" s="1540"/>
      <c r="S48" s="1200"/>
    </row>
    <row r="49" spans="2:19" ht="15">
      <c r="B49" s="164" t="s">
        <v>138</v>
      </c>
      <c r="C49" s="165">
        <v>875.21400000000006</v>
      </c>
      <c r="D49" s="1155">
        <v>3740.808</v>
      </c>
      <c r="E49" s="166">
        <v>472.99400000000003</v>
      </c>
      <c r="F49" s="164" t="s">
        <v>450</v>
      </c>
      <c r="G49" s="165">
        <v>556.76599999999996</v>
      </c>
      <c r="H49" s="1155">
        <v>2340.297</v>
      </c>
      <c r="I49" s="166">
        <v>164.12799999999999</v>
      </c>
      <c r="K49" s="1537"/>
      <c r="L49" s="1538"/>
      <c r="M49" s="1538"/>
      <c r="N49" s="1539"/>
      <c r="O49" s="1540"/>
      <c r="P49" s="1540"/>
      <c r="Q49" s="1540"/>
      <c r="R49" s="1540"/>
      <c r="S49" s="1200"/>
    </row>
    <row r="50" spans="2:19" ht="15">
      <c r="B50" s="164" t="s">
        <v>451</v>
      </c>
      <c r="C50" s="165">
        <v>778.00900000000001</v>
      </c>
      <c r="D50" s="1155">
        <v>3319.0909999999999</v>
      </c>
      <c r="E50" s="166">
        <v>542.596</v>
      </c>
      <c r="F50" s="164" t="s">
        <v>448</v>
      </c>
      <c r="G50" s="165">
        <v>540.39499999999998</v>
      </c>
      <c r="H50" s="1155">
        <v>2286.9650000000001</v>
      </c>
      <c r="I50" s="166">
        <v>439.08100000000002</v>
      </c>
      <c r="K50" s="1537"/>
      <c r="L50" s="1538"/>
      <c r="M50" s="1538"/>
      <c r="N50" s="1539"/>
      <c r="O50" s="1540"/>
      <c r="P50" s="1540"/>
      <c r="Q50" s="1540"/>
      <c r="R50" s="1540"/>
      <c r="S50" s="1200"/>
    </row>
    <row r="51" spans="2:19" ht="15">
      <c r="B51" s="164" t="s">
        <v>433</v>
      </c>
      <c r="C51" s="165">
        <v>606.21199999999999</v>
      </c>
      <c r="D51" s="1155">
        <v>2605.9</v>
      </c>
      <c r="E51" s="166">
        <v>503.68</v>
      </c>
      <c r="F51" s="164" t="s">
        <v>445</v>
      </c>
      <c r="G51" s="165">
        <v>454.14400000000001</v>
      </c>
      <c r="H51" s="1155">
        <v>1945.9639999999999</v>
      </c>
      <c r="I51" s="166">
        <v>386.51499999999999</v>
      </c>
      <c r="K51" s="1537"/>
      <c r="L51" s="1538"/>
      <c r="M51" s="1538"/>
      <c r="N51" s="1539"/>
      <c r="O51" s="1540"/>
      <c r="P51" s="1540"/>
      <c r="Q51" s="1540"/>
      <c r="R51" s="1540"/>
      <c r="S51" s="1200"/>
    </row>
    <row r="52" spans="2:19" ht="15">
      <c r="B52" s="180" t="s">
        <v>445</v>
      </c>
      <c r="C52" s="183">
        <v>595.577</v>
      </c>
      <c r="D52" s="1156">
        <v>2561.3069999999998</v>
      </c>
      <c r="E52" s="184">
        <v>469.57</v>
      </c>
      <c r="F52" s="180" t="s">
        <v>128</v>
      </c>
      <c r="G52" s="183">
        <v>429.05399999999997</v>
      </c>
      <c r="H52" s="1156">
        <v>1825.8530000000001</v>
      </c>
      <c r="I52" s="184">
        <v>199.44399999999999</v>
      </c>
      <c r="K52" s="1537"/>
      <c r="L52" s="1538"/>
      <c r="M52" s="1538"/>
      <c r="N52" s="1539"/>
      <c r="O52" s="1540"/>
      <c r="P52" s="1540"/>
      <c r="Q52" s="1540"/>
      <c r="R52" s="1540"/>
      <c r="S52" s="1200"/>
    </row>
    <row r="53" spans="2:19" ht="15">
      <c r="B53" s="164" t="s">
        <v>449</v>
      </c>
      <c r="C53" s="165">
        <v>531.64400000000001</v>
      </c>
      <c r="D53" s="1155">
        <v>2260.2739999999999</v>
      </c>
      <c r="E53" s="166">
        <v>1511.3</v>
      </c>
      <c r="F53" s="164" t="s">
        <v>455</v>
      </c>
      <c r="G53" s="165">
        <v>299.10500000000002</v>
      </c>
      <c r="H53" s="1155">
        <v>1280.712</v>
      </c>
      <c r="I53" s="166">
        <v>176</v>
      </c>
      <c r="K53" s="1537"/>
      <c r="L53" s="1538"/>
      <c r="M53" s="1538"/>
      <c r="N53" s="1539"/>
      <c r="O53" s="1540"/>
      <c r="P53" s="1540"/>
      <c r="Q53" s="1540"/>
      <c r="R53" s="1540"/>
      <c r="S53" s="1200"/>
    </row>
    <row r="54" spans="2:19" ht="15">
      <c r="B54" s="1159" t="s">
        <v>447</v>
      </c>
      <c r="C54" s="1160">
        <v>529.41200000000003</v>
      </c>
      <c r="D54" s="1157">
        <v>2254.442</v>
      </c>
      <c r="E54" s="1158">
        <v>445.57100000000003</v>
      </c>
      <c r="F54" s="1159" t="s">
        <v>452</v>
      </c>
      <c r="G54" s="1160">
        <v>256.93900000000002</v>
      </c>
      <c r="H54" s="1157">
        <v>1099.652</v>
      </c>
      <c r="I54" s="1158">
        <v>169.40700000000001</v>
      </c>
      <c r="K54" s="1537"/>
      <c r="L54" s="1538"/>
      <c r="M54" s="1538"/>
      <c r="N54" s="1539"/>
      <c r="O54" s="1540"/>
      <c r="P54" s="1540"/>
      <c r="Q54" s="1540"/>
      <c r="R54" s="1540"/>
      <c r="S54" s="1200"/>
    </row>
    <row r="55" spans="2:19" ht="15">
      <c r="B55" s="164" t="s">
        <v>118</v>
      </c>
      <c r="C55" s="165">
        <v>262.70499999999998</v>
      </c>
      <c r="D55" s="1155">
        <v>1125.528</v>
      </c>
      <c r="E55" s="166">
        <v>105.105</v>
      </c>
      <c r="F55" s="164" t="s">
        <v>466</v>
      </c>
      <c r="G55" s="165">
        <v>189.13</v>
      </c>
      <c r="H55" s="1155">
        <v>812.04899999999998</v>
      </c>
      <c r="I55" s="166">
        <v>243</v>
      </c>
      <c r="K55" s="1537"/>
      <c r="L55" s="1538"/>
      <c r="M55" s="1538"/>
      <c r="N55" s="1539"/>
      <c r="O55" s="1540"/>
      <c r="P55" s="1540"/>
      <c r="Q55" s="1540"/>
      <c r="R55" s="1540"/>
      <c r="S55" s="1200"/>
    </row>
    <row r="56" spans="2:19" ht="15">
      <c r="B56" s="164" t="s">
        <v>450</v>
      </c>
      <c r="C56" s="165">
        <v>253.357</v>
      </c>
      <c r="D56" s="1155">
        <v>1073.3800000000001</v>
      </c>
      <c r="E56" s="166">
        <v>77.528000000000006</v>
      </c>
      <c r="F56" s="164" t="s">
        <v>436</v>
      </c>
      <c r="G56" s="165">
        <v>188.36699999999999</v>
      </c>
      <c r="H56" s="1155">
        <v>799.02300000000002</v>
      </c>
      <c r="I56" s="166">
        <v>107.69799999999999</v>
      </c>
      <c r="K56" s="1537"/>
      <c r="L56" s="1538"/>
      <c r="M56" s="1538"/>
      <c r="N56" s="1539"/>
      <c r="O56" s="1540"/>
      <c r="P56" s="1540"/>
      <c r="Q56" s="1540"/>
      <c r="R56" s="1540"/>
      <c r="S56" s="1200"/>
    </row>
    <row r="57" spans="2:19" ht="15">
      <c r="B57" s="164" t="s">
        <v>455</v>
      </c>
      <c r="C57" s="165">
        <v>235.607</v>
      </c>
      <c r="D57" s="1155">
        <v>1011.327</v>
      </c>
      <c r="E57" s="166">
        <v>174.8</v>
      </c>
      <c r="F57" s="164" t="s">
        <v>433</v>
      </c>
      <c r="G57" s="165">
        <v>174.84</v>
      </c>
      <c r="H57" s="1155">
        <v>750.47500000000002</v>
      </c>
      <c r="I57" s="166">
        <v>174.005</v>
      </c>
      <c r="K57" s="1537"/>
      <c r="L57" s="1538"/>
      <c r="M57" s="1538"/>
      <c r="N57" s="1539"/>
      <c r="O57" s="1540"/>
      <c r="P57" s="1540"/>
      <c r="Q57" s="1540"/>
      <c r="R57" s="1540"/>
      <c r="S57" s="1200"/>
    </row>
    <row r="58" spans="2:19" ht="15">
      <c r="B58" s="180" t="s">
        <v>457</v>
      </c>
      <c r="C58" s="183">
        <v>189.16399999999999</v>
      </c>
      <c r="D58" s="1156">
        <v>810.63800000000003</v>
      </c>
      <c r="E58" s="184">
        <v>110.73</v>
      </c>
      <c r="F58" s="180" t="s">
        <v>459</v>
      </c>
      <c r="G58" s="183">
        <v>157.51599999999999</v>
      </c>
      <c r="H58" s="1156">
        <v>675.59400000000005</v>
      </c>
      <c r="I58" s="184">
        <v>243.71</v>
      </c>
      <c r="K58" s="1537"/>
      <c r="L58" s="1538"/>
      <c r="M58" s="1538"/>
      <c r="N58" s="1539"/>
      <c r="O58" s="1540"/>
      <c r="P58" s="1540"/>
      <c r="Q58" s="1540"/>
      <c r="R58" s="1540"/>
      <c r="S58" s="1200"/>
    </row>
    <row r="59" spans="2:19" ht="15">
      <c r="B59" s="164" t="s">
        <v>453</v>
      </c>
      <c r="C59" s="165">
        <v>162.05699999999999</v>
      </c>
      <c r="D59" s="1155">
        <v>699.25199999999995</v>
      </c>
      <c r="E59" s="166">
        <v>47.881</v>
      </c>
      <c r="F59" s="164" t="s">
        <v>453</v>
      </c>
      <c r="G59" s="165">
        <v>148.64599999999999</v>
      </c>
      <c r="H59" s="1155">
        <v>621.702</v>
      </c>
      <c r="I59" s="166">
        <v>50.024000000000001</v>
      </c>
      <c r="K59" s="1537"/>
      <c r="L59" s="1538"/>
      <c r="M59" s="1538"/>
      <c r="N59" s="1539"/>
      <c r="O59" s="1540"/>
      <c r="P59" s="1540"/>
      <c r="Q59" s="1540"/>
      <c r="R59" s="1540"/>
      <c r="S59" s="1200"/>
    </row>
    <row r="60" spans="2:19" ht="15">
      <c r="B60" s="1159" t="s">
        <v>458</v>
      </c>
      <c r="C60" s="1160">
        <v>141.15</v>
      </c>
      <c r="D60" s="1157">
        <v>599.23199999999997</v>
      </c>
      <c r="E60" s="1158">
        <v>50</v>
      </c>
      <c r="F60" s="1159" t="s">
        <v>458</v>
      </c>
      <c r="G60" s="1160">
        <v>114.25</v>
      </c>
      <c r="H60" s="1157">
        <v>491.68700000000001</v>
      </c>
      <c r="I60" s="1158">
        <v>50</v>
      </c>
      <c r="K60" s="1537"/>
      <c r="L60" s="1538"/>
      <c r="M60" s="1538"/>
      <c r="N60" s="1539"/>
      <c r="O60" s="1540"/>
      <c r="P60" s="1540"/>
      <c r="Q60" s="1540"/>
      <c r="R60" s="1540"/>
      <c r="S60" s="1200"/>
    </row>
    <row r="61" spans="2:19" ht="15">
      <c r="B61" s="164" t="s">
        <v>452</v>
      </c>
      <c r="C61" s="165">
        <v>107.226</v>
      </c>
      <c r="D61" s="1155">
        <v>455.089</v>
      </c>
      <c r="E61" s="166">
        <v>42.55</v>
      </c>
      <c r="F61" s="164" t="s">
        <v>118</v>
      </c>
      <c r="G61" s="165">
        <v>112.301</v>
      </c>
      <c r="H61" s="1155">
        <v>478.32900000000001</v>
      </c>
      <c r="I61" s="166">
        <v>46.462000000000003</v>
      </c>
      <c r="K61" s="1537"/>
      <c r="L61" s="1538"/>
      <c r="M61" s="1538"/>
      <c r="N61" s="1539"/>
      <c r="O61" s="1540"/>
      <c r="P61" s="1540"/>
      <c r="Q61" s="1540"/>
      <c r="R61" s="1540"/>
      <c r="S61" s="1200"/>
    </row>
    <row r="62" spans="2:19" ht="15">
      <c r="B62" s="164" t="s">
        <v>459</v>
      </c>
      <c r="C62" s="165">
        <v>106.529</v>
      </c>
      <c r="D62" s="1155">
        <v>459.791</v>
      </c>
      <c r="E62" s="166">
        <v>99.79</v>
      </c>
      <c r="F62" s="164" t="s">
        <v>456</v>
      </c>
      <c r="G62" s="165">
        <v>106.30800000000001</v>
      </c>
      <c r="H62" s="1155">
        <v>457.86500000000001</v>
      </c>
      <c r="I62" s="166">
        <v>48.851999999999997</v>
      </c>
      <c r="K62" s="1537"/>
      <c r="L62" s="1538"/>
      <c r="M62" s="1538"/>
      <c r="N62" s="1539"/>
      <c r="O62" s="1540"/>
      <c r="P62" s="1540"/>
      <c r="Q62" s="1540"/>
      <c r="R62" s="1540"/>
    </row>
    <row r="63" spans="2:19" ht="15">
      <c r="B63" s="164" t="s">
        <v>460</v>
      </c>
      <c r="C63" s="165">
        <v>76.165999999999997</v>
      </c>
      <c r="D63" s="1155">
        <v>325.738</v>
      </c>
      <c r="E63" s="166">
        <v>25.849</v>
      </c>
      <c r="F63" s="164" t="s">
        <v>461</v>
      </c>
      <c r="G63" s="165">
        <v>96.126999999999995</v>
      </c>
      <c r="H63" s="1155">
        <v>408.351</v>
      </c>
      <c r="I63" s="166">
        <v>49.119</v>
      </c>
      <c r="K63" s="1537"/>
      <c r="L63" s="1538"/>
      <c r="M63" s="1538"/>
      <c r="N63" s="1539"/>
      <c r="O63" s="1540"/>
      <c r="P63" s="1540"/>
      <c r="Q63" s="1540"/>
      <c r="R63" s="1540"/>
    </row>
    <row r="64" spans="2:19" ht="15">
      <c r="B64" s="180" t="s">
        <v>461</v>
      </c>
      <c r="C64" s="183">
        <v>58.064</v>
      </c>
      <c r="D64" s="1156">
        <v>244.25200000000001</v>
      </c>
      <c r="E64" s="184">
        <v>19.318999999999999</v>
      </c>
      <c r="F64" s="180" t="s">
        <v>457</v>
      </c>
      <c r="G64" s="183">
        <v>95.22</v>
      </c>
      <c r="H64" s="1156">
        <v>408.95699999999999</v>
      </c>
      <c r="I64" s="184">
        <v>80.641000000000005</v>
      </c>
      <c r="K64" s="1537"/>
      <c r="L64" s="1538"/>
      <c r="M64" s="1538"/>
      <c r="N64" s="1539"/>
      <c r="O64" s="1540"/>
      <c r="P64" s="1540"/>
      <c r="Q64" s="1540"/>
      <c r="R64" s="1540"/>
    </row>
    <row r="65" spans="2:18" ht="15">
      <c r="B65" s="164" t="s">
        <v>462</v>
      </c>
      <c r="C65" s="165">
        <v>57.072000000000003</v>
      </c>
      <c r="D65" s="1155">
        <v>242.84200000000001</v>
      </c>
      <c r="E65" s="166">
        <v>50</v>
      </c>
      <c r="F65" s="164" t="s">
        <v>454</v>
      </c>
      <c r="G65" s="165">
        <v>77.873999999999995</v>
      </c>
      <c r="H65" s="1155">
        <v>334.26600000000002</v>
      </c>
      <c r="I65" s="166">
        <v>126.71</v>
      </c>
      <c r="K65" s="1537"/>
      <c r="L65" s="1538"/>
      <c r="M65" s="1538"/>
      <c r="N65" s="1539"/>
      <c r="O65" s="1540"/>
      <c r="P65" s="1540"/>
      <c r="Q65" s="1540"/>
      <c r="R65" s="1540"/>
    </row>
    <row r="66" spans="2:18" ht="15">
      <c r="B66" s="1159" t="s">
        <v>454</v>
      </c>
      <c r="C66" s="1160">
        <v>54.289000000000001</v>
      </c>
      <c r="D66" s="1157">
        <v>228.67400000000001</v>
      </c>
      <c r="E66" s="1158">
        <v>78.16</v>
      </c>
      <c r="F66" s="1159" t="s">
        <v>460</v>
      </c>
      <c r="G66" s="1160">
        <v>55.789000000000001</v>
      </c>
      <c r="H66" s="1157">
        <v>240.846</v>
      </c>
      <c r="I66" s="1158">
        <v>20.5</v>
      </c>
      <c r="K66" s="1537"/>
      <c r="L66" s="1538"/>
      <c r="M66" s="1538"/>
      <c r="N66" s="1538"/>
      <c r="O66" s="1200"/>
    </row>
    <row r="67" spans="2:18" ht="15">
      <c r="B67" s="180" t="s">
        <v>463</v>
      </c>
      <c r="C67" s="183">
        <v>51.165999999999997</v>
      </c>
      <c r="D67" s="1156">
        <v>216.39699999999999</v>
      </c>
      <c r="E67" s="184">
        <v>21.414000000000001</v>
      </c>
      <c r="F67" s="180" t="s">
        <v>470</v>
      </c>
      <c r="G67" s="183">
        <v>39.715000000000003</v>
      </c>
      <c r="H67" s="1156">
        <v>170.506</v>
      </c>
      <c r="I67" s="184">
        <v>42.220999999999997</v>
      </c>
      <c r="K67" s="1537"/>
      <c r="L67" s="1538"/>
      <c r="M67" s="1538"/>
      <c r="N67" s="1538"/>
      <c r="O67" s="1200"/>
    </row>
    <row r="68" spans="2:18" ht="15">
      <c r="B68" s="164" t="s">
        <v>465</v>
      </c>
      <c r="C68" s="165">
        <v>38.03</v>
      </c>
      <c r="D68" s="1155">
        <v>161.40899999999999</v>
      </c>
      <c r="E68" s="166">
        <v>20.015999999999998</v>
      </c>
      <c r="F68" s="164" t="s">
        <v>451</v>
      </c>
      <c r="G68" s="165">
        <v>26.983000000000001</v>
      </c>
      <c r="H68" s="1155">
        <v>115.01900000000001</v>
      </c>
      <c r="I68" s="166">
        <v>48.225999999999999</v>
      </c>
      <c r="K68" s="1537"/>
      <c r="L68" s="1538"/>
      <c r="M68" s="1538"/>
      <c r="N68" s="1538"/>
      <c r="O68" s="1200"/>
    </row>
    <row r="69" spans="2:18" ht="15">
      <c r="B69" s="1159" t="s">
        <v>132</v>
      </c>
      <c r="C69" s="1160">
        <v>24.077999999999999</v>
      </c>
      <c r="D69" s="1157">
        <v>102.67400000000001</v>
      </c>
      <c r="E69" s="1158">
        <v>24.931000000000001</v>
      </c>
      <c r="F69" s="1159" t="s">
        <v>560</v>
      </c>
      <c r="G69" s="1160">
        <v>24.824999999999999</v>
      </c>
      <c r="H69" s="1157">
        <v>106.59099999999999</v>
      </c>
      <c r="I69" s="1158">
        <v>25</v>
      </c>
      <c r="K69" s="1537"/>
      <c r="L69" s="1538"/>
      <c r="M69" s="1538"/>
      <c r="N69" s="1538"/>
      <c r="O69" s="1200"/>
    </row>
    <row r="70" spans="2:18" ht="15">
      <c r="B70" s="164" t="s">
        <v>466</v>
      </c>
      <c r="C70" s="165">
        <v>21.93</v>
      </c>
      <c r="D70" s="1155">
        <v>92.747</v>
      </c>
      <c r="E70" s="166">
        <v>24.92</v>
      </c>
      <c r="F70" s="164" t="s">
        <v>464</v>
      </c>
      <c r="G70" s="165">
        <v>19.664999999999999</v>
      </c>
      <c r="H70" s="1155">
        <v>84.697000000000003</v>
      </c>
      <c r="I70" s="166">
        <v>27</v>
      </c>
      <c r="K70" s="1537"/>
      <c r="L70" s="1538"/>
      <c r="M70" s="1538"/>
      <c r="N70" s="1538"/>
      <c r="O70" s="1200"/>
    </row>
    <row r="71" spans="2:18" ht="15">
      <c r="B71" s="164" t="s">
        <v>456</v>
      </c>
      <c r="C71" s="165">
        <v>20.86</v>
      </c>
      <c r="D71" s="1155">
        <v>91.168999999999997</v>
      </c>
      <c r="E71" s="166">
        <v>24</v>
      </c>
      <c r="F71" s="164" t="s">
        <v>117</v>
      </c>
      <c r="G71" s="165">
        <v>11.532999999999999</v>
      </c>
      <c r="H71" s="1155">
        <v>48.067</v>
      </c>
      <c r="I71" s="166">
        <v>5</v>
      </c>
      <c r="K71" s="1537"/>
      <c r="L71" s="1538"/>
      <c r="M71" s="1538"/>
      <c r="N71" s="1538"/>
      <c r="O71" s="1200"/>
    </row>
    <row r="72" spans="2:18" ht="15">
      <c r="B72" s="164" t="s">
        <v>467</v>
      </c>
      <c r="C72" s="165">
        <v>17.027999999999999</v>
      </c>
      <c r="D72" s="1155">
        <v>75.228999999999999</v>
      </c>
      <c r="E72" s="166">
        <v>24.82</v>
      </c>
      <c r="F72" s="164" t="s">
        <v>132</v>
      </c>
      <c r="G72" s="165">
        <v>10.19</v>
      </c>
      <c r="H72" s="1155">
        <v>42.704999999999998</v>
      </c>
      <c r="I72" s="166">
        <v>3.28</v>
      </c>
      <c r="K72" s="1537"/>
      <c r="L72" s="1538"/>
      <c r="M72" s="1538"/>
      <c r="N72" s="1538"/>
      <c r="O72" s="1200"/>
    </row>
    <row r="73" spans="2:18" ht="15">
      <c r="B73" s="180" t="s">
        <v>412</v>
      </c>
      <c r="C73" s="183">
        <v>4.444</v>
      </c>
      <c r="D73" s="1156">
        <v>18.786999999999999</v>
      </c>
      <c r="E73" s="184">
        <v>0.57499999999999996</v>
      </c>
      <c r="F73" s="180" t="s">
        <v>412</v>
      </c>
      <c r="G73" s="183">
        <v>9.8640000000000008</v>
      </c>
      <c r="H73" s="1156">
        <v>42.459000000000003</v>
      </c>
      <c r="I73" s="184">
        <v>4.6619999999999999</v>
      </c>
      <c r="K73" s="1537"/>
      <c r="L73" s="1538"/>
      <c r="M73" s="1538"/>
      <c r="N73" s="1538"/>
      <c r="O73" s="1200"/>
    </row>
    <row r="74" spans="2:18" ht="15">
      <c r="B74" s="164" t="s">
        <v>468</v>
      </c>
      <c r="C74" s="165">
        <v>3.7389999999999999</v>
      </c>
      <c r="D74" s="1155">
        <v>15.994999999999999</v>
      </c>
      <c r="E74" s="166">
        <v>0.54600000000000004</v>
      </c>
      <c r="F74" s="164" t="s">
        <v>467</v>
      </c>
      <c r="G74" s="165">
        <v>6.69</v>
      </c>
      <c r="H74" s="1155">
        <v>28.881</v>
      </c>
      <c r="I74" s="166">
        <v>25.73</v>
      </c>
      <c r="K74" s="1537"/>
      <c r="L74" s="1538"/>
      <c r="M74" s="1538"/>
      <c r="N74" s="1538"/>
      <c r="O74" s="1200"/>
    </row>
    <row r="75" spans="2:18" ht="15">
      <c r="B75" s="1159" t="s">
        <v>469</v>
      </c>
      <c r="C75" s="1160">
        <v>2.3290000000000002</v>
      </c>
      <c r="D75" s="1157">
        <v>9.9600000000000009</v>
      </c>
      <c r="E75" s="1158">
        <v>0.89900000000000002</v>
      </c>
      <c r="F75" s="1159" t="s">
        <v>432</v>
      </c>
      <c r="G75" s="1160">
        <v>3.7069999999999999</v>
      </c>
      <c r="H75" s="1157">
        <v>15.824999999999999</v>
      </c>
      <c r="I75" s="1158">
        <v>1.091</v>
      </c>
      <c r="K75" s="1537"/>
      <c r="L75" s="1538"/>
      <c r="M75" s="1538"/>
      <c r="N75" s="1538"/>
      <c r="O75" s="1200"/>
    </row>
    <row r="76" spans="2:18" ht="15">
      <c r="B76" s="164" t="s">
        <v>114</v>
      </c>
      <c r="C76" s="165">
        <v>1.974</v>
      </c>
      <c r="D76" s="1155">
        <v>8.3249999999999993</v>
      </c>
      <c r="E76" s="166">
        <v>1.3480000000000001</v>
      </c>
      <c r="F76" s="164" t="s">
        <v>469</v>
      </c>
      <c r="G76" s="165">
        <v>3.4369999999999998</v>
      </c>
      <c r="H76" s="1155">
        <v>14.382999999999999</v>
      </c>
      <c r="I76" s="166">
        <v>1.179</v>
      </c>
      <c r="K76" s="1537"/>
      <c r="L76" s="1538"/>
      <c r="M76" s="1538"/>
      <c r="N76" s="1538"/>
      <c r="O76" s="1200"/>
    </row>
    <row r="77" spans="2:18" ht="15">
      <c r="B77" s="164" t="s">
        <v>432</v>
      </c>
      <c r="C77" s="165">
        <v>1.905</v>
      </c>
      <c r="D77" s="1155">
        <v>8.1270000000000007</v>
      </c>
      <c r="E77" s="166">
        <v>0.57299999999999995</v>
      </c>
      <c r="F77" s="1159" t="s">
        <v>468</v>
      </c>
      <c r="G77" s="1160">
        <v>2.9580000000000002</v>
      </c>
      <c r="H77" s="1157">
        <v>12.699</v>
      </c>
      <c r="I77" s="1158">
        <v>0.39400000000000002</v>
      </c>
      <c r="K77" s="1537"/>
      <c r="L77" s="1538"/>
      <c r="M77" s="1538"/>
      <c r="N77" s="1538"/>
      <c r="O77" s="1200"/>
    </row>
    <row r="78" spans="2:18" ht="15.75" thickBot="1">
      <c r="B78" s="1166" t="s">
        <v>470</v>
      </c>
      <c r="C78" s="1167">
        <v>6.8000000000000005E-2</v>
      </c>
      <c r="D78" s="1164">
        <v>0.28899999999999998</v>
      </c>
      <c r="E78" s="1165">
        <v>4.2000000000000003E-2</v>
      </c>
      <c r="F78" s="164" t="s">
        <v>561</v>
      </c>
      <c r="G78" s="165">
        <v>0.56699999999999995</v>
      </c>
      <c r="H78" s="1155">
        <v>2.4409999999999998</v>
      </c>
      <c r="I78" s="166">
        <v>0.22</v>
      </c>
      <c r="K78" s="1537"/>
      <c r="L78" s="1538"/>
      <c r="M78" s="1538"/>
      <c r="N78" s="1538"/>
      <c r="O78" s="1200"/>
    </row>
    <row r="79" spans="2:18" ht="15.75" thickBot="1">
      <c r="B79" s="526" t="s">
        <v>558</v>
      </c>
      <c r="C79" s="1198"/>
      <c r="D79" s="1198"/>
      <c r="E79" s="1198"/>
      <c r="F79" s="185" t="s">
        <v>562</v>
      </c>
      <c r="G79" s="186">
        <v>0.25800000000000001</v>
      </c>
      <c r="H79" s="1242">
        <v>1.0760000000000001</v>
      </c>
      <c r="I79" s="1535">
        <v>3.95</v>
      </c>
      <c r="K79" s="1537"/>
      <c r="L79" s="1538"/>
      <c r="M79" s="1538"/>
      <c r="N79" s="1538"/>
      <c r="O79" s="1200"/>
    </row>
    <row r="80" spans="2:18" ht="15">
      <c r="F80" s="526" t="s">
        <v>558</v>
      </c>
      <c r="G80" s="1198"/>
      <c r="H80" s="1198"/>
      <c r="I80" s="1198"/>
      <c r="K80" s="1537"/>
      <c r="L80" s="1538"/>
      <c r="M80" s="1538"/>
      <c r="N80" s="1538"/>
      <c r="O80" s="1200"/>
    </row>
    <row r="81" spans="3:14" ht="15">
      <c r="C81" s="1198"/>
      <c r="D81" s="1198"/>
      <c r="E81" s="1198"/>
      <c r="G81" s="1198"/>
      <c r="H81" s="1198"/>
      <c r="I81" s="1198"/>
      <c r="K81" s="1537"/>
      <c r="L81" s="1538"/>
      <c r="M81" s="1538"/>
      <c r="N81" s="1538"/>
    </row>
    <row r="82" spans="3:14" ht="15">
      <c r="K82" s="1537"/>
      <c r="L82" s="1538"/>
      <c r="M82" s="1538"/>
      <c r="N82" s="1538"/>
    </row>
    <row r="83" spans="3:14" ht="15">
      <c r="K83" s="1537"/>
      <c r="L83" s="1538"/>
      <c r="M83" s="1538"/>
      <c r="N83" s="1538"/>
    </row>
    <row r="84" spans="3:14" ht="15">
      <c r="K84" s="1537"/>
      <c r="L84" s="1538"/>
      <c r="M84" s="1538"/>
      <c r="N84" s="1538"/>
    </row>
    <row r="85" spans="3:14" ht="15">
      <c r="K85" s="1537"/>
      <c r="L85" s="1538"/>
      <c r="M85" s="1538"/>
      <c r="N85" s="1538"/>
    </row>
    <row r="86" spans="3:14" ht="15">
      <c r="K86" s="1537"/>
      <c r="L86" s="1538"/>
      <c r="M86" s="1538"/>
      <c r="N86" s="1538"/>
    </row>
    <row r="87" spans="3:14" ht="15">
      <c r="K87" s="1537"/>
      <c r="L87" s="1538"/>
      <c r="M87" s="1538"/>
      <c r="N87" s="1538"/>
    </row>
    <row r="88" spans="3:14" ht="15">
      <c r="K88" s="1537"/>
      <c r="L88" s="1538"/>
      <c r="M88" s="1538"/>
      <c r="N88" s="1538"/>
    </row>
    <row r="89" spans="3:14" ht="15">
      <c r="K89" s="1537"/>
      <c r="L89" s="1538"/>
      <c r="M89" s="1538"/>
      <c r="N89" s="1538"/>
    </row>
    <row r="90" spans="3:14" ht="15">
      <c r="K90" s="1537"/>
      <c r="L90" s="1538"/>
      <c r="M90" s="1538"/>
      <c r="N90" s="1538"/>
    </row>
    <row r="91" spans="3:14" ht="15">
      <c r="K91" s="1537"/>
      <c r="L91" s="1538"/>
      <c r="M91" s="1538"/>
      <c r="N91" s="1538"/>
    </row>
    <row r="92" spans="3:14" ht="15">
      <c r="K92" s="1537"/>
      <c r="L92" s="1538"/>
      <c r="M92" s="1538"/>
      <c r="N92" s="1538"/>
    </row>
    <row r="93" spans="3:14" ht="15">
      <c r="K93" s="1537"/>
      <c r="L93" s="1538"/>
      <c r="M93" s="1538"/>
      <c r="N93" s="1538"/>
    </row>
    <row r="94" spans="3:14" ht="15">
      <c r="K94" s="1537"/>
      <c r="L94" s="1538"/>
      <c r="M94" s="1538"/>
      <c r="N94" s="1538"/>
    </row>
    <row r="95" spans="3:14" ht="15">
      <c r="K95" s="1537"/>
      <c r="L95" s="1538"/>
      <c r="M95" s="1538"/>
      <c r="N95" s="1538"/>
    </row>
    <row r="96" spans="3:14" ht="15">
      <c r="K96" s="1537"/>
      <c r="L96" s="1538"/>
      <c r="M96" s="1538"/>
      <c r="N96" s="1538"/>
    </row>
    <row r="97" spans="11:14" ht="15">
      <c r="K97" s="1537"/>
      <c r="L97" s="1538"/>
      <c r="M97" s="1538"/>
      <c r="N97" s="1538"/>
    </row>
    <row r="98" spans="11:14" ht="15">
      <c r="K98" s="1537"/>
      <c r="L98" s="1538"/>
      <c r="M98" s="1538"/>
      <c r="N98" s="1538"/>
    </row>
    <row r="99" spans="11:14" ht="15">
      <c r="K99" s="1537"/>
      <c r="L99" s="1538"/>
      <c r="M99" s="1538"/>
      <c r="N99" s="1538"/>
    </row>
    <row r="100" spans="11:14" ht="15">
      <c r="K100" s="1537"/>
      <c r="L100" s="1538"/>
      <c r="M100" s="1538"/>
      <c r="N100" s="1538"/>
    </row>
    <row r="101" spans="11:14" ht="15">
      <c r="K101" s="1537"/>
      <c r="L101" s="1538"/>
      <c r="M101" s="1538"/>
      <c r="N101" s="1538"/>
    </row>
    <row r="102" spans="11:14" ht="15">
      <c r="K102" s="1537"/>
      <c r="L102" s="1538"/>
      <c r="M102" s="1538"/>
      <c r="N102" s="1538"/>
    </row>
    <row r="103" spans="11:14" ht="15">
      <c r="K103" s="1537"/>
      <c r="L103" s="1538"/>
      <c r="M103" s="1538"/>
      <c r="N103" s="1538"/>
    </row>
    <row r="104" spans="11:14" ht="15">
      <c r="K104" s="1537"/>
      <c r="L104" s="1538"/>
      <c r="M104" s="1538"/>
      <c r="N104" s="1538"/>
    </row>
    <row r="105" spans="11:14" ht="15">
      <c r="K105" s="1537"/>
      <c r="L105" s="1538"/>
      <c r="M105" s="1538"/>
      <c r="N105" s="1538"/>
    </row>
    <row r="106" spans="11:14" ht="15">
      <c r="K106" s="1537"/>
      <c r="L106" s="1538"/>
      <c r="M106" s="1538"/>
      <c r="N106" s="1538"/>
    </row>
    <row r="107" spans="11:14" ht="15">
      <c r="K107" s="1537"/>
      <c r="L107" s="1538"/>
      <c r="M107" s="1538"/>
      <c r="N107" s="153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3.71093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8" t="s">
        <v>477</v>
      </c>
      <c r="C3"/>
      <c r="F3" s="496"/>
      <c r="G3" s="496"/>
      <c r="H3" s="497"/>
      <c r="I3" s="498"/>
      <c r="M3" s="1238" t="s">
        <v>508</v>
      </c>
      <c r="N3"/>
      <c r="Q3" s="496"/>
      <c r="R3" s="496"/>
      <c r="S3" s="497"/>
    </row>
    <row r="4" spans="2:23" ht="21" customHeight="1">
      <c r="B4" s="502" t="s">
        <v>586</v>
      </c>
      <c r="C4" s="502"/>
      <c r="D4" s="502"/>
      <c r="E4" s="502"/>
      <c r="F4" s="502"/>
      <c r="G4" s="502"/>
      <c r="H4" s="502"/>
      <c r="I4" s="503"/>
      <c r="J4" s="503"/>
      <c r="M4" s="502" t="s">
        <v>587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588</v>
      </c>
      <c r="C7" s="510"/>
      <c r="D7" s="511"/>
      <c r="E7" s="512"/>
      <c r="F7" s="509" t="s">
        <v>589</v>
      </c>
      <c r="G7" s="510"/>
      <c r="H7" s="511"/>
      <c r="I7" s="512"/>
      <c r="M7" s="509" t="s">
        <v>588</v>
      </c>
      <c r="N7" s="510"/>
      <c r="O7" s="511"/>
      <c r="P7" s="512"/>
      <c r="Q7" s="509" t="s">
        <v>589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578013.09</v>
      </c>
      <c r="D9" s="967">
        <v>2444113.6940000001</v>
      </c>
      <c r="E9" s="968">
        <v>327784.60600000003</v>
      </c>
      <c r="F9" s="965" t="s">
        <v>166</v>
      </c>
      <c r="G9" s="966">
        <v>556847.03700000001</v>
      </c>
      <c r="H9" s="969">
        <v>2388292.6669999999</v>
      </c>
      <c r="I9" s="968">
        <v>310565.60800000001</v>
      </c>
      <c r="M9" s="518" t="s">
        <v>166</v>
      </c>
      <c r="N9" s="162">
        <v>948275.68900000001</v>
      </c>
      <c r="O9" s="177">
        <v>4011513.199</v>
      </c>
      <c r="P9" s="163">
        <v>504687.76</v>
      </c>
      <c r="Q9" s="518" t="s">
        <v>166</v>
      </c>
      <c r="R9" s="162">
        <v>954075.35699999996</v>
      </c>
      <c r="S9" s="177">
        <v>4090107.4559999998</v>
      </c>
      <c r="T9" s="163">
        <v>456657.73499999999</v>
      </c>
      <c r="W9" s="522"/>
    </row>
    <row r="10" spans="2:23">
      <c r="B10" s="970" t="s">
        <v>348</v>
      </c>
      <c r="C10" s="971">
        <v>108398.344</v>
      </c>
      <c r="D10" s="972">
        <v>457384.34600000002</v>
      </c>
      <c r="E10" s="973">
        <v>42954.553999999996</v>
      </c>
      <c r="F10" s="970" t="s">
        <v>348</v>
      </c>
      <c r="G10" s="974">
        <v>81843.074999999997</v>
      </c>
      <c r="H10" s="975">
        <v>351195.02899999998</v>
      </c>
      <c r="I10" s="976">
        <v>34201.730000000003</v>
      </c>
      <c r="K10" s="522"/>
      <c r="M10" s="180" t="s">
        <v>108</v>
      </c>
      <c r="N10" s="519">
        <v>269487.95600000001</v>
      </c>
      <c r="O10" s="520">
        <v>1139640.324</v>
      </c>
      <c r="P10" s="521">
        <v>122202.10400000001</v>
      </c>
      <c r="Q10" s="814" t="s">
        <v>108</v>
      </c>
      <c r="R10" s="815">
        <v>267724.32</v>
      </c>
      <c r="S10" s="816">
        <v>1147701.0859999999</v>
      </c>
      <c r="T10" s="817">
        <v>106613.086</v>
      </c>
      <c r="W10" s="522"/>
    </row>
    <row r="11" spans="2:23">
      <c r="B11" s="977" t="s">
        <v>113</v>
      </c>
      <c r="C11" s="978">
        <v>59511.15</v>
      </c>
      <c r="D11" s="979">
        <v>251775.64600000001</v>
      </c>
      <c r="E11" s="980">
        <v>41647.800999999999</v>
      </c>
      <c r="F11" s="977" t="s">
        <v>108</v>
      </c>
      <c r="G11" s="978">
        <v>59946.082999999999</v>
      </c>
      <c r="H11" s="979">
        <v>257029.62299999999</v>
      </c>
      <c r="I11" s="981">
        <v>46507.161</v>
      </c>
      <c r="K11" s="522"/>
      <c r="L11" s="522"/>
      <c r="M11" s="181" t="s">
        <v>104</v>
      </c>
      <c r="N11" s="523">
        <v>221876.38699999999</v>
      </c>
      <c r="O11" s="524">
        <v>938636.43299999996</v>
      </c>
      <c r="P11" s="525">
        <v>135343.685</v>
      </c>
      <c r="Q11" s="181" t="s">
        <v>104</v>
      </c>
      <c r="R11" s="523">
        <v>238239.01699999999</v>
      </c>
      <c r="S11" s="524">
        <v>1021374.89</v>
      </c>
      <c r="T11" s="525">
        <v>132146.31299999999</v>
      </c>
      <c r="W11" s="522"/>
    </row>
    <row r="12" spans="2:23">
      <c r="B12" s="977" t="s">
        <v>108</v>
      </c>
      <c r="C12" s="978">
        <v>57802.597999999998</v>
      </c>
      <c r="D12" s="979">
        <v>244557.03899999999</v>
      </c>
      <c r="E12" s="980">
        <v>49033.502</v>
      </c>
      <c r="F12" s="977" t="s">
        <v>113</v>
      </c>
      <c r="G12" s="978">
        <v>54307.461000000003</v>
      </c>
      <c r="H12" s="979">
        <v>232981.106</v>
      </c>
      <c r="I12" s="981">
        <v>33149.449999999997</v>
      </c>
      <c r="K12" s="522"/>
      <c r="L12" s="522"/>
      <c r="M12" s="181" t="s">
        <v>106</v>
      </c>
      <c r="N12" s="523">
        <v>146573.18799999999</v>
      </c>
      <c r="O12" s="524">
        <v>620714.43200000003</v>
      </c>
      <c r="P12" s="525">
        <v>93430.130999999994</v>
      </c>
      <c r="Q12" s="181" t="s">
        <v>106</v>
      </c>
      <c r="R12" s="523">
        <v>135869.962</v>
      </c>
      <c r="S12" s="524">
        <v>582473.98899999994</v>
      </c>
      <c r="T12" s="525">
        <v>74915.195999999996</v>
      </c>
      <c r="W12" s="522"/>
    </row>
    <row r="13" spans="2:23">
      <c r="B13" s="977" t="s">
        <v>168</v>
      </c>
      <c r="C13" s="978">
        <v>51049.476000000002</v>
      </c>
      <c r="D13" s="979">
        <v>216097.67199999999</v>
      </c>
      <c r="E13" s="980">
        <v>19884.095000000001</v>
      </c>
      <c r="F13" s="977" t="s">
        <v>168</v>
      </c>
      <c r="G13" s="978">
        <v>49422.735999999997</v>
      </c>
      <c r="H13" s="979">
        <v>211901.93299999999</v>
      </c>
      <c r="I13" s="981">
        <v>18431.039000000001</v>
      </c>
      <c r="K13" s="522"/>
      <c r="L13" s="522"/>
      <c r="M13" s="181" t="s">
        <v>110</v>
      </c>
      <c r="N13" s="523">
        <v>108942.196</v>
      </c>
      <c r="O13" s="524">
        <v>461027.35399999999</v>
      </c>
      <c r="P13" s="525">
        <v>44972.044000000002</v>
      </c>
      <c r="Q13" s="181" t="s">
        <v>110</v>
      </c>
      <c r="R13" s="523">
        <v>121330.46799999999</v>
      </c>
      <c r="S13" s="524">
        <v>520279.51</v>
      </c>
      <c r="T13" s="525">
        <v>47977.27</v>
      </c>
    </row>
    <row r="14" spans="2:23">
      <c r="B14" s="977" t="s">
        <v>134</v>
      </c>
      <c r="C14" s="978">
        <v>47865.517</v>
      </c>
      <c r="D14" s="979">
        <v>202471.92499999999</v>
      </c>
      <c r="E14" s="980">
        <v>23260.583999999999</v>
      </c>
      <c r="F14" s="977" t="s">
        <v>134</v>
      </c>
      <c r="G14" s="978">
        <v>38512.572</v>
      </c>
      <c r="H14" s="979">
        <v>165137.946</v>
      </c>
      <c r="I14" s="981">
        <v>18293.183000000001</v>
      </c>
      <c r="M14" s="181" t="s">
        <v>115</v>
      </c>
      <c r="N14" s="523">
        <v>88740.081000000006</v>
      </c>
      <c r="O14" s="524">
        <v>375351.48599999998</v>
      </c>
      <c r="P14" s="525">
        <v>57464.834999999999</v>
      </c>
      <c r="Q14" s="181" t="s">
        <v>115</v>
      </c>
      <c r="R14" s="523">
        <v>86075.062000000005</v>
      </c>
      <c r="S14" s="524">
        <v>368866.25699999998</v>
      </c>
      <c r="T14" s="525">
        <v>48666.14</v>
      </c>
    </row>
    <row r="15" spans="2:23">
      <c r="B15" s="977" t="s">
        <v>129</v>
      </c>
      <c r="C15" s="978">
        <v>29129.215</v>
      </c>
      <c r="D15" s="979">
        <v>123323.31</v>
      </c>
      <c r="E15" s="980">
        <v>14932.875</v>
      </c>
      <c r="F15" s="977" t="s">
        <v>167</v>
      </c>
      <c r="G15" s="978">
        <v>30593.807000000001</v>
      </c>
      <c r="H15" s="979">
        <v>131134.77299999999</v>
      </c>
      <c r="I15" s="981">
        <v>12657.181</v>
      </c>
      <c r="M15" s="181" t="s">
        <v>167</v>
      </c>
      <c r="N15" s="523">
        <v>47897.792000000001</v>
      </c>
      <c r="O15" s="524">
        <v>202641.99400000001</v>
      </c>
      <c r="P15" s="525">
        <v>19702.896000000001</v>
      </c>
      <c r="Q15" s="181" t="s">
        <v>167</v>
      </c>
      <c r="R15" s="523">
        <v>38912.430999999997</v>
      </c>
      <c r="S15" s="524">
        <v>166857.87599999999</v>
      </c>
      <c r="T15" s="525">
        <v>15912.308000000001</v>
      </c>
    </row>
    <row r="16" spans="2:23">
      <c r="B16" s="977" t="s">
        <v>167</v>
      </c>
      <c r="C16" s="978">
        <v>25756.413</v>
      </c>
      <c r="D16" s="979">
        <v>108863.20600000001</v>
      </c>
      <c r="E16" s="980">
        <v>10651.954</v>
      </c>
      <c r="F16" s="977" t="s">
        <v>131</v>
      </c>
      <c r="G16" s="978">
        <v>29044.625</v>
      </c>
      <c r="H16" s="979">
        <v>124522.84600000001</v>
      </c>
      <c r="I16" s="981">
        <v>15034.647999999999</v>
      </c>
      <c r="M16" s="181" t="s">
        <v>111</v>
      </c>
      <c r="N16" s="523">
        <v>17350.028999999999</v>
      </c>
      <c r="O16" s="524">
        <v>73237.331999999995</v>
      </c>
      <c r="P16" s="525">
        <v>11080.721</v>
      </c>
      <c r="Q16" s="181" t="s">
        <v>111</v>
      </c>
      <c r="R16" s="523">
        <v>27796.698</v>
      </c>
      <c r="S16" s="524">
        <v>119227.291</v>
      </c>
      <c r="T16" s="525">
        <v>15322.665999999999</v>
      </c>
    </row>
    <row r="17" spans="2:23">
      <c r="B17" s="977" t="s">
        <v>131</v>
      </c>
      <c r="C17" s="978">
        <v>23846.358</v>
      </c>
      <c r="D17" s="979">
        <v>100758.094</v>
      </c>
      <c r="E17" s="980">
        <v>12214.322</v>
      </c>
      <c r="F17" s="977" t="s">
        <v>152</v>
      </c>
      <c r="G17" s="978">
        <v>27593.105</v>
      </c>
      <c r="H17" s="979">
        <v>118282.954</v>
      </c>
      <c r="I17" s="981">
        <v>14545.646000000001</v>
      </c>
      <c r="M17" s="181" t="s">
        <v>119</v>
      </c>
      <c r="N17" s="523">
        <v>14035.188</v>
      </c>
      <c r="O17" s="524">
        <v>59290.254999999997</v>
      </c>
      <c r="P17" s="525">
        <v>4065.3090000000002</v>
      </c>
      <c r="Q17" s="181" t="s">
        <v>119</v>
      </c>
      <c r="R17" s="523">
        <v>12003.583000000001</v>
      </c>
      <c r="S17" s="524">
        <v>51454.309000000001</v>
      </c>
      <c r="T17" s="525">
        <v>3552.8649999999998</v>
      </c>
    </row>
    <row r="18" spans="2:23">
      <c r="B18" s="977" t="s">
        <v>152</v>
      </c>
      <c r="C18" s="978">
        <v>22735.614000000001</v>
      </c>
      <c r="D18" s="979">
        <v>96060.167000000001</v>
      </c>
      <c r="E18" s="980">
        <v>12710.762000000001</v>
      </c>
      <c r="F18" s="977" t="s">
        <v>115</v>
      </c>
      <c r="G18" s="978">
        <v>26847.923999999999</v>
      </c>
      <c r="H18" s="979">
        <v>115202.246</v>
      </c>
      <c r="I18" s="981">
        <v>15269.343999999999</v>
      </c>
      <c r="M18" s="181" t="s">
        <v>131</v>
      </c>
      <c r="N18" s="523">
        <v>9143.6659999999993</v>
      </c>
      <c r="O18" s="524">
        <v>38608.152000000002</v>
      </c>
      <c r="P18" s="525">
        <v>5150.1850000000004</v>
      </c>
      <c r="Q18" s="181" t="s">
        <v>131</v>
      </c>
      <c r="R18" s="523">
        <v>9428.5249999999996</v>
      </c>
      <c r="S18" s="524">
        <v>40339.008000000002</v>
      </c>
      <c r="T18" s="525">
        <v>4576.1009999999997</v>
      </c>
    </row>
    <row r="19" spans="2:23">
      <c r="B19" s="977" t="s">
        <v>115</v>
      </c>
      <c r="C19" s="978">
        <v>17801.633000000002</v>
      </c>
      <c r="D19" s="979">
        <v>75390.077000000005</v>
      </c>
      <c r="E19" s="980">
        <v>10374.724</v>
      </c>
      <c r="F19" s="977" t="s">
        <v>129</v>
      </c>
      <c r="G19" s="978">
        <v>23476.853999999999</v>
      </c>
      <c r="H19" s="979">
        <v>100675.732</v>
      </c>
      <c r="I19" s="981">
        <v>11138.791999999999</v>
      </c>
      <c r="M19" s="181" t="s">
        <v>113</v>
      </c>
      <c r="N19" s="523">
        <v>9015.5679999999993</v>
      </c>
      <c r="O19" s="524">
        <v>37940.392</v>
      </c>
      <c r="P19" s="525">
        <v>3231.0909999999999</v>
      </c>
      <c r="Q19" s="181" t="s">
        <v>118</v>
      </c>
      <c r="R19" s="523">
        <v>3809.7040000000002</v>
      </c>
      <c r="S19" s="524">
        <v>16333.373</v>
      </c>
      <c r="T19" s="525">
        <v>1096.8340000000001</v>
      </c>
      <c r="U19" s="826"/>
      <c r="V19" s="826"/>
      <c r="W19" s="826"/>
    </row>
    <row r="20" spans="2:23">
      <c r="B20" s="977" t="s">
        <v>110</v>
      </c>
      <c r="C20" s="978">
        <v>15901.448</v>
      </c>
      <c r="D20" s="979">
        <v>67197.857000000004</v>
      </c>
      <c r="E20" s="980">
        <v>8097.3280000000004</v>
      </c>
      <c r="F20" s="977" t="s">
        <v>411</v>
      </c>
      <c r="G20" s="978">
        <v>15682.772000000001</v>
      </c>
      <c r="H20" s="979">
        <v>67278.353000000003</v>
      </c>
      <c r="I20" s="981">
        <v>9951.8490000000002</v>
      </c>
      <c r="M20" s="181" t="s">
        <v>118</v>
      </c>
      <c r="N20" s="519">
        <v>5305.6030000000001</v>
      </c>
      <c r="O20" s="520">
        <v>22454.741999999998</v>
      </c>
      <c r="P20" s="521">
        <v>3274.4639999999999</v>
      </c>
      <c r="Q20" s="180" t="s">
        <v>113</v>
      </c>
      <c r="R20" s="523">
        <v>3412.6750000000002</v>
      </c>
      <c r="S20" s="524">
        <v>14623.365</v>
      </c>
      <c r="T20" s="525">
        <v>1139.672</v>
      </c>
    </row>
    <row r="21" spans="2:23">
      <c r="B21" s="977" t="s">
        <v>186</v>
      </c>
      <c r="C21" s="978">
        <v>12571.352999999999</v>
      </c>
      <c r="D21" s="979">
        <v>52997.423999999999</v>
      </c>
      <c r="E21" s="980">
        <v>12575.689</v>
      </c>
      <c r="F21" s="977" t="s">
        <v>186</v>
      </c>
      <c r="G21" s="978">
        <v>12792.289000000001</v>
      </c>
      <c r="H21" s="979">
        <v>54898.120999999999</v>
      </c>
      <c r="I21" s="981">
        <v>13922.69</v>
      </c>
      <c r="M21" s="181" t="s">
        <v>112</v>
      </c>
      <c r="N21" s="523">
        <v>4336.6610000000001</v>
      </c>
      <c r="O21" s="524">
        <v>18376.805</v>
      </c>
      <c r="P21" s="525">
        <v>1763.3389999999999</v>
      </c>
      <c r="Q21" s="181" t="s">
        <v>112</v>
      </c>
      <c r="R21" s="523">
        <v>2617.5360000000001</v>
      </c>
      <c r="S21" s="524">
        <v>11182.222</v>
      </c>
      <c r="T21" s="525">
        <v>958.70500000000004</v>
      </c>
    </row>
    <row r="22" spans="2:23">
      <c r="B22" s="977" t="s">
        <v>276</v>
      </c>
      <c r="C22" s="978">
        <v>11173.258</v>
      </c>
      <c r="D22" s="979">
        <v>47043.483999999997</v>
      </c>
      <c r="E22" s="980">
        <v>4096.9369999999999</v>
      </c>
      <c r="F22" s="977" t="s">
        <v>126</v>
      </c>
      <c r="G22" s="978">
        <v>10103.67</v>
      </c>
      <c r="H22" s="979">
        <v>43328.351000000002</v>
      </c>
      <c r="I22" s="981">
        <v>4249.357</v>
      </c>
      <c r="M22" s="180" t="s">
        <v>129</v>
      </c>
      <c r="N22" s="523">
        <v>1683.306</v>
      </c>
      <c r="O22" s="524">
        <v>7163.0169999999998</v>
      </c>
      <c r="P22" s="525">
        <v>877.20799999999997</v>
      </c>
      <c r="Q22" s="181" t="s">
        <v>129</v>
      </c>
      <c r="R22" s="523">
        <v>2227.306</v>
      </c>
      <c r="S22" s="524">
        <v>9543.5580000000009</v>
      </c>
      <c r="T22" s="525">
        <v>1268.81</v>
      </c>
    </row>
    <row r="23" spans="2:23">
      <c r="B23" s="977" t="s">
        <v>130</v>
      </c>
      <c r="C23" s="978">
        <v>10740.941999999999</v>
      </c>
      <c r="D23" s="979">
        <v>45433.074999999997</v>
      </c>
      <c r="E23" s="980">
        <v>5008.5439999999999</v>
      </c>
      <c r="F23" s="977" t="s">
        <v>110</v>
      </c>
      <c r="G23" s="978">
        <v>9903.7440000000006</v>
      </c>
      <c r="H23" s="979">
        <v>42520.205999999998</v>
      </c>
      <c r="I23" s="981">
        <v>4854.2719999999999</v>
      </c>
      <c r="M23" s="181" t="s">
        <v>117</v>
      </c>
      <c r="N23" s="519">
        <v>1131.498</v>
      </c>
      <c r="O23" s="520">
        <v>4813.0379999999996</v>
      </c>
      <c r="P23" s="521">
        <v>469.65</v>
      </c>
      <c r="Q23" s="181" t="s">
        <v>168</v>
      </c>
      <c r="R23" s="523">
        <v>1336.575</v>
      </c>
      <c r="S23" s="524">
        <v>5722.6890000000003</v>
      </c>
      <c r="T23" s="525">
        <v>996.74</v>
      </c>
    </row>
    <row r="24" spans="2:23" ht="13.5" thickBot="1">
      <c r="B24" s="977" t="s">
        <v>126</v>
      </c>
      <c r="C24" s="978">
        <v>9861.8919999999998</v>
      </c>
      <c r="D24" s="979">
        <v>41629.961000000003</v>
      </c>
      <c r="E24" s="980">
        <v>4723.7929999999997</v>
      </c>
      <c r="F24" s="977" t="s">
        <v>292</v>
      </c>
      <c r="G24" s="978">
        <v>8724.4789999999994</v>
      </c>
      <c r="H24" s="979">
        <v>37474.516000000003</v>
      </c>
      <c r="I24" s="981">
        <v>9267.6560000000009</v>
      </c>
      <c r="M24" s="1127" t="s">
        <v>168</v>
      </c>
      <c r="N24" s="1031">
        <v>875.678</v>
      </c>
      <c r="O24" s="1032">
        <v>3707.92</v>
      </c>
      <c r="P24" s="1033">
        <v>701.70299999999997</v>
      </c>
      <c r="Q24" s="1127" t="s">
        <v>117</v>
      </c>
      <c r="R24" s="1031">
        <v>929.96299999999997</v>
      </c>
      <c r="S24" s="1032">
        <v>3988.3989999999999</v>
      </c>
      <c r="T24" s="1033">
        <v>347.05900000000003</v>
      </c>
    </row>
    <row r="25" spans="2:23">
      <c r="B25" s="970" t="s">
        <v>112</v>
      </c>
      <c r="C25" s="978">
        <v>7302.5450000000001</v>
      </c>
      <c r="D25" s="979">
        <v>31027.921999999999</v>
      </c>
      <c r="E25" s="980">
        <v>2623.7429999999999</v>
      </c>
      <c r="F25" s="970" t="s">
        <v>112</v>
      </c>
      <c r="G25" s="978">
        <v>8197.6949999999997</v>
      </c>
      <c r="H25" s="979">
        <v>35134.453000000001</v>
      </c>
      <c r="I25" s="981">
        <v>2864.252</v>
      </c>
      <c r="M25" s="526" t="s">
        <v>438</v>
      </c>
      <c r="N25" s="527"/>
      <c r="O25" s="527"/>
      <c r="P25" s="527"/>
      <c r="Q25" s="1457"/>
      <c r="R25" s="526" t="s">
        <v>208</v>
      </c>
      <c r="S25" s="825"/>
      <c r="T25" s="825"/>
    </row>
    <row r="26" spans="2:23">
      <c r="B26" s="970" t="s">
        <v>411</v>
      </c>
      <c r="C26" s="978">
        <v>7168.2669999999998</v>
      </c>
      <c r="D26" s="979">
        <v>30584.15</v>
      </c>
      <c r="E26" s="980">
        <v>5123.4219999999996</v>
      </c>
      <c r="F26" s="970" t="s">
        <v>130</v>
      </c>
      <c r="G26" s="978">
        <v>7907.6319999999996</v>
      </c>
      <c r="H26" s="979">
        <v>33901.798000000003</v>
      </c>
      <c r="I26" s="981">
        <v>3509.4430000000002</v>
      </c>
      <c r="M26" s="1067"/>
      <c r="N26" s="825"/>
      <c r="O26" s="825"/>
      <c r="P26" s="825"/>
      <c r="Q26" s="1067"/>
      <c r="R26" s="825"/>
      <c r="S26" s="825"/>
      <c r="T26" s="825"/>
    </row>
    <row r="27" spans="2:23">
      <c r="B27" s="970" t="s">
        <v>292</v>
      </c>
      <c r="C27" s="978">
        <v>6883.5690000000004</v>
      </c>
      <c r="D27" s="979">
        <v>29341.260999999999</v>
      </c>
      <c r="E27" s="980">
        <v>7746.9350000000004</v>
      </c>
      <c r="F27" s="970" t="s">
        <v>106</v>
      </c>
      <c r="G27" s="978">
        <v>6516.9380000000001</v>
      </c>
      <c r="H27" s="979">
        <v>27944.876</v>
      </c>
      <c r="I27" s="981">
        <v>3226.5749999999998</v>
      </c>
      <c r="L27" s="825"/>
      <c r="M27" s="1067"/>
      <c r="N27" s="825"/>
      <c r="O27" s="825"/>
      <c r="P27" s="825"/>
      <c r="Q27" s="1067"/>
      <c r="R27" s="825"/>
      <c r="S27" s="825"/>
      <c r="T27" s="825"/>
    </row>
    <row r="28" spans="2:23">
      <c r="B28" s="970" t="s">
        <v>106</v>
      </c>
      <c r="C28" s="978">
        <v>6135.9040000000005</v>
      </c>
      <c r="D28" s="979">
        <v>25910.632000000001</v>
      </c>
      <c r="E28" s="980">
        <v>3638.029</v>
      </c>
      <c r="F28" s="970" t="s">
        <v>252</v>
      </c>
      <c r="G28" s="978">
        <v>6468.2749999999996</v>
      </c>
      <c r="H28" s="979">
        <v>27721.373</v>
      </c>
      <c r="I28" s="981">
        <v>3311.3339999999998</v>
      </c>
      <c r="K28" s="1067"/>
      <c r="L28" s="825"/>
      <c r="M28" s="1067"/>
      <c r="N28" s="825"/>
      <c r="O28" s="825"/>
      <c r="P28" s="825"/>
      <c r="Q28" s="1643"/>
      <c r="R28" s="825"/>
      <c r="S28" s="1130"/>
      <c r="T28" s="1545"/>
      <c r="U28" s="1545"/>
    </row>
    <row r="29" spans="2:23">
      <c r="B29" s="970" t="s">
        <v>119</v>
      </c>
      <c r="C29" s="978">
        <v>5853.9160000000002</v>
      </c>
      <c r="D29" s="979">
        <v>24736.805</v>
      </c>
      <c r="E29" s="980">
        <v>5179.9480000000003</v>
      </c>
      <c r="F29" s="977" t="s">
        <v>276</v>
      </c>
      <c r="G29" s="978">
        <v>5727.7730000000001</v>
      </c>
      <c r="H29" s="979">
        <v>24557.432000000001</v>
      </c>
      <c r="I29" s="981">
        <v>2255.3029999999999</v>
      </c>
      <c r="K29" s="1128"/>
      <c r="L29" s="1129"/>
      <c r="M29" s="1067"/>
      <c r="N29" s="825"/>
      <c r="O29" s="825"/>
      <c r="P29" s="825"/>
      <c r="Q29" s="1067"/>
      <c r="R29" s="825"/>
      <c r="S29" s="1130"/>
      <c r="T29" s="1545"/>
      <c r="U29" s="1545"/>
    </row>
    <row r="30" spans="2:23">
      <c r="B30" s="970" t="s">
        <v>252</v>
      </c>
      <c r="C30" s="978">
        <v>5693.1009999999997</v>
      </c>
      <c r="D30" s="979">
        <v>24028.602999999999</v>
      </c>
      <c r="E30" s="980">
        <v>2956.6709999999998</v>
      </c>
      <c r="F30" s="970" t="s">
        <v>153</v>
      </c>
      <c r="G30" s="978">
        <v>5512.8339999999998</v>
      </c>
      <c r="H30" s="979">
        <v>23654.547999999999</v>
      </c>
      <c r="I30" s="981">
        <v>2924.43</v>
      </c>
      <c r="L30" s="522"/>
      <c r="M30" s="1067"/>
      <c r="N30" s="825"/>
      <c r="O30" s="825"/>
      <c r="P30" s="825"/>
      <c r="Q30" s="1130"/>
      <c r="R30" s="1130"/>
      <c r="S30" s="1130"/>
      <c r="T30" s="1545"/>
      <c r="U30" s="1545"/>
    </row>
    <row r="31" spans="2:23">
      <c r="B31" s="970" t="s">
        <v>104</v>
      </c>
      <c r="C31" s="978">
        <v>4215.2569999999996</v>
      </c>
      <c r="D31" s="979">
        <v>17848.463</v>
      </c>
      <c r="E31" s="980">
        <v>3562.0479999999998</v>
      </c>
      <c r="F31" s="970" t="s">
        <v>104</v>
      </c>
      <c r="G31" s="978">
        <v>4848.4650000000001</v>
      </c>
      <c r="H31" s="979">
        <v>20798.753000000001</v>
      </c>
      <c r="I31" s="981">
        <v>4030.6860000000001</v>
      </c>
      <c r="L31" s="522"/>
      <c r="M31" s="1067"/>
      <c r="N31" s="825"/>
      <c r="O31" s="825"/>
      <c r="P31" s="825"/>
      <c r="Q31" s="1130"/>
      <c r="R31" s="1130"/>
      <c r="S31" s="1130"/>
      <c r="T31" s="1545"/>
      <c r="U31" s="1545"/>
    </row>
    <row r="32" spans="2:23">
      <c r="B32" s="970" t="s">
        <v>153</v>
      </c>
      <c r="C32" s="978">
        <v>4049.5549999999998</v>
      </c>
      <c r="D32" s="979">
        <v>17120.315999999999</v>
      </c>
      <c r="E32" s="980">
        <v>2358.14</v>
      </c>
      <c r="F32" s="970" t="s">
        <v>119</v>
      </c>
      <c r="G32" s="978">
        <v>4681.0929999999998</v>
      </c>
      <c r="H32" s="979">
        <v>20078.691999999999</v>
      </c>
      <c r="I32" s="980">
        <v>3539.886</v>
      </c>
      <c r="K32" s="522"/>
      <c r="L32" s="522"/>
      <c r="M32" s="1067"/>
      <c r="N32" s="825"/>
      <c r="O32" s="825"/>
      <c r="P32" s="825"/>
      <c r="Q32" s="1130"/>
      <c r="R32" s="1130"/>
      <c r="S32" s="1130"/>
      <c r="T32" s="1545"/>
      <c r="U32" s="1545"/>
    </row>
    <row r="33" spans="2:23" ht="13.5" customHeight="1" thickBot="1">
      <c r="B33" s="982" t="s">
        <v>291</v>
      </c>
      <c r="C33" s="983">
        <v>3702.7689999999998</v>
      </c>
      <c r="D33" s="984">
        <v>15592.403</v>
      </c>
      <c r="E33" s="985">
        <v>1970.085</v>
      </c>
      <c r="F33" s="982" t="s">
        <v>427</v>
      </c>
      <c r="G33" s="983">
        <v>4161.5860000000002</v>
      </c>
      <c r="H33" s="984">
        <v>17826.428</v>
      </c>
      <c r="I33" s="985">
        <v>1525.835</v>
      </c>
      <c r="L33" s="527"/>
      <c r="M33" s="527"/>
      <c r="N33" s="527"/>
    </row>
    <row r="34" spans="2:23" ht="14.25" customHeight="1">
      <c r="B34" s="526" t="s">
        <v>438</v>
      </c>
      <c r="C34" s="1147"/>
      <c r="D34" s="1147"/>
      <c r="E34" s="1147"/>
      <c r="F34" s="526" t="s">
        <v>208</v>
      </c>
      <c r="G34" s="1147"/>
      <c r="H34" s="1147"/>
      <c r="I34" s="1147"/>
      <c r="L34" s="527"/>
      <c r="M34" s="527"/>
      <c r="N34" s="527"/>
      <c r="O34" s="826"/>
    </row>
    <row r="36" spans="2:23" ht="25.5">
      <c r="B36" s="1238" t="s">
        <v>471</v>
      </c>
      <c r="C36"/>
      <c r="H36" s="522"/>
      <c r="I36" s="522"/>
      <c r="J36" s="522"/>
      <c r="M36" s="1238" t="s">
        <v>473</v>
      </c>
    </row>
    <row r="37" spans="2:23" ht="15.75">
      <c r="B37" s="502" t="s">
        <v>590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591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588</v>
      </c>
      <c r="C40" s="510"/>
      <c r="D40" s="511"/>
      <c r="E40" s="512"/>
      <c r="F40" s="512"/>
      <c r="G40" s="509" t="s">
        <v>589</v>
      </c>
      <c r="H40" s="510"/>
      <c r="I40" s="511"/>
      <c r="J40" s="512"/>
      <c r="K40" s="512"/>
      <c r="M40" s="509" t="s">
        <v>588</v>
      </c>
      <c r="N40" s="510"/>
      <c r="O40" s="511"/>
      <c r="P40" s="512"/>
      <c r="Q40" s="512"/>
      <c r="R40" s="509" t="s">
        <v>589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91" t="s">
        <v>169</v>
      </c>
      <c r="F41" s="1239" t="s">
        <v>472</v>
      </c>
      <c r="G41" s="517" t="s">
        <v>206</v>
      </c>
      <c r="H41" s="514" t="s">
        <v>203</v>
      </c>
      <c r="I41" s="515" t="s">
        <v>207</v>
      </c>
      <c r="J41" s="1191" t="s">
        <v>169</v>
      </c>
      <c r="K41" s="1239" t="s">
        <v>472</v>
      </c>
      <c r="M41" s="513" t="s">
        <v>206</v>
      </c>
      <c r="N41" s="514" t="s">
        <v>203</v>
      </c>
      <c r="O41" s="515" t="s">
        <v>207</v>
      </c>
      <c r="P41" s="1191" t="s">
        <v>169</v>
      </c>
      <c r="Q41" s="1240" t="s">
        <v>472</v>
      </c>
      <c r="R41" s="513" t="s">
        <v>206</v>
      </c>
      <c r="S41" s="514" t="s">
        <v>203</v>
      </c>
      <c r="T41" s="515" t="s">
        <v>207</v>
      </c>
      <c r="U41" s="1191" t="s">
        <v>169</v>
      </c>
      <c r="V41" s="1239" t="s">
        <v>472</v>
      </c>
      <c r="W41" s="1455" t="s">
        <v>510</v>
      </c>
    </row>
    <row r="42" spans="2:23" ht="16.5" thickBot="1">
      <c r="B42" s="518" t="s">
        <v>166</v>
      </c>
      <c r="C42" s="162">
        <v>9003.3559999999998</v>
      </c>
      <c r="D42" s="1150">
        <v>38120.398000000001</v>
      </c>
      <c r="E42" s="1150">
        <v>6407.4319999999998</v>
      </c>
      <c r="F42" s="1187">
        <v>85.649000000000001</v>
      </c>
      <c r="G42" s="1241" t="s">
        <v>166</v>
      </c>
      <c r="H42" s="162">
        <v>7021.7439999999997</v>
      </c>
      <c r="I42" s="1150">
        <v>30076.037</v>
      </c>
      <c r="J42" s="1150">
        <v>5142.8450000000003</v>
      </c>
      <c r="K42" s="1187">
        <v>62.008000000000003</v>
      </c>
      <c r="M42" s="518" t="s">
        <v>166</v>
      </c>
      <c r="N42" s="162">
        <v>320797.31400000001</v>
      </c>
      <c r="O42" s="1150">
        <v>1356856.5530000001</v>
      </c>
      <c r="P42" s="1150">
        <v>169026.728</v>
      </c>
      <c r="Q42" s="1187">
        <v>5299.6120000000001</v>
      </c>
      <c r="R42" s="518" t="s">
        <v>166</v>
      </c>
      <c r="S42" s="162">
        <v>319034.663</v>
      </c>
      <c r="T42" s="1150">
        <v>1367586.7709999999</v>
      </c>
      <c r="U42" s="1150">
        <v>143236.149</v>
      </c>
      <c r="V42" s="1187">
        <v>4688.0200000000004</v>
      </c>
      <c r="W42" s="1456">
        <f>((V42-Q42)/Q42)*100</f>
        <v>-11.540316536380391</v>
      </c>
    </row>
    <row r="43" spans="2:23">
      <c r="B43" s="1153" t="s">
        <v>115</v>
      </c>
      <c r="C43" s="1154">
        <v>3135.1689999999999</v>
      </c>
      <c r="D43" s="1151">
        <v>13237.026</v>
      </c>
      <c r="E43" s="1151">
        <v>2485.6979999999999</v>
      </c>
      <c r="F43" s="1188">
        <v>27.54</v>
      </c>
      <c r="G43" s="1153" t="s">
        <v>134</v>
      </c>
      <c r="H43" s="1154">
        <v>3346.2649999999999</v>
      </c>
      <c r="I43" s="1151">
        <v>14320.173000000001</v>
      </c>
      <c r="J43" s="1151">
        <v>2646.5390000000002</v>
      </c>
      <c r="K43" s="1188">
        <v>21.945</v>
      </c>
      <c r="M43" s="1159" t="s">
        <v>106</v>
      </c>
      <c r="N43" s="1160">
        <v>257287.43299999999</v>
      </c>
      <c r="O43" s="1157">
        <v>1088041.7779999999</v>
      </c>
      <c r="P43" s="1157">
        <v>130908.68700000001</v>
      </c>
      <c r="Q43" s="1194">
        <v>4420.4380000000001</v>
      </c>
      <c r="R43" s="1159" t="s">
        <v>106</v>
      </c>
      <c r="S43" s="1160">
        <v>283718.13199999998</v>
      </c>
      <c r="T43" s="1157">
        <v>1216147.568</v>
      </c>
      <c r="U43" s="1157">
        <v>124292.75</v>
      </c>
      <c r="V43" s="1194">
        <v>4249.3540000000003</v>
      </c>
    </row>
    <row r="44" spans="2:23">
      <c r="B44" s="164" t="s">
        <v>134</v>
      </c>
      <c r="C44" s="165">
        <v>2949.308</v>
      </c>
      <c r="D44" s="1155">
        <v>12561.616</v>
      </c>
      <c r="E44" s="1155">
        <v>2320.3180000000002</v>
      </c>
      <c r="F44" s="1190">
        <v>20.12</v>
      </c>
      <c r="G44" s="164" t="s">
        <v>108</v>
      </c>
      <c r="H44" s="165">
        <v>1950.1079999999999</v>
      </c>
      <c r="I44" s="1155">
        <v>8357.0450000000001</v>
      </c>
      <c r="J44" s="1155">
        <v>869.60500000000002</v>
      </c>
      <c r="K44" s="1190">
        <v>29.844999999999999</v>
      </c>
      <c r="M44" s="164" t="s">
        <v>108</v>
      </c>
      <c r="N44" s="165">
        <v>33825.22</v>
      </c>
      <c r="O44" s="1155">
        <v>142777.10800000001</v>
      </c>
      <c r="P44" s="1155">
        <v>19611.050999999999</v>
      </c>
      <c r="Q44" s="1190">
        <v>515.05100000000004</v>
      </c>
      <c r="R44" s="164" t="s">
        <v>108</v>
      </c>
      <c r="S44" s="165">
        <v>18994.634999999998</v>
      </c>
      <c r="T44" s="1155">
        <v>81505.028000000006</v>
      </c>
      <c r="U44" s="1155">
        <v>9822.3179999999993</v>
      </c>
      <c r="V44" s="1190">
        <v>242.44399999999999</v>
      </c>
    </row>
    <row r="45" spans="2:23">
      <c r="B45" s="164" t="s">
        <v>108</v>
      </c>
      <c r="C45" s="165">
        <v>1234.3810000000001</v>
      </c>
      <c r="D45" s="1155">
        <v>5220.4989999999998</v>
      </c>
      <c r="E45" s="1155">
        <v>686.81399999999996</v>
      </c>
      <c r="F45" s="1190">
        <v>20.547999999999998</v>
      </c>
      <c r="G45" s="164" t="s">
        <v>115</v>
      </c>
      <c r="H45" s="165">
        <v>1256.5340000000001</v>
      </c>
      <c r="I45" s="1155">
        <v>5390.3829999999998</v>
      </c>
      <c r="J45" s="1155">
        <v>1288.4390000000001</v>
      </c>
      <c r="K45" s="1190">
        <v>8.0030000000000001</v>
      </c>
      <c r="M45" s="164" t="s">
        <v>129</v>
      </c>
      <c r="N45" s="165">
        <v>10496.210999999999</v>
      </c>
      <c r="O45" s="1155">
        <v>44504.569000000003</v>
      </c>
      <c r="P45" s="1155">
        <v>9569.4619999999995</v>
      </c>
      <c r="Q45" s="1190">
        <v>90.239000000000004</v>
      </c>
      <c r="R45" s="164" t="s">
        <v>115</v>
      </c>
      <c r="S45" s="165">
        <v>8682.5190000000002</v>
      </c>
      <c r="T45" s="1155">
        <v>37174.152999999998</v>
      </c>
      <c r="U45" s="1155">
        <v>3398.2779999999998</v>
      </c>
      <c r="V45" s="1190">
        <v>128.15299999999999</v>
      </c>
    </row>
    <row r="46" spans="2:23">
      <c r="B46" s="164" t="s">
        <v>113</v>
      </c>
      <c r="C46" s="165">
        <v>1072.8820000000001</v>
      </c>
      <c r="D46" s="1155">
        <v>4492.7870000000003</v>
      </c>
      <c r="E46" s="1155">
        <v>675.255</v>
      </c>
      <c r="F46" s="1190">
        <v>9.0169999999999995</v>
      </c>
      <c r="G46" s="164" t="s">
        <v>113</v>
      </c>
      <c r="H46" s="165">
        <v>429.017</v>
      </c>
      <c r="I46" s="1155">
        <v>1838.2940000000001</v>
      </c>
      <c r="J46" s="1155">
        <v>334.04700000000003</v>
      </c>
      <c r="K46" s="1190">
        <v>2.1680000000000001</v>
      </c>
      <c r="M46" s="164" t="s">
        <v>115</v>
      </c>
      <c r="N46" s="165">
        <v>10151.710999999999</v>
      </c>
      <c r="O46" s="1155">
        <v>43124.404000000002</v>
      </c>
      <c r="P46" s="1155">
        <v>4751.982</v>
      </c>
      <c r="Q46" s="1190">
        <v>183.89099999999999</v>
      </c>
      <c r="R46" s="164" t="s">
        <v>129</v>
      </c>
      <c r="S46" s="165">
        <v>4744.5950000000003</v>
      </c>
      <c r="T46" s="1155">
        <v>20342.924999999999</v>
      </c>
      <c r="U46" s="1155">
        <v>3877.415</v>
      </c>
      <c r="V46" s="1190">
        <v>35.909999999999997</v>
      </c>
    </row>
    <row r="47" spans="2:23" ht="13.5" thickBot="1">
      <c r="B47" s="164" t="s">
        <v>168</v>
      </c>
      <c r="C47" s="165">
        <v>413.67899999999997</v>
      </c>
      <c r="D47" s="1155">
        <v>1762.712</v>
      </c>
      <c r="E47" s="1155">
        <v>179.19300000000001</v>
      </c>
      <c r="F47" s="1190">
        <v>7.8540000000000001</v>
      </c>
      <c r="G47" s="1166" t="s">
        <v>411</v>
      </c>
      <c r="H47" s="1167">
        <v>39.82</v>
      </c>
      <c r="I47" s="1164">
        <v>170.142</v>
      </c>
      <c r="J47" s="1164">
        <v>4.2149999999999999</v>
      </c>
      <c r="K47" s="1196">
        <v>4.7E-2</v>
      </c>
      <c r="M47" s="180" t="s">
        <v>168</v>
      </c>
      <c r="N47" s="183">
        <v>3746.2869999999998</v>
      </c>
      <c r="O47" s="1156">
        <v>16082.907999999999</v>
      </c>
      <c r="P47" s="1156">
        <v>1575.51</v>
      </c>
      <c r="Q47" s="1192">
        <v>9.859</v>
      </c>
      <c r="R47" s="180" t="s">
        <v>168</v>
      </c>
      <c r="S47" s="183">
        <v>1405.3889999999999</v>
      </c>
      <c r="T47" s="1156">
        <v>6034.6279999999997</v>
      </c>
      <c r="U47" s="1156">
        <v>1073.5119999999999</v>
      </c>
      <c r="V47" s="1192">
        <v>10.657999999999999</v>
      </c>
    </row>
    <row r="48" spans="2:23">
      <c r="B48" s="1159" t="s">
        <v>411</v>
      </c>
      <c r="C48" s="1160">
        <v>152.495</v>
      </c>
      <c r="D48" s="1157">
        <v>653.279</v>
      </c>
      <c r="E48" s="1157">
        <v>22.588000000000001</v>
      </c>
      <c r="F48" s="1194">
        <v>0.25</v>
      </c>
      <c r="G48" s="526" t="s">
        <v>208</v>
      </c>
      <c r="H48" s="826"/>
      <c r="I48" s="826"/>
      <c r="J48" s="826"/>
      <c r="K48" s="1199"/>
      <c r="M48" s="164" t="s">
        <v>131</v>
      </c>
      <c r="N48" s="165">
        <v>2123.3440000000001</v>
      </c>
      <c r="O48" s="1155">
        <v>8959.3019999999997</v>
      </c>
      <c r="P48" s="1155">
        <v>941.78499999999997</v>
      </c>
      <c r="Q48" s="1190">
        <v>35.341999999999999</v>
      </c>
      <c r="R48" s="164" t="s">
        <v>134</v>
      </c>
      <c r="S48" s="165">
        <v>952.05700000000002</v>
      </c>
      <c r="T48" s="1155">
        <v>4071.16</v>
      </c>
      <c r="U48" s="1155">
        <v>536.78800000000001</v>
      </c>
      <c r="V48" s="1190">
        <v>12.666</v>
      </c>
    </row>
    <row r="49" spans="2:22" ht="13.5" thickBot="1">
      <c r="B49" s="1166" t="s">
        <v>451</v>
      </c>
      <c r="C49" s="1167">
        <v>45.442</v>
      </c>
      <c r="D49" s="1164">
        <v>192.47900000000001</v>
      </c>
      <c r="E49" s="1164">
        <v>37.566000000000003</v>
      </c>
      <c r="F49" s="1196">
        <v>0.32</v>
      </c>
      <c r="G49" s="1168"/>
      <c r="H49" s="826"/>
      <c r="I49" s="826"/>
      <c r="J49" s="826"/>
      <c r="K49" s="1199"/>
      <c r="M49" s="164" t="s">
        <v>134</v>
      </c>
      <c r="N49" s="165">
        <v>1874.7180000000001</v>
      </c>
      <c r="O49" s="1155">
        <v>7894.5749999999998</v>
      </c>
      <c r="P49" s="1155">
        <v>1153.2929999999999</v>
      </c>
      <c r="Q49" s="1190">
        <v>38.08</v>
      </c>
      <c r="R49" s="164" t="s">
        <v>131</v>
      </c>
      <c r="S49" s="165">
        <v>412.53500000000003</v>
      </c>
      <c r="T49" s="1155">
        <v>1777.056</v>
      </c>
      <c r="U49" s="1155">
        <v>186.608</v>
      </c>
      <c r="V49" s="1190">
        <v>6.8650000000000002</v>
      </c>
    </row>
    <row r="50" spans="2:22">
      <c r="B50" s="526" t="s">
        <v>438</v>
      </c>
      <c r="C50" s="826"/>
      <c r="D50" s="826"/>
      <c r="E50" s="826"/>
      <c r="F50" s="1199"/>
      <c r="G50" s="1168"/>
      <c r="H50" s="826"/>
      <c r="I50" s="826"/>
      <c r="J50" s="826"/>
      <c r="K50" s="1199"/>
      <c r="M50" s="1159" t="s">
        <v>111</v>
      </c>
      <c r="N50" s="1160">
        <v>1213.5619999999999</v>
      </c>
      <c r="O50" s="1157">
        <v>5135.32</v>
      </c>
      <c r="P50" s="1157">
        <v>443.82</v>
      </c>
      <c r="Q50" s="1194">
        <v>5.149</v>
      </c>
      <c r="R50" s="1159" t="s">
        <v>104</v>
      </c>
      <c r="S50" s="1160">
        <v>89.317999999999998</v>
      </c>
      <c r="T50" s="1157">
        <v>383.16399999999999</v>
      </c>
      <c r="U50" s="1157">
        <v>32.42</v>
      </c>
      <c r="V50" s="1194">
        <v>1.4</v>
      </c>
    </row>
    <row r="51" spans="2:22" ht="15" thickBot="1">
      <c r="B51" s="1434"/>
      <c r="C51" s="1435"/>
      <c r="D51" s="1435"/>
      <c r="E51" s="1435"/>
      <c r="F51" s="1436"/>
      <c r="M51" s="1166" t="s">
        <v>130</v>
      </c>
      <c r="N51" s="1167">
        <v>78.828000000000003</v>
      </c>
      <c r="O51" s="1164">
        <v>336.589</v>
      </c>
      <c r="P51" s="1164">
        <v>71.138000000000005</v>
      </c>
      <c r="Q51" s="1196">
        <v>1.5629999999999999</v>
      </c>
      <c r="R51" s="1166" t="s">
        <v>130</v>
      </c>
      <c r="S51" s="1167">
        <v>35.482999999999997</v>
      </c>
      <c r="T51" s="1164">
        <v>151.089</v>
      </c>
      <c r="U51" s="1164">
        <v>16.059999999999999</v>
      </c>
      <c r="V51" s="1196">
        <v>0.56999999999999995</v>
      </c>
    </row>
    <row r="52" spans="2:22">
      <c r="B52" s="1168"/>
      <c r="C52" s="826"/>
      <c r="D52" s="826"/>
      <c r="E52" s="826"/>
      <c r="F52" s="1199"/>
      <c r="M52" s="526" t="s">
        <v>438</v>
      </c>
      <c r="N52" s="527"/>
      <c r="O52" s="527"/>
      <c r="P52" s="527"/>
      <c r="Q52" s="1457"/>
      <c r="R52" s="526" t="s">
        <v>208</v>
      </c>
    </row>
    <row r="53" spans="2:22">
      <c r="B53" s="1168"/>
      <c r="C53" s="826"/>
      <c r="D53" s="826"/>
      <c r="E53" s="826"/>
      <c r="F53" s="1199"/>
    </row>
    <row r="54" spans="2:22">
      <c r="B54" s="1168"/>
      <c r="C54" s="826"/>
      <c r="D54" s="826"/>
      <c r="E54" s="826"/>
      <c r="F54" s="1199"/>
      <c r="R54" s="1168"/>
      <c r="S54" s="826"/>
      <c r="T54" s="826"/>
      <c r="U54" s="826"/>
      <c r="V54" s="1199"/>
    </row>
    <row r="55" spans="2:22">
      <c r="C55" s="826"/>
      <c r="D55" s="826"/>
      <c r="E55" s="826"/>
      <c r="F55" s="1199"/>
    </row>
    <row r="56" spans="2:22">
      <c r="B56" s="1168"/>
      <c r="C56" s="826"/>
      <c r="D56" s="826"/>
      <c r="E56" s="826"/>
      <c r="F56" s="119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72"/>
      <c r="R1" s="1672"/>
      <c r="S1" s="1672"/>
      <c r="T1" s="1672"/>
      <c r="U1" s="1672"/>
      <c r="V1" s="1672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73" t="s">
        <v>485</v>
      </c>
      <c r="B3" s="1674"/>
      <c r="C3" s="1674"/>
      <c r="D3" s="1674"/>
      <c r="E3" s="1674"/>
      <c r="F3" s="1674"/>
      <c r="G3" s="1674"/>
      <c r="H3" s="1674"/>
      <c r="I3" s="1674"/>
      <c r="J3" s="1675"/>
      <c r="K3" s="1673">
        <v>2017</v>
      </c>
      <c r="L3" s="1674"/>
      <c r="M3" s="1675"/>
      <c r="N3" s="1673">
        <v>2016</v>
      </c>
      <c r="O3" s="1674"/>
      <c r="P3" s="1675"/>
      <c r="Q3" s="1673">
        <v>2015</v>
      </c>
      <c r="R3" s="1674"/>
      <c r="S3" s="1675"/>
      <c r="T3" s="1673">
        <v>2014</v>
      </c>
      <c r="U3" s="1674"/>
      <c r="V3" s="1675"/>
    </row>
    <row r="4" spans="1:22" ht="24.75" customHeight="1">
      <c r="A4" s="81" t="s">
        <v>2</v>
      </c>
      <c r="B4" s="1689" t="s">
        <v>159</v>
      </c>
      <c r="C4" s="1690"/>
      <c r="D4" s="1690"/>
      <c r="E4" s="1690"/>
      <c r="F4" s="1691"/>
      <c r="G4" s="1051" t="s">
        <v>209</v>
      </c>
      <c r="H4" s="1052" t="s">
        <v>4</v>
      </c>
      <c r="I4" s="1053" t="s">
        <v>5</v>
      </c>
      <c r="J4" s="1054" t="s">
        <v>210</v>
      </c>
      <c r="K4" s="1254" t="s">
        <v>4</v>
      </c>
      <c r="L4" s="1255" t="s">
        <v>5</v>
      </c>
      <c r="M4" s="1256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692"/>
      <c r="C5" s="1693"/>
      <c r="D5" s="1693"/>
      <c r="E5" s="1693"/>
      <c r="F5" s="1694"/>
      <c r="G5" s="1055" t="s">
        <v>484</v>
      </c>
      <c r="H5" s="1056" t="s">
        <v>8</v>
      </c>
      <c r="I5" s="1057" t="s">
        <v>9</v>
      </c>
      <c r="J5" s="1058" t="s">
        <v>212</v>
      </c>
      <c r="K5" s="1257" t="s">
        <v>8</v>
      </c>
      <c r="L5" s="1258" t="s">
        <v>9</v>
      </c>
      <c r="M5" s="1259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9" t="s">
        <v>18</v>
      </c>
      <c r="H6" s="1060" t="s">
        <v>10</v>
      </c>
      <c r="I6" s="1061" t="s">
        <v>214</v>
      </c>
      <c r="J6" s="1062" t="s">
        <v>18</v>
      </c>
      <c r="K6" s="1260" t="s">
        <v>10</v>
      </c>
      <c r="L6" s="1261" t="s">
        <v>214</v>
      </c>
      <c r="M6" s="1262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695" t="s">
        <v>11</v>
      </c>
      <c r="B7" s="1684"/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5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3">
        <v>-12.159956312697725</v>
      </c>
      <c r="H8" s="1063">
        <v>61.43</v>
      </c>
      <c r="I8" s="1063">
        <v>92.8</v>
      </c>
      <c r="J8" s="1063">
        <v>27.907274336214442</v>
      </c>
      <c r="K8" s="1263">
        <v>61.28</v>
      </c>
      <c r="L8" s="1263">
        <v>92.1</v>
      </c>
      <c r="M8" s="1263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51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4">
        <v>-12.709565089356373</v>
      </c>
      <c r="H9" s="1064">
        <v>57.58</v>
      </c>
      <c r="I9" s="1064">
        <v>94.7</v>
      </c>
      <c r="J9" s="1064">
        <v>56.13318590833417</v>
      </c>
      <c r="K9" s="1264">
        <v>57.54</v>
      </c>
      <c r="L9" s="1264">
        <v>93.5</v>
      </c>
      <c r="M9" s="1264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52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4">
        <v>-12.428809800674532</v>
      </c>
      <c r="H10" s="1064">
        <v>53.25</v>
      </c>
      <c r="I10" s="1064">
        <v>96.4</v>
      </c>
      <c r="J10" s="1064">
        <v>13.819110834286082</v>
      </c>
      <c r="K10" s="1264">
        <v>53.29</v>
      </c>
      <c r="L10" s="1264">
        <v>95.3</v>
      </c>
      <c r="M10" s="1264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52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4">
        <v>-12.486469695400825</v>
      </c>
      <c r="H11" s="1064">
        <v>48.34</v>
      </c>
      <c r="I11" s="1064">
        <v>97.2</v>
      </c>
      <c r="J11" s="1064">
        <v>1.9354811893782318</v>
      </c>
      <c r="K11" s="1264">
        <v>48.35</v>
      </c>
      <c r="L11" s="1264">
        <v>97</v>
      </c>
      <c r="M11" s="1264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52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4">
        <v>-13.411064447593372</v>
      </c>
      <c r="H12" s="1064">
        <v>43.49</v>
      </c>
      <c r="I12" s="1064">
        <v>100.5</v>
      </c>
      <c r="J12" s="1064">
        <v>0.18928944707244247</v>
      </c>
      <c r="K12" s="1264">
        <v>43.52</v>
      </c>
      <c r="L12" s="1264">
        <v>100</v>
      </c>
      <c r="M12" s="1264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52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4">
        <v>-5.1558591392506532</v>
      </c>
      <c r="H13" s="1064">
        <v>37.9</v>
      </c>
      <c r="I13" s="1064">
        <v>94.7</v>
      </c>
      <c r="J13" s="1064">
        <v>1.5658284714631852E-2</v>
      </c>
      <c r="K13" s="1264">
        <v>38.409999999999997</v>
      </c>
      <c r="L13" s="1264">
        <v>101.9</v>
      </c>
      <c r="M13" s="1264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52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5">
        <v>-12.410011130314746</v>
      </c>
      <c r="H14" s="1065">
        <v>57.85</v>
      </c>
      <c r="I14" s="1065">
        <v>94.5</v>
      </c>
      <c r="J14" s="1065">
        <v>100</v>
      </c>
      <c r="K14" s="1265">
        <v>57.58</v>
      </c>
      <c r="L14" s="1265">
        <v>93.5</v>
      </c>
      <c r="M14" s="1265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53">
        <v>100</v>
      </c>
    </row>
    <row r="15" spans="1:22" ht="15" thickBot="1">
      <c r="A15" s="1688" t="s">
        <v>46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3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3">
        <v>-12.483381782910902</v>
      </c>
      <c r="H16" s="1063">
        <v>61.37</v>
      </c>
      <c r="I16" s="1063">
        <v>91.3</v>
      </c>
      <c r="J16" s="1063">
        <v>26.752288825942884</v>
      </c>
      <c r="K16" s="1263">
        <v>61.12</v>
      </c>
      <c r="L16" s="1263">
        <v>91.8</v>
      </c>
      <c r="M16" s="1263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51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4">
        <v>-13.092769365489282</v>
      </c>
      <c r="H17" s="1064">
        <v>57.79</v>
      </c>
      <c r="I17" s="1064">
        <v>93.3</v>
      </c>
      <c r="J17" s="1064">
        <v>58.766661831776943</v>
      </c>
      <c r="K17" s="1264">
        <v>57.82</v>
      </c>
      <c r="L17" s="1264">
        <v>92.2</v>
      </c>
      <c r="M17" s="1264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52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4">
        <v>-12.841803217881051</v>
      </c>
      <c r="H18" s="1064">
        <v>53.23</v>
      </c>
      <c r="I18" s="1064">
        <v>95.1</v>
      </c>
      <c r="J18" s="1064">
        <v>13.002983765983622</v>
      </c>
      <c r="K18" s="1264">
        <v>53.26</v>
      </c>
      <c r="L18" s="1264">
        <v>94.6</v>
      </c>
      <c r="M18" s="1264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52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4">
        <v>-13.313214880880039</v>
      </c>
      <c r="H19" s="1064">
        <v>48.33</v>
      </c>
      <c r="I19" s="1064">
        <v>96.6</v>
      </c>
      <c r="J19" s="1064">
        <v>1.3648857513147343</v>
      </c>
      <c r="K19" s="1264">
        <v>48.25</v>
      </c>
      <c r="L19" s="1264">
        <v>96</v>
      </c>
      <c r="M19" s="1264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52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4">
        <v>-15.261965872045577</v>
      </c>
      <c r="H20" s="1064">
        <v>43.38</v>
      </c>
      <c r="I20" s="1064">
        <v>98.1</v>
      </c>
      <c r="J20" s="1064">
        <v>0.10540300734963523</v>
      </c>
      <c r="K20" s="1264">
        <v>43.35</v>
      </c>
      <c r="L20" s="1264">
        <v>96.5</v>
      </c>
      <c r="M20" s="1264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52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4">
        <v>-16.224474720232209</v>
      </c>
      <c r="H21" s="1064">
        <v>37.39</v>
      </c>
      <c r="I21" s="1064">
        <v>98.1</v>
      </c>
      <c r="J21" s="1064">
        <v>7.776817632179675E-3</v>
      </c>
      <c r="K21" s="1264">
        <v>38.39</v>
      </c>
      <c r="L21" s="1264">
        <v>93.4</v>
      </c>
      <c r="M21" s="1264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52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5">
        <v>-12.863028094798018</v>
      </c>
      <c r="H22" s="1065">
        <v>58.01</v>
      </c>
      <c r="I22" s="1065">
        <v>93.1</v>
      </c>
      <c r="J22" s="1065">
        <v>100</v>
      </c>
      <c r="K22" s="1265">
        <v>57.84</v>
      </c>
      <c r="L22" s="1265">
        <v>92.5</v>
      </c>
      <c r="M22" s="1265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53">
        <v>100</v>
      </c>
    </row>
    <row r="23" spans="1:22" ht="15" thickBot="1">
      <c r="A23" s="1688" t="s">
        <v>47</v>
      </c>
      <c r="B23" s="1682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3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3">
        <v>-11.4011374957292</v>
      </c>
      <c r="H24" s="1063">
        <v>61.49</v>
      </c>
      <c r="I24" s="1063">
        <v>93.2</v>
      </c>
      <c r="J24" s="1063">
        <v>31.483889726549226</v>
      </c>
      <c r="K24" s="1263">
        <v>61.2</v>
      </c>
      <c r="L24" s="1263">
        <v>92.2</v>
      </c>
      <c r="M24" s="1263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51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4">
        <v>-12.456403560046279</v>
      </c>
      <c r="H25" s="1064">
        <v>57.05</v>
      </c>
      <c r="I25" s="1064">
        <v>95.6</v>
      </c>
      <c r="J25" s="1064">
        <v>52.829976489621124</v>
      </c>
      <c r="K25" s="1264">
        <v>57.03</v>
      </c>
      <c r="L25" s="1264">
        <v>94.1</v>
      </c>
      <c r="M25" s="1264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52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4">
        <v>-11.726320131790146</v>
      </c>
      <c r="H26" s="1064">
        <v>53.17</v>
      </c>
      <c r="I26" s="1064">
        <v>97.2</v>
      </c>
      <c r="J26" s="1064">
        <v>13.744186303292475</v>
      </c>
      <c r="K26" s="1264">
        <v>53.27</v>
      </c>
      <c r="L26" s="1264">
        <v>95.4</v>
      </c>
      <c r="M26" s="1264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52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4">
        <v>-11.169786192285823</v>
      </c>
      <c r="H27" s="1064">
        <v>48.33</v>
      </c>
      <c r="I27" s="1064">
        <v>96.9</v>
      </c>
      <c r="J27" s="1064">
        <v>1.7641372050825603</v>
      </c>
      <c r="K27" s="1264">
        <v>48.3</v>
      </c>
      <c r="L27" s="1264">
        <v>96.1</v>
      </c>
      <c r="M27" s="1264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52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4">
        <v>-10.570393783678721</v>
      </c>
      <c r="H28" s="1064">
        <v>43.53</v>
      </c>
      <c r="I28" s="1064">
        <v>98.3</v>
      </c>
      <c r="J28" s="1064">
        <v>0.15666770130327407</v>
      </c>
      <c r="K28" s="1264">
        <v>43.45</v>
      </c>
      <c r="L28" s="1264">
        <v>97.6</v>
      </c>
      <c r="M28" s="1264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52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4">
        <v>-2.793003669067339</v>
      </c>
      <c r="H29" s="1064">
        <v>37.549999999999997</v>
      </c>
      <c r="I29" s="1064">
        <v>97.6</v>
      </c>
      <c r="J29" s="1064">
        <v>2.1142574151342391E-2</v>
      </c>
      <c r="K29" s="1264">
        <v>37.58</v>
      </c>
      <c r="L29" s="1264">
        <v>95.2</v>
      </c>
      <c r="M29" s="1264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52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5">
        <v>-11.929087544328807</v>
      </c>
      <c r="H30" s="1065">
        <v>57.74</v>
      </c>
      <c r="I30" s="1065">
        <v>95.1</v>
      </c>
      <c r="J30" s="1065">
        <v>100</v>
      </c>
      <c r="K30" s="1265">
        <v>57.28</v>
      </c>
      <c r="L30" s="1265">
        <v>93.9</v>
      </c>
      <c r="M30" s="1265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53">
        <v>100</v>
      </c>
    </row>
    <row r="31" spans="1:22" ht="15" thickBot="1">
      <c r="A31" s="1688" t="s">
        <v>188</v>
      </c>
      <c r="B31" s="1682"/>
      <c r="C31" s="1682"/>
      <c r="D31" s="1682"/>
      <c r="E31" s="1682"/>
      <c r="F31" s="1682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3">
        <v>-12.655577029165791</v>
      </c>
      <c r="H32" s="1063">
        <v>61.3</v>
      </c>
      <c r="I32" s="1063">
        <v>93.6</v>
      </c>
      <c r="J32" s="1063">
        <v>28.780334124930107</v>
      </c>
      <c r="K32" s="1263">
        <v>61.27</v>
      </c>
      <c r="L32" s="1263">
        <v>92.6</v>
      </c>
      <c r="M32" s="1263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51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4">
        <v>-12.425222665041213</v>
      </c>
      <c r="H33" s="1064">
        <v>57.85</v>
      </c>
      <c r="I33" s="1064">
        <v>94.9</v>
      </c>
      <c r="J33" s="1064">
        <v>56.187774269631355</v>
      </c>
      <c r="K33" s="1264">
        <v>57.79</v>
      </c>
      <c r="L33" s="1264">
        <v>93.8</v>
      </c>
      <c r="M33" s="1264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52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4">
        <v>-12.109270130404147</v>
      </c>
      <c r="H34" s="1064">
        <v>53.14</v>
      </c>
      <c r="I34" s="1064">
        <v>95.9</v>
      </c>
      <c r="J34" s="1064">
        <v>12.740748069089086</v>
      </c>
      <c r="K34" s="1264">
        <v>53.14</v>
      </c>
      <c r="L34" s="1264">
        <v>95.5</v>
      </c>
      <c r="M34" s="1264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52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4">
        <v>-11.852589366778647</v>
      </c>
      <c r="H35" s="1064">
        <v>48.11</v>
      </c>
      <c r="I35" s="1064">
        <v>97.5</v>
      </c>
      <c r="J35" s="1064">
        <v>2.0843985155229063</v>
      </c>
      <c r="K35" s="1264">
        <v>48.09</v>
      </c>
      <c r="L35" s="1264">
        <v>97.2</v>
      </c>
      <c r="M35" s="1264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52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4">
        <v>-11.823556143921282</v>
      </c>
      <c r="H36" s="1064">
        <v>43.34</v>
      </c>
      <c r="I36" s="1064">
        <v>100</v>
      </c>
      <c r="J36" s="1064">
        <v>0.20062254619528747</v>
      </c>
      <c r="K36" s="1264">
        <v>43.26</v>
      </c>
      <c r="L36" s="1264">
        <v>99.6</v>
      </c>
      <c r="M36" s="1264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52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4">
        <v>-12.853534148049153</v>
      </c>
      <c r="H37" s="1064">
        <v>37.79</v>
      </c>
      <c r="I37" s="1064">
        <v>99.8</v>
      </c>
      <c r="J37" s="1064">
        <v>6.1224746312628147E-3</v>
      </c>
      <c r="K37" s="1264">
        <v>37.25</v>
      </c>
      <c r="L37" s="1264">
        <v>97.3</v>
      </c>
      <c r="M37" s="1264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52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5">
        <v>-12.294392511556888</v>
      </c>
      <c r="H38" s="1065">
        <v>58.01</v>
      </c>
      <c r="I38" s="1065">
        <v>94.7</v>
      </c>
      <c r="J38" s="1065">
        <v>100</v>
      </c>
      <c r="K38" s="1265">
        <v>57.78</v>
      </c>
      <c r="L38" s="1265">
        <v>93.8</v>
      </c>
      <c r="M38" s="1265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53">
        <v>100</v>
      </c>
    </row>
    <row r="39" spans="1:22" ht="15" thickBot="1">
      <c r="A39" s="1688" t="s">
        <v>48</v>
      </c>
      <c r="B39" s="1682"/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3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3">
        <v>-12.735111704834171</v>
      </c>
      <c r="H40" s="1063">
        <v>61.47</v>
      </c>
      <c r="I40" s="1063">
        <v>92.8</v>
      </c>
      <c r="J40" s="1063">
        <v>24.294937116591694</v>
      </c>
      <c r="K40" s="1263">
        <v>61.45</v>
      </c>
      <c r="L40" s="1263">
        <v>91.9</v>
      </c>
      <c r="M40" s="1263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51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4">
        <v>-12.755064097339192</v>
      </c>
      <c r="H41" s="1064">
        <v>57.83</v>
      </c>
      <c r="I41" s="1064">
        <v>94.7</v>
      </c>
      <c r="J41" s="1064">
        <v>58.052104116893169</v>
      </c>
      <c r="K41" s="1264">
        <v>57.83</v>
      </c>
      <c r="L41" s="1264">
        <v>93.7</v>
      </c>
      <c r="M41" s="1264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52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4">
        <v>-13.088385777922973</v>
      </c>
      <c r="H42" s="1064">
        <v>53.4</v>
      </c>
      <c r="I42" s="1064">
        <v>96.5</v>
      </c>
      <c r="J42" s="1064">
        <v>14.978940057935425</v>
      </c>
      <c r="K42" s="1264">
        <v>53.4</v>
      </c>
      <c r="L42" s="1264">
        <v>95.4</v>
      </c>
      <c r="M42" s="1264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52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4">
        <v>-13.537370145250494</v>
      </c>
      <c r="H43" s="1064">
        <v>48.48</v>
      </c>
      <c r="I43" s="1064">
        <v>97.6</v>
      </c>
      <c r="J43" s="1064">
        <v>2.3851979006587287</v>
      </c>
      <c r="K43" s="1264">
        <v>48.53</v>
      </c>
      <c r="L43" s="1264">
        <v>98</v>
      </c>
      <c r="M43" s="1264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52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4">
        <v>-14.918904295836894</v>
      </c>
      <c r="H44" s="1064">
        <v>43.55</v>
      </c>
      <c r="I44" s="1064">
        <v>102.7</v>
      </c>
      <c r="J44" s="1064">
        <v>0.26910352910746815</v>
      </c>
      <c r="K44" s="1264">
        <v>43.69</v>
      </c>
      <c r="L44" s="1264">
        <v>102.6</v>
      </c>
      <c r="M44" s="1264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52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4">
        <v>-11.823776113965963</v>
      </c>
      <c r="H45" s="1064">
        <v>38.44</v>
      </c>
      <c r="I45" s="1064">
        <v>89.8</v>
      </c>
      <c r="J45" s="1064">
        <v>1.9717278813520433E-2</v>
      </c>
      <c r="K45" s="1264">
        <v>38.75</v>
      </c>
      <c r="L45" s="1264">
        <v>104.7</v>
      </c>
      <c r="M45" s="1264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52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5">
        <v>-12.722893184566988</v>
      </c>
      <c r="H46" s="1065">
        <v>57.79</v>
      </c>
      <c r="I46" s="1065">
        <v>94.6</v>
      </c>
      <c r="J46" s="1065">
        <v>100</v>
      </c>
      <c r="K46" s="1265">
        <v>57.67</v>
      </c>
      <c r="L46" s="1265">
        <v>93.7</v>
      </c>
      <c r="M46" s="1265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53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D16" zoomScale="85" workbookViewId="0">
      <selection activeCell="I26" sqref="I26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44"/>
      <c r="C1" s="1645"/>
      <c r="D1" s="1645"/>
      <c r="G1" s="1647"/>
      <c r="H1" s="1647"/>
      <c r="I1" s="1647"/>
      <c r="J1" s="1647"/>
      <c r="K1" s="1647"/>
      <c r="L1" s="1647"/>
      <c r="M1" s="1647"/>
      <c r="N1" s="1648"/>
      <c r="O1" s="1648"/>
      <c r="P1" s="1450"/>
    </row>
    <row r="2" spans="2:16" ht="28.5" customHeight="1">
      <c r="B2" s="896" t="s">
        <v>592</v>
      </c>
      <c r="C2" s="896"/>
      <c r="D2" s="896"/>
      <c r="E2" s="1649"/>
      <c r="F2" s="1437"/>
      <c r="G2" s="1647"/>
      <c r="H2" s="1647"/>
      <c r="I2" s="1647"/>
      <c r="J2" s="1647"/>
      <c r="K2" s="1647"/>
      <c r="L2" s="1647"/>
      <c r="M2" s="1647"/>
      <c r="N2" s="1648"/>
      <c r="O2" s="1648"/>
      <c r="P2" s="1450"/>
    </row>
    <row r="3" spans="2:16" ht="21.75" customHeight="1" thickBot="1">
      <c r="B3" s="897" t="s">
        <v>356</v>
      </c>
      <c r="C3" s="897"/>
      <c r="D3" s="897"/>
      <c r="E3" s="897"/>
    </row>
    <row r="4" spans="2:16" ht="21" customHeight="1" thickBot="1">
      <c r="B4" s="1756" t="s">
        <v>357</v>
      </c>
      <c r="C4" s="1757"/>
      <c r="D4" s="1757"/>
      <c r="E4" s="1758"/>
    </row>
    <row r="5" spans="2:16" ht="21" customHeight="1" thickBot="1">
      <c r="B5" s="898" t="s">
        <v>358</v>
      </c>
      <c r="C5" s="899" t="s">
        <v>593</v>
      </c>
      <c r="D5" s="900" t="s">
        <v>594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6" ht="21" customHeight="1">
      <c r="B7" s="908" t="s">
        <v>360</v>
      </c>
      <c r="C7" s="909">
        <v>5142.8450000000003</v>
      </c>
      <c r="D7" s="910">
        <v>6407.4319999999998</v>
      </c>
      <c r="E7" s="1650">
        <v>-19.736253151028365</v>
      </c>
      <c r="F7" s="911"/>
    </row>
    <row r="8" spans="2:16" ht="21" customHeight="1">
      <c r="B8" s="913" t="s">
        <v>361</v>
      </c>
      <c r="C8" s="914">
        <v>5138.63</v>
      </c>
      <c r="D8" s="915">
        <v>6347.2780000000002</v>
      </c>
      <c r="E8" s="1651">
        <v>-19.04198933779173</v>
      </c>
      <c r="F8" s="911"/>
    </row>
    <row r="9" spans="2:16" ht="21" customHeight="1">
      <c r="B9" s="916" t="s">
        <v>362</v>
      </c>
      <c r="C9" s="917">
        <v>310565.60800000001</v>
      </c>
      <c r="D9" s="918">
        <v>327784.60600000003</v>
      </c>
      <c r="E9" s="1651">
        <v>-5.2531441943310844</v>
      </c>
      <c r="F9" s="911"/>
    </row>
    <row r="10" spans="2:16" ht="21" customHeight="1" thickBot="1">
      <c r="B10" s="913" t="s">
        <v>361</v>
      </c>
      <c r="C10" s="917">
        <v>220054.96900000001</v>
      </c>
      <c r="D10" s="918">
        <v>235189.11900000001</v>
      </c>
      <c r="E10" s="1652">
        <v>-6.4348852805558545</v>
      </c>
      <c r="F10" s="911"/>
    </row>
    <row r="11" spans="2:16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6" ht="21" customHeight="1">
      <c r="B12" s="908" t="s">
        <v>364</v>
      </c>
      <c r="C12" s="921">
        <v>143236.149</v>
      </c>
      <c r="D12" s="910">
        <v>169026.728</v>
      </c>
      <c r="E12" s="1653">
        <v>-15.258284476760384</v>
      </c>
      <c r="F12" s="911"/>
    </row>
    <row r="13" spans="2:16" ht="21" customHeight="1">
      <c r="B13" s="913" t="s">
        <v>361</v>
      </c>
      <c r="C13" s="922">
        <v>143236.149</v>
      </c>
      <c r="D13" s="915">
        <v>169026.728</v>
      </c>
      <c r="E13" s="1654">
        <v>-15.258284476760384</v>
      </c>
      <c r="F13" s="911"/>
    </row>
    <row r="14" spans="2:16" ht="21" customHeight="1">
      <c r="B14" s="916" t="s">
        <v>365</v>
      </c>
      <c r="C14" s="923">
        <v>456657.73499999999</v>
      </c>
      <c r="D14" s="918">
        <v>504687.76</v>
      </c>
      <c r="E14" s="1654">
        <v>-9.5167802365565635</v>
      </c>
      <c r="F14" s="911"/>
    </row>
    <row r="15" spans="2:16" ht="21" customHeight="1" thickBot="1">
      <c r="B15" s="924" t="s">
        <v>361</v>
      </c>
      <c r="C15" s="925">
        <v>456037.69799999997</v>
      </c>
      <c r="D15" s="926">
        <v>504602.42099999997</v>
      </c>
      <c r="E15" s="1655">
        <v>-9.6243539426062323</v>
      </c>
      <c r="F15" s="911"/>
    </row>
    <row r="16" spans="2:16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656" t="s">
        <v>367</v>
      </c>
      <c r="C18" s="1657">
        <f>C8/C7*100</f>
        <v>99.91804147315348</v>
      </c>
      <c r="D18" s="1658">
        <f>C13/C12*100</f>
        <v>100</v>
      </c>
      <c r="E18" s="934"/>
      <c r="F18" s="911"/>
    </row>
    <row r="19" spans="2:6" ht="21" customHeight="1" thickBot="1">
      <c r="B19" s="1659" t="s">
        <v>368</v>
      </c>
      <c r="C19" s="1660">
        <f>C10/C9*100</f>
        <v>70.856193774038246</v>
      </c>
      <c r="D19" s="1661">
        <f>C15/C14*100</f>
        <v>99.864222818868924</v>
      </c>
      <c r="E19" s="933"/>
      <c r="F19" s="911"/>
    </row>
    <row r="20" spans="2:6" ht="21" customHeight="1" thickBot="1">
      <c r="B20" s="1662"/>
      <c r="C20" s="1663"/>
      <c r="D20" s="1663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I-VIII 2019 Rok</v>
      </c>
      <c r="D22" s="900" t="str">
        <f>D5</f>
        <v>I-VIII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1649" t="s">
        <v>595</v>
      </c>
      <c r="C27" s="1649"/>
      <c r="D27" s="1649"/>
      <c r="E27" s="1649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I-VIII 2019 Rok</v>
      </c>
      <c r="D31" s="900" t="str">
        <f>D5</f>
        <v>I-VIII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I-VIII 2019 Rok</v>
      </c>
      <c r="D44" s="900" t="str">
        <f>D5</f>
        <v>I-VIII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1" ht="23.25" customHeight="1"/>
    <row r="50" spans="1:11" ht="28.5" customHeight="1">
      <c r="A50" s="1451"/>
      <c r="B50" s="1664"/>
      <c r="C50" s="1665"/>
      <c r="D50" s="1647"/>
      <c r="E50" s="1647"/>
      <c r="F50" s="1647"/>
      <c r="G50" s="1647"/>
      <c r="H50" s="1648"/>
      <c r="I50" s="1648"/>
      <c r="J50" s="907"/>
      <c r="K50" s="907"/>
    </row>
    <row r="51" spans="1:11" ht="28.5" customHeight="1">
      <c r="A51" s="1451"/>
      <c r="B51" s="1646"/>
      <c r="C51" s="1666"/>
      <c r="D51" s="1647"/>
      <c r="E51" s="1647"/>
      <c r="F51" s="1647"/>
      <c r="G51" s="1647"/>
      <c r="H51" s="1648"/>
      <c r="I51" s="1648"/>
      <c r="J51" s="1450"/>
      <c r="K51" s="1450"/>
    </row>
    <row r="52" spans="1:11" ht="28.5" customHeight="1">
      <c r="A52" s="1451"/>
      <c r="B52" s="1646"/>
      <c r="C52" s="1666"/>
      <c r="D52" s="1647"/>
      <c r="E52" s="1647"/>
      <c r="F52" s="1647"/>
      <c r="G52" s="1647"/>
      <c r="H52" s="1648"/>
      <c r="I52" s="1648"/>
      <c r="J52" s="1450"/>
      <c r="K52" s="1450"/>
    </row>
    <row r="53" spans="1:11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1"/>
      <c r="K53" s="1451"/>
    </row>
    <row r="54" spans="1:11" ht="28.5" customHeight="1">
      <c r="B54" s="1450"/>
      <c r="C54" s="1450"/>
      <c r="D54" s="1450"/>
      <c r="E54" s="1450"/>
      <c r="F54" s="1450"/>
      <c r="G54" s="1450"/>
      <c r="H54" s="1450"/>
      <c r="I54" s="1450"/>
      <c r="J54" s="1451"/>
      <c r="K54" s="1451"/>
    </row>
    <row r="55" spans="1:11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</row>
    <row r="56" spans="1:11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</row>
    <row r="57" spans="1:11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</row>
    <row r="58" spans="1:11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D22" zoomScale="85" workbookViewId="0">
      <selection activeCell="AB57" sqref="AB57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8.28515625" style="895" customWidth="1"/>
    <col min="6" max="6" width="16.140625" style="895" customWidth="1"/>
    <col min="7" max="8" width="9.140625" style="895" customWidth="1"/>
    <col min="9" max="10" width="9.140625" style="895"/>
    <col min="11" max="11" width="9" style="895" customWidth="1"/>
    <col min="12" max="253" width="9.140625" style="895"/>
    <col min="254" max="254" width="12" style="895" customWidth="1"/>
    <col min="255" max="255" width="54.140625" style="895" customWidth="1"/>
    <col min="256" max="256" width="21.28515625" style="895" customWidth="1"/>
    <col min="257" max="257" width="22" style="895" customWidth="1"/>
    <col min="258" max="258" width="22.7109375" style="895" customWidth="1"/>
    <col min="259" max="259" width="16.140625" style="895" customWidth="1"/>
    <col min="260" max="260" width="12.7109375" style="895" customWidth="1"/>
    <col min="261" max="261" width="9.140625" style="895" customWidth="1"/>
    <col min="262" max="262" width="9.140625" style="895"/>
    <col min="263" max="264" width="9.140625" style="895" customWidth="1"/>
    <col min="265" max="266" width="9.140625" style="895"/>
    <col min="267" max="267" width="9" style="895" customWidth="1"/>
    <col min="268" max="509" width="9.140625" style="895"/>
    <col min="510" max="510" width="12" style="895" customWidth="1"/>
    <col min="511" max="511" width="54.140625" style="895" customWidth="1"/>
    <col min="512" max="512" width="21.28515625" style="895" customWidth="1"/>
    <col min="513" max="513" width="22" style="895" customWidth="1"/>
    <col min="514" max="514" width="22.7109375" style="895" customWidth="1"/>
    <col min="515" max="515" width="16.140625" style="895" customWidth="1"/>
    <col min="516" max="516" width="12.7109375" style="895" customWidth="1"/>
    <col min="517" max="517" width="9.140625" style="895" customWidth="1"/>
    <col min="518" max="518" width="9.140625" style="895"/>
    <col min="519" max="520" width="9.140625" style="895" customWidth="1"/>
    <col min="521" max="522" width="9.140625" style="895"/>
    <col min="523" max="523" width="9" style="895" customWidth="1"/>
    <col min="524" max="765" width="9.140625" style="895"/>
    <col min="766" max="766" width="12" style="895" customWidth="1"/>
    <col min="767" max="767" width="54.140625" style="895" customWidth="1"/>
    <col min="768" max="768" width="21.28515625" style="895" customWidth="1"/>
    <col min="769" max="769" width="22" style="895" customWidth="1"/>
    <col min="770" max="770" width="22.7109375" style="895" customWidth="1"/>
    <col min="771" max="771" width="16.140625" style="895" customWidth="1"/>
    <col min="772" max="772" width="12.7109375" style="895" customWidth="1"/>
    <col min="773" max="773" width="9.140625" style="895" customWidth="1"/>
    <col min="774" max="774" width="9.140625" style="895"/>
    <col min="775" max="776" width="9.140625" style="895" customWidth="1"/>
    <col min="777" max="778" width="9.140625" style="895"/>
    <col min="779" max="779" width="9" style="895" customWidth="1"/>
    <col min="780" max="1021" width="9.140625" style="895"/>
    <col min="1022" max="1022" width="12" style="895" customWidth="1"/>
    <col min="1023" max="1023" width="54.140625" style="895" customWidth="1"/>
    <col min="1024" max="1024" width="21.28515625" style="895" customWidth="1"/>
    <col min="1025" max="1025" width="22" style="895" customWidth="1"/>
    <col min="1026" max="1026" width="22.7109375" style="895" customWidth="1"/>
    <col min="1027" max="1027" width="16.140625" style="895" customWidth="1"/>
    <col min="1028" max="1028" width="12.7109375" style="895" customWidth="1"/>
    <col min="1029" max="1029" width="9.140625" style="895" customWidth="1"/>
    <col min="1030" max="1030" width="9.140625" style="895"/>
    <col min="1031" max="1032" width="9.140625" style="895" customWidth="1"/>
    <col min="1033" max="1034" width="9.140625" style="895"/>
    <col min="1035" max="1035" width="9" style="895" customWidth="1"/>
    <col min="1036" max="1277" width="9.140625" style="895"/>
    <col min="1278" max="1278" width="12" style="895" customWidth="1"/>
    <col min="1279" max="1279" width="54.140625" style="895" customWidth="1"/>
    <col min="1280" max="1280" width="21.28515625" style="895" customWidth="1"/>
    <col min="1281" max="1281" width="22" style="895" customWidth="1"/>
    <col min="1282" max="1282" width="22.7109375" style="895" customWidth="1"/>
    <col min="1283" max="1283" width="16.140625" style="895" customWidth="1"/>
    <col min="1284" max="1284" width="12.7109375" style="895" customWidth="1"/>
    <col min="1285" max="1285" width="9.140625" style="895" customWidth="1"/>
    <col min="1286" max="1286" width="9.140625" style="895"/>
    <col min="1287" max="1288" width="9.140625" style="895" customWidth="1"/>
    <col min="1289" max="1290" width="9.140625" style="895"/>
    <col min="1291" max="1291" width="9" style="895" customWidth="1"/>
    <col min="1292" max="1533" width="9.140625" style="895"/>
    <col min="1534" max="1534" width="12" style="895" customWidth="1"/>
    <col min="1535" max="1535" width="54.140625" style="895" customWidth="1"/>
    <col min="1536" max="1536" width="21.28515625" style="895" customWidth="1"/>
    <col min="1537" max="1537" width="22" style="895" customWidth="1"/>
    <col min="1538" max="1538" width="22.7109375" style="895" customWidth="1"/>
    <col min="1539" max="1539" width="16.140625" style="895" customWidth="1"/>
    <col min="1540" max="1540" width="12.7109375" style="895" customWidth="1"/>
    <col min="1541" max="1541" width="9.140625" style="895" customWidth="1"/>
    <col min="1542" max="1542" width="9.140625" style="895"/>
    <col min="1543" max="1544" width="9.140625" style="895" customWidth="1"/>
    <col min="1545" max="1546" width="9.140625" style="895"/>
    <col min="1547" max="1547" width="9" style="895" customWidth="1"/>
    <col min="1548" max="1789" width="9.140625" style="895"/>
    <col min="1790" max="1790" width="12" style="895" customWidth="1"/>
    <col min="1791" max="1791" width="54.140625" style="895" customWidth="1"/>
    <col min="1792" max="1792" width="21.28515625" style="895" customWidth="1"/>
    <col min="1793" max="1793" width="22" style="895" customWidth="1"/>
    <col min="1794" max="1794" width="22.7109375" style="895" customWidth="1"/>
    <col min="1795" max="1795" width="16.140625" style="895" customWidth="1"/>
    <col min="1796" max="1796" width="12.7109375" style="895" customWidth="1"/>
    <col min="1797" max="1797" width="9.140625" style="895" customWidth="1"/>
    <col min="1798" max="1798" width="9.140625" style="895"/>
    <col min="1799" max="1800" width="9.140625" style="895" customWidth="1"/>
    <col min="1801" max="1802" width="9.140625" style="895"/>
    <col min="1803" max="1803" width="9" style="895" customWidth="1"/>
    <col min="1804" max="2045" width="9.140625" style="895"/>
    <col min="2046" max="2046" width="12" style="895" customWidth="1"/>
    <col min="2047" max="2047" width="54.140625" style="895" customWidth="1"/>
    <col min="2048" max="2048" width="21.28515625" style="895" customWidth="1"/>
    <col min="2049" max="2049" width="22" style="895" customWidth="1"/>
    <col min="2050" max="2050" width="22.7109375" style="895" customWidth="1"/>
    <col min="2051" max="2051" width="16.140625" style="895" customWidth="1"/>
    <col min="2052" max="2052" width="12.7109375" style="895" customWidth="1"/>
    <col min="2053" max="2053" width="9.140625" style="895" customWidth="1"/>
    <col min="2054" max="2054" width="9.140625" style="895"/>
    <col min="2055" max="2056" width="9.140625" style="895" customWidth="1"/>
    <col min="2057" max="2058" width="9.140625" style="895"/>
    <col min="2059" max="2059" width="9" style="895" customWidth="1"/>
    <col min="2060" max="2301" width="9.140625" style="895"/>
    <col min="2302" max="2302" width="12" style="895" customWidth="1"/>
    <col min="2303" max="2303" width="54.140625" style="895" customWidth="1"/>
    <col min="2304" max="2304" width="21.28515625" style="895" customWidth="1"/>
    <col min="2305" max="2305" width="22" style="895" customWidth="1"/>
    <col min="2306" max="2306" width="22.7109375" style="895" customWidth="1"/>
    <col min="2307" max="2307" width="16.140625" style="895" customWidth="1"/>
    <col min="2308" max="2308" width="12.7109375" style="895" customWidth="1"/>
    <col min="2309" max="2309" width="9.140625" style="895" customWidth="1"/>
    <col min="2310" max="2310" width="9.140625" style="895"/>
    <col min="2311" max="2312" width="9.140625" style="895" customWidth="1"/>
    <col min="2313" max="2314" width="9.140625" style="895"/>
    <col min="2315" max="2315" width="9" style="895" customWidth="1"/>
    <col min="2316" max="2557" width="9.140625" style="895"/>
    <col min="2558" max="2558" width="12" style="895" customWidth="1"/>
    <col min="2559" max="2559" width="54.140625" style="895" customWidth="1"/>
    <col min="2560" max="2560" width="21.28515625" style="895" customWidth="1"/>
    <col min="2561" max="2561" width="22" style="895" customWidth="1"/>
    <col min="2562" max="2562" width="22.7109375" style="895" customWidth="1"/>
    <col min="2563" max="2563" width="16.140625" style="895" customWidth="1"/>
    <col min="2564" max="2564" width="12.7109375" style="895" customWidth="1"/>
    <col min="2565" max="2565" width="9.140625" style="895" customWidth="1"/>
    <col min="2566" max="2566" width="9.140625" style="895"/>
    <col min="2567" max="2568" width="9.140625" style="895" customWidth="1"/>
    <col min="2569" max="2570" width="9.140625" style="895"/>
    <col min="2571" max="2571" width="9" style="895" customWidth="1"/>
    <col min="2572" max="2813" width="9.140625" style="895"/>
    <col min="2814" max="2814" width="12" style="895" customWidth="1"/>
    <col min="2815" max="2815" width="54.140625" style="895" customWidth="1"/>
    <col min="2816" max="2816" width="21.28515625" style="895" customWidth="1"/>
    <col min="2817" max="2817" width="22" style="895" customWidth="1"/>
    <col min="2818" max="2818" width="22.7109375" style="895" customWidth="1"/>
    <col min="2819" max="2819" width="16.140625" style="895" customWidth="1"/>
    <col min="2820" max="2820" width="12.7109375" style="895" customWidth="1"/>
    <col min="2821" max="2821" width="9.140625" style="895" customWidth="1"/>
    <col min="2822" max="2822" width="9.140625" style="895"/>
    <col min="2823" max="2824" width="9.140625" style="895" customWidth="1"/>
    <col min="2825" max="2826" width="9.140625" style="895"/>
    <col min="2827" max="2827" width="9" style="895" customWidth="1"/>
    <col min="2828" max="3069" width="9.140625" style="895"/>
    <col min="3070" max="3070" width="12" style="895" customWidth="1"/>
    <col min="3071" max="3071" width="54.140625" style="895" customWidth="1"/>
    <col min="3072" max="3072" width="21.28515625" style="895" customWidth="1"/>
    <col min="3073" max="3073" width="22" style="895" customWidth="1"/>
    <col min="3074" max="3074" width="22.7109375" style="895" customWidth="1"/>
    <col min="3075" max="3075" width="16.140625" style="895" customWidth="1"/>
    <col min="3076" max="3076" width="12.7109375" style="895" customWidth="1"/>
    <col min="3077" max="3077" width="9.140625" style="895" customWidth="1"/>
    <col min="3078" max="3078" width="9.140625" style="895"/>
    <col min="3079" max="3080" width="9.140625" style="895" customWidth="1"/>
    <col min="3081" max="3082" width="9.140625" style="895"/>
    <col min="3083" max="3083" width="9" style="895" customWidth="1"/>
    <col min="3084" max="3325" width="9.140625" style="895"/>
    <col min="3326" max="3326" width="12" style="895" customWidth="1"/>
    <col min="3327" max="3327" width="54.140625" style="895" customWidth="1"/>
    <col min="3328" max="3328" width="21.28515625" style="895" customWidth="1"/>
    <col min="3329" max="3329" width="22" style="895" customWidth="1"/>
    <col min="3330" max="3330" width="22.7109375" style="895" customWidth="1"/>
    <col min="3331" max="3331" width="16.140625" style="895" customWidth="1"/>
    <col min="3332" max="3332" width="12.7109375" style="895" customWidth="1"/>
    <col min="3333" max="3333" width="9.140625" style="895" customWidth="1"/>
    <col min="3334" max="3334" width="9.140625" style="895"/>
    <col min="3335" max="3336" width="9.140625" style="895" customWidth="1"/>
    <col min="3337" max="3338" width="9.140625" style="895"/>
    <col min="3339" max="3339" width="9" style="895" customWidth="1"/>
    <col min="3340" max="3581" width="9.140625" style="895"/>
    <col min="3582" max="3582" width="12" style="895" customWidth="1"/>
    <col min="3583" max="3583" width="54.140625" style="895" customWidth="1"/>
    <col min="3584" max="3584" width="21.28515625" style="895" customWidth="1"/>
    <col min="3585" max="3585" width="22" style="895" customWidth="1"/>
    <col min="3586" max="3586" width="22.7109375" style="895" customWidth="1"/>
    <col min="3587" max="3587" width="16.140625" style="895" customWidth="1"/>
    <col min="3588" max="3588" width="12.7109375" style="895" customWidth="1"/>
    <col min="3589" max="3589" width="9.140625" style="895" customWidth="1"/>
    <col min="3590" max="3590" width="9.140625" style="895"/>
    <col min="3591" max="3592" width="9.140625" style="895" customWidth="1"/>
    <col min="3593" max="3594" width="9.140625" style="895"/>
    <col min="3595" max="3595" width="9" style="895" customWidth="1"/>
    <col min="3596" max="3837" width="9.140625" style="895"/>
    <col min="3838" max="3838" width="12" style="895" customWidth="1"/>
    <col min="3839" max="3839" width="54.140625" style="895" customWidth="1"/>
    <col min="3840" max="3840" width="21.28515625" style="895" customWidth="1"/>
    <col min="3841" max="3841" width="22" style="895" customWidth="1"/>
    <col min="3842" max="3842" width="22.7109375" style="895" customWidth="1"/>
    <col min="3843" max="3843" width="16.140625" style="895" customWidth="1"/>
    <col min="3844" max="3844" width="12.7109375" style="895" customWidth="1"/>
    <col min="3845" max="3845" width="9.140625" style="895" customWidth="1"/>
    <col min="3846" max="3846" width="9.140625" style="895"/>
    <col min="3847" max="3848" width="9.140625" style="895" customWidth="1"/>
    <col min="3849" max="3850" width="9.140625" style="895"/>
    <col min="3851" max="3851" width="9" style="895" customWidth="1"/>
    <col min="3852" max="4093" width="9.140625" style="895"/>
    <col min="4094" max="4094" width="12" style="895" customWidth="1"/>
    <col min="4095" max="4095" width="54.140625" style="895" customWidth="1"/>
    <col min="4096" max="4096" width="21.28515625" style="895" customWidth="1"/>
    <col min="4097" max="4097" width="22" style="895" customWidth="1"/>
    <col min="4098" max="4098" width="22.7109375" style="895" customWidth="1"/>
    <col min="4099" max="4099" width="16.140625" style="895" customWidth="1"/>
    <col min="4100" max="4100" width="12.7109375" style="895" customWidth="1"/>
    <col min="4101" max="4101" width="9.140625" style="895" customWidth="1"/>
    <col min="4102" max="4102" width="9.140625" style="895"/>
    <col min="4103" max="4104" width="9.140625" style="895" customWidth="1"/>
    <col min="4105" max="4106" width="9.140625" style="895"/>
    <col min="4107" max="4107" width="9" style="895" customWidth="1"/>
    <col min="4108" max="4349" width="9.140625" style="895"/>
    <col min="4350" max="4350" width="12" style="895" customWidth="1"/>
    <col min="4351" max="4351" width="54.140625" style="895" customWidth="1"/>
    <col min="4352" max="4352" width="21.28515625" style="895" customWidth="1"/>
    <col min="4353" max="4353" width="22" style="895" customWidth="1"/>
    <col min="4354" max="4354" width="22.7109375" style="895" customWidth="1"/>
    <col min="4355" max="4355" width="16.140625" style="895" customWidth="1"/>
    <col min="4356" max="4356" width="12.7109375" style="895" customWidth="1"/>
    <col min="4357" max="4357" width="9.140625" style="895" customWidth="1"/>
    <col min="4358" max="4358" width="9.140625" style="895"/>
    <col min="4359" max="4360" width="9.140625" style="895" customWidth="1"/>
    <col min="4361" max="4362" width="9.140625" style="895"/>
    <col min="4363" max="4363" width="9" style="895" customWidth="1"/>
    <col min="4364" max="4605" width="9.140625" style="895"/>
    <col min="4606" max="4606" width="12" style="895" customWidth="1"/>
    <col min="4607" max="4607" width="54.140625" style="895" customWidth="1"/>
    <col min="4608" max="4608" width="21.28515625" style="895" customWidth="1"/>
    <col min="4609" max="4609" width="22" style="895" customWidth="1"/>
    <col min="4610" max="4610" width="22.7109375" style="895" customWidth="1"/>
    <col min="4611" max="4611" width="16.140625" style="895" customWidth="1"/>
    <col min="4612" max="4612" width="12.7109375" style="895" customWidth="1"/>
    <col min="4613" max="4613" width="9.140625" style="895" customWidth="1"/>
    <col min="4614" max="4614" width="9.140625" style="895"/>
    <col min="4615" max="4616" width="9.140625" style="895" customWidth="1"/>
    <col min="4617" max="4618" width="9.140625" style="895"/>
    <col min="4619" max="4619" width="9" style="895" customWidth="1"/>
    <col min="4620" max="4861" width="9.140625" style="895"/>
    <col min="4862" max="4862" width="12" style="895" customWidth="1"/>
    <col min="4863" max="4863" width="54.140625" style="895" customWidth="1"/>
    <col min="4864" max="4864" width="21.28515625" style="895" customWidth="1"/>
    <col min="4865" max="4865" width="22" style="895" customWidth="1"/>
    <col min="4866" max="4866" width="22.7109375" style="895" customWidth="1"/>
    <col min="4867" max="4867" width="16.140625" style="895" customWidth="1"/>
    <col min="4868" max="4868" width="12.7109375" style="895" customWidth="1"/>
    <col min="4869" max="4869" width="9.140625" style="895" customWidth="1"/>
    <col min="4870" max="4870" width="9.140625" style="895"/>
    <col min="4871" max="4872" width="9.140625" style="895" customWidth="1"/>
    <col min="4873" max="4874" width="9.140625" style="895"/>
    <col min="4875" max="4875" width="9" style="895" customWidth="1"/>
    <col min="4876" max="5117" width="9.140625" style="895"/>
    <col min="5118" max="5118" width="12" style="895" customWidth="1"/>
    <col min="5119" max="5119" width="54.140625" style="895" customWidth="1"/>
    <col min="5120" max="5120" width="21.28515625" style="895" customWidth="1"/>
    <col min="5121" max="5121" width="22" style="895" customWidth="1"/>
    <col min="5122" max="5122" width="22.7109375" style="895" customWidth="1"/>
    <col min="5123" max="5123" width="16.140625" style="895" customWidth="1"/>
    <col min="5124" max="5124" width="12.7109375" style="895" customWidth="1"/>
    <col min="5125" max="5125" width="9.140625" style="895" customWidth="1"/>
    <col min="5126" max="5126" width="9.140625" style="895"/>
    <col min="5127" max="5128" width="9.140625" style="895" customWidth="1"/>
    <col min="5129" max="5130" width="9.140625" style="895"/>
    <col min="5131" max="5131" width="9" style="895" customWidth="1"/>
    <col min="5132" max="5373" width="9.140625" style="895"/>
    <col min="5374" max="5374" width="12" style="895" customWidth="1"/>
    <col min="5375" max="5375" width="54.140625" style="895" customWidth="1"/>
    <col min="5376" max="5376" width="21.28515625" style="895" customWidth="1"/>
    <col min="5377" max="5377" width="22" style="895" customWidth="1"/>
    <col min="5378" max="5378" width="22.7109375" style="895" customWidth="1"/>
    <col min="5379" max="5379" width="16.140625" style="895" customWidth="1"/>
    <col min="5380" max="5380" width="12.7109375" style="895" customWidth="1"/>
    <col min="5381" max="5381" width="9.140625" style="895" customWidth="1"/>
    <col min="5382" max="5382" width="9.140625" style="895"/>
    <col min="5383" max="5384" width="9.140625" style="895" customWidth="1"/>
    <col min="5385" max="5386" width="9.140625" style="895"/>
    <col min="5387" max="5387" width="9" style="895" customWidth="1"/>
    <col min="5388" max="5629" width="9.140625" style="895"/>
    <col min="5630" max="5630" width="12" style="895" customWidth="1"/>
    <col min="5631" max="5631" width="54.140625" style="895" customWidth="1"/>
    <col min="5632" max="5632" width="21.28515625" style="895" customWidth="1"/>
    <col min="5633" max="5633" width="22" style="895" customWidth="1"/>
    <col min="5634" max="5634" width="22.7109375" style="895" customWidth="1"/>
    <col min="5635" max="5635" width="16.140625" style="895" customWidth="1"/>
    <col min="5636" max="5636" width="12.7109375" style="895" customWidth="1"/>
    <col min="5637" max="5637" width="9.140625" style="895" customWidth="1"/>
    <col min="5638" max="5638" width="9.140625" style="895"/>
    <col min="5639" max="5640" width="9.140625" style="895" customWidth="1"/>
    <col min="5641" max="5642" width="9.140625" style="895"/>
    <col min="5643" max="5643" width="9" style="895" customWidth="1"/>
    <col min="5644" max="5885" width="9.140625" style="895"/>
    <col min="5886" max="5886" width="12" style="895" customWidth="1"/>
    <col min="5887" max="5887" width="54.140625" style="895" customWidth="1"/>
    <col min="5888" max="5888" width="21.28515625" style="895" customWidth="1"/>
    <col min="5889" max="5889" width="22" style="895" customWidth="1"/>
    <col min="5890" max="5890" width="22.7109375" style="895" customWidth="1"/>
    <col min="5891" max="5891" width="16.140625" style="895" customWidth="1"/>
    <col min="5892" max="5892" width="12.7109375" style="895" customWidth="1"/>
    <col min="5893" max="5893" width="9.140625" style="895" customWidth="1"/>
    <col min="5894" max="5894" width="9.140625" style="895"/>
    <col min="5895" max="5896" width="9.140625" style="895" customWidth="1"/>
    <col min="5897" max="5898" width="9.140625" style="895"/>
    <col min="5899" max="5899" width="9" style="895" customWidth="1"/>
    <col min="5900" max="6141" width="9.140625" style="895"/>
    <col min="6142" max="6142" width="12" style="895" customWidth="1"/>
    <col min="6143" max="6143" width="54.140625" style="895" customWidth="1"/>
    <col min="6144" max="6144" width="21.28515625" style="895" customWidth="1"/>
    <col min="6145" max="6145" width="22" style="895" customWidth="1"/>
    <col min="6146" max="6146" width="22.7109375" style="895" customWidth="1"/>
    <col min="6147" max="6147" width="16.140625" style="895" customWidth="1"/>
    <col min="6148" max="6148" width="12.7109375" style="895" customWidth="1"/>
    <col min="6149" max="6149" width="9.140625" style="895" customWidth="1"/>
    <col min="6150" max="6150" width="9.140625" style="895"/>
    <col min="6151" max="6152" width="9.140625" style="895" customWidth="1"/>
    <col min="6153" max="6154" width="9.140625" style="895"/>
    <col min="6155" max="6155" width="9" style="895" customWidth="1"/>
    <col min="6156" max="6397" width="9.140625" style="895"/>
    <col min="6398" max="6398" width="12" style="895" customWidth="1"/>
    <col min="6399" max="6399" width="54.140625" style="895" customWidth="1"/>
    <col min="6400" max="6400" width="21.28515625" style="895" customWidth="1"/>
    <col min="6401" max="6401" width="22" style="895" customWidth="1"/>
    <col min="6402" max="6402" width="22.7109375" style="895" customWidth="1"/>
    <col min="6403" max="6403" width="16.140625" style="895" customWidth="1"/>
    <col min="6404" max="6404" width="12.7109375" style="895" customWidth="1"/>
    <col min="6405" max="6405" width="9.140625" style="895" customWidth="1"/>
    <col min="6406" max="6406" width="9.140625" style="895"/>
    <col min="6407" max="6408" width="9.140625" style="895" customWidth="1"/>
    <col min="6409" max="6410" width="9.140625" style="895"/>
    <col min="6411" max="6411" width="9" style="895" customWidth="1"/>
    <col min="6412" max="6653" width="9.140625" style="895"/>
    <col min="6654" max="6654" width="12" style="895" customWidth="1"/>
    <col min="6655" max="6655" width="54.140625" style="895" customWidth="1"/>
    <col min="6656" max="6656" width="21.28515625" style="895" customWidth="1"/>
    <col min="6657" max="6657" width="22" style="895" customWidth="1"/>
    <col min="6658" max="6658" width="22.7109375" style="895" customWidth="1"/>
    <col min="6659" max="6659" width="16.140625" style="895" customWidth="1"/>
    <col min="6660" max="6660" width="12.7109375" style="895" customWidth="1"/>
    <col min="6661" max="6661" width="9.140625" style="895" customWidth="1"/>
    <col min="6662" max="6662" width="9.140625" style="895"/>
    <col min="6663" max="6664" width="9.140625" style="895" customWidth="1"/>
    <col min="6665" max="6666" width="9.140625" style="895"/>
    <col min="6667" max="6667" width="9" style="895" customWidth="1"/>
    <col min="6668" max="6909" width="9.140625" style="895"/>
    <col min="6910" max="6910" width="12" style="895" customWidth="1"/>
    <col min="6911" max="6911" width="54.140625" style="895" customWidth="1"/>
    <col min="6912" max="6912" width="21.28515625" style="895" customWidth="1"/>
    <col min="6913" max="6913" width="22" style="895" customWidth="1"/>
    <col min="6914" max="6914" width="22.7109375" style="895" customWidth="1"/>
    <col min="6915" max="6915" width="16.140625" style="895" customWidth="1"/>
    <col min="6916" max="6916" width="12.7109375" style="895" customWidth="1"/>
    <col min="6917" max="6917" width="9.140625" style="895" customWidth="1"/>
    <col min="6918" max="6918" width="9.140625" style="895"/>
    <col min="6919" max="6920" width="9.140625" style="895" customWidth="1"/>
    <col min="6921" max="6922" width="9.140625" style="895"/>
    <col min="6923" max="6923" width="9" style="895" customWidth="1"/>
    <col min="6924" max="7165" width="9.140625" style="895"/>
    <col min="7166" max="7166" width="12" style="895" customWidth="1"/>
    <col min="7167" max="7167" width="54.140625" style="895" customWidth="1"/>
    <col min="7168" max="7168" width="21.28515625" style="895" customWidth="1"/>
    <col min="7169" max="7169" width="22" style="895" customWidth="1"/>
    <col min="7170" max="7170" width="22.7109375" style="895" customWidth="1"/>
    <col min="7171" max="7171" width="16.140625" style="895" customWidth="1"/>
    <col min="7172" max="7172" width="12.7109375" style="895" customWidth="1"/>
    <col min="7173" max="7173" width="9.140625" style="895" customWidth="1"/>
    <col min="7174" max="7174" width="9.140625" style="895"/>
    <col min="7175" max="7176" width="9.140625" style="895" customWidth="1"/>
    <col min="7177" max="7178" width="9.140625" style="895"/>
    <col min="7179" max="7179" width="9" style="895" customWidth="1"/>
    <col min="7180" max="7421" width="9.140625" style="895"/>
    <col min="7422" max="7422" width="12" style="895" customWidth="1"/>
    <col min="7423" max="7423" width="54.140625" style="895" customWidth="1"/>
    <col min="7424" max="7424" width="21.28515625" style="895" customWidth="1"/>
    <col min="7425" max="7425" width="22" style="895" customWidth="1"/>
    <col min="7426" max="7426" width="22.7109375" style="895" customWidth="1"/>
    <col min="7427" max="7427" width="16.140625" style="895" customWidth="1"/>
    <col min="7428" max="7428" width="12.7109375" style="895" customWidth="1"/>
    <col min="7429" max="7429" width="9.140625" style="895" customWidth="1"/>
    <col min="7430" max="7430" width="9.140625" style="895"/>
    <col min="7431" max="7432" width="9.140625" style="895" customWidth="1"/>
    <col min="7433" max="7434" width="9.140625" style="895"/>
    <col min="7435" max="7435" width="9" style="895" customWidth="1"/>
    <col min="7436" max="7677" width="9.140625" style="895"/>
    <col min="7678" max="7678" width="12" style="895" customWidth="1"/>
    <col min="7679" max="7679" width="54.140625" style="895" customWidth="1"/>
    <col min="7680" max="7680" width="21.28515625" style="895" customWidth="1"/>
    <col min="7681" max="7681" width="22" style="895" customWidth="1"/>
    <col min="7682" max="7682" width="22.7109375" style="895" customWidth="1"/>
    <col min="7683" max="7683" width="16.140625" style="895" customWidth="1"/>
    <col min="7684" max="7684" width="12.7109375" style="895" customWidth="1"/>
    <col min="7685" max="7685" width="9.140625" style="895" customWidth="1"/>
    <col min="7686" max="7686" width="9.140625" style="895"/>
    <col min="7687" max="7688" width="9.140625" style="895" customWidth="1"/>
    <col min="7689" max="7690" width="9.140625" style="895"/>
    <col min="7691" max="7691" width="9" style="895" customWidth="1"/>
    <col min="7692" max="7933" width="9.140625" style="895"/>
    <col min="7934" max="7934" width="12" style="895" customWidth="1"/>
    <col min="7935" max="7935" width="54.140625" style="895" customWidth="1"/>
    <col min="7936" max="7936" width="21.28515625" style="895" customWidth="1"/>
    <col min="7937" max="7937" width="22" style="895" customWidth="1"/>
    <col min="7938" max="7938" width="22.7109375" style="895" customWidth="1"/>
    <col min="7939" max="7939" width="16.140625" style="895" customWidth="1"/>
    <col min="7940" max="7940" width="12.7109375" style="895" customWidth="1"/>
    <col min="7941" max="7941" width="9.140625" style="895" customWidth="1"/>
    <col min="7942" max="7942" width="9.140625" style="895"/>
    <col min="7943" max="7944" width="9.140625" style="895" customWidth="1"/>
    <col min="7945" max="7946" width="9.140625" style="895"/>
    <col min="7947" max="7947" width="9" style="895" customWidth="1"/>
    <col min="7948" max="8189" width="9.140625" style="895"/>
    <col min="8190" max="8190" width="12" style="895" customWidth="1"/>
    <col min="8191" max="8191" width="54.140625" style="895" customWidth="1"/>
    <col min="8192" max="8192" width="21.28515625" style="895" customWidth="1"/>
    <col min="8193" max="8193" width="22" style="895" customWidth="1"/>
    <col min="8194" max="8194" width="22.7109375" style="895" customWidth="1"/>
    <col min="8195" max="8195" width="16.140625" style="895" customWidth="1"/>
    <col min="8196" max="8196" width="12.7109375" style="895" customWidth="1"/>
    <col min="8197" max="8197" width="9.140625" style="895" customWidth="1"/>
    <col min="8198" max="8198" width="9.140625" style="895"/>
    <col min="8199" max="8200" width="9.140625" style="895" customWidth="1"/>
    <col min="8201" max="8202" width="9.140625" style="895"/>
    <col min="8203" max="8203" width="9" style="895" customWidth="1"/>
    <col min="8204" max="8445" width="9.140625" style="895"/>
    <col min="8446" max="8446" width="12" style="895" customWidth="1"/>
    <col min="8447" max="8447" width="54.140625" style="895" customWidth="1"/>
    <col min="8448" max="8448" width="21.28515625" style="895" customWidth="1"/>
    <col min="8449" max="8449" width="22" style="895" customWidth="1"/>
    <col min="8450" max="8450" width="22.7109375" style="895" customWidth="1"/>
    <col min="8451" max="8451" width="16.140625" style="895" customWidth="1"/>
    <col min="8452" max="8452" width="12.7109375" style="895" customWidth="1"/>
    <col min="8453" max="8453" width="9.140625" style="895" customWidth="1"/>
    <col min="8454" max="8454" width="9.140625" style="895"/>
    <col min="8455" max="8456" width="9.140625" style="895" customWidth="1"/>
    <col min="8457" max="8458" width="9.140625" style="895"/>
    <col min="8459" max="8459" width="9" style="895" customWidth="1"/>
    <col min="8460" max="8701" width="9.140625" style="895"/>
    <col min="8702" max="8702" width="12" style="895" customWidth="1"/>
    <col min="8703" max="8703" width="54.140625" style="895" customWidth="1"/>
    <col min="8704" max="8704" width="21.28515625" style="895" customWidth="1"/>
    <col min="8705" max="8705" width="22" style="895" customWidth="1"/>
    <col min="8706" max="8706" width="22.7109375" style="895" customWidth="1"/>
    <col min="8707" max="8707" width="16.140625" style="895" customWidth="1"/>
    <col min="8708" max="8708" width="12.7109375" style="895" customWidth="1"/>
    <col min="8709" max="8709" width="9.140625" style="895" customWidth="1"/>
    <col min="8710" max="8710" width="9.140625" style="895"/>
    <col min="8711" max="8712" width="9.140625" style="895" customWidth="1"/>
    <col min="8713" max="8714" width="9.140625" style="895"/>
    <col min="8715" max="8715" width="9" style="895" customWidth="1"/>
    <col min="8716" max="8957" width="9.140625" style="895"/>
    <col min="8958" max="8958" width="12" style="895" customWidth="1"/>
    <col min="8959" max="8959" width="54.140625" style="895" customWidth="1"/>
    <col min="8960" max="8960" width="21.28515625" style="895" customWidth="1"/>
    <col min="8961" max="8961" width="22" style="895" customWidth="1"/>
    <col min="8962" max="8962" width="22.7109375" style="895" customWidth="1"/>
    <col min="8963" max="8963" width="16.140625" style="895" customWidth="1"/>
    <col min="8964" max="8964" width="12.7109375" style="895" customWidth="1"/>
    <col min="8965" max="8965" width="9.140625" style="895" customWidth="1"/>
    <col min="8966" max="8966" width="9.140625" style="895"/>
    <col min="8967" max="8968" width="9.140625" style="895" customWidth="1"/>
    <col min="8969" max="8970" width="9.140625" style="895"/>
    <col min="8971" max="8971" width="9" style="895" customWidth="1"/>
    <col min="8972" max="9213" width="9.140625" style="895"/>
    <col min="9214" max="9214" width="12" style="895" customWidth="1"/>
    <col min="9215" max="9215" width="54.140625" style="895" customWidth="1"/>
    <col min="9216" max="9216" width="21.28515625" style="895" customWidth="1"/>
    <col min="9217" max="9217" width="22" style="895" customWidth="1"/>
    <col min="9218" max="9218" width="22.7109375" style="895" customWidth="1"/>
    <col min="9219" max="9219" width="16.140625" style="895" customWidth="1"/>
    <col min="9220" max="9220" width="12.7109375" style="895" customWidth="1"/>
    <col min="9221" max="9221" width="9.140625" style="895" customWidth="1"/>
    <col min="9222" max="9222" width="9.140625" style="895"/>
    <col min="9223" max="9224" width="9.140625" style="895" customWidth="1"/>
    <col min="9225" max="9226" width="9.140625" style="895"/>
    <col min="9227" max="9227" width="9" style="895" customWidth="1"/>
    <col min="9228" max="9469" width="9.140625" style="895"/>
    <col min="9470" max="9470" width="12" style="895" customWidth="1"/>
    <col min="9471" max="9471" width="54.140625" style="895" customWidth="1"/>
    <col min="9472" max="9472" width="21.28515625" style="895" customWidth="1"/>
    <col min="9473" max="9473" width="22" style="895" customWidth="1"/>
    <col min="9474" max="9474" width="22.7109375" style="895" customWidth="1"/>
    <col min="9475" max="9475" width="16.140625" style="895" customWidth="1"/>
    <col min="9476" max="9476" width="12.7109375" style="895" customWidth="1"/>
    <col min="9477" max="9477" width="9.140625" style="895" customWidth="1"/>
    <col min="9478" max="9478" width="9.140625" style="895"/>
    <col min="9479" max="9480" width="9.140625" style="895" customWidth="1"/>
    <col min="9481" max="9482" width="9.140625" style="895"/>
    <col min="9483" max="9483" width="9" style="895" customWidth="1"/>
    <col min="9484" max="9725" width="9.140625" style="895"/>
    <col min="9726" max="9726" width="12" style="895" customWidth="1"/>
    <col min="9727" max="9727" width="54.140625" style="895" customWidth="1"/>
    <col min="9728" max="9728" width="21.28515625" style="895" customWidth="1"/>
    <col min="9729" max="9729" width="22" style="895" customWidth="1"/>
    <col min="9730" max="9730" width="22.7109375" style="895" customWidth="1"/>
    <col min="9731" max="9731" width="16.140625" style="895" customWidth="1"/>
    <col min="9732" max="9732" width="12.7109375" style="895" customWidth="1"/>
    <col min="9733" max="9733" width="9.140625" style="895" customWidth="1"/>
    <col min="9734" max="9734" width="9.140625" style="895"/>
    <col min="9735" max="9736" width="9.140625" style="895" customWidth="1"/>
    <col min="9737" max="9738" width="9.140625" style="895"/>
    <col min="9739" max="9739" width="9" style="895" customWidth="1"/>
    <col min="9740" max="9981" width="9.140625" style="895"/>
    <col min="9982" max="9982" width="12" style="895" customWidth="1"/>
    <col min="9983" max="9983" width="54.140625" style="895" customWidth="1"/>
    <col min="9984" max="9984" width="21.28515625" style="895" customWidth="1"/>
    <col min="9985" max="9985" width="22" style="895" customWidth="1"/>
    <col min="9986" max="9986" width="22.7109375" style="895" customWidth="1"/>
    <col min="9987" max="9987" width="16.140625" style="895" customWidth="1"/>
    <col min="9988" max="9988" width="12.7109375" style="895" customWidth="1"/>
    <col min="9989" max="9989" width="9.140625" style="895" customWidth="1"/>
    <col min="9990" max="9990" width="9.140625" style="895"/>
    <col min="9991" max="9992" width="9.140625" style="895" customWidth="1"/>
    <col min="9993" max="9994" width="9.140625" style="895"/>
    <col min="9995" max="9995" width="9" style="895" customWidth="1"/>
    <col min="9996" max="10237" width="9.140625" style="895"/>
    <col min="10238" max="10238" width="12" style="895" customWidth="1"/>
    <col min="10239" max="10239" width="54.140625" style="895" customWidth="1"/>
    <col min="10240" max="10240" width="21.28515625" style="895" customWidth="1"/>
    <col min="10241" max="10241" width="22" style="895" customWidth="1"/>
    <col min="10242" max="10242" width="22.7109375" style="895" customWidth="1"/>
    <col min="10243" max="10243" width="16.140625" style="895" customWidth="1"/>
    <col min="10244" max="10244" width="12.7109375" style="895" customWidth="1"/>
    <col min="10245" max="10245" width="9.140625" style="895" customWidth="1"/>
    <col min="10246" max="10246" width="9.140625" style="895"/>
    <col min="10247" max="10248" width="9.140625" style="895" customWidth="1"/>
    <col min="10249" max="10250" width="9.140625" style="895"/>
    <col min="10251" max="10251" width="9" style="895" customWidth="1"/>
    <col min="10252" max="10493" width="9.140625" style="895"/>
    <col min="10494" max="10494" width="12" style="895" customWidth="1"/>
    <col min="10495" max="10495" width="54.140625" style="895" customWidth="1"/>
    <col min="10496" max="10496" width="21.28515625" style="895" customWidth="1"/>
    <col min="10497" max="10497" width="22" style="895" customWidth="1"/>
    <col min="10498" max="10498" width="22.7109375" style="895" customWidth="1"/>
    <col min="10499" max="10499" width="16.140625" style="895" customWidth="1"/>
    <col min="10500" max="10500" width="12.7109375" style="895" customWidth="1"/>
    <col min="10501" max="10501" width="9.140625" style="895" customWidth="1"/>
    <col min="10502" max="10502" width="9.140625" style="895"/>
    <col min="10503" max="10504" width="9.140625" style="895" customWidth="1"/>
    <col min="10505" max="10506" width="9.140625" style="895"/>
    <col min="10507" max="10507" width="9" style="895" customWidth="1"/>
    <col min="10508" max="10749" width="9.140625" style="895"/>
    <col min="10750" max="10750" width="12" style="895" customWidth="1"/>
    <col min="10751" max="10751" width="54.140625" style="895" customWidth="1"/>
    <col min="10752" max="10752" width="21.28515625" style="895" customWidth="1"/>
    <col min="10753" max="10753" width="22" style="895" customWidth="1"/>
    <col min="10754" max="10754" width="22.7109375" style="895" customWidth="1"/>
    <col min="10755" max="10755" width="16.140625" style="895" customWidth="1"/>
    <col min="10756" max="10756" width="12.7109375" style="895" customWidth="1"/>
    <col min="10757" max="10757" width="9.140625" style="895" customWidth="1"/>
    <col min="10758" max="10758" width="9.140625" style="895"/>
    <col min="10759" max="10760" width="9.140625" style="895" customWidth="1"/>
    <col min="10761" max="10762" width="9.140625" style="895"/>
    <col min="10763" max="10763" width="9" style="895" customWidth="1"/>
    <col min="10764" max="11005" width="9.140625" style="895"/>
    <col min="11006" max="11006" width="12" style="895" customWidth="1"/>
    <col min="11007" max="11007" width="54.140625" style="895" customWidth="1"/>
    <col min="11008" max="11008" width="21.28515625" style="895" customWidth="1"/>
    <col min="11009" max="11009" width="22" style="895" customWidth="1"/>
    <col min="11010" max="11010" width="22.7109375" style="895" customWidth="1"/>
    <col min="11011" max="11011" width="16.140625" style="895" customWidth="1"/>
    <col min="11012" max="11012" width="12.7109375" style="895" customWidth="1"/>
    <col min="11013" max="11013" width="9.140625" style="895" customWidth="1"/>
    <col min="11014" max="11014" width="9.140625" style="895"/>
    <col min="11015" max="11016" width="9.140625" style="895" customWidth="1"/>
    <col min="11017" max="11018" width="9.140625" style="895"/>
    <col min="11019" max="11019" width="9" style="895" customWidth="1"/>
    <col min="11020" max="11261" width="9.140625" style="895"/>
    <col min="11262" max="11262" width="12" style="895" customWidth="1"/>
    <col min="11263" max="11263" width="54.140625" style="895" customWidth="1"/>
    <col min="11264" max="11264" width="21.28515625" style="895" customWidth="1"/>
    <col min="11265" max="11265" width="22" style="895" customWidth="1"/>
    <col min="11266" max="11266" width="22.7109375" style="895" customWidth="1"/>
    <col min="11267" max="11267" width="16.140625" style="895" customWidth="1"/>
    <col min="11268" max="11268" width="12.7109375" style="895" customWidth="1"/>
    <col min="11269" max="11269" width="9.140625" style="895" customWidth="1"/>
    <col min="11270" max="11270" width="9.140625" style="895"/>
    <col min="11271" max="11272" width="9.140625" style="895" customWidth="1"/>
    <col min="11273" max="11274" width="9.140625" style="895"/>
    <col min="11275" max="11275" width="9" style="895" customWidth="1"/>
    <col min="11276" max="11517" width="9.140625" style="895"/>
    <col min="11518" max="11518" width="12" style="895" customWidth="1"/>
    <col min="11519" max="11519" width="54.140625" style="895" customWidth="1"/>
    <col min="11520" max="11520" width="21.28515625" style="895" customWidth="1"/>
    <col min="11521" max="11521" width="22" style="895" customWidth="1"/>
    <col min="11522" max="11522" width="22.7109375" style="895" customWidth="1"/>
    <col min="11523" max="11523" width="16.140625" style="895" customWidth="1"/>
    <col min="11524" max="11524" width="12.7109375" style="895" customWidth="1"/>
    <col min="11525" max="11525" width="9.140625" style="895" customWidth="1"/>
    <col min="11526" max="11526" width="9.140625" style="895"/>
    <col min="11527" max="11528" width="9.140625" style="895" customWidth="1"/>
    <col min="11529" max="11530" width="9.140625" style="895"/>
    <col min="11531" max="11531" width="9" style="895" customWidth="1"/>
    <col min="11532" max="11773" width="9.140625" style="895"/>
    <col min="11774" max="11774" width="12" style="895" customWidth="1"/>
    <col min="11775" max="11775" width="54.140625" style="895" customWidth="1"/>
    <col min="11776" max="11776" width="21.28515625" style="895" customWidth="1"/>
    <col min="11777" max="11777" width="22" style="895" customWidth="1"/>
    <col min="11778" max="11778" width="22.7109375" style="895" customWidth="1"/>
    <col min="11779" max="11779" width="16.140625" style="895" customWidth="1"/>
    <col min="11780" max="11780" width="12.7109375" style="895" customWidth="1"/>
    <col min="11781" max="11781" width="9.140625" style="895" customWidth="1"/>
    <col min="11782" max="11782" width="9.140625" style="895"/>
    <col min="11783" max="11784" width="9.140625" style="895" customWidth="1"/>
    <col min="11785" max="11786" width="9.140625" style="895"/>
    <col min="11787" max="11787" width="9" style="895" customWidth="1"/>
    <col min="11788" max="12029" width="9.140625" style="895"/>
    <col min="12030" max="12030" width="12" style="895" customWidth="1"/>
    <col min="12031" max="12031" width="54.140625" style="895" customWidth="1"/>
    <col min="12032" max="12032" width="21.28515625" style="895" customWidth="1"/>
    <col min="12033" max="12033" width="22" style="895" customWidth="1"/>
    <col min="12034" max="12034" width="22.7109375" style="895" customWidth="1"/>
    <col min="12035" max="12035" width="16.140625" style="895" customWidth="1"/>
    <col min="12036" max="12036" width="12.7109375" style="895" customWidth="1"/>
    <col min="12037" max="12037" width="9.140625" style="895" customWidth="1"/>
    <col min="12038" max="12038" width="9.140625" style="895"/>
    <col min="12039" max="12040" width="9.140625" style="895" customWidth="1"/>
    <col min="12041" max="12042" width="9.140625" style="895"/>
    <col min="12043" max="12043" width="9" style="895" customWidth="1"/>
    <col min="12044" max="12285" width="9.140625" style="895"/>
    <col min="12286" max="12286" width="12" style="895" customWidth="1"/>
    <col min="12287" max="12287" width="54.140625" style="895" customWidth="1"/>
    <col min="12288" max="12288" width="21.28515625" style="895" customWidth="1"/>
    <col min="12289" max="12289" width="22" style="895" customWidth="1"/>
    <col min="12290" max="12290" width="22.7109375" style="895" customWidth="1"/>
    <col min="12291" max="12291" width="16.140625" style="895" customWidth="1"/>
    <col min="12292" max="12292" width="12.7109375" style="895" customWidth="1"/>
    <col min="12293" max="12293" width="9.140625" style="895" customWidth="1"/>
    <col min="12294" max="12294" width="9.140625" style="895"/>
    <col min="12295" max="12296" width="9.140625" style="895" customWidth="1"/>
    <col min="12297" max="12298" width="9.140625" style="895"/>
    <col min="12299" max="12299" width="9" style="895" customWidth="1"/>
    <col min="12300" max="12541" width="9.140625" style="895"/>
    <col min="12542" max="12542" width="12" style="895" customWidth="1"/>
    <col min="12543" max="12543" width="54.140625" style="895" customWidth="1"/>
    <col min="12544" max="12544" width="21.28515625" style="895" customWidth="1"/>
    <col min="12545" max="12545" width="22" style="895" customWidth="1"/>
    <col min="12546" max="12546" width="22.7109375" style="895" customWidth="1"/>
    <col min="12547" max="12547" width="16.140625" style="895" customWidth="1"/>
    <col min="12548" max="12548" width="12.7109375" style="895" customWidth="1"/>
    <col min="12549" max="12549" width="9.140625" style="895" customWidth="1"/>
    <col min="12550" max="12550" width="9.140625" style="895"/>
    <col min="12551" max="12552" width="9.140625" style="895" customWidth="1"/>
    <col min="12553" max="12554" width="9.140625" style="895"/>
    <col min="12555" max="12555" width="9" style="895" customWidth="1"/>
    <col min="12556" max="12797" width="9.140625" style="895"/>
    <col min="12798" max="12798" width="12" style="895" customWidth="1"/>
    <col min="12799" max="12799" width="54.140625" style="895" customWidth="1"/>
    <col min="12800" max="12800" width="21.28515625" style="895" customWidth="1"/>
    <col min="12801" max="12801" width="22" style="895" customWidth="1"/>
    <col min="12802" max="12802" width="22.7109375" style="895" customWidth="1"/>
    <col min="12803" max="12803" width="16.140625" style="895" customWidth="1"/>
    <col min="12804" max="12804" width="12.7109375" style="895" customWidth="1"/>
    <col min="12805" max="12805" width="9.140625" style="895" customWidth="1"/>
    <col min="12806" max="12806" width="9.140625" style="895"/>
    <col min="12807" max="12808" width="9.140625" style="895" customWidth="1"/>
    <col min="12809" max="12810" width="9.140625" style="895"/>
    <col min="12811" max="12811" width="9" style="895" customWidth="1"/>
    <col min="12812" max="13053" width="9.140625" style="895"/>
    <col min="13054" max="13054" width="12" style="895" customWidth="1"/>
    <col min="13055" max="13055" width="54.140625" style="895" customWidth="1"/>
    <col min="13056" max="13056" width="21.28515625" style="895" customWidth="1"/>
    <col min="13057" max="13057" width="22" style="895" customWidth="1"/>
    <col min="13058" max="13058" width="22.7109375" style="895" customWidth="1"/>
    <col min="13059" max="13059" width="16.140625" style="895" customWidth="1"/>
    <col min="13060" max="13060" width="12.7109375" style="895" customWidth="1"/>
    <col min="13061" max="13061" width="9.140625" style="895" customWidth="1"/>
    <col min="13062" max="13062" width="9.140625" style="895"/>
    <col min="13063" max="13064" width="9.140625" style="895" customWidth="1"/>
    <col min="13065" max="13066" width="9.140625" style="895"/>
    <col min="13067" max="13067" width="9" style="895" customWidth="1"/>
    <col min="13068" max="13309" width="9.140625" style="895"/>
    <col min="13310" max="13310" width="12" style="895" customWidth="1"/>
    <col min="13311" max="13311" width="54.140625" style="895" customWidth="1"/>
    <col min="13312" max="13312" width="21.28515625" style="895" customWidth="1"/>
    <col min="13313" max="13313" width="22" style="895" customWidth="1"/>
    <col min="13314" max="13314" width="22.7109375" style="895" customWidth="1"/>
    <col min="13315" max="13315" width="16.140625" style="895" customWidth="1"/>
    <col min="13316" max="13316" width="12.7109375" style="895" customWidth="1"/>
    <col min="13317" max="13317" width="9.140625" style="895" customWidth="1"/>
    <col min="13318" max="13318" width="9.140625" style="895"/>
    <col min="13319" max="13320" width="9.140625" style="895" customWidth="1"/>
    <col min="13321" max="13322" width="9.140625" style="895"/>
    <col min="13323" max="13323" width="9" style="895" customWidth="1"/>
    <col min="13324" max="13565" width="9.140625" style="895"/>
    <col min="13566" max="13566" width="12" style="895" customWidth="1"/>
    <col min="13567" max="13567" width="54.140625" style="895" customWidth="1"/>
    <col min="13568" max="13568" width="21.28515625" style="895" customWidth="1"/>
    <col min="13569" max="13569" width="22" style="895" customWidth="1"/>
    <col min="13570" max="13570" width="22.7109375" style="895" customWidth="1"/>
    <col min="13571" max="13571" width="16.140625" style="895" customWidth="1"/>
    <col min="13572" max="13572" width="12.7109375" style="895" customWidth="1"/>
    <col min="13573" max="13573" width="9.140625" style="895" customWidth="1"/>
    <col min="13574" max="13574" width="9.140625" style="895"/>
    <col min="13575" max="13576" width="9.140625" style="895" customWidth="1"/>
    <col min="13577" max="13578" width="9.140625" style="895"/>
    <col min="13579" max="13579" width="9" style="895" customWidth="1"/>
    <col min="13580" max="13821" width="9.140625" style="895"/>
    <col min="13822" max="13822" width="12" style="895" customWidth="1"/>
    <col min="13823" max="13823" width="54.140625" style="895" customWidth="1"/>
    <col min="13824" max="13824" width="21.28515625" style="895" customWidth="1"/>
    <col min="13825" max="13825" width="22" style="895" customWidth="1"/>
    <col min="13826" max="13826" width="22.7109375" style="895" customWidth="1"/>
    <col min="13827" max="13827" width="16.140625" style="895" customWidth="1"/>
    <col min="13828" max="13828" width="12.7109375" style="895" customWidth="1"/>
    <col min="13829" max="13829" width="9.140625" style="895" customWidth="1"/>
    <col min="13830" max="13830" width="9.140625" style="895"/>
    <col min="13831" max="13832" width="9.140625" style="895" customWidth="1"/>
    <col min="13833" max="13834" width="9.140625" style="895"/>
    <col min="13835" max="13835" width="9" style="895" customWidth="1"/>
    <col min="13836" max="14077" width="9.140625" style="895"/>
    <col min="14078" max="14078" width="12" style="895" customWidth="1"/>
    <col min="14079" max="14079" width="54.140625" style="895" customWidth="1"/>
    <col min="14080" max="14080" width="21.28515625" style="895" customWidth="1"/>
    <col min="14081" max="14081" width="22" style="895" customWidth="1"/>
    <col min="14082" max="14082" width="22.7109375" style="895" customWidth="1"/>
    <col min="14083" max="14083" width="16.140625" style="895" customWidth="1"/>
    <col min="14084" max="14084" width="12.7109375" style="895" customWidth="1"/>
    <col min="14085" max="14085" width="9.140625" style="895" customWidth="1"/>
    <col min="14086" max="14086" width="9.140625" style="895"/>
    <col min="14087" max="14088" width="9.140625" style="895" customWidth="1"/>
    <col min="14089" max="14090" width="9.140625" style="895"/>
    <col min="14091" max="14091" width="9" style="895" customWidth="1"/>
    <col min="14092" max="14333" width="9.140625" style="895"/>
    <col min="14334" max="14334" width="12" style="895" customWidth="1"/>
    <col min="14335" max="14335" width="54.140625" style="895" customWidth="1"/>
    <col min="14336" max="14336" width="21.28515625" style="895" customWidth="1"/>
    <col min="14337" max="14337" width="22" style="895" customWidth="1"/>
    <col min="14338" max="14338" width="22.7109375" style="895" customWidth="1"/>
    <col min="14339" max="14339" width="16.140625" style="895" customWidth="1"/>
    <col min="14340" max="14340" width="12.7109375" style="895" customWidth="1"/>
    <col min="14341" max="14341" width="9.140625" style="895" customWidth="1"/>
    <col min="14342" max="14342" width="9.140625" style="895"/>
    <col min="14343" max="14344" width="9.140625" style="895" customWidth="1"/>
    <col min="14345" max="14346" width="9.140625" style="895"/>
    <col min="14347" max="14347" width="9" style="895" customWidth="1"/>
    <col min="14348" max="14589" width="9.140625" style="895"/>
    <col min="14590" max="14590" width="12" style="895" customWidth="1"/>
    <col min="14591" max="14591" width="54.140625" style="895" customWidth="1"/>
    <col min="14592" max="14592" width="21.28515625" style="895" customWidth="1"/>
    <col min="14593" max="14593" width="22" style="895" customWidth="1"/>
    <col min="14594" max="14594" width="22.7109375" style="895" customWidth="1"/>
    <col min="14595" max="14595" width="16.140625" style="895" customWidth="1"/>
    <col min="14596" max="14596" width="12.7109375" style="895" customWidth="1"/>
    <col min="14597" max="14597" width="9.140625" style="895" customWidth="1"/>
    <col min="14598" max="14598" width="9.140625" style="895"/>
    <col min="14599" max="14600" width="9.140625" style="895" customWidth="1"/>
    <col min="14601" max="14602" width="9.140625" style="895"/>
    <col min="14603" max="14603" width="9" style="895" customWidth="1"/>
    <col min="14604" max="14845" width="9.140625" style="895"/>
    <col min="14846" max="14846" width="12" style="895" customWidth="1"/>
    <col min="14847" max="14847" width="54.140625" style="895" customWidth="1"/>
    <col min="14848" max="14848" width="21.28515625" style="895" customWidth="1"/>
    <col min="14849" max="14849" width="22" style="895" customWidth="1"/>
    <col min="14850" max="14850" width="22.7109375" style="895" customWidth="1"/>
    <col min="14851" max="14851" width="16.140625" style="895" customWidth="1"/>
    <col min="14852" max="14852" width="12.7109375" style="895" customWidth="1"/>
    <col min="14853" max="14853" width="9.140625" style="895" customWidth="1"/>
    <col min="14854" max="14854" width="9.140625" style="895"/>
    <col min="14855" max="14856" width="9.140625" style="895" customWidth="1"/>
    <col min="14857" max="14858" width="9.140625" style="895"/>
    <col min="14859" max="14859" width="9" style="895" customWidth="1"/>
    <col min="14860" max="15101" width="9.140625" style="895"/>
    <col min="15102" max="15102" width="12" style="895" customWidth="1"/>
    <col min="15103" max="15103" width="54.140625" style="895" customWidth="1"/>
    <col min="15104" max="15104" width="21.28515625" style="895" customWidth="1"/>
    <col min="15105" max="15105" width="22" style="895" customWidth="1"/>
    <col min="15106" max="15106" width="22.7109375" style="895" customWidth="1"/>
    <col min="15107" max="15107" width="16.140625" style="895" customWidth="1"/>
    <col min="15108" max="15108" width="12.7109375" style="895" customWidth="1"/>
    <col min="15109" max="15109" width="9.140625" style="895" customWidth="1"/>
    <col min="15110" max="15110" width="9.140625" style="895"/>
    <col min="15111" max="15112" width="9.140625" style="895" customWidth="1"/>
    <col min="15113" max="15114" width="9.140625" style="895"/>
    <col min="15115" max="15115" width="9" style="895" customWidth="1"/>
    <col min="15116" max="15357" width="9.140625" style="895"/>
    <col min="15358" max="15358" width="12" style="895" customWidth="1"/>
    <col min="15359" max="15359" width="54.140625" style="895" customWidth="1"/>
    <col min="15360" max="15360" width="21.28515625" style="895" customWidth="1"/>
    <col min="15361" max="15361" width="22" style="895" customWidth="1"/>
    <col min="15362" max="15362" width="22.7109375" style="895" customWidth="1"/>
    <col min="15363" max="15363" width="16.140625" style="895" customWidth="1"/>
    <col min="15364" max="15364" width="12.7109375" style="895" customWidth="1"/>
    <col min="15365" max="15365" width="9.140625" style="895" customWidth="1"/>
    <col min="15366" max="15366" width="9.140625" style="895"/>
    <col min="15367" max="15368" width="9.140625" style="895" customWidth="1"/>
    <col min="15369" max="15370" width="9.140625" style="895"/>
    <col min="15371" max="15371" width="9" style="895" customWidth="1"/>
    <col min="15372" max="15613" width="9.140625" style="895"/>
    <col min="15614" max="15614" width="12" style="895" customWidth="1"/>
    <col min="15615" max="15615" width="54.140625" style="895" customWidth="1"/>
    <col min="15616" max="15616" width="21.28515625" style="895" customWidth="1"/>
    <col min="15617" max="15617" width="22" style="895" customWidth="1"/>
    <col min="15618" max="15618" width="22.7109375" style="895" customWidth="1"/>
    <col min="15619" max="15619" width="16.140625" style="895" customWidth="1"/>
    <col min="15620" max="15620" width="12.7109375" style="895" customWidth="1"/>
    <col min="15621" max="15621" width="9.140625" style="895" customWidth="1"/>
    <col min="15622" max="15622" width="9.140625" style="895"/>
    <col min="15623" max="15624" width="9.140625" style="895" customWidth="1"/>
    <col min="15625" max="15626" width="9.140625" style="895"/>
    <col min="15627" max="15627" width="9" style="895" customWidth="1"/>
    <col min="15628" max="15869" width="9.140625" style="895"/>
    <col min="15870" max="15870" width="12" style="895" customWidth="1"/>
    <col min="15871" max="15871" width="54.140625" style="895" customWidth="1"/>
    <col min="15872" max="15872" width="21.28515625" style="895" customWidth="1"/>
    <col min="15873" max="15873" width="22" style="895" customWidth="1"/>
    <col min="15874" max="15874" width="22.7109375" style="895" customWidth="1"/>
    <col min="15875" max="15875" width="16.140625" style="895" customWidth="1"/>
    <col min="15876" max="15876" width="12.7109375" style="895" customWidth="1"/>
    <col min="15877" max="15877" width="9.140625" style="895" customWidth="1"/>
    <col min="15878" max="15878" width="9.140625" style="895"/>
    <col min="15879" max="15880" width="9.140625" style="895" customWidth="1"/>
    <col min="15881" max="15882" width="9.140625" style="895"/>
    <col min="15883" max="15883" width="9" style="895" customWidth="1"/>
    <col min="15884" max="16125" width="9.140625" style="895"/>
    <col min="16126" max="16126" width="12" style="895" customWidth="1"/>
    <col min="16127" max="16127" width="54.140625" style="895" customWidth="1"/>
    <col min="16128" max="16128" width="21.28515625" style="895" customWidth="1"/>
    <col min="16129" max="16129" width="22" style="895" customWidth="1"/>
    <col min="16130" max="16130" width="22.7109375" style="895" customWidth="1"/>
    <col min="16131" max="16131" width="16.140625" style="895" customWidth="1"/>
    <col min="16132" max="16132" width="12.7109375" style="895" customWidth="1"/>
    <col min="16133" max="16133" width="9.140625" style="895" customWidth="1"/>
    <col min="16134" max="16134" width="9.140625" style="895"/>
    <col min="16135" max="16136" width="9.140625" style="895" customWidth="1"/>
    <col min="16137" max="16138" width="9.140625" style="895"/>
    <col min="16139" max="16139" width="9" style="895" customWidth="1"/>
    <col min="16140" max="16384" width="9.140625" style="895"/>
  </cols>
  <sheetData>
    <row r="1" spans="2:17" ht="28.5" customHeight="1">
      <c r="B1" s="1416"/>
      <c r="C1" s="1417"/>
      <c r="D1" s="1417"/>
      <c r="G1" s="1515"/>
      <c r="H1" s="1515"/>
      <c r="I1" s="1515"/>
      <c r="J1" s="1515"/>
      <c r="K1" s="1515"/>
      <c r="L1" s="1515"/>
      <c r="M1" s="1515"/>
      <c r="N1" s="1515"/>
      <c r="O1" s="1516"/>
      <c r="P1" s="1516"/>
      <c r="Q1" s="1450"/>
    </row>
    <row r="2" spans="2:17" ht="31.5" customHeight="1">
      <c r="B2" s="896" t="s">
        <v>546</v>
      </c>
      <c r="C2" s="896"/>
      <c r="D2" s="896"/>
      <c r="E2" s="896"/>
      <c r="F2" s="1437"/>
      <c r="G2" s="1515"/>
      <c r="H2" s="1515"/>
      <c r="I2" s="1515"/>
      <c r="J2" s="1515"/>
      <c r="K2" s="1515"/>
      <c r="L2" s="1515"/>
      <c r="M2" s="1515"/>
      <c r="N2" s="1515"/>
      <c r="O2" s="1516"/>
      <c r="P2" s="1516"/>
      <c r="Q2" s="1450"/>
    </row>
    <row r="3" spans="2:17" ht="25.5" customHeight="1" thickBot="1">
      <c r="B3" s="897" t="s">
        <v>356</v>
      </c>
      <c r="C3" s="897"/>
      <c r="D3" s="897"/>
      <c r="E3" s="897"/>
    </row>
    <row r="4" spans="2:17" ht="21" customHeight="1" thickBot="1">
      <c r="B4" s="1756" t="s">
        <v>357</v>
      </c>
      <c r="C4" s="1757"/>
      <c r="D4" s="1757"/>
      <c r="E4" s="1758"/>
    </row>
    <row r="5" spans="2:17" ht="21" customHeight="1" thickBot="1">
      <c r="B5" s="898" t="s">
        <v>358</v>
      </c>
      <c r="C5" s="899" t="s">
        <v>547</v>
      </c>
      <c r="D5" s="900" t="s">
        <v>548</v>
      </c>
      <c r="E5" s="901"/>
      <c r="F5" s="902"/>
    </row>
    <row r="6" spans="2:17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7" ht="21" customHeight="1">
      <c r="B7" s="908" t="s">
        <v>360</v>
      </c>
      <c r="C7" s="909">
        <v>5142.8450000000003</v>
      </c>
      <c r="D7" s="910">
        <v>6407.4319999999998</v>
      </c>
      <c r="E7" s="1521">
        <v>-19.736253151028365</v>
      </c>
      <c r="F7" s="911"/>
    </row>
    <row r="8" spans="2:17" ht="21" customHeight="1">
      <c r="B8" s="913" t="s">
        <v>361</v>
      </c>
      <c r="C8" s="914">
        <v>5138.63</v>
      </c>
      <c r="D8" s="915">
        <v>6347.2780000000002</v>
      </c>
      <c r="E8" s="1522">
        <v>-19.04198933779173</v>
      </c>
      <c r="F8" s="911"/>
    </row>
    <row r="9" spans="2:17" ht="21" customHeight="1">
      <c r="B9" s="916" t="s">
        <v>362</v>
      </c>
      <c r="C9" s="917">
        <v>310565.60800000001</v>
      </c>
      <c r="D9" s="918">
        <v>327784.60600000003</v>
      </c>
      <c r="E9" s="1522">
        <v>-5.2531441943310844</v>
      </c>
      <c r="F9" s="911"/>
    </row>
    <row r="10" spans="2:17" ht="21" customHeight="1" thickBot="1">
      <c r="B10" s="913" t="s">
        <v>361</v>
      </c>
      <c r="C10" s="917">
        <v>220054.96900000001</v>
      </c>
      <c r="D10" s="918">
        <v>235189.11900000001</v>
      </c>
      <c r="E10" s="1523">
        <v>-6.4348852805558545</v>
      </c>
      <c r="F10" s="911"/>
    </row>
    <row r="11" spans="2:17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7" ht="21" customHeight="1">
      <c r="B12" s="908" t="s">
        <v>364</v>
      </c>
      <c r="C12" s="921">
        <v>143236.149</v>
      </c>
      <c r="D12" s="910">
        <v>169026.728</v>
      </c>
      <c r="E12" s="1524">
        <v>-15.258284476760384</v>
      </c>
      <c r="F12" s="911"/>
    </row>
    <row r="13" spans="2:17" ht="21" customHeight="1">
      <c r="B13" s="913" t="s">
        <v>361</v>
      </c>
      <c r="C13" s="922">
        <v>143236.149</v>
      </c>
      <c r="D13" s="915">
        <v>169026.728</v>
      </c>
      <c r="E13" s="1525">
        <v>-15.258284476760384</v>
      </c>
      <c r="F13" s="911"/>
    </row>
    <row r="14" spans="2:17" ht="21" customHeight="1">
      <c r="B14" s="916" t="s">
        <v>365</v>
      </c>
      <c r="C14" s="923">
        <v>456657.73499999999</v>
      </c>
      <c r="D14" s="918">
        <v>504687.76</v>
      </c>
      <c r="E14" s="1525">
        <v>-9.5167802365565635</v>
      </c>
      <c r="F14" s="911"/>
    </row>
    <row r="15" spans="2:17" ht="21" customHeight="1" thickBot="1">
      <c r="B15" s="924" t="s">
        <v>361</v>
      </c>
      <c r="C15" s="925">
        <v>456037.69799999997</v>
      </c>
      <c r="D15" s="926">
        <v>504602.42099999997</v>
      </c>
      <c r="E15" s="1526">
        <v>-9.6243539426062323</v>
      </c>
      <c r="F15" s="911"/>
    </row>
    <row r="16" spans="2:17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418" t="s">
        <v>367</v>
      </c>
      <c r="C18" s="1419">
        <f>C8/C7*100</f>
        <v>99.91804147315348</v>
      </c>
      <c r="D18" s="1420">
        <f>C13/C12*100</f>
        <v>100</v>
      </c>
      <c r="E18" s="934"/>
      <c r="F18" s="911"/>
    </row>
    <row r="19" spans="2:6" ht="21" customHeight="1" thickBot="1">
      <c r="B19" s="1421" t="s">
        <v>368</v>
      </c>
      <c r="C19" s="1422">
        <f>C10/C9*100</f>
        <v>70.856193774038246</v>
      </c>
      <c r="D19" s="1423">
        <f>C15/C14*100</f>
        <v>99.864222818868924</v>
      </c>
      <c r="E19" s="933"/>
      <c r="F19" s="911"/>
    </row>
    <row r="20" spans="2:6" ht="21" customHeight="1" thickBot="1">
      <c r="B20" s="1424"/>
      <c r="C20" s="1425"/>
      <c r="D20" s="1425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 2019 Rok</v>
      </c>
      <c r="D22" s="900" t="str">
        <f>D5</f>
        <v>I-VII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896" t="s">
        <v>549</v>
      </c>
      <c r="C27" s="896"/>
      <c r="D27" s="896"/>
      <c r="E27" s="896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 2019 Rok</v>
      </c>
      <c r="D31" s="900" t="str">
        <f>D5</f>
        <v>I-VII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 2019 Rok</v>
      </c>
      <c r="D44" s="900" t="str">
        <f>D5</f>
        <v>I-VII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2" ht="23.25" customHeight="1"/>
    <row r="50" spans="1:12" ht="28.5" customHeight="1">
      <c r="A50" s="1451"/>
      <c r="B50" s="1518"/>
      <c r="C50" s="1519"/>
      <c r="D50" s="1515"/>
      <c r="E50" s="1515"/>
      <c r="F50" s="1515"/>
      <c r="G50" s="1515"/>
      <c r="H50" s="1515"/>
      <c r="I50" s="1516"/>
      <c r="J50" s="1516"/>
      <c r="K50" s="907"/>
      <c r="L50" s="907"/>
    </row>
    <row r="51" spans="1:12" ht="28.5" customHeight="1">
      <c r="A51" s="1451"/>
      <c r="B51" s="1514"/>
      <c r="C51" s="1520"/>
      <c r="D51" s="1515"/>
      <c r="E51" s="1515"/>
      <c r="F51" s="1515"/>
      <c r="G51" s="1515"/>
      <c r="H51" s="1515"/>
      <c r="I51" s="1516"/>
      <c r="J51" s="1516"/>
      <c r="K51" s="1450"/>
      <c r="L51" s="1450"/>
    </row>
    <row r="52" spans="1:12" ht="28.5" customHeight="1">
      <c r="A52" s="1451"/>
      <c r="B52" s="1514"/>
      <c r="C52" s="1520"/>
      <c r="D52" s="1515"/>
      <c r="E52" s="1515"/>
      <c r="F52" s="1515"/>
      <c r="G52" s="1515"/>
      <c r="H52" s="1515"/>
      <c r="I52" s="1516"/>
      <c r="J52" s="1516"/>
      <c r="K52" s="1450"/>
      <c r="L52" s="1450"/>
    </row>
    <row r="53" spans="1:12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0"/>
      <c r="K53" s="1451"/>
      <c r="L53" s="1451"/>
    </row>
    <row r="54" spans="1:12" ht="28.5" customHeight="1">
      <c r="B54" s="1450"/>
      <c r="C54" s="1450"/>
      <c r="D54" s="1450"/>
      <c r="E54" s="1450"/>
      <c r="F54" s="1450"/>
      <c r="G54" s="1450"/>
      <c r="H54" s="1450"/>
      <c r="I54" s="1450"/>
      <c r="J54" s="1450"/>
      <c r="K54" s="1451"/>
      <c r="L54" s="1451"/>
    </row>
    <row r="55" spans="1:12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  <c r="L55" s="1451"/>
    </row>
    <row r="56" spans="1:12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  <c r="L56" s="1451"/>
    </row>
    <row r="57" spans="1:12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  <c r="L57" s="1451"/>
    </row>
    <row r="58" spans="1:12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48" sqref="G48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492</v>
      </c>
      <c r="B5" s="305"/>
      <c r="C5" s="305"/>
      <c r="H5" s="305" t="s">
        <v>424</v>
      </c>
      <c r="I5" s="305"/>
      <c r="J5" s="305"/>
      <c r="O5" s="305" t="s">
        <v>478</v>
      </c>
      <c r="P5" s="305"/>
      <c r="Q5" s="305"/>
      <c r="W5" s="305" t="s">
        <v>479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9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20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285"/>
      <c r="AP7" s="1767" t="s">
        <v>265</v>
      </c>
      <c r="AQ7" s="1770" t="s">
        <v>266</v>
      </c>
      <c r="AR7"/>
    </row>
    <row r="8" spans="1:46" ht="15" customHeight="1">
      <c r="A8" s="1400"/>
      <c r="B8" s="316"/>
      <c r="C8" s="474"/>
      <c r="D8"/>
      <c r="H8" s="1121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400"/>
      <c r="B9" s="322" t="s">
        <v>267</v>
      </c>
      <c r="C9" s="322" t="s">
        <v>300</v>
      </c>
      <c r="D9"/>
      <c r="H9" s="1121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65" t="s">
        <v>324</v>
      </c>
      <c r="Z9"/>
      <c r="AE9" s="1775"/>
      <c r="AF9" s="1779" t="s">
        <v>267</v>
      </c>
      <c r="AG9" s="1765" t="s">
        <v>324</v>
      </c>
      <c r="AI9" s="491"/>
      <c r="AJ9" s="491"/>
      <c r="AL9" s="1775"/>
      <c r="AM9" s="1779" t="s">
        <v>267</v>
      </c>
      <c r="AN9" s="1765" t="s">
        <v>324</v>
      </c>
      <c r="AP9" s="1768"/>
      <c r="AQ9" s="1772" t="s">
        <v>267</v>
      </c>
      <c r="AR9"/>
    </row>
    <row r="10" spans="1:46" ht="15" customHeight="1">
      <c r="A10" s="1401"/>
      <c r="B10" s="323"/>
      <c r="C10" s="323"/>
      <c r="D10"/>
      <c r="H10" s="1122"/>
      <c r="I10" s="323"/>
      <c r="J10" s="323"/>
      <c r="K10"/>
      <c r="O10" s="884"/>
      <c r="P10" s="323"/>
      <c r="Q10" s="323"/>
      <c r="R10"/>
      <c r="W10" s="884"/>
      <c r="X10" s="323"/>
      <c r="Y10" s="1766"/>
      <c r="Z10"/>
      <c r="AE10" s="1776"/>
      <c r="AF10" s="1780"/>
      <c r="AG10" s="1766"/>
      <c r="AI10" s="490"/>
      <c r="AJ10" s="490"/>
      <c r="AL10" s="1776"/>
      <c r="AM10" s="1780"/>
      <c r="AN10" s="1766"/>
      <c r="AP10" s="1769"/>
      <c r="AQ10" s="1773"/>
      <c r="AR10"/>
    </row>
    <row r="11" spans="1:46" ht="15" customHeight="1">
      <c r="A11" s="1400"/>
      <c r="B11" s="316"/>
      <c r="C11" s="474"/>
      <c r="D11"/>
      <c r="H11" s="1121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27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6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7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28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6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7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6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6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7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6">
        <v>1824203</v>
      </c>
      <c r="C17" s="887">
        <f t="shared" ref="C17:C22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6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7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6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6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7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7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7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8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6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6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7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6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6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7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6">
        <v>1733672</v>
      </c>
      <c r="C22" s="887">
        <f t="shared" si="11"/>
        <v>15875590</v>
      </c>
      <c r="D22" s="473">
        <f t="shared" si="5"/>
        <v>-2.0744487962593721</v>
      </c>
      <c r="E22" s="473">
        <f t="shared" si="6"/>
        <v>-5.3968058738921627</v>
      </c>
      <c r="H22" s="308" t="s">
        <v>227</v>
      </c>
      <c r="I22" s="1266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7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6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6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7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6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6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7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7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7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7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493</v>
      </c>
      <c r="B27" s="293">
        <f>SUM(B14:B25)</f>
        <v>15875590</v>
      </c>
      <c r="C27" s="476"/>
      <c r="D27" s="473"/>
      <c r="E27" s="473"/>
      <c r="H27" s="310" t="s">
        <v>425</v>
      </c>
      <c r="I27" s="293">
        <f>SUM(I14:I25)</f>
        <v>22676105</v>
      </c>
      <c r="J27" s="476"/>
      <c r="K27" s="473"/>
      <c r="L27" s="473"/>
      <c r="O27" s="310" t="s">
        <v>351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29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6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7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28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6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7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7">
        <v>177200950</v>
      </c>
      <c r="C33" s="887">
        <f t="shared" ref="C33:C39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7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8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6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6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7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6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6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7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6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6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7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6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6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7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8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8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9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8">
        <v>158759806</v>
      </c>
      <c r="C39" s="887">
        <f t="shared" si="21"/>
        <v>1467482982</v>
      </c>
      <c r="D39" s="473">
        <f t="shared" si="5"/>
        <v>-1.8688226607986014</v>
      </c>
      <c r="E39" s="473">
        <f t="shared" si="6"/>
        <v>-4.1526548605503812</v>
      </c>
      <c r="H39" s="312" t="s">
        <v>227</v>
      </c>
      <c r="I39" s="1268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9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8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8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9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8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8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9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9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9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9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E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493</v>
      </c>
      <c r="B44" s="301">
        <f>SUM(B31:B42)</f>
        <v>1467482982</v>
      </c>
      <c r="C44" s="480"/>
      <c r="D44" s="473"/>
      <c r="E44" s="473"/>
      <c r="H44" s="310" t="s">
        <v>425</v>
      </c>
      <c r="I44" s="301">
        <f>SUM(I31:I42)</f>
        <v>2084554277</v>
      </c>
      <c r="J44" s="480"/>
      <c r="K44" s="473"/>
      <c r="O44" s="310" t="s">
        <v>351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52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53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54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53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53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85"/>
  <sheetViews>
    <sheetView showGridLines="0" workbookViewId="0">
      <selection activeCell="S31" sqref="S31"/>
    </sheetView>
  </sheetViews>
  <sheetFormatPr defaultRowHeight="15"/>
  <cols>
    <col min="1" max="1" width="9.28515625" style="1494" customWidth="1"/>
    <col min="2" max="2" width="11.28515625" style="1494" customWidth="1"/>
    <col min="3" max="4" width="9.140625" style="1494"/>
    <col min="5" max="5" width="10.28515625" style="1494" customWidth="1"/>
    <col min="6" max="6" width="9.140625" style="1494"/>
    <col min="7" max="7" width="10" style="1494" bestFit="1" customWidth="1"/>
    <col min="8" max="8" width="9.140625" style="1494"/>
    <col min="9" max="9" width="10.28515625" style="1494" customWidth="1"/>
    <col min="10" max="10" width="10.140625" style="1494" bestFit="1" customWidth="1"/>
    <col min="11" max="11" width="12.5703125" style="1494" bestFit="1" customWidth="1"/>
    <col min="12" max="12" width="9.5703125" style="1494" bestFit="1" customWidth="1"/>
    <col min="13" max="13" width="10.28515625" style="1494" bestFit="1" customWidth="1"/>
    <col min="14" max="16384" width="9.140625" style="1494"/>
  </cols>
  <sheetData>
    <row r="1" spans="1:13" ht="15.75">
      <c r="A1" s="1493" t="s">
        <v>515</v>
      </c>
    </row>
    <row r="2" spans="1:13" ht="15.75">
      <c r="A2" s="1495" t="s">
        <v>521</v>
      </c>
    </row>
    <row r="3" spans="1:13" ht="15.75">
      <c r="A3" s="1495" t="s">
        <v>522</v>
      </c>
    </row>
    <row r="4" spans="1:13" ht="35.25" customHeight="1">
      <c r="A4" s="1496" t="s">
        <v>545</v>
      </c>
    </row>
    <row r="5" spans="1:13" ht="18.75">
      <c r="A5" s="1496" t="s">
        <v>523</v>
      </c>
    </row>
    <row r="6" spans="1:13" ht="12" customHeight="1">
      <c r="A6" s="1497"/>
    </row>
    <row r="7" spans="1:13" ht="13.5" customHeight="1">
      <c r="A7" s="1498" t="s">
        <v>524</v>
      </c>
    </row>
    <row r="9" spans="1:13" ht="22.5" customHeight="1" thickBot="1">
      <c r="C9" s="1499" t="s">
        <v>525</v>
      </c>
      <c r="E9" s="1500"/>
      <c r="F9" s="1501"/>
    </row>
    <row r="10" spans="1:13" ht="15.75" thickBot="1">
      <c r="A10" s="1502" t="s">
        <v>526</v>
      </c>
      <c r="B10" s="1503" t="s">
        <v>527</v>
      </c>
      <c r="C10" s="1504" t="s">
        <v>528</v>
      </c>
      <c r="D10" s="1504" t="s">
        <v>529</v>
      </c>
      <c r="E10" s="1504" t="s">
        <v>530</v>
      </c>
      <c r="F10" s="1504" t="s">
        <v>531</v>
      </c>
      <c r="G10" s="1504" t="s">
        <v>532</v>
      </c>
      <c r="H10" s="1504" t="s">
        <v>533</v>
      </c>
      <c r="I10" s="1504" t="s">
        <v>534</v>
      </c>
      <c r="J10" s="1504" t="s">
        <v>535</v>
      </c>
      <c r="K10" s="1504" t="s">
        <v>536</v>
      </c>
      <c r="L10" s="1504" t="s">
        <v>537</v>
      </c>
      <c r="M10" s="1505" t="s">
        <v>538</v>
      </c>
    </row>
    <row r="11" spans="1:13" ht="15.75">
      <c r="A11" s="1506" t="s">
        <v>543</v>
      </c>
      <c r="B11" s="1507"/>
      <c r="C11" s="1507"/>
      <c r="D11" s="1507"/>
      <c r="E11" s="1507"/>
      <c r="F11" s="1507"/>
      <c r="G11" s="1507"/>
      <c r="H11" s="1507"/>
      <c r="I11" s="1507"/>
      <c r="J11" s="1507"/>
      <c r="K11" s="1507"/>
      <c r="L11" s="1507"/>
      <c r="M11" s="1508"/>
    </row>
    <row r="12" spans="1:13" ht="15.75">
      <c r="A12" s="1509" t="s">
        <v>539</v>
      </c>
      <c r="B12" s="1610">
        <v>12072.460066898788</v>
      </c>
      <c r="C12" s="1611">
        <v>11801.754024324327</v>
      </c>
      <c r="D12" s="1611">
        <v>11842.874129213025</v>
      </c>
      <c r="E12" s="1611">
        <v>12635.769988031125</v>
      </c>
      <c r="F12" s="1611">
        <v>12629.137716030946</v>
      </c>
      <c r="G12" s="1611">
        <v>12583.955527752287</v>
      </c>
      <c r="H12" s="1611">
        <v>12409.656890636163</v>
      </c>
      <c r="I12" s="1611">
        <v>12314.176792211427</v>
      </c>
      <c r="J12" s="1611">
        <v>12236.484970709</v>
      </c>
      <c r="K12" s="1611">
        <v>11952.61433067424</v>
      </c>
      <c r="L12" s="1611">
        <v>11905.714046979869</v>
      </c>
      <c r="M12" s="1612">
        <v>12034.467692820765</v>
      </c>
    </row>
    <row r="13" spans="1:13" ht="15.75">
      <c r="A13" s="1509" t="s">
        <v>540</v>
      </c>
      <c r="B13" s="1610">
        <v>11640.855915020755</v>
      </c>
      <c r="C13" s="1611">
        <v>11612.937112078713</v>
      </c>
      <c r="D13" s="1611">
        <v>12018.127992604223</v>
      </c>
      <c r="E13" s="1611">
        <v>11874.202222075666</v>
      </c>
      <c r="F13" s="1611">
        <v>11826.881186150231</v>
      </c>
      <c r="G13" s="1611">
        <v>11494.455592602042</v>
      </c>
      <c r="H13" s="1611">
        <v>11378.649654487566</v>
      </c>
      <c r="I13" s="1611">
        <v>11500.772655429282</v>
      </c>
      <c r="J13" s="1611">
        <v>11555.248191666431</v>
      </c>
      <c r="K13" s="1611">
        <v>11351.845098183347</v>
      </c>
      <c r="L13" s="1611">
        <v>11391.502646445555</v>
      </c>
      <c r="M13" s="1612">
        <v>11492.859999452077</v>
      </c>
    </row>
    <row r="14" spans="1:13" ht="16.5" thickBot="1">
      <c r="A14" s="1510" t="s">
        <v>541</v>
      </c>
      <c r="B14" s="1613">
        <v>11468.445677214311</v>
      </c>
      <c r="C14" s="1614">
        <v>11395.660197596975</v>
      </c>
      <c r="D14" s="1614">
        <v>11429.39419859064</v>
      </c>
      <c r="E14" s="1614">
        <v>12775.194222807571</v>
      </c>
      <c r="F14" s="1614">
        <v>12854.221299749677</v>
      </c>
      <c r="G14" s="1614">
        <v>12653.163547531443</v>
      </c>
      <c r="H14" s="1614">
        <v>12344.801068499683</v>
      </c>
      <c r="I14" s="1614">
        <v>12340.35</v>
      </c>
      <c r="J14" s="1615">
        <v>12423.259</v>
      </c>
      <c r="K14" s="1614" t="s">
        <v>542</v>
      </c>
      <c r="L14" s="1614" t="s">
        <v>542</v>
      </c>
      <c r="M14" s="1616" t="s">
        <v>542</v>
      </c>
    </row>
    <row r="15" spans="1:13" ht="15.75">
      <c r="A15" s="1506" t="s">
        <v>544</v>
      </c>
      <c r="B15" s="1507"/>
      <c r="C15" s="1507"/>
      <c r="D15" s="1507"/>
      <c r="E15" s="1507"/>
      <c r="F15" s="1507"/>
      <c r="G15" s="1507"/>
      <c r="H15" s="1507"/>
      <c r="I15" s="1507"/>
      <c r="J15" s="1507"/>
      <c r="K15" s="1507"/>
      <c r="L15" s="1507"/>
      <c r="M15" s="1508"/>
    </row>
    <row r="16" spans="1:13" ht="15.75">
      <c r="A16" s="1509" t="s">
        <v>539</v>
      </c>
      <c r="B16" s="1610">
        <v>16521.015311102961</v>
      </c>
      <c r="C16" s="1611">
        <v>16329.848133231302</v>
      </c>
      <c r="D16" s="1611">
        <v>16386.325031621967</v>
      </c>
      <c r="E16" s="1611">
        <v>16685.23248821239</v>
      </c>
      <c r="F16" s="1611">
        <v>16478.558665396817</v>
      </c>
      <c r="G16" s="1611">
        <v>17481.393714721282</v>
      </c>
      <c r="H16" s="1611">
        <v>17152.130721219499</v>
      </c>
      <c r="I16" s="1611">
        <v>17594.326029049367</v>
      </c>
      <c r="J16" s="1611">
        <v>17664.347577413922</v>
      </c>
      <c r="K16" s="1611">
        <v>17992.626149633696</v>
      </c>
      <c r="L16" s="1611">
        <v>17189.463741507981</v>
      </c>
      <c r="M16" s="1612">
        <v>17708.052386413412</v>
      </c>
    </row>
    <row r="17" spans="1:17" ht="15.75">
      <c r="A17" s="1509" t="s">
        <v>540</v>
      </c>
      <c r="B17" s="1610">
        <v>17405.203196364768</v>
      </c>
      <c r="C17" s="1611">
        <v>16663.489714689258</v>
      </c>
      <c r="D17" s="1611">
        <v>17876.778164465093</v>
      </c>
      <c r="E17" s="1611">
        <v>17492.473995654553</v>
      </c>
      <c r="F17" s="1611">
        <v>17408.261366694438</v>
      </c>
      <c r="G17" s="1611">
        <v>17768.295914177183</v>
      </c>
      <c r="H17" s="1611">
        <v>17638.293330420769</v>
      </c>
      <c r="I17" s="1611">
        <v>17053.353500612251</v>
      </c>
      <c r="J17" s="1611">
        <v>16997.901762003297</v>
      </c>
      <c r="K17" s="1611">
        <v>17011.40309944937</v>
      </c>
      <c r="L17" s="1611">
        <v>16307.846554248332</v>
      </c>
      <c r="M17" s="1612">
        <v>17138.4291193067</v>
      </c>
    </row>
    <row r="18" spans="1:17" ht="16.5" thickBot="1">
      <c r="A18" s="1510" t="s">
        <v>541</v>
      </c>
      <c r="B18" s="1613">
        <v>16877.095027891006</v>
      </c>
      <c r="C18" s="1614">
        <v>17482.236551893751</v>
      </c>
      <c r="D18" s="1614">
        <v>17242.294654298134</v>
      </c>
      <c r="E18" s="1614">
        <v>18427.025149968933</v>
      </c>
      <c r="F18" s="1614">
        <v>19024.980514747356</v>
      </c>
      <c r="G18" s="1614">
        <v>19273.248992715995</v>
      </c>
      <c r="H18" s="1614">
        <v>18923.676691274948</v>
      </c>
      <c r="I18" s="1614">
        <v>19224.04</v>
      </c>
      <c r="J18" s="1615">
        <v>19225.103999999999</v>
      </c>
      <c r="K18" s="1614" t="s">
        <v>542</v>
      </c>
      <c r="L18" s="1614" t="s">
        <v>542</v>
      </c>
      <c r="M18" s="1616" t="s">
        <v>542</v>
      </c>
    </row>
    <row r="19" spans="1:17">
      <c r="A19" s="1500"/>
      <c r="B19" s="1501"/>
      <c r="E19" s="1500"/>
      <c r="F19" s="1501"/>
    </row>
    <row r="20" spans="1:17">
      <c r="A20" s="1500"/>
      <c r="B20" s="1501"/>
      <c r="E20" s="1500"/>
      <c r="F20" s="1501"/>
      <c r="O20" s="1607"/>
      <c r="P20" s="1608"/>
      <c r="Q20" s="1608"/>
    </row>
    <row r="21" spans="1:17">
      <c r="A21" s="1500"/>
      <c r="B21" s="1501"/>
      <c r="E21" s="1500"/>
      <c r="F21" s="1501"/>
      <c r="O21" s="1607"/>
      <c r="P21" s="1608"/>
      <c r="Q21" s="1608"/>
    </row>
    <row r="22" spans="1:17">
      <c r="A22" s="1500"/>
      <c r="B22" s="1501"/>
      <c r="E22" s="1500"/>
      <c r="F22" s="1501"/>
      <c r="O22" s="1609"/>
      <c r="P22" s="1609"/>
      <c r="Q22" s="1609"/>
    </row>
    <row r="23" spans="1:17">
      <c r="A23" s="1500"/>
      <c r="B23" s="1501"/>
      <c r="E23" s="1500"/>
      <c r="F23" s="1501"/>
    </row>
    <row r="24" spans="1:17">
      <c r="A24" s="1500"/>
      <c r="B24" s="1501"/>
      <c r="E24" s="1500"/>
      <c r="F24" s="1501"/>
    </row>
    <row r="25" spans="1:17">
      <c r="A25" s="1500"/>
      <c r="B25" s="1501"/>
      <c r="E25" s="1500"/>
      <c r="F25" s="1501"/>
    </row>
    <row r="26" spans="1:17">
      <c r="A26" s="1500"/>
      <c r="B26" s="1501"/>
      <c r="E26" s="1500"/>
      <c r="F26" s="1501"/>
    </row>
    <row r="27" spans="1:17">
      <c r="A27" s="1500"/>
      <c r="B27" s="1501"/>
      <c r="E27" s="1500"/>
      <c r="F27" s="1501"/>
    </row>
    <row r="28" spans="1:17">
      <c r="A28" s="1500"/>
      <c r="B28" s="1501"/>
      <c r="E28" s="1500"/>
      <c r="F28" s="1501"/>
    </row>
    <row r="29" spans="1:17">
      <c r="A29" s="1500"/>
      <c r="B29" s="1501"/>
      <c r="E29" s="1500"/>
      <c r="F29" s="1501"/>
    </row>
    <row r="30" spans="1:17">
      <c r="A30" s="1500"/>
      <c r="B30" s="1501"/>
      <c r="E30" s="1500"/>
      <c r="F30" s="1501"/>
    </row>
    <row r="31" spans="1:17">
      <c r="A31" s="1500"/>
      <c r="B31" s="1501"/>
      <c r="E31" s="1500"/>
      <c r="F31" s="1501"/>
    </row>
    <row r="32" spans="1:17">
      <c r="A32" s="1500"/>
      <c r="B32" s="1501"/>
      <c r="E32" s="1500"/>
      <c r="F32" s="1501"/>
    </row>
    <row r="33" spans="1:6">
      <c r="A33" s="1500"/>
      <c r="B33" s="1501"/>
      <c r="E33" s="1500"/>
      <c r="F33" s="1501"/>
    </row>
    <row r="34" spans="1:6">
      <c r="A34" s="1500"/>
      <c r="B34" s="1501"/>
      <c r="E34" s="1500"/>
      <c r="F34" s="1501"/>
    </row>
    <row r="35" spans="1:6">
      <c r="A35" s="1500"/>
      <c r="B35" s="1501"/>
      <c r="E35" s="1500"/>
      <c r="F35" s="1501"/>
    </row>
    <row r="36" spans="1:6">
      <c r="A36" s="1500"/>
      <c r="B36" s="1501"/>
      <c r="E36" s="1500"/>
      <c r="F36" s="1501"/>
    </row>
    <row r="37" spans="1:6">
      <c r="A37" s="1500"/>
      <c r="B37" s="1501"/>
      <c r="E37" s="1500"/>
      <c r="F37" s="1501"/>
    </row>
    <row r="38" spans="1:6">
      <c r="A38" s="1500"/>
      <c r="B38" s="1501"/>
      <c r="E38" s="1500"/>
      <c r="F38" s="1501"/>
    </row>
    <row r="39" spans="1:6">
      <c r="A39" s="1500"/>
      <c r="B39" s="1501"/>
      <c r="E39" s="1500"/>
      <c r="F39" s="1501"/>
    </row>
    <row r="40" spans="1:6">
      <c r="A40" s="1500"/>
      <c r="B40" s="1501"/>
      <c r="E40" s="1500"/>
      <c r="F40" s="1501"/>
    </row>
    <row r="41" spans="1:6">
      <c r="A41" s="1500"/>
      <c r="B41" s="1501"/>
      <c r="E41" s="1500"/>
      <c r="F41" s="1501"/>
    </row>
    <row r="42" spans="1:6">
      <c r="A42" s="1500"/>
      <c r="B42" s="1501"/>
      <c r="E42" s="1500"/>
      <c r="F42" s="1501"/>
    </row>
    <row r="43" spans="1:6">
      <c r="A43" s="1500"/>
      <c r="B43" s="1501"/>
      <c r="E43" s="1500"/>
      <c r="F43" s="1501"/>
    </row>
    <row r="44" spans="1:6">
      <c r="A44" s="1500"/>
      <c r="B44" s="1501"/>
      <c r="E44" s="1500"/>
      <c r="F44" s="1501"/>
    </row>
    <row r="45" spans="1:6">
      <c r="A45" s="1500"/>
      <c r="B45" s="1501"/>
      <c r="E45" s="1500"/>
      <c r="F45" s="1501"/>
    </row>
    <row r="46" spans="1:6">
      <c r="A46" s="1500"/>
      <c r="B46" s="1501"/>
      <c r="E46" s="1500"/>
      <c r="F46" s="1501"/>
    </row>
    <row r="47" spans="1:6">
      <c r="A47" s="1500"/>
      <c r="B47" s="1501"/>
      <c r="E47" s="1500"/>
      <c r="F47" s="1501"/>
    </row>
    <row r="48" spans="1:6">
      <c r="A48" s="1500"/>
      <c r="B48" s="1501"/>
      <c r="E48" s="1500"/>
      <c r="F48" s="1501"/>
    </row>
    <row r="49" spans="1:6">
      <c r="A49" s="1500"/>
      <c r="B49" s="1501"/>
      <c r="E49" s="1500"/>
      <c r="F49" s="1501"/>
    </row>
    <row r="50" spans="1:6">
      <c r="A50" s="1500"/>
      <c r="B50" s="1501"/>
      <c r="E50" s="1500"/>
      <c r="F50" s="1501"/>
    </row>
    <row r="51" spans="1:6">
      <c r="A51" s="1500"/>
      <c r="B51" s="1501"/>
      <c r="E51" s="1500"/>
      <c r="F51" s="1501"/>
    </row>
    <row r="52" spans="1:6">
      <c r="A52" s="1500"/>
      <c r="B52" s="1501"/>
      <c r="E52" s="1500"/>
      <c r="F52" s="1501"/>
    </row>
    <row r="53" spans="1:6">
      <c r="A53" s="1500"/>
      <c r="B53" s="1501"/>
      <c r="E53" s="1500"/>
      <c r="F53" s="1501"/>
    </row>
    <row r="54" spans="1:6">
      <c r="A54" s="1500"/>
      <c r="B54" s="1501"/>
      <c r="E54" s="1500"/>
      <c r="F54" s="1501"/>
    </row>
    <row r="55" spans="1:6">
      <c r="A55" s="1500"/>
      <c r="B55" s="1501"/>
      <c r="E55" s="1500"/>
      <c r="F55" s="1501"/>
    </row>
    <row r="56" spans="1:6">
      <c r="A56" s="1500"/>
      <c r="B56" s="1501"/>
      <c r="E56" s="1500"/>
      <c r="F56" s="1501"/>
    </row>
    <row r="57" spans="1:6">
      <c r="A57" s="1500"/>
      <c r="B57" s="1501"/>
      <c r="E57" s="1500"/>
      <c r="F57" s="1501"/>
    </row>
    <row r="58" spans="1:6">
      <c r="A58" s="1500"/>
      <c r="B58" s="1501"/>
      <c r="E58" s="1500"/>
      <c r="F58" s="1501"/>
    </row>
    <row r="59" spans="1:6">
      <c r="A59" s="1500"/>
      <c r="B59" s="1501"/>
      <c r="E59" s="1500"/>
      <c r="F59" s="1501"/>
    </row>
    <row r="60" spans="1:6">
      <c r="A60" s="1500"/>
      <c r="B60" s="1501"/>
      <c r="E60" s="1500"/>
      <c r="F60" s="1501"/>
    </row>
    <row r="61" spans="1:6">
      <c r="A61" s="1500"/>
      <c r="B61" s="1501"/>
      <c r="E61" s="1500"/>
      <c r="F61" s="1501"/>
    </row>
    <row r="62" spans="1:6">
      <c r="A62" s="1500"/>
      <c r="B62" s="1501"/>
      <c r="E62" s="1500"/>
      <c r="F62" s="1501"/>
    </row>
    <row r="63" spans="1:6">
      <c r="A63" s="1500"/>
      <c r="B63" s="1501"/>
      <c r="E63" s="1500"/>
      <c r="F63" s="1501"/>
    </row>
    <row r="64" spans="1:6">
      <c r="A64" s="1500"/>
      <c r="B64" s="1501"/>
      <c r="E64" s="1500"/>
      <c r="F64" s="1501"/>
    </row>
    <row r="65" spans="1:6">
      <c r="A65" s="1500"/>
      <c r="B65" s="1501"/>
      <c r="E65" s="1500"/>
      <c r="F65" s="1501"/>
    </row>
    <row r="66" spans="1:6">
      <c r="A66" s="1500"/>
      <c r="B66" s="1501"/>
      <c r="E66" s="1500"/>
      <c r="F66" s="1501"/>
    </row>
    <row r="67" spans="1:6">
      <c r="A67" s="1500"/>
      <c r="B67" s="1501"/>
      <c r="E67" s="1500"/>
      <c r="F67" s="1501"/>
    </row>
    <row r="68" spans="1:6">
      <c r="A68" s="1500"/>
      <c r="B68" s="1501"/>
      <c r="E68" s="1500"/>
      <c r="F68" s="1501"/>
    </row>
    <row r="69" spans="1:6">
      <c r="A69" s="1500"/>
      <c r="B69" s="1501"/>
      <c r="E69" s="1500"/>
      <c r="F69" s="1501"/>
    </row>
    <row r="70" spans="1:6">
      <c r="A70" s="1500"/>
      <c r="B70" s="1501"/>
      <c r="E70" s="1500"/>
      <c r="F70" s="1501"/>
    </row>
    <row r="71" spans="1:6">
      <c r="A71" s="1500"/>
      <c r="B71" s="1501"/>
      <c r="E71" s="1500"/>
      <c r="F71" s="1501"/>
    </row>
    <row r="72" spans="1:6">
      <c r="A72" s="1500"/>
      <c r="B72" s="1501"/>
      <c r="E72" s="1500"/>
      <c r="F72" s="1501"/>
    </row>
    <row r="73" spans="1:6">
      <c r="A73" s="1500"/>
      <c r="B73" s="1501"/>
      <c r="E73" s="1500"/>
      <c r="F73" s="1501"/>
    </row>
    <row r="74" spans="1:6">
      <c r="A74" s="1500"/>
      <c r="B74" s="1501"/>
      <c r="E74" s="1500"/>
      <c r="F74" s="1501"/>
    </row>
    <row r="75" spans="1:6">
      <c r="A75" s="1500"/>
      <c r="B75" s="1501"/>
      <c r="E75" s="1500"/>
      <c r="F75" s="1501"/>
    </row>
    <row r="76" spans="1:6">
      <c r="A76" s="1500"/>
      <c r="B76" s="1501"/>
      <c r="E76" s="1500"/>
      <c r="F76" s="1501"/>
    </row>
    <row r="77" spans="1:6">
      <c r="A77" s="1500"/>
      <c r="B77" s="1501"/>
      <c r="E77" s="1500"/>
      <c r="F77" s="1501"/>
    </row>
    <row r="78" spans="1:6">
      <c r="A78" s="1500"/>
      <c r="B78" s="1501"/>
      <c r="E78" s="1500"/>
      <c r="F78" s="1501"/>
    </row>
    <row r="79" spans="1:6">
      <c r="A79" s="1500"/>
      <c r="B79" s="1501"/>
      <c r="E79" s="1500"/>
      <c r="F79" s="1501"/>
    </row>
    <row r="80" spans="1:6">
      <c r="A80" s="1500"/>
      <c r="B80" s="1501"/>
      <c r="E80" s="1500"/>
      <c r="F80" s="1501"/>
    </row>
    <row r="81" spans="1:6">
      <c r="A81" s="1500"/>
      <c r="B81" s="1501"/>
      <c r="E81" s="1500"/>
      <c r="F81" s="1501"/>
    </row>
    <row r="82" spans="1:6">
      <c r="A82" s="1500"/>
      <c r="B82" s="1501"/>
      <c r="E82" s="1500"/>
      <c r="F82" s="1501"/>
    </row>
    <row r="83" spans="1:6">
      <c r="A83" s="1500"/>
      <c r="B83" s="1501"/>
      <c r="E83" s="1500"/>
      <c r="F83" s="1501"/>
    </row>
    <row r="84" spans="1:6">
      <c r="A84" s="1500"/>
      <c r="B84" s="1501"/>
      <c r="E84" s="1500"/>
      <c r="F84" s="1501"/>
    </row>
    <row r="85" spans="1:6">
      <c r="A85" s="1500"/>
      <c r="B85" s="1501"/>
      <c r="E85" s="1500"/>
      <c r="F85" s="1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S71" sqref="Q71:S77"/>
    </sheetView>
  </sheetViews>
  <sheetFormatPr defaultRowHeight="12.75"/>
  <cols>
    <col min="1" max="1" width="11.28515625" style="1474" customWidth="1"/>
    <col min="2" max="2" width="18.5703125" style="1474" customWidth="1"/>
    <col min="3" max="3" width="16.140625" style="1474" customWidth="1"/>
    <col min="4" max="4" width="12.140625" style="1474" customWidth="1"/>
    <col min="5" max="5" width="9.5703125" style="1474" customWidth="1"/>
    <col min="6" max="6" width="10.42578125" style="1474" customWidth="1"/>
    <col min="7" max="8" width="9.140625" style="1474"/>
    <col min="9" max="9" width="11.28515625" style="1474" customWidth="1"/>
    <col min="10" max="10" width="9.7109375" style="1474" customWidth="1"/>
    <col min="11" max="11" width="9.85546875" style="1474" customWidth="1"/>
    <col min="12" max="12" width="9.5703125" style="1474" customWidth="1"/>
    <col min="13" max="13" width="9.7109375" style="1474" customWidth="1"/>
    <col min="14" max="14" width="11.140625" style="1474" customWidth="1"/>
    <col min="15" max="15" width="6.42578125" style="1476" customWidth="1"/>
    <col min="16" max="16384" width="9.140625" style="1474"/>
  </cols>
  <sheetData>
    <row r="1" spans="2:15" ht="20.25" customHeight="1">
      <c r="L1" s="1475"/>
      <c r="M1" s="1475"/>
    </row>
    <row r="2" spans="2:15" ht="20.25" customHeight="1">
      <c r="B2" s="1477" t="s">
        <v>520</v>
      </c>
      <c r="C2" s="1477"/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8"/>
    </row>
    <row r="3" spans="2:15" ht="20.25" customHeight="1">
      <c r="B3" s="1479"/>
      <c r="C3" s="1480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</row>
    <row r="4" spans="2:15" ht="20.25" customHeight="1" thickBot="1">
      <c r="B4" s="1479">
        <v>2004</v>
      </c>
      <c r="C4" s="1480" t="s">
        <v>238</v>
      </c>
      <c r="D4" s="1481"/>
      <c r="E4" s="1481"/>
      <c r="F4" s="1481"/>
      <c r="G4" s="1481"/>
      <c r="H4" s="1481"/>
      <c r="I4" s="1481"/>
      <c r="J4" s="1481"/>
      <c r="K4" s="1481"/>
      <c r="L4" s="1481"/>
      <c r="M4" s="1481"/>
      <c r="N4" s="1481"/>
    </row>
    <row r="5" spans="2:15" ht="20.25" customHeight="1" thickBot="1">
      <c r="B5" s="1482"/>
      <c r="C5" s="1483" t="s">
        <v>239</v>
      </c>
      <c r="D5" s="1483" t="s">
        <v>240</v>
      </c>
      <c r="E5" s="1483" t="s">
        <v>241</v>
      </c>
      <c r="F5" s="1483" t="s">
        <v>242</v>
      </c>
      <c r="G5" s="1483" t="s">
        <v>243</v>
      </c>
      <c r="H5" s="1483" t="s">
        <v>244</v>
      </c>
      <c r="I5" s="1483" t="s">
        <v>245</v>
      </c>
      <c r="J5" s="1483" t="s">
        <v>246</v>
      </c>
      <c r="K5" s="1483" t="s">
        <v>247</v>
      </c>
      <c r="L5" s="1483" t="s">
        <v>248</v>
      </c>
      <c r="M5" s="1483" t="s">
        <v>249</v>
      </c>
      <c r="N5" s="1484" t="s">
        <v>250</v>
      </c>
    </row>
    <row r="6" spans="2:15" ht="20.25" customHeight="1" thickBot="1">
      <c r="B6" s="1485" t="s">
        <v>251</v>
      </c>
      <c r="C6" s="1486">
        <v>4745.1329999999998</v>
      </c>
      <c r="D6" s="1486">
        <v>4967.0389999999998</v>
      </c>
      <c r="E6" s="1486">
        <v>5718.8540000000003</v>
      </c>
      <c r="F6" s="1486">
        <v>5972.0820000000003</v>
      </c>
      <c r="G6" s="1486">
        <v>6055.5649999999996</v>
      </c>
      <c r="H6" s="1486">
        <v>6825.7389999999996</v>
      </c>
      <c r="I6" s="1486">
        <v>6966.6059999999998</v>
      </c>
      <c r="J6" s="1486">
        <v>6854.2579999999998</v>
      </c>
      <c r="K6" s="1486">
        <v>7221.1440000000002</v>
      </c>
      <c r="L6" s="1486">
        <v>6917.2629999999999</v>
      </c>
      <c r="M6" s="1486">
        <v>6750.8010000000004</v>
      </c>
      <c r="N6" s="1487">
        <v>6535.24</v>
      </c>
    </row>
    <row r="7" spans="2:15" ht="20.25" customHeight="1">
      <c r="B7" s="1481"/>
      <c r="C7" s="1481"/>
      <c r="D7" s="1481"/>
      <c r="E7" s="1481"/>
      <c r="F7" s="1481"/>
      <c r="G7" s="1481"/>
      <c r="H7" s="1481"/>
      <c r="I7" s="1481"/>
      <c r="J7" s="1481"/>
      <c r="K7" s="1481"/>
      <c r="L7" s="1481"/>
      <c r="M7" s="1481"/>
      <c r="N7" s="1481"/>
    </row>
    <row r="8" spans="2:15" ht="20.25" customHeight="1" thickBot="1">
      <c r="B8" s="1479">
        <v>2005</v>
      </c>
      <c r="C8" s="1480" t="s">
        <v>238</v>
      </c>
      <c r="D8" s="1481"/>
      <c r="E8" s="1481"/>
      <c r="F8" s="1481"/>
      <c r="G8" s="1481"/>
      <c r="H8" s="1481"/>
      <c r="I8" s="1481"/>
      <c r="J8" s="1481"/>
      <c r="K8" s="1481"/>
      <c r="L8" s="1481"/>
      <c r="M8" s="1481"/>
      <c r="N8" s="1481"/>
    </row>
    <row r="9" spans="2:15" ht="20.25" customHeight="1" thickBot="1">
      <c r="B9" s="1482"/>
      <c r="C9" s="1483" t="s">
        <v>239</v>
      </c>
      <c r="D9" s="1483" t="s">
        <v>240</v>
      </c>
      <c r="E9" s="1483" t="s">
        <v>241</v>
      </c>
      <c r="F9" s="1483" t="s">
        <v>242</v>
      </c>
      <c r="G9" s="1483" t="s">
        <v>243</v>
      </c>
      <c r="H9" s="1483" t="s">
        <v>244</v>
      </c>
      <c r="I9" s="1483" t="s">
        <v>245</v>
      </c>
      <c r="J9" s="1483" t="s">
        <v>246</v>
      </c>
      <c r="K9" s="1483" t="s">
        <v>247</v>
      </c>
      <c r="L9" s="1483" t="s">
        <v>248</v>
      </c>
      <c r="M9" s="1483" t="s">
        <v>249</v>
      </c>
      <c r="N9" s="1484" t="s">
        <v>250</v>
      </c>
    </row>
    <row r="10" spans="2:15" ht="20.25" customHeight="1" thickBot="1">
      <c r="B10" s="1485" t="s">
        <v>251</v>
      </c>
      <c r="C10" s="1486">
        <v>5727.442</v>
      </c>
      <c r="D10" s="1486">
        <v>5805.5129999999999</v>
      </c>
      <c r="E10" s="1486">
        <v>5895.8040000000001</v>
      </c>
      <c r="F10" s="1486">
        <v>5498.875</v>
      </c>
      <c r="G10" s="1486">
        <v>5386.9530000000004</v>
      </c>
      <c r="H10" s="1486">
        <v>5545.4840000000004</v>
      </c>
      <c r="I10" s="1486">
        <v>5961.8959999999997</v>
      </c>
      <c r="J10" s="1486">
        <v>6210.8370000000004</v>
      </c>
      <c r="K10" s="1486">
        <v>6114.4129999999996</v>
      </c>
      <c r="L10" s="1486">
        <v>5863.924</v>
      </c>
      <c r="M10" s="1486">
        <v>5541.8360000000002</v>
      </c>
      <c r="N10" s="1487">
        <v>5474.7569999999996</v>
      </c>
    </row>
    <row r="11" spans="2:15" ht="20.25" customHeight="1">
      <c r="B11" s="1481"/>
      <c r="C11" s="1481"/>
      <c r="D11" s="1481"/>
      <c r="E11" s="1481"/>
      <c r="F11" s="1481"/>
      <c r="G11" s="1481"/>
      <c r="H11" s="1481"/>
      <c r="I11" s="1481"/>
      <c r="J11" s="1481"/>
      <c r="K11" s="1481"/>
      <c r="L11" s="1481"/>
      <c r="M11" s="1481"/>
      <c r="N11" s="1481"/>
    </row>
    <row r="12" spans="2:15" ht="20.25" customHeight="1" thickBot="1">
      <c r="B12" s="1479">
        <v>2006</v>
      </c>
      <c r="C12" s="1480" t="s">
        <v>238</v>
      </c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</row>
    <row r="13" spans="2:15" ht="20.25" customHeight="1" thickBot="1">
      <c r="B13" s="1482"/>
      <c r="C13" s="1483" t="s">
        <v>239</v>
      </c>
      <c r="D13" s="1483" t="s">
        <v>240</v>
      </c>
      <c r="E13" s="1483" t="s">
        <v>241</v>
      </c>
      <c r="F13" s="1483" t="s">
        <v>242</v>
      </c>
      <c r="G13" s="1483" t="s">
        <v>243</v>
      </c>
      <c r="H13" s="1483" t="s">
        <v>244</v>
      </c>
      <c r="I13" s="1483" t="s">
        <v>245</v>
      </c>
      <c r="J13" s="1483" t="s">
        <v>246</v>
      </c>
      <c r="K13" s="1483" t="s">
        <v>247</v>
      </c>
      <c r="L13" s="1483" t="s">
        <v>248</v>
      </c>
      <c r="M13" s="1483" t="s">
        <v>249</v>
      </c>
      <c r="N13" s="1484" t="s">
        <v>250</v>
      </c>
    </row>
    <row r="14" spans="2:15" ht="20.25" customHeight="1" thickBot="1">
      <c r="B14" s="1485" t="s">
        <v>251</v>
      </c>
      <c r="C14" s="1486">
        <v>5167.4750000000004</v>
      </c>
      <c r="D14" s="1486">
        <v>4922.9769999999999</v>
      </c>
      <c r="E14" s="1486">
        <v>5063.8980000000001</v>
      </c>
      <c r="F14" s="1486">
        <v>5127.4639999999999</v>
      </c>
      <c r="G14" s="1486">
        <v>5106.8609999999999</v>
      </c>
      <c r="H14" s="1486">
        <v>5589.4520000000002</v>
      </c>
      <c r="I14" s="1486">
        <v>6026.9629999999997</v>
      </c>
      <c r="J14" s="1486">
        <v>6499.076</v>
      </c>
      <c r="K14" s="1486">
        <v>6186.4949999999999</v>
      </c>
      <c r="L14" s="1486">
        <v>5618.3580000000002</v>
      </c>
      <c r="M14" s="1486">
        <v>5259.9059999999999</v>
      </c>
      <c r="N14" s="1487">
        <v>5045.9780000000001</v>
      </c>
    </row>
    <row r="15" spans="2:15" ht="20.25" customHeight="1">
      <c r="B15" s="1488"/>
      <c r="C15" s="1489"/>
      <c r="D15" s="1489"/>
      <c r="E15" s="1489"/>
      <c r="F15" s="1489"/>
      <c r="G15" s="1489"/>
      <c r="H15" s="1489"/>
      <c r="I15" s="1489"/>
      <c r="J15" s="1489"/>
      <c r="K15" s="1489"/>
      <c r="L15" s="1489"/>
      <c r="M15" s="1489"/>
      <c r="N15" s="1489"/>
    </row>
    <row r="16" spans="2:15" ht="20.25" customHeight="1" thickBot="1">
      <c r="B16" s="1479">
        <v>2007</v>
      </c>
      <c r="C16" s="1480" t="s">
        <v>238</v>
      </c>
      <c r="D16" s="1489"/>
      <c r="E16" s="1489"/>
      <c r="F16" s="1489"/>
      <c r="G16" s="1489"/>
      <c r="H16" s="1489"/>
      <c r="I16" s="1489"/>
      <c r="J16" s="1489"/>
      <c r="K16" s="1489"/>
      <c r="L16" s="1489"/>
      <c r="M16" s="1489"/>
      <c r="N16" s="1489"/>
    </row>
    <row r="17" spans="2:14" ht="20.25" customHeight="1" thickBot="1">
      <c r="B17" s="1482"/>
      <c r="C17" s="1483" t="s">
        <v>239</v>
      </c>
      <c r="D17" s="1483" t="s">
        <v>240</v>
      </c>
      <c r="E17" s="1483" t="s">
        <v>241</v>
      </c>
      <c r="F17" s="1483" t="s">
        <v>242</v>
      </c>
      <c r="G17" s="1483" t="s">
        <v>243</v>
      </c>
      <c r="H17" s="1483" t="s">
        <v>244</v>
      </c>
      <c r="I17" s="1483" t="s">
        <v>245</v>
      </c>
      <c r="J17" s="1483" t="s">
        <v>246</v>
      </c>
      <c r="K17" s="1483" t="s">
        <v>247</v>
      </c>
      <c r="L17" s="1483" t="s">
        <v>248</v>
      </c>
      <c r="M17" s="1483" t="s">
        <v>249</v>
      </c>
      <c r="N17" s="1484" t="s">
        <v>250</v>
      </c>
    </row>
    <row r="18" spans="2:14" ht="20.25" customHeight="1" thickBot="1">
      <c r="B18" s="1485" t="s">
        <v>251</v>
      </c>
      <c r="C18" s="1486">
        <v>4878.0050000000001</v>
      </c>
      <c r="D18" s="1486">
        <v>4998.683</v>
      </c>
      <c r="E18" s="1486">
        <v>5080.3729999999996</v>
      </c>
      <c r="F18" s="1486">
        <v>4985.0389999999998</v>
      </c>
      <c r="G18" s="1486">
        <v>4864.4809999999998</v>
      </c>
      <c r="H18" s="1486">
        <v>5416.3459999999995</v>
      </c>
      <c r="I18" s="1486">
        <v>5850.35</v>
      </c>
      <c r="J18" s="1486">
        <v>6101.1459999999997</v>
      </c>
      <c r="K18" s="1486">
        <v>6062.3810000000003</v>
      </c>
      <c r="L18" s="1486">
        <v>5389.2690000000002</v>
      </c>
      <c r="M18" s="1486">
        <v>5060.2169999999996</v>
      </c>
      <c r="N18" s="1487">
        <v>5200.0069999999996</v>
      </c>
    </row>
    <row r="19" spans="2:14" ht="20.25" customHeight="1">
      <c r="B19" s="1479"/>
      <c r="C19" s="1480"/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</row>
    <row r="20" spans="2:14" ht="20.25" customHeight="1" thickBot="1">
      <c r="B20" s="1479">
        <v>2008</v>
      </c>
      <c r="C20" s="1480" t="s">
        <v>238</v>
      </c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</row>
    <row r="21" spans="2:14" ht="20.25" customHeight="1" thickBot="1">
      <c r="B21" s="1482"/>
      <c r="C21" s="1483" t="s">
        <v>239</v>
      </c>
      <c r="D21" s="1483" t="s">
        <v>240</v>
      </c>
      <c r="E21" s="1483" t="s">
        <v>241</v>
      </c>
      <c r="F21" s="1483" t="s">
        <v>242</v>
      </c>
      <c r="G21" s="1483" t="s">
        <v>243</v>
      </c>
      <c r="H21" s="1483" t="s">
        <v>244</v>
      </c>
      <c r="I21" s="1483" t="s">
        <v>245</v>
      </c>
      <c r="J21" s="1483" t="s">
        <v>246</v>
      </c>
      <c r="K21" s="1483" t="s">
        <v>247</v>
      </c>
      <c r="L21" s="1483" t="s">
        <v>248</v>
      </c>
      <c r="M21" s="1483" t="s">
        <v>249</v>
      </c>
      <c r="N21" s="1484" t="s">
        <v>250</v>
      </c>
    </row>
    <row r="22" spans="2:14" ht="20.25" customHeight="1" thickBot="1">
      <c r="B22" s="1485" t="s">
        <v>251</v>
      </c>
      <c r="C22" s="1486">
        <v>5362.0659999999998</v>
      </c>
      <c r="D22" s="1486">
        <v>4991.3639999999996</v>
      </c>
      <c r="E22" s="1486">
        <v>5502.9759999999997</v>
      </c>
      <c r="F22" s="1486">
        <v>5445.4089999999997</v>
      </c>
      <c r="G22" s="1486">
        <v>6090.0209999999997</v>
      </c>
      <c r="H22" s="1486">
        <v>6347.5010000000002</v>
      </c>
      <c r="I22" s="1486">
        <v>6491.11</v>
      </c>
      <c r="J22" s="1486">
        <v>6519.6940000000004</v>
      </c>
      <c r="K22" s="1486">
        <v>6710.549</v>
      </c>
      <c r="L22" s="1486">
        <v>6325.4049999999997</v>
      </c>
      <c r="M22" s="1486">
        <v>6235.9309999999996</v>
      </c>
      <c r="N22" s="1487">
        <v>6463.6270000000004</v>
      </c>
    </row>
    <row r="23" spans="2:14" ht="20.25" customHeight="1">
      <c r="B23" s="1479"/>
      <c r="C23" s="1480"/>
      <c r="D23" s="1481"/>
      <c r="E23" s="1481"/>
      <c r="F23" s="1481"/>
      <c r="G23" s="1481"/>
      <c r="H23" s="1481"/>
      <c r="I23" s="1481"/>
      <c r="J23" s="1481"/>
      <c r="K23" s="1481"/>
      <c r="L23" s="1481"/>
      <c r="M23" s="1481"/>
      <c r="N23" s="1481"/>
    </row>
    <row r="24" spans="2:14" ht="20.25" customHeight="1">
      <c r="B24" s="1479"/>
      <c r="C24" s="1480"/>
      <c r="D24" s="1481"/>
      <c r="E24" s="1481"/>
      <c r="F24" s="1481"/>
      <c r="G24" s="1481"/>
      <c r="H24" s="1481"/>
      <c r="I24" s="1481"/>
      <c r="J24" s="1481"/>
      <c r="K24" s="1481"/>
      <c r="L24" s="1481"/>
      <c r="M24" s="1481"/>
      <c r="N24" s="1481"/>
    </row>
    <row r="25" spans="2:14" ht="20.25" customHeight="1" thickBot="1">
      <c r="B25" s="1479">
        <v>2009</v>
      </c>
      <c r="C25" s="1480" t="s">
        <v>238</v>
      </c>
      <c r="D25" s="1489"/>
      <c r="E25" s="1489"/>
      <c r="F25" s="1489"/>
      <c r="G25" s="1489"/>
      <c r="H25" s="1489"/>
      <c r="I25" s="1489"/>
      <c r="J25" s="1489"/>
      <c r="K25" s="1489"/>
      <c r="L25" s="1489"/>
      <c r="M25" s="1489"/>
      <c r="N25" s="1489"/>
    </row>
    <row r="26" spans="2:14" ht="20.25" customHeight="1" thickBot="1">
      <c r="B26" s="1482"/>
      <c r="C26" s="1483" t="s">
        <v>239</v>
      </c>
      <c r="D26" s="1483" t="s">
        <v>240</v>
      </c>
      <c r="E26" s="1483" t="s">
        <v>241</v>
      </c>
      <c r="F26" s="1483" t="s">
        <v>242</v>
      </c>
      <c r="G26" s="1483" t="s">
        <v>243</v>
      </c>
      <c r="H26" s="1483" t="s">
        <v>244</v>
      </c>
      <c r="I26" s="1483" t="s">
        <v>245</v>
      </c>
      <c r="J26" s="1483" t="s">
        <v>246</v>
      </c>
      <c r="K26" s="1483" t="s">
        <v>247</v>
      </c>
      <c r="L26" s="1483" t="s">
        <v>248</v>
      </c>
      <c r="M26" s="1483" t="s">
        <v>249</v>
      </c>
      <c r="N26" s="1484" t="s">
        <v>250</v>
      </c>
    </row>
    <row r="27" spans="2:14" ht="20.25" customHeight="1" thickBot="1">
      <c r="B27" s="1485" t="s">
        <v>251</v>
      </c>
      <c r="C27" s="1486">
        <v>6295.6080000000002</v>
      </c>
      <c r="D27" s="1486">
        <v>6468.9390000000003</v>
      </c>
      <c r="E27" s="1486">
        <v>6927.45</v>
      </c>
      <c r="F27" s="1486">
        <v>7086.6149999999998</v>
      </c>
      <c r="G27" s="1486">
        <v>6944.3450000000003</v>
      </c>
      <c r="H27" s="1486">
        <v>7275.0780000000004</v>
      </c>
      <c r="I27" s="1486">
        <v>7259.6670000000004</v>
      </c>
      <c r="J27" s="1486">
        <v>7016.5630000000001</v>
      </c>
      <c r="K27" s="1486">
        <v>6702.5069999999996</v>
      </c>
      <c r="L27" s="1486">
        <v>6094.8180000000002</v>
      </c>
      <c r="M27" s="1486">
        <v>5990.2740000000003</v>
      </c>
      <c r="N27" s="1487">
        <v>5714.6890000000003</v>
      </c>
    </row>
    <row r="28" spans="2:14" ht="20.25" customHeight="1">
      <c r="B28" s="1479"/>
      <c r="C28" s="1480"/>
      <c r="D28" s="1481"/>
      <c r="E28" s="1481"/>
      <c r="F28" s="1481"/>
      <c r="G28" s="1481"/>
      <c r="H28" s="1481"/>
      <c r="I28" s="1481"/>
      <c r="J28" s="1481"/>
      <c r="K28" s="1481"/>
      <c r="L28" s="1481"/>
      <c r="M28" s="1481"/>
      <c r="N28" s="1481"/>
    </row>
    <row r="29" spans="2:14" ht="20.25" customHeight="1">
      <c r="B29" s="1479"/>
      <c r="C29" s="1480"/>
      <c r="D29" s="1481"/>
      <c r="E29" s="1481"/>
      <c r="F29" s="1481"/>
      <c r="G29" s="1481"/>
      <c r="H29" s="1481"/>
      <c r="I29" s="1481"/>
      <c r="J29" s="1481"/>
      <c r="K29" s="1481"/>
      <c r="L29" s="1481"/>
      <c r="M29" s="1481"/>
      <c r="N29" s="1481"/>
    </row>
    <row r="30" spans="2:14" ht="20.25" customHeight="1" thickBot="1">
      <c r="B30" s="1479">
        <v>2010</v>
      </c>
      <c r="C30" s="1480" t="s">
        <v>238</v>
      </c>
      <c r="D30" s="1489"/>
      <c r="E30" s="1489"/>
      <c r="F30" s="1489"/>
      <c r="G30" s="1489"/>
      <c r="H30" s="1489"/>
      <c r="I30" s="1489"/>
      <c r="J30" s="1489"/>
      <c r="K30" s="1489"/>
      <c r="L30" s="1489"/>
      <c r="M30" s="1489"/>
      <c r="N30" s="1489"/>
    </row>
    <row r="31" spans="2:14" ht="20.25" customHeight="1" thickBot="1">
      <c r="B31" s="1482"/>
      <c r="C31" s="1483" t="s">
        <v>239</v>
      </c>
      <c r="D31" s="1483" t="s">
        <v>240</v>
      </c>
      <c r="E31" s="1483" t="s">
        <v>241</v>
      </c>
      <c r="F31" s="1483" t="s">
        <v>242</v>
      </c>
      <c r="G31" s="1483" t="s">
        <v>243</v>
      </c>
      <c r="H31" s="1483" t="s">
        <v>244</v>
      </c>
      <c r="I31" s="1483" t="s">
        <v>245</v>
      </c>
      <c r="J31" s="1483" t="s">
        <v>246</v>
      </c>
      <c r="K31" s="1483" t="s">
        <v>247</v>
      </c>
      <c r="L31" s="1483" t="s">
        <v>248</v>
      </c>
      <c r="M31" s="1483" t="s">
        <v>249</v>
      </c>
      <c r="N31" s="1484" t="s">
        <v>250</v>
      </c>
    </row>
    <row r="32" spans="2:14" ht="20.25" customHeight="1" thickBot="1">
      <c r="B32" s="1485" t="s">
        <v>251</v>
      </c>
      <c r="C32" s="1486">
        <v>5513.7250000000004</v>
      </c>
      <c r="D32" s="1486">
        <v>5337.8959999999997</v>
      </c>
      <c r="E32" s="1486">
        <v>5419.1390000000001</v>
      </c>
      <c r="F32" s="1486">
        <v>5230.2240000000002</v>
      </c>
      <c r="G32" s="1486">
        <v>5525.125</v>
      </c>
      <c r="H32" s="1486">
        <v>6384.0550000000003</v>
      </c>
      <c r="I32" s="1486">
        <v>6260.77</v>
      </c>
      <c r="J32" s="1486">
        <v>6435.451</v>
      </c>
      <c r="K32" s="1486">
        <v>6148.3149999999996</v>
      </c>
      <c r="L32" s="1486">
        <v>5620.31</v>
      </c>
      <c r="M32" s="1486">
        <v>5639.1809999999996</v>
      </c>
      <c r="N32" s="1487">
        <v>5829.0429999999997</v>
      </c>
    </row>
    <row r="33" spans="2:14" ht="20.25" customHeight="1">
      <c r="B33" s="1479"/>
      <c r="C33" s="1480"/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1"/>
    </row>
    <row r="34" spans="2:14" ht="20.25" customHeight="1" thickBot="1">
      <c r="B34" s="1479">
        <v>2011</v>
      </c>
      <c r="C34" s="1480" t="s">
        <v>238</v>
      </c>
      <c r="D34" s="1481"/>
      <c r="E34" s="1481"/>
      <c r="F34" s="1481"/>
      <c r="G34" s="1481"/>
      <c r="H34" s="1481"/>
      <c r="I34" s="1481"/>
      <c r="J34" s="1481"/>
      <c r="K34" s="1481"/>
      <c r="L34" s="1481"/>
      <c r="M34" s="1481"/>
      <c r="N34" s="1481"/>
    </row>
    <row r="35" spans="2:14" ht="20.25" customHeight="1" thickBot="1">
      <c r="B35" s="1482"/>
      <c r="C35" s="1483" t="s">
        <v>239</v>
      </c>
      <c r="D35" s="1483" t="s">
        <v>240</v>
      </c>
      <c r="E35" s="1483" t="s">
        <v>241</v>
      </c>
      <c r="F35" s="1483" t="s">
        <v>242</v>
      </c>
      <c r="G35" s="1483" t="s">
        <v>243</v>
      </c>
      <c r="H35" s="1483" t="s">
        <v>244</v>
      </c>
      <c r="I35" s="1483" t="s">
        <v>245</v>
      </c>
      <c r="J35" s="1483" t="s">
        <v>246</v>
      </c>
      <c r="K35" s="1483" t="s">
        <v>247</v>
      </c>
      <c r="L35" s="1483" t="s">
        <v>248</v>
      </c>
      <c r="M35" s="1483" t="s">
        <v>249</v>
      </c>
      <c r="N35" s="1484" t="s">
        <v>250</v>
      </c>
    </row>
    <row r="36" spans="2:14" ht="20.25" customHeight="1" thickBot="1">
      <c r="B36" s="1485" t="s">
        <v>251</v>
      </c>
      <c r="C36" s="1486">
        <v>5542.2489999999998</v>
      </c>
      <c r="D36" s="1486">
        <v>5758.527</v>
      </c>
      <c r="E36" s="1486">
        <v>6129.1270000000004</v>
      </c>
      <c r="F36" s="1486">
        <v>6495.5770000000002</v>
      </c>
      <c r="G36" s="1486">
        <v>6462.6729999999998</v>
      </c>
      <c r="H36" s="1486">
        <v>6556.2529999999997</v>
      </c>
      <c r="I36" s="1486">
        <v>6740.4040000000005</v>
      </c>
      <c r="J36" s="1486">
        <v>6784.7690000000002</v>
      </c>
      <c r="K36" s="1486">
        <v>7121.5379999999996</v>
      </c>
      <c r="L36" s="1486">
        <v>7260.2550000000001</v>
      </c>
      <c r="M36" s="1486">
        <v>7431.1750000000002</v>
      </c>
      <c r="N36" s="1487">
        <v>8022.55</v>
      </c>
    </row>
    <row r="37" spans="2:14" ht="20.25" customHeight="1">
      <c r="B37" s="1488"/>
      <c r="C37" s="1490"/>
      <c r="D37" s="1490"/>
      <c r="E37" s="1490"/>
      <c r="F37" s="1490"/>
      <c r="G37" s="1490"/>
      <c r="H37" s="1490"/>
      <c r="I37" s="1490"/>
      <c r="J37" s="1490"/>
      <c r="K37" s="1490"/>
      <c r="L37" s="1490"/>
      <c r="M37" s="1490"/>
      <c r="N37" s="1490"/>
    </row>
    <row r="38" spans="2:14" ht="20.25" customHeight="1">
      <c r="B38" s="1488"/>
      <c r="C38" s="1490"/>
      <c r="D38" s="1490"/>
      <c r="E38" s="1490"/>
      <c r="F38" s="1490"/>
      <c r="G38" s="1490"/>
      <c r="H38" s="1490"/>
      <c r="I38" s="1490"/>
      <c r="J38" s="1490"/>
      <c r="K38" s="1490"/>
      <c r="L38" s="1490"/>
      <c r="M38" s="1490"/>
      <c r="N38" s="1490"/>
    </row>
    <row r="39" spans="2:14" ht="20.25" customHeight="1" thickBot="1">
      <c r="B39" s="1479">
        <v>2012</v>
      </c>
      <c r="C39" s="1480" t="s">
        <v>238</v>
      </c>
      <c r="D39" s="1489"/>
      <c r="E39" s="1489"/>
      <c r="F39" s="1489"/>
      <c r="G39" s="1489"/>
      <c r="H39" s="1489"/>
      <c r="I39" s="1489"/>
      <c r="J39" s="1489"/>
      <c r="K39" s="1489"/>
      <c r="L39" s="1489"/>
      <c r="M39" s="1489"/>
      <c r="N39" s="1489"/>
    </row>
    <row r="40" spans="2:14" ht="20.25" customHeight="1" thickBot="1">
      <c r="B40" s="1482"/>
      <c r="C40" s="1483" t="s">
        <v>239</v>
      </c>
      <c r="D40" s="1483" t="s">
        <v>240</v>
      </c>
      <c r="E40" s="1483" t="s">
        <v>241</v>
      </c>
      <c r="F40" s="1483" t="s">
        <v>242</v>
      </c>
      <c r="G40" s="1483" t="s">
        <v>243</v>
      </c>
      <c r="H40" s="1483" t="s">
        <v>244</v>
      </c>
      <c r="I40" s="1483" t="s">
        <v>245</v>
      </c>
      <c r="J40" s="1483" t="s">
        <v>246</v>
      </c>
      <c r="K40" s="1483" t="s">
        <v>247</v>
      </c>
      <c r="L40" s="1483" t="s">
        <v>248</v>
      </c>
      <c r="M40" s="1483" t="s">
        <v>249</v>
      </c>
      <c r="N40" s="1484" t="s">
        <v>250</v>
      </c>
    </row>
    <row r="41" spans="2:14" ht="20.25" customHeight="1" thickBot="1">
      <c r="B41" s="1485" t="s">
        <v>251</v>
      </c>
      <c r="C41" s="1486">
        <v>7220.2179999999998</v>
      </c>
      <c r="D41" s="1486">
        <v>7285.2380000000003</v>
      </c>
      <c r="E41" s="1486">
        <v>7222.0290000000005</v>
      </c>
      <c r="F41" s="1486">
        <v>7308.799</v>
      </c>
      <c r="G41" s="1486">
        <v>7419.9120000000003</v>
      </c>
      <c r="H41" s="1486">
        <v>7830.9740000000002</v>
      </c>
      <c r="I41" s="1486">
        <v>7652.692</v>
      </c>
      <c r="J41" s="1486">
        <v>7979.491</v>
      </c>
      <c r="K41" s="1486">
        <v>8261.9950000000008</v>
      </c>
      <c r="L41" s="1486">
        <v>8323.91</v>
      </c>
      <c r="M41" s="1486">
        <v>8027.0209999999997</v>
      </c>
      <c r="N41" s="1487">
        <v>7753.5780000000004</v>
      </c>
    </row>
    <row r="42" spans="2:14" ht="20.25" customHeight="1">
      <c r="B42" s="1488"/>
      <c r="C42" s="1490"/>
      <c r="D42" s="1490"/>
      <c r="E42" s="1490"/>
      <c r="F42" s="1490"/>
      <c r="G42" s="1490"/>
      <c r="H42" s="1490"/>
      <c r="I42" s="1490"/>
      <c r="J42" s="1490"/>
      <c r="K42" s="1490"/>
      <c r="L42" s="1490"/>
      <c r="M42" s="1490"/>
      <c r="N42" s="1490"/>
    </row>
    <row r="43" spans="2:14" ht="20.25" customHeight="1" thickBot="1">
      <c r="B43" s="1479">
        <v>2013</v>
      </c>
      <c r="C43" s="1480" t="s">
        <v>238</v>
      </c>
      <c r="D43" s="1489"/>
      <c r="E43" s="1489"/>
      <c r="F43" s="1489"/>
      <c r="G43" s="1489"/>
      <c r="H43" s="1489"/>
      <c r="I43" s="1489"/>
      <c r="J43" s="1489"/>
      <c r="K43" s="1489"/>
      <c r="L43" s="1489"/>
      <c r="M43" s="1489"/>
      <c r="N43" s="1489"/>
    </row>
    <row r="44" spans="2:14" ht="20.25" customHeight="1" thickBot="1">
      <c r="B44" s="1482"/>
      <c r="C44" s="1483" t="s">
        <v>239</v>
      </c>
      <c r="D44" s="1483" t="s">
        <v>240</v>
      </c>
      <c r="E44" s="1483" t="s">
        <v>241</v>
      </c>
      <c r="F44" s="1483" t="s">
        <v>242</v>
      </c>
      <c r="G44" s="1483" t="s">
        <v>243</v>
      </c>
      <c r="H44" s="1483" t="s">
        <v>244</v>
      </c>
      <c r="I44" s="1483" t="s">
        <v>245</v>
      </c>
      <c r="J44" s="1483" t="s">
        <v>246</v>
      </c>
      <c r="K44" s="1483" t="s">
        <v>247</v>
      </c>
      <c r="L44" s="1483" t="s">
        <v>248</v>
      </c>
      <c r="M44" s="1483" t="s">
        <v>249</v>
      </c>
      <c r="N44" s="1484" t="s">
        <v>250</v>
      </c>
    </row>
    <row r="45" spans="2:14" ht="20.25" customHeight="1" thickBot="1">
      <c r="B45" s="1485" t="s">
        <v>251</v>
      </c>
      <c r="C45" s="1486">
        <v>7308.357</v>
      </c>
      <c r="D45" s="1486">
        <v>7186.6750000000002</v>
      </c>
      <c r="E45" s="1486">
        <v>7373.3140000000003</v>
      </c>
      <c r="F45" s="1486">
        <v>7369.2830000000004</v>
      </c>
      <c r="G45" s="1486">
        <v>7246.326</v>
      </c>
      <c r="H45" s="1486">
        <v>7797.8069999999998</v>
      </c>
      <c r="I45" s="1486">
        <v>8149.6509999999998</v>
      </c>
      <c r="J45" s="1486">
        <v>8393.5580000000009</v>
      </c>
      <c r="K45" s="1486">
        <v>8527.268</v>
      </c>
      <c r="L45" s="1486">
        <v>8053.9530000000004</v>
      </c>
      <c r="M45" s="1486">
        <v>7689.7520000000004</v>
      </c>
      <c r="N45" s="1487">
        <v>7709.8720000000003</v>
      </c>
    </row>
    <row r="46" spans="2:14" ht="20.25" customHeight="1">
      <c r="B46" s="1488"/>
      <c r="C46" s="1490"/>
      <c r="D46" s="1490"/>
      <c r="E46" s="1490"/>
      <c r="F46" s="1490"/>
      <c r="G46" s="1490"/>
      <c r="H46" s="1490"/>
      <c r="I46" s="1490"/>
      <c r="J46" s="1490"/>
      <c r="K46" s="1490"/>
      <c r="L46" s="1490"/>
      <c r="M46" s="1490"/>
      <c r="N46" s="1490"/>
    </row>
    <row r="47" spans="2:14" ht="20.25" customHeight="1" thickBot="1">
      <c r="B47" s="1479">
        <v>2014</v>
      </c>
      <c r="C47" s="1490" t="s">
        <v>238</v>
      </c>
      <c r="D47" s="1490"/>
      <c r="E47" s="1490"/>
      <c r="F47" s="1490"/>
      <c r="G47" s="1490"/>
      <c r="H47" s="1490"/>
      <c r="I47" s="1490"/>
      <c r="J47" s="1490"/>
      <c r="K47" s="1490"/>
      <c r="L47" s="1490"/>
      <c r="M47" s="1490"/>
      <c r="N47" s="1490"/>
    </row>
    <row r="48" spans="2:14" ht="20.25" customHeight="1" thickBot="1">
      <c r="B48" s="1482"/>
      <c r="C48" s="1483" t="s">
        <v>239</v>
      </c>
      <c r="D48" s="1483" t="s">
        <v>240</v>
      </c>
      <c r="E48" s="1483" t="s">
        <v>241</v>
      </c>
      <c r="F48" s="1483" t="s">
        <v>242</v>
      </c>
      <c r="G48" s="1483" t="s">
        <v>243</v>
      </c>
      <c r="H48" s="1483" t="s">
        <v>244</v>
      </c>
      <c r="I48" s="1483" t="s">
        <v>245</v>
      </c>
      <c r="J48" s="1483" t="s">
        <v>246</v>
      </c>
      <c r="K48" s="1483" t="s">
        <v>247</v>
      </c>
      <c r="L48" s="1483" t="s">
        <v>248</v>
      </c>
      <c r="M48" s="1483" t="s">
        <v>249</v>
      </c>
      <c r="N48" s="1484" t="s">
        <v>250</v>
      </c>
    </row>
    <row r="49" spans="2:15" ht="20.25" customHeight="1" thickBot="1">
      <c r="B49" s="1485" t="s">
        <v>251</v>
      </c>
      <c r="C49" s="1486">
        <v>7262.8469999999998</v>
      </c>
      <c r="D49" s="1486">
        <v>6800.7120000000004</v>
      </c>
      <c r="E49" s="1486">
        <v>6722.1270000000004</v>
      </c>
      <c r="F49" s="1486">
        <v>7257.9780000000001</v>
      </c>
      <c r="G49" s="1486">
        <v>7289.0529999999999</v>
      </c>
      <c r="H49" s="1486">
        <v>7462.4669999999996</v>
      </c>
      <c r="I49" s="1486">
        <v>7570.5439999999999</v>
      </c>
      <c r="J49" s="1486">
        <v>7332.3329999999996</v>
      </c>
      <c r="K49" s="1486">
        <v>7125.6239999999998</v>
      </c>
      <c r="L49" s="1486">
        <v>6584.1970000000001</v>
      </c>
      <c r="M49" s="1486">
        <v>6464.5140000000001</v>
      </c>
      <c r="N49" s="1487">
        <v>6212.4610000000002</v>
      </c>
    </row>
    <row r="50" spans="2:15" ht="20.25" customHeight="1">
      <c r="B50" s="1488"/>
      <c r="C50" s="1490"/>
      <c r="D50" s="1490"/>
      <c r="E50" s="1490"/>
      <c r="F50" s="1490"/>
      <c r="G50" s="1490"/>
      <c r="H50" s="1490"/>
      <c r="I50" s="1490"/>
      <c r="J50" s="1490"/>
      <c r="K50" s="1490"/>
      <c r="L50" s="1490"/>
      <c r="M50" s="1490"/>
      <c r="N50" s="1490"/>
    </row>
    <row r="51" spans="2:15" ht="20.25" customHeight="1" thickBot="1">
      <c r="B51" s="1479">
        <v>2015</v>
      </c>
      <c r="C51" s="1490" t="s">
        <v>238</v>
      </c>
      <c r="D51" s="1490"/>
      <c r="E51" s="1490"/>
      <c r="F51" s="1490"/>
      <c r="G51" s="1490"/>
      <c r="H51" s="1490"/>
      <c r="I51" s="1490"/>
      <c r="J51" s="1490"/>
      <c r="K51" s="1490"/>
      <c r="L51" s="1490"/>
      <c r="M51" s="1490"/>
      <c r="N51" s="1490"/>
    </row>
    <row r="52" spans="2:15" ht="20.25" customHeight="1" thickBot="1">
      <c r="B52" s="1482"/>
      <c r="C52" s="1483" t="s">
        <v>239</v>
      </c>
      <c r="D52" s="1483" t="s">
        <v>240</v>
      </c>
      <c r="E52" s="1483" t="s">
        <v>241</v>
      </c>
      <c r="F52" s="1483" t="s">
        <v>242</v>
      </c>
      <c r="G52" s="1483" t="s">
        <v>243</v>
      </c>
      <c r="H52" s="1483" t="s">
        <v>244</v>
      </c>
      <c r="I52" s="1483" t="s">
        <v>245</v>
      </c>
      <c r="J52" s="1483" t="s">
        <v>246</v>
      </c>
      <c r="K52" s="1483" t="s">
        <v>247</v>
      </c>
      <c r="L52" s="1483" t="s">
        <v>248</v>
      </c>
      <c r="M52" s="1483" t="s">
        <v>249</v>
      </c>
      <c r="N52" s="1484" t="s">
        <v>250</v>
      </c>
    </row>
    <row r="53" spans="2:15" ht="20.25" customHeight="1" thickBot="1">
      <c r="B53" s="1485" t="s">
        <v>251</v>
      </c>
      <c r="C53" s="1486">
        <v>5988.5789999999997</v>
      </c>
      <c r="D53" s="1486">
        <v>6226.96</v>
      </c>
      <c r="E53" s="1486">
        <v>6357.433</v>
      </c>
      <c r="F53" s="1486">
        <v>6430.7160000000003</v>
      </c>
      <c r="G53" s="1486">
        <v>6157.1660000000002</v>
      </c>
      <c r="H53" s="1486">
        <v>6392.8370000000004</v>
      </c>
      <c r="I53" s="1486">
        <v>6266.0069999999996</v>
      </c>
      <c r="J53" s="1486">
        <v>6294.1379999999999</v>
      </c>
      <c r="K53" s="1486">
        <v>6632.9830000000002</v>
      </c>
      <c r="L53" s="1486">
        <v>6475.1030000000001</v>
      </c>
      <c r="M53" s="1486">
        <v>5982.0010000000002</v>
      </c>
      <c r="N53" s="1487">
        <v>5794.0420000000004</v>
      </c>
    </row>
    <row r="54" spans="2:15" ht="20.25" customHeight="1">
      <c r="B54" s="1488"/>
      <c r="C54" s="1490"/>
      <c r="D54" s="1490"/>
      <c r="E54" s="1490"/>
      <c r="F54" s="1490"/>
      <c r="G54" s="1490"/>
      <c r="H54" s="1490"/>
      <c r="I54" s="1490"/>
      <c r="J54" s="1490"/>
      <c r="K54" s="1490"/>
      <c r="L54" s="1490"/>
      <c r="M54" s="1490"/>
      <c r="N54" s="1490"/>
    </row>
    <row r="55" spans="2:15" ht="20.25" customHeight="1" thickBot="1">
      <c r="B55" s="1479">
        <v>2016</v>
      </c>
      <c r="C55" s="1490" t="s">
        <v>238</v>
      </c>
      <c r="D55" s="1490"/>
      <c r="E55" s="1490"/>
      <c r="F55" s="1490"/>
      <c r="G55" s="1490"/>
      <c r="H55" s="1490"/>
      <c r="I55" s="1490"/>
      <c r="J55" s="1490"/>
      <c r="K55" s="1490"/>
      <c r="L55" s="1490"/>
      <c r="M55" s="1490"/>
      <c r="N55" s="1490"/>
    </row>
    <row r="56" spans="2:15" ht="20.25" customHeight="1" thickBot="1">
      <c r="B56" s="1482"/>
      <c r="C56" s="1483" t="s">
        <v>239</v>
      </c>
      <c r="D56" s="1483" t="s">
        <v>240</v>
      </c>
      <c r="E56" s="1483" t="s">
        <v>241</v>
      </c>
      <c r="F56" s="1483" t="s">
        <v>242</v>
      </c>
      <c r="G56" s="1483" t="s">
        <v>243</v>
      </c>
      <c r="H56" s="1483" t="s">
        <v>244</v>
      </c>
      <c r="I56" s="1483" t="s">
        <v>245</v>
      </c>
      <c r="J56" s="1483" t="s">
        <v>246</v>
      </c>
      <c r="K56" s="1483" t="s">
        <v>247</v>
      </c>
      <c r="L56" s="1483" t="s">
        <v>248</v>
      </c>
      <c r="M56" s="1483" t="s">
        <v>249</v>
      </c>
      <c r="N56" s="1484" t="s">
        <v>250</v>
      </c>
    </row>
    <row r="57" spans="2:15" ht="20.25" customHeight="1" thickBot="1">
      <c r="B57" s="1485" t="s">
        <v>251</v>
      </c>
      <c r="C57" s="1486">
        <v>5874.2449999999999</v>
      </c>
      <c r="D57" s="1486">
        <v>5990.7640000000001</v>
      </c>
      <c r="E57" s="1486">
        <v>6134.9849999999997</v>
      </c>
      <c r="F57" s="1486">
        <v>6074.7089999999998</v>
      </c>
      <c r="G57" s="1486">
        <v>6544.3220000000001</v>
      </c>
      <c r="H57" s="1486">
        <v>7168.3109999999997</v>
      </c>
      <c r="I57" s="1486">
        <v>7648.6670000000004</v>
      </c>
      <c r="J57" s="1486">
        <v>7646.9120000000003</v>
      </c>
      <c r="K57" s="1486">
        <v>7698.9219999999996</v>
      </c>
      <c r="L57" s="1486">
        <v>7356.1809999999996</v>
      </c>
      <c r="M57" s="1486">
        <v>7136.1949999999997</v>
      </c>
      <c r="N57" s="1487">
        <v>7355.4430000000002</v>
      </c>
    </row>
    <row r="58" spans="2:15" ht="20.25" customHeight="1">
      <c r="B58" s="1488"/>
      <c r="C58" s="1490"/>
      <c r="D58" s="1490"/>
      <c r="E58" s="1490"/>
      <c r="F58" s="1491"/>
      <c r="G58" s="1490"/>
      <c r="H58" s="1490"/>
      <c r="I58" s="1490"/>
      <c r="J58" s="1490"/>
      <c r="K58" s="1490"/>
      <c r="L58" s="1490"/>
      <c r="M58" s="1490"/>
      <c r="N58" s="1490"/>
    </row>
    <row r="59" spans="2:15" ht="20.25" customHeight="1" thickBot="1">
      <c r="B59" s="1479">
        <v>2017</v>
      </c>
      <c r="C59" s="1490" t="s">
        <v>238</v>
      </c>
      <c r="D59" s="1490"/>
      <c r="E59" s="1490"/>
      <c r="F59" s="1490"/>
      <c r="G59" s="1490"/>
      <c r="H59" s="1490"/>
      <c r="I59" s="1490"/>
      <c r="J59" s="1490"/>
      <c r="K59" s="1490"/>
      <c r="L59" s="1490"/>
      <c r="M59" s="1490"/>
      <c r="N59" s="1490"/>
    </row>
    <row r="60" spans="2:15" ht="20.25" customHeight="1" thickBot="1">
      <c r="B60" s="1482"/>
      <c r="C60" s="1483" t="s">
        <v>239</v>
      </c>
      <c r="D60" s="1483" t="s">
        <v>240</v>
      </c>
      <c r="E60" s="1483" t="s">
        <v>241</v>
      </c>
      <c r="F60" s="1483" t="s">
        <v>242</v>
      </c>
      <c r="G60" s="1483" t="s">
        <v>243</v>
      </c>
      <c r="H60" s="1483" t="s">
        <v>244</v>
      </c>
      <c r="I60" s="1483" t="s">
        <v>245</v>
      </c>
      <c r="J60" s="1483" t="s">
        <v>246</v>
      </c>
      <c r="K60" s="1483" t="s">
        <v>247</v>
      </c>
      <c r="L60" s="1483" t="s">
        <v>248</v>
      </c>
      <c r="M60" s="1483" t="s">
        <v>249</v>
      </c>
      <c r="N60" s="1484" t="s">
        <v>250</v>
      </c>
    </row>
    <row r="61" spans="2:15" ht="20.25" customHeight="1" thickBot="1">
      <c r="B61" s="1485" t="s">
        <v>251</v>
      </c>
      <c r="C61" s="1486">
        <v>7107.8590000000004</v>
      </c>
      <c r="D61" s="1486">
        <v>7032.9409999999998</v>
      </c>
      <c r="E61" s="1486">
        <v>7178.1710000000003</v>
      </c>
      <c r="F61" s="1486">
        <v>7899.58</v>
      </c>
      <c r="G61" s="1486">
        <v>8096.6610000000001</v>
      </c>
      <c r="H61" s="1486">
        <v>8142.7550000000001</v>
      </c>
      <c r="I61" s="1486">
        <v>7976.6329999999998</v>
      </c>
      <c r="J61" s="1486">
        <v>7841.8630000000003</v>
      </c>
      <c r="K61" s="1486">
        <v>7669.6620000000003</v>
      </c>
      <c r="L61" s="1486">
        <v>7096.991</v>
      </c>
      <c r="M61" s="1486">
        <v>6818.5039999999999</v>
      </c>
      <c r="N61" s="1487">
        <v>6791.3230000000003</v>
      </c>
    </row>
    <row r="62" spans="2:15" ht="20.25" customHeight="1">
      <c r="B62" s="1492"/>
      <c r="C62" s="1475"/>
      <c r="D62" s="1475"/>
      <c r="E62" s="1475"/>
      <c r="F62" s="1475"/>
      <c r="G62" s="1475"/>
      <c r="H62" s="1475"/>
      <c r="I62" s="1475"/>
      <c r="J62" s="1475"/>
      <c r="K62" s="1475"/>
      <c r="L62" s="1475"/>
      <c r="M62" s="1475"/>
      <c r="N62" s="1475"/>
      <c r="O62" s="1492"/>
    </row>
    <row r="63" spans="2:15" ht="20.25" customHeight="1" thickBot="1">
      <c r="B63" s="1479">
        <v>2018</v>
      </c>
      <c r="C63" s="1490" t="s">
        <v>238</v>
      </c>
      <c r="D63" s="1490"/>
      <c r="E63" s="1490"/>
      <c r="F63" s="1490"/>
      <c r="G63" s="1490"/>
      <c r="H63" s="1490"/>
      <c r="I63" s="1490"/>
      <c r="J63" s="1490"/>
      <c r="K63" s="1490"/>
      <c r="L63" s="1490"/>
      <c r="M63" s="1490"/>
      <c r="N63" s="1490"/>
    </row>
    <row r="64" spans="2:15" ht="20.25" customHeight="1" thickBot="1">
      <c r="B64" s="1482"/>
      <c r="C64" s="1483" t="s">
        <v>239</v>
      </c>
      <c r="D64" s="1483" t="s">
        <v>240</v>
      </c>
      <c r="E64" s="1483" t="s">
        <v>241</v>
      </c>
      <c r="F64" s="1483" t="s">
        <v>242</v>
      </c>
      <c r="G64" s="1483" t="s">
        <v>243</v>
      </c>
      <c r="H64" s="1483" t="s">
        <v>244</v>
      </c>
      <c r="I64" s="1483" t="s">
        <v>245</v>
      </c>
      <c r="J64" s="1483" t="s">
        <v>246</v>
      </c>
      <c r="K64" s="1483" t="s">
        <v>247</v>
      </c>
      <c r="L64" s="1483" t="s">
        <v>248</v>
      </c>
      <c r="M64" s="1483" t="s">
        <v>249</v>
      </c>
      <c r="N64" s="1484" t="s">
        <v>250</v>
      </c>
    </row>
    <row r="65" spans="2:15" ht="20.25" customHeight="1" thickBot="1">
      <c r="B65" s="1485" t="s">
        <v>251</v>
      </c>
      <c r="C65" s="1486">
        <v>6304.1369999999997</v>
      </c>
      <c r="D65" s="1486">
        <v>6602.5190000000002</v>
      </c>
      <c r="E65" s="1486">
        <v>6838.3890000000001</v>
      </c>
      <c r="F65" s="1486">
        <v>6668.2719999999999</v>
      </c>
      <c r="G65" s="1486">
        <v>6553.5039999999999</v>
      </c>
      <c r="H65" s="1486">
        <v>6794.8559999999998</v>
      </c>
      <c r="I65" s="1486">
        <v>6792.067</v>
      </c>
      <c r="J65" s="1486">
        <v>7043.116</v>
      </c>
      <c r="K65" s="1486">
        <v>6983.848</v>
      </c>
      <c r="L65" s="1486">
        <v>6532.5169999999998</v>
      </c>
      <c r="M65" s="1486">
        <v>6422.5680000000002</v>
      </c>
      <c r="N65" s="1487">
        <v>6408.8670000000002</v>
      </c>
    </row>
    <row r="66" spans="2:15" ht="20.25" customHeight="1">
      <c r="B66" s="1492"/>
      <c r="C66" s="1475"/>
      <c r="D66" s="1475"/>
      <c r="E66" s="1475"/>
      <c r="F66" s="1475"/>
      <c r="G66" s="1475"/>
      <c r="H66" s="1475"/>
      <c r="I66" s="1475"/>
      <c r="J66" s="1475"/>
      <c r="K66" s="1475"/>
      <c r="L66" s="1475"/>
      <c r="M66" s="1475"/>
      <c r="N66" s="1475"/>
      <c r="O66" s="1492"/>
    </row>
    <row r="67" spans="2:15" ht="20.25" customHeight="1" thickBot="1">
      <c r="B67" s="1479">
        <v>2019</v>
      </c>
      <c r="C67" s="1490" t="s">
        <v>238</v>
      </c>
      <c r="D67" s="1490"/>
      <c r="E67" s="1490"/>
      <c r="F67" s="1490"/>
      <c r="G67" s="1490"/>
      <c r="H67" s="1490"/>
      <c r="I67" s="1490"/>
      <c r="J67" s="1490"/>
      <c r="K67" s="1490"/>
      <c r="L67" s="1490"/>
      <c r="M67" s="1490"/>
      <c r="N67" s="1490"/>
    </row>
    <row r="68" spans="2:15" ht="20.25" customHeight="1" thickBot="1">
      <c r="B68" s="1482"/>
      <c r="C68" s="1483" t="s">
        <v>239</v>
      </c>
      <c r="D68" s="1483" t="s">
        <v>240</v>
      </c>
      <c r="E68" s="1483" t="s">
        <v>241</v>
      </c>
      <c r="F68" s="1483" t="s">
        <v>242</v>
      </c>
      <c r="G68" s="1483" t="s">
        <v>243</v>
      </c>
      <c r="H68" s="1483" t="s">
        <v>244</v>
      </c>
      <c r="I68" s="1483" t="s">
        <v>245</v>
      </c>
      <c r="J68" s="1483" t="s">
        <v>246</v>
      </c>
      <c r="K68" s="1483" t="s">
        <v>247</v>
      </c>
      <c r="L68" s="1483" t="s">
        <v>248</v>
      </c>
      <c r="M68" s="1483" t="s">
        <v>249</v>
      </c>
      <c r="N68" s="1484" t="s">
        <v>250</v>
      </c>
    </row>
    <row r="69" spans="2:15" ht="20.25" customHeight="1" thickBot="1">
      <c r="B69" s="1485" t="s">
        <v>251</v>
      </c>
      <c r="C69" s="1486">
        <v>6293.2969999999996</v>
      </c>
      <c r="D69" s="1486">
        <v>6301.5559999999996</v>
      </c>
      <c r="E69" s="1486">
        <v>6571.634</v>
      </c>
      <c r="F69" s="1486">
        <v>8477.1820000000007</v>
      </c>
      <c r="G69" s="1486">
        <v>8512.2630000000008</v>
      </c>
      <c r="H69" s="1486">
        <v>8364.6530000000002</v>
      </c>
      <c r="I69" s="1486">
        <v>8132.777</v>
      </c>
      <c r="J69" s="1486">
        <v>8539.4519999999993</v>
      </c>
      <c r="K69" s="1486">
        <v>8538.0300000000007</v>
      </c>
      <c r="L69" s="1486"/>
      <c r="M69" s="1486"/>
      <c r="N69" s="1487"/>
    </row>
    <row r="70" spans="2:15" s="1476" customFormat="1" ht="20.25" customHeight="1">
      <c r="B70" s="1492"/>
      <c r="C70" s="1475"/>
      <c r="D70" s="1475"/>
      <c r="E70" s="1475"/>
      <c r="F70" s="1475"/>
      <c r="G70" s="1475"/>
      <c r="H70" s="1475"/>
      <c r="I70" s="1475"/>
      <c r="J70" s="1475"/>
      <c r="K70" s="1475"/>
      <c r="L70" s="1475"/>
      <c r="M70" s="1475"/>
      <c r="N70" s="1475"/>
    </row>
    <row r="71" spans="2:15">
      <c r="C71" s="1511"/>
      <c r="D71" s="1511"/>
      <c r="E71" s="1511"/>
      <c r="F71" s="1511"/>
      <c r="G71" s="1511"/>
      <c r="H71" s="1511"/>
      <c r="I71" s="1511"/>
      <c r="J71" s="1511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21.10.2019 - 27.10.2019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31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92"/>
    <col min="2" max="2" width="15.7109375" style="1292" customWidth="1"/>
    <col min="3" max="3" width="16.5703125" style="1292" customWidth="1"/>
    <col min="4" max="4" width="10.85546875" style="1292" bestFit="1" customWidth="1"/>
    <col min="5" max="15" width="8.85546875" style="1292" bestFit="1" customWidth="1"/>
    <col min="16" max="16" width="8.7109375" style="1292"/>
    <col min="17" max="17" width="15.140625" style="1292" customWidth="1"/>
    <col min="18" max="18" width="18.85546875" style="1292" customWidth="1"/>
    <col min="19" max="23" width="8.85546875" style="1292" bestFit="1" customWidth="1"/>
    <col min="24" max="24" width="9.7109375" style="1292" bestFit="1" customWidth="1"/>
    <col min="25" max="29" width="8.7109375" style="1292"/>
    <col min="30" max="30" width="11.28515625" style="1292" customWidth="1"/>
    <col min="31" max="32" width="8.7109375" style="1292"/>
    <col min="33" max="33" width="14.140625" style="1292" customWidth="1"/>
    <col min="34" max="34" width="13.5703125" style="1292" customWidth="1"/>
    <col min="35" max="35" width="9.7109375" style="1292" customWidth="1"/>
    <col min="36" max="36" width="9.140625" style="1292" customWidth="1"/>
    <col min="37" max="37" width="8.42578125" style="1292" customWidth="1"/>
    <col min="38" max="38" width="8.5703125" style="1292" customWidth="1"/>
    <col min="39" max="39" width="9.85546875" style="1292" customWidth="1"/>
    <col min="40" max="40" width="7.7109375" style="1292" customWidth="1"/>
    <col min="41" max="41" width="9.42578125" style="1292" customWidth="1"/>
    <col min="42" max="42" width="7.85546875" style="1292" customWidth="1"/>
    <col min="43" max="43" width="8.5703125" style="1292" customWidth="1"/>
    <col min="44" max="44" width="9" style="1292" customWidth="1"/>
    <col min="45" max="45" width="8.42578125" style="1292" customWidth="1"/>
    <col min="46" max="46" width="10.140625" style="1292" customWidth="1"/>
    <col min="47" max="47" width="8.7109375" style="1292"/>
    <col min="48" max="48" width="13.140625" style="1292" customWidth="1"/>
    <col min="49" max="49" width="14.140625" style="1292" customWidth="1"/>
    <col min="50" max="50" width="10" style="1292" customWidth="1"/>
    <col min="51" max="62" width="8.7109375" style="1292"/>
    <col min="63" max="63" width="14.5703125" style="1292" customWidth="1"/>
    <col min="64" max="64" width="12.5703125" style="1292" customWidth="1"/>
    <col min="65" max="77" width="8.7109375" style="1292"/>
    <col min="78" max="78" width="19" style="1292" customWidth="1"/>
    <col min="79" max="79" width="14.140625" style="1292" customWidth="1"/>
    <col min="80" max="90" width="8.7109375" style="1292"/>
    <col min="91" max="91" width="11.5703125" style="1292" customWidth="1"/>
    <col min="92" max="92" width="8.7109375" style="1292"/>
    <col min="93" max="93" width="17.7109375" style="1292" customWidth="1"/>
    <col min="94" max="94" width="15" style="1292" customWidth="1"/>
    <col min="95" max="95" width="9.7109375" style="1292" customWidth="1"/>
    <col min="96" max="96" width="9" style="1292" customWidth="1"/>
    <col min="97" max="98" width="9.7109375" style="1292" customWidth="1"/>
    <col min="99" max="99" width="8.7109375" style="1292" customWidth="1"/>
    <col min="100" max="103" width="9.7109375" style="1292" customWidth="1"/>
    <col min="104" max="104" width="11.28515625" style="1292" customWidth="1"/>
    <col min="105" max="106" width="9.7109375" style="1292" customWidth="1"/>
    <col min="107" max="108" width="8.7109375" style="1292"/>
    <col min="109" max="109" width="13.42578125" style="1292" customWidth="1"/>
    <col min="110" max="110" width="16" style="1292" customWidth="1"/>
    <col min="111" max="122" width="10.85546875" style="1292" customWidth="1"/>
    <col min="123" max="124" width="8.7109375" style="1292"/>
    <col min="125" max="125" width="18.85546875" style="1292" customWidth="1"/>
    <col min="126" max="126" width="13.5703125" style="1292" customWidth="1"/>
    <col min="127" max="138" width="11.7109375" style="1292" customWidth="1"/>
    <col min="139" max="139" width="8.7109375" style="1292"/>
    <col min="140" max="140" width="12.42578125" style="1292" customWidth="1"/>
    <col min="141" max="141" width="13.7109375" style="1292" customWidth="1"/>
    <col min="142" max="153" width="13.85546875" style="1292" customWidth="1"/>
    <col min="154" max="16384" width="8.7109375" style="1292"/>
  </cols>
  <sheetData>
    <row r="5" spans="2:153" ht="15.75">
      <c r="B5" s="1393" t="s">
        <v>339</v>
      </c>
      <c r="C5" s="1394"/>
      <c r="D5" s="1395"/>
      <c r="Q5" s="1393" t="s">
        <v>340</v>
      </c>
      <c r="R5" s="1394"/>
      <c r="S5" s="1395"/>
      <c r="AG5" s="1396" t="s">
        <v>422</v>
      </c>
      <c r="AH5" s="1396"/>
      <c r="AI5" s="1396"/>
      <c r="AJ5" s="1293"/>
      <c r="AV5" s="1396" t="s">
        <v>421</v>
      </c>
      <c r="AW5" s="1396"/>
      <c r="AX5" s="1396"/>
      <c r="AY5" s="1293"/>
      <c r="BK5" s="1396" t="s">
        <v>420</v>
      </c>
      <c r="BL5" s="1396"/>
      <c r="BM5" s="1396"/>
      <c r="BN5" s="1293"/>
      <c r="BZ5" s="1396" t="s">
        <v>419</v>
      </c>
      <c r="CA5" s="1396"/>
      <c r="CB5" s="1396"/>
      <c r="CC5" s="1293"/>
      <c r="CO5" s="1396" t="s">
        <v>418</v>
      </c>
      <c r="CP5" s="1396"/>
      <c r="CQ5" s="1396"/>
      <c r="CR5" s="1395"/>
      <c r="DE5" s="1396" t="s">
        <v>417</v>
      </c>
      <c r="DF5" s="1396"/>
      <c r="DG5" s="1396"/>
      <c r="DH5" s="1395"/>
      <c r="DU5" s="1396" t="s">
        <v>416</v>
      </c>
      <c r="DV5" s="1396"/>
      <c r="DW5" s="1396"/>
      <c r="DX5" s="1395"/>
      <c r="EJ5" s="1396" t="s">
        <v>490</v>
      </c>
      <c r="EK5" s="1396"/>
      <c r="EL5" s="1395"/>
      <c r="EM5" s="1395"/>
    </row>
    <row r="6" spans="2:153" ht="13.5" thickBot="1"/>
    <row r="7" spans="2:153" ht="16.5" thickBot="1">
      <c r="B7" s="1294"/>
      <c r="C7" s="1295"/>
      <c r="D7" s="1296">
        <v>2009</v>
      </c>
      <c r="E7" s="1296">
        <v>2009</v>
      </c>
      <c r="F7" s="1297">
        <v>2009</v>
      </c>
      <c r="G7" s="1297">
        <v>2009</v>
      </c>
      <c r="H7" s="1297">
        <v>2009</v>
      </c>
      <c r="I7" s="1297">
        <v>2009</v>
      </c>
      <c r="J7" s="1297">
        <v>2009</v>
      </c>
      <c r="K7" s="1297">
        <v>2009</v>
      </c>
      <c r="L7" s="1297">
        <v>2009</v>
      </c>
      <c r="M7" s="1297">
        <v>2009</v>
      </c>
      <c r="N7" s="1297">
        <v>2009</v>
      </c>
      <c r="O7" s="1298">
        <v>2009</v>
      </c>
      <c r="Q7" s="1294"/>
      <c r="R7" s="1295"/>
      <c r="S7" s="1299">
        <v>2010</v>
      </c>
      <c r="T7" s="1300">
        <v>2010</v>
      </c>
      <c r="U7" s="1300">
        <v>2010</v>
      </c>
      <c r="V7" s="1300">
        <v>2010</v>
      </c>
      <c r="W7" s="1300">
        <v>2010</v>
      </c>
      <c r="X7" s="1300">
        <v>2010</v>
      </c>
      <c r="Y7" s="1300">
        <v>2010</v>
      </c>
      <c r="Z7" s="1300">
        <v>2010</v>
      </c>
      <c r="AA7" s="1301">
        <v>2010</v>
      </c>
      <c r="AB7" s="1301">
        <v>2010</v>
      </c>
      <c r="AC7" s="1301">
        <v>2010</v>
      </c>
      <c r="AD7" s="1301">
        <v>2010</v>
      </c>
      <c r="AG7" s="1302"/>
      <c r="AH7" s="1303"/>
      <c r="AI7" s="1304">
        <v>2011</v>
      </c>
      <c r="AJ7" s="1304">
        <v>2011</v>
      </c>
      <c r="AK7" s="1304">
        <v>2011</v>
      </c>
      <c r="AL7" s="1304">
        <v>2011</v>
      </c>
      <c r="AM7" s="1304">
        <v>2011</v>
      </c>
      <c r="AN7" s="1304">
        <v>2011</v>
      </c>
      <c r="AO7" s="1305">
        <v>2011</v>
      </c>
      <c r="AP7" s="1305">
        <v>2011</v>
      </c>
      <c r="AQ7" s="1305">
        <v>2011</v>
      </c>
      <c r="AR7" s="1305">
        <v>2011</v>
      </c>
      <c r="AS7" s="1305">
        <v>2011</v>
      </c>
      <c r="AT7" s="1306">
        <v>2011</v>
      </c>
      <c r="AV7" s="336"/>
      <c r="AW7" s="1307"/>
      <c r="AX7" s="1304">
        <v>2012</v>
      </c>
      <c r="AY7" s="1304">
        <v>2012</v>
      </c>
      <c r="AZ7" s="1304">
        <v>2012</v>
      </c>
      <c r="BA7" s="1304">
        <v>2012</v>
      </c>
      <c r="BB7" s="1304">
        <v>2012</v>
      </c>
      <c r="BC7" s="1304">
        <v>2012</v>
      </c>
      <c r="BD7" s="1305">
        <v>2012</v>
      </c>
      <c r="BE7" s="1305">
        <v>2012</v>
      </c>
      <c r="BF7" s="1305">
        <v>2012</v>
      </c>
      <c r="BG7" s="1305">
        <v>2012</v>
      </c>
      <c r="BH7" s="1305">
        <v>2012</v>
      </c>
      <c r="BI7" s="1306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788"/>
      <c r="CA7" s="1789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788"/>
      <c r="CP7" s="1789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788"/>
      <c r="DF7" s="1789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39"/>
      <c r="DV7" s="1740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7">
        <v>2017</v>
      </c>
      <c r="EJ7" s="1739"/>
      <c r="EK7" s="1740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8"/>
      <c r="C8" s="1309"/>
      <c r="D8" s="1310" t="s">
        <v>231</v>
      </c>
      <c r="E8" s="1310" t="s">
        <v>232</v>
      </c>
      <c r="F8" s="1311" t="s">
        <v>233</v>
      </c>
      <c r="G8" s="1311" t="s">
        <v>222</v>
      </c>
      <c r="H8" s="1311" t="s">
        <v>223</v>
      </c>
      <c r="I8" s="1311" t="s">
        <v>224</v>
      </c>
      <c r="J8" s="1311" t="s">
        <v>225</v>
      </c>
      <c r="K8" s="1311" t="s">
        <v>226</v>
      </c>
      <c r="L8" s="1311" t="s">
        <v>227</v>
      </c>
      <c r="M8" s="1311" t="s">
        <v>228</v>
      </c>
      <c r="N8" s="1311" t="s">
        <v>229</v>
      </c>
      <c r="O8" s="1312" t="s">
        <v>230</v>
      </c>
      <c r="Q8" s="1308"/>
      <c r="R8" s="1309"/>
      <c r="S8" s="1313" t="s">
        <v>231</v>
      </c>
      <c r="T8" s="1314" t="s">
        <v>232</v>
      </c>
      <c r="U8" s="1314" t="s">
        <v>233</v>
      </c>
      <c r="V8" s="1314" t="s">
        <v>222</v>
      </c>
      <c r="W8" s="1314" t="s">
        <v>223</v>
      </c>
      <c r="X8" s="1314" t="s">
        <v>224</v>
      </c>
      <c r="Y8" s="1314" t="s">
        <v>225</v>
      </c>
      <c r="Z8" s="1314" t="s">
        <v>226</v>
      </c>
      <c r="AA8" s="1315" t="s">
        <v>227</v>
      </c>
      <c r="AB8" s="1315" t="s">
        <v>228</v>
      </c>
      <c r="AC8" s="1315" t="s">
        <v>229</v>
      </c>
      <c r="AD8" s="1315" t="s">
        <v>230</v>
      </c>
      <c r="AG8" s="1316"/>
      <c r="AH8" s="1317"/>
      <c r="AI8" s="1318" t="s">
        <v>231</v>
      </c>
      <c r="AJ8" s="1318" t="s">
        <v>232</v>
      </c>
      <c r="AK8" s="1318" t="s">
        <v>233</v>
      </c>
      <c r="AL8" s="1318" t="s">
        <v>222</v>
      </c>
      <c r="AM8" s="1318" t="s">
        <v>223</v>
      </c>
      <c r="AN8" s="1318" t="s">
        <v>224</v>
      </c>
      <c r="AO8" s="1319" t="s">
        <v>225</v>
      </c>
      <c r="AP8" s="1319" t="s">
        <v>226</v>
      </c>
      <c r="AQ8" s="1319" t="s">
        <v>227</v>
      </c>
      <c r="AR8" s="1319" t="s">
        <v>228</v>
      </c>
      <c r="AS8" s="1319" t="s">
        <v>229</v>
      </c>
      <c r="AT8" s="1320" t="s">
        <v>230</v>
      </c>
      <c r="AV8" s="346"/>
      <c r="AW8" s="1321"/>
      <c r="AX8" s="1318" t="s">
        <v>231</v>
      </c>
      <c r="AY8" s="1318" t="s">
        <v>232</v>
      </c>
      <c r="AZ8" s="1318" t="s">
        <v>233</v>
      </c>
      <c r="BA8" s="1318" t="s">
        <v>222</v>
      </c>
      <c r="BB8" s="1318" t="s">
        <v>223</v>
      </c>
      <c r="BC8" s="1318" t="s">
        <v>224</v>
      </c>
      <c r="BD8" s="1319" t="s">
        <v>225</v>
      </c>
      <c r="BE8" s="1319" t="s">
        <v>226</v>
      </c>
      <c r="BF8" s="1319" t="s">
        <v>227</v>
      </c>
      <c r="BG8" s="1319" t="s">
        <v>228</v>
      </c>
      <c r="BH8" s="1319" t="s">
        <v>229</v>
      </c>
      <c r="BI8" s="1320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790"/>
      <c r="CA8" s="1791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790"/>
      <c r="CP8" s="1791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790"/>
      <c r="DF8" s="1791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41"/>
      <c r="DV8" s="1742"/>
      <c r="DW8" s="1005" t="s">
        <v>231</v>
      </c>
      <c r="DX8" s="1005" t="s">
        <v>232</v>
      </c>
      <c r="DY8" s="1005" t="s">
        <v>233</v>
      </c>
      <c r="DZ8" s="1005" t="s">
        <v>222</v>
      </c>
      <c r="EA8" s="1005" t="s">
        <v>223</v>
      </c>
      <c r="EB8" s="1005" t="s">
        <v>224</v>
      </c>
      <c r="EC8" s="1005" t="s">
        <v>225</v>
      </c>
      <c r="ED8" s="1005" t="s">
        <v>226</v>
      </c>
      <c r="EE8" s="1005" t="s">
        <v>227</v>
      </c>
      <c r="EF8" s="1005" t="s">
        <v>228</v>
      </c>
      <c r="EG8" s="1005" t="s">
        <v>229</v>
      </c>
      <c r="EH8" s="1322" t="s">
        <v>230</v>
      </c>
      <c r="EJ8" s="1741"/>
      <c r="EK8" s="1742"/>
      <c r="EL8" s="1005" t="s">
        <v>231</v>
      </c>
      <c r="EM8" s="1005" t="s">
        <v>232</v>
      </c>
      <c r="EN8" s="1005" t="s">
        <v>233</v>
      </c>
      <c r="EO8" s="1005" t="s">
        <v>222</v>
      </c>
      <c r="EP8" s="1005" t="s">
        <v>223</v>
      </c>
      <c r="EQ8" s="1005" t="s">
        <v>224</v>
      </c>
      <c r="ER8" s="1005" t="s">
        <v>225</v>
      </c>
      <c r="ES8" s="1005" t="s">
        <v>226</v>
      </c>
      <c r="ET8" s="1005" t="s">
        <v>227</v>
      </c>
      <c r="EU8" s="1005" t="s">
        <v>228</v>
      </c>
      <c r="EV8" s="1005" t="s">
        <v>229</v>
      </c>
      <c r="EW8" s="1322" t="s">
        <v>230</v>
      </c>
    </row>
    <row r="9" spans="2:153" ht="15.95" customHeight="1">
      <c r="B9" s="355" t="s">
        <v>104</v>
      </c>
      <c r="C9" s="1323" t="s">
        <v>105</v>
      </c>
      <c r="D9" s="1324">
        <v>128.29680000000002</v>
      </c>
      <c r="E9" s="1325">
        <v>126.47499999999999</v>
      </c>
      <c r="F9" s="1326">
        <v>127.70650000000001</v>
      </c>
      <c r="G9" s="1326">
        <v>136.15</v>
      </c>
      <c r="H9" s="1326">
        <v>138.4871</v>
      </c>
      <c r="I9" s="1327">
        <v>141.66670000000002</v>
      </c>
      <c r="J9" s="1327">
        <v>143.70650000000001</v>
      </c>
      <c r="K9" s="1327">
        <v>145.26770000000002</v>
      </c>
      <c r="L9" s="1327">
        <v>137.8167</v>
      </c>
      <c r="M9" s="1327">
        <v>126.64190000000001</v>
      </c>
      <c r="N9" s="1327">
        <v>124.81670000000001</v>
      </c>
      <c r="O9" s="1328">
        <v>121.79350000000001</v>
      </c>
      <c r="Q9" s="356" t="s">
        <v>104</v>
      </c>
      <c r="R9" s="1329" t="s">
        <v>105</v>
      </c>
      <c r="S9" s="1326">
        <v>121.0839</v>
      </c>
      <c r="T9" s="1326">
        <v>126.375</v>
      </c>
      <c r="U9" s="1326">
        <v>122.3516</v>
      </c>
      <c r="V9" s="1327">
        <v>123.86670000000001</v>
      </c>
      <c r="W9" s="1327">
        <v>131.9194</v>
      </c>
      <c r="X9" s="1327">
        <v>142.67670000000001</v>
      </c>
      <c r="Y9" s="1327">
        <v>135.89680000000001</v>
      </c>
      <c r="Z9" s="1327">
        <v>139.21610000000001</v>
      </c>
      <c r="AA9" s="1327">
        <v>131.30000000000001</v>
      </c>
      <c r="AB9" s="1327">
        <v>127.2968</v>
      </c>
      <c r="AC9" s="1327">
        <v>128.48330000000001</v>
      </c>
      <c r="AD9" s="1330">
        <v>132.57740000000001</v>
      </c>
      <c r="AG9" s="346" t="s">
        <v>104</v>
      </c>
      <c r="AH9" s="1307" t="s">
        <v>105</v>
      </c>
      <c r="AI9" s="1331">
        <v>123.92580000000001</v>
      </c>
      <c r="AJ9" s="1332">
        <v>129.0821</v>
      </c>
      <c r="AK9" s="1332">
        <v>134.1097</v>
      </c>
      <c r="AL9" s="1332">
        <v>143.65</v>
      </c>
      <c r="AM9" s="1333">
        <v>146.51609999999999</v>
      </c>
      <c r="AN9" s="1333">
        <v>143.8433</v>
      </c>
      <c r="AO9" s="1333">
        <v>144.49350000000001</v>
      </c>
      <c r="AP9" s="1333">
        <v>141.12260000000001</v>
      </c>
      <c r="AQ9" s="1333">
        <v>141.33330000000001</v>
      </c>
      <c r="AR9" s="1333">
        <v>144.60320000000002</v>
      </c>
      <c r="AS9" s="1333">
        <v>152.0333</v>
      </c>
      <c r="AT9" s="1334">
        <v>150.7903</v>
      </c>
      <c r="AU9" s="1335"/>
      <c r="AV9" s="346" t="s">
        <v>104</v>
      </c>
      <c r="AW9" s="1321" t="s">
        <v>105</v>
      </c>
      <c r="AX9" s="1332">
        <v>142.79679999999999</v>
      </c>
      <c r="AY9" s="1332">
        <v>151.03790000000001</v>
      </c>
      <c r="AZ9" s="1332">
        <v>152.85480000000001</v>
      </c>
      <c r="BA9" s="1333">
        <v>156.7867</v>
      </c>
      <c r="BB9" s="1333">
        <v>153.91290000000001</v>
      </c>
      <c r="BC9" s="1333">
        <v>155.94329999999999</v>
      </c>
      <c r="BD9" s="1333">
        <v>153.4742</v>
      </c>
      <c r="BE9" s="1333">
        <v>169.8484</v>
      </c>
      <c r="BF9" s="1333">
        <v>181.88</v>
      </c>
      <c r="BG9" s="1333">
        <v>180.04839999999999</v>
      </c>
      <c r="BH9" s="1333">
        <v>168.88</v>
      </c>
      <c r="BI9" s="1332">
        <v>158.65809999999999</v>
      </c>
      <c r="BK9" s="336" t="s">
        <v>104</v>
      </c>
      <c r="BL9" s="1307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6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6" t="s">
        <v>105</v>
      </c>
      <c r="EL9" s="1209">
        <v>111.5548</v>
      </c>
      <c r="EM9" s="1209">
        <v>117.31790000000001</v>
      </c>
      <c r="EN9" s="1209">
        <v>125.7774</v>
      </c>
      <c r="EO9" s="1209">
        <v>119.69670000000001</v>
      </c>
      <c r="EP9" s="1209">
        <v>116.81610000000001</v>
      </c>
      <c r="EQ9" s="1209">
        <v>120.5</v>
      </c>
      <c r="ER9" s="1209">
        <v>119.2129</v>
      </c>
      <c r="ES9" s="1209">
        <v>125.1516</v>
      </c>
      <c r="ET9" s="1209">
        <v>121.27670000000001</v>
      </c>
      <c r="EU9" s="1209">
        <v>104.47420000000001</v>
      </c>
      <c r="EV9" s="1209">
        <v>104.41670000000001</v>
      </c>
      <c r="EW9" s="1336">
        <v>105.8032</v>
      </c>
    </row>
    <row r="10" spans="2:153" ht="15.95" customHeight="1">
      <c r="B10" s="356" t="s">
        <v>153</v>
      </c>
      <c r="C10" s="1337" t="s">
        <v>105</v>
      </c>
      <c r="D10" s="1338">
        <v>176.8167</v>
      </c>
      <c r="E10" s="1338">
        <v>176.61660000000001</v>
      </c>
      <c r="F10" s="1339">
        <v>175.88910000000001</v>
      </c>
      <c r="G10" s="1339">
        <v>175.28280000000001</v>
      </c>
      <c r="H10" s="1339">
        <v>174.99780000000001</v>
      </c>
      <c r="I10" s="1339">
        <v>174.33940000000001</v>
      </c>
      <c r="J10" s="1339">
        <v>174.7355</v>
      </c>
      <c r="K10" s="1339">
        <v>175.27870000000001</v>
      </c>
      <c r="L10" s="1339">
        <v>175.1994</v>
      </c>
      <c r="M10" s="1339">
        <v>174.71690000000001</v>
      </c>
      <c r="N10" s="1339">
        <v>172.5676</v>
      </c>
      <c r="O10" s="1340">
        <v>167.78400000000002</v>
      </c>
      <c r="Q10" s="356" t="s">
        <v>153</v>
      </c>
      <c r="R10" s="1337" t="s">
        <v>105</v>
      </c>
      <c r="S10" s="1339">
        <v>167.77590000000001</v>
      </c>
      <c r="T10" s="1339">
        <v>167.50560000000002</v>
      </c>
      <c r="U10" s="1339">
        <v>167.86680000000001</v>
      </c>
      <c r="V10" s="1339">
        <v>166.01230000000001</v>
      </c>
      <c r="W10" s="1339">
        <v>157.6233</v>
      </c>
      <c r="X10" s="1339">
        <v>154.70340000000002</v>
      </c>
      <c r="Y10" s="1339">
        <v>155.0693</v>
      </c>
      <c r="Z10" s="1339">
        <v>158.6123</v>
      </c>
      <c r="AA10" s="1339">
        <v>161.7105</v>
      </c>
      <c r="AB10" s="1339">
        <v>165.083</v>
      </c>
      <c r="AC10" s="1339">
        <v>168.3013</v>
      </c>
      <c r="AD10" s="1340">
        <v>172.0453</v>
      </c>
      <c r="AG10" s="346" t="s">
        <v>153</v>
      </c>
      <c r="AH10" s="1321" t="s">
        <v>105</v>
      </c>
      <c r="AI10" s="1341">
        <v>170.89420000000001</v>
      </c>
      <c r="AJ10" s="1342">
        <v>164.4024</v>
      </c>
      <c r="AK10" s="1342">
        <v>165.17490000000001</v>
      </c>
      <c r="AL10" s="1342">
        <v>163.3432</v>
      </c>
      <c r="AM10" s="1342">
        <v>164.1557</v>
      </c>
      <c r="AN10" s="1342">
        <v>167.7551</v>
      </c>
      <c r="AO10" s="1342">
        <v>170.76340000000002</v>
      </c>
      <c r="AP10" s="1342">
        <v>170.99080000000001</v>
      </c>
      <c r="AQ10" s="1342">
        <v>171.44990000000001</v>
      </c>
      <c r="AR10" s="1342">
        <v>171.43520000000001</v>
      </c>
      <c r="AS10" s="1342">
        <v>171.56800000000001</v>
      </c>
      <c r="AT10" s="1343">
        <v>172.68040000000002</v>
      </c>
      <c r="AV10" s="346" t="s">
        <v>153</v>
      </c>
      <c r="AW10" s="1344" t="s">
        <v>105</v>
      </c>
      <c r="AX10" s="1342">
        <v>176.23859999999999</v>
      </c>
      <c r="AY10" s="1342">
        <v>177.1054</v>
      </c>
      <c r="AZ10" s="1342">
        <v>178.94470000000001</v>
      </c>
      <c r="BA10" s="1342">
        <v>179.3554</v>
      </c>
      <c r="BB10" s="1342">
        <v>178.84180000000001</v>
      </c>
      <c r="BC10" s="1342">
        <v>179.05359999999999</v>
      </c>
      <c r="BD10" s="1342">
        <v>179.1644</v>
      </c>
      <c r="BE10" s="1342">
        <v>180.24879999999999</v>
      </c>
      <c r="BF10" s="1342">
        <v>190.07130000000001</v>
      </c>
      <c r="BG10" s="1342">
        <v>200.6353</v>
      </c>
      <c r="BH10" s="1342">
        <v>206.26140000000001</v>
      </c>
      <c r="BI10" s="1342">
        <v>207.24119999999999</v>
      </c>
      <c r="BK10" s="346" t="s">
        <v>153</v>
      </c>
      <c r="BL10" s="1321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9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9" t="s">
        <v>105</v>
      </c>
      <c r="EL10" s="1210">
        <v>185.2919</v>
      </c>
      <c r="EM10" s="1210">
        <v>177.577</v>
      </c>
      <c r="EN10" s="1210">
        <v>155.91240000000002</v>
      </c>
      <c r="EO10" s="1210">
        <v>146.66630000000001</v>
      </c>
      <c r="EP10" s="1210">
        <v>147.07650000000001</v>
      </c>
      <c r="EQ10" s="1210">
        <v>162.96790000000001</v>
      </c>
      <c r="ER10" s="1210">
        <v>171.96790000000001</v>
      </c>
      <c r="ES10" s="1210">
        <v>171.69330000000002</v>
      </c>
      <c r="ET10" s="1210">
        <v>170.05520000000001</v>
      </c>
      <c r="EU10" s="1210">
        <v>172.30070000000001</v>
      </c>
      <c r="EV10" s="1210">
        <v>174.64160000000001</v>
      </c>
      <c r="EW10" s="1345">
        <v>169.25290000000001</v>
      </c>
    </row>
    <row r="11" spans="2:153" ht="15.95" customHeight="1">
      <c r="B11" s="356"/>
      <c r="C11" s="1337" t="s">
        <v>157</v>
      </c>
      <c r="D11" s="1338">
        <v>345.81810000000002</v>
      </c>
      <c r="E11" s="1338">
        <v>345.42680000000001</v>
      </c>
      <c r="F11" s="1339">
        <v>344.00390000000004</v>
      </c>
      <c r="G11" s="1339">
        <v>342.81800000000004</v>
      </c>
      <c r="H11" s="1339">
        <v>342.26060000000001</v>
      </c>
      <c r="I11" s="1339">
        <v>340.97300000000001</v>
      </c>
      <c r="J11" s="1339">
        <v>341.74770000000001</v>
      </c>
      <c r="K11" s="1339">
        <v>342.81</v>
      </c>
      <c r="L11" s="1339">
        <v>342.65499999999997</v>
      </c>
      <c r="M11" s="1339">
        <v>341.71129999999999</v>
      </c>
      <c r="N11" s="1339">
        <v>337.5077</v>
      </c>
      <c r="O11" s="1340">
        <v>328.15190000000001</v>
      </c>
      <c r="Q11" s="356"/>
      <c r="R11" s="1337" t="s">
        <v>157</v>
      </c>
      <c r="S11" s="1339">
        <v>328.1361</v>
      </c>
      <c r="T11" s="1339">
        <v>327.60750000000002</v>
      </c>
      <c r="U11" s="1339">
        <v>328.31389999999999</v>
      </c>
      <c r="V11" s="1339">
        <v>324.68729999999999</v>
      </c>
      <c r="W11" s="1339">
        <v>308.27969999999999</v>
      </c>
      <c r="X11" s="1339">
        <v>302.56900000000002</v>
      </c>
      <c r="Y11" s="1339">
        <v>303.28450000000004</v>
      </c>
      <c r="Z11" s="1339">
        <v>310.21390000000002</v>
      </c>
      <c r="AA11" s="1339">
        <v>316.27330000000001</v>
      </c>
      <c r="AB11" s="1339">
        <v>322.86940000000004</v>
      </c>
      <c r="AC11" s="1339">
        <v>329.16370000000001</v>
      </c>
      <c r="AD11" s="1340">
        <v>336.48610000000002</v>
      </c>
      <c r="AG11" s="346"/>
      <c r="AH11" s="1321" t="s">
        <v>157</v>
      </c>
      <c r="AI11" s="1341">
        <v>334.23480000000001</v>
      </c>
      <c r="AJ11" s="1342">
        <v>321.53820000000002</v>
      </c>
      <c r="AK11" s="1342">
        <v>323.04900000000004</v>
      </c>
      <c r="AL11" s="1342">
        <v>319.4667</v>
      </c>
      <c r="AM11" s="1342">
        <v>321.05580000000003</v>
      </c>
      <c r="AN11" s="1342">
        <v>328.09530000000001</v>
      </c>
      <c r="AO11" s="1342">
        <v>333.97900000000004</v>
      </c>
      <c r="AP11" s="1342">
        <v>334.4239</v>
      </c>
      <c r="AQ11" s="1342">
        <v>335.32170000000002</v>
      </c>
      <c r="AR11" s="1342">
        <v>335.29290000000003</v>
      </c>
      <c r="AS11" s="1342">
        <v>335.55270000000002</v>
      </c>
      <c r="AT11" s="1343">
        <v>337.72840000000002</v>
      </c>
      <c r="AV11" s="346"/>
      <c r="AW11" s="1344" t="s">
        <v>157</v>
      </c>
      <c r="AX11" s="1342">
        <v>344.68740000000003</v>
      </c>
      <c r="AY11" s="1342">
        <v>346.38279999999997</v>
      </c>
      <c r="AZ11" s="1342">
        <v>349.98</v>
      </c>
      <c r="BA11" s="1342">
        <v>350.7833</v>
      </c>
      <c r="BB11" s="1342">
        <v>349.77870000000001</v>
      </c>
      <c r="BC11" s="1342">
        <v>350.19299999999998</v>
      </c>
      <c r="BD11" s="1342">
        <v>350.40969999999999</v>
      </c>
      <c r="BE11" s="1342">
        <v>352.53059999999999</v>
      </c>
      <c r="BF11" s="1342">
        <v>371.74130000000002</v>
      </c>
      <c r="BG11" s="1342">
        <v>392.40260000000001</v>
      </c>
      <c r="BH11" s="1342">
        <v>403.40600000000001</v>
      </c>
      <c r="BI11" s="1342">
        <v>405.32229999999998</v>
      </c>
      <c r="BK11" s="346"/>
      <c r="BL11" s="1321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9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9" t="s">
        <v>157</v>
      </c>
      <c r="EL11" s="1211">
        <v>362.39390000000003</v>
      </c>
      <c r="EM11" s="1211">
        <v>347.30500000000001</v>
      </c>
      <c r="EN11" s="1211">
        <v>304.93350000000004</v>
      </c>
      <c r="EO11" s="1211">
        <v>286.85000000000002</v>
      </c>
      <c r="EP11" s="1211">
        <v>287.65230000000003</v>
      </c>
      <c r="EQ11" s="1211">
        <v>318.73270000000002</v>
      </c>
      <c r="ER11" s="1211">
        <v>336.33480000000003</v>
      </c>
      <c r="ES11" s="1211">
        <v>335.79770000000002</v>
      </c>
      <c r="ET11" s="1211">
        <v>332.59399999999999</v>
      </c>
      <c r="EU11" s="1211">
        <v>336.98580000000004</v>
      </c>
      <c r="EV11" s="1211">
        <v>341.56400000000002</v>
      </c>
      <c r="EW11" s="1346">
        <v>331.02480000000003</v>
      </c>
    </row>
    <row r="12" spans="2:153" ht="15.95" customHeight="1">
      <c r="B12" s="356" t="s">
        <v>127</v>
      </c>
      <c r="C12" s="1347" t="s">
        <v>105</v>
      </c>
      <c r="D12" s="1338">
        <v>143.7972</v>
      </c>
      <c r="E12" s="1338">
        <v>133.1628</v>
      </c>
      <c r="F12" s="1339">
        <v>145.10599999999999</v>
      </c>
      <c r="G12" s="1339">
        <v>153.3323</v>
      </c>
      <c r="H12" s="1339">
        <v>153.83180000000002</v>
      </c>
      <c r="I12" s="1339">
        <v>162.26650000000001</v>
      </c>
      <c r="J12" s="1339">
        <v>165.5077</v>
      </c>
      <c r="K12" s="1339">
        <v>162.78660000000002</v>
      </c>
      <c r="L12" s="1339">
        <v>161.084</v>
      </c>
      <c r="M12" s="1339">
        <v>145.42740000000001</v>
      </c>
      <c r="N12" s="1339">
        <v>136.7998</v>
      </c>
      <c r="O12" s="1340">
        <v>136.39930000000001</v>
      </c>
      <c r="Q12" s="356" t="s">
        <v>127</v>
      </c>
      <c r="R12" s="1347" t="s">
        <v>105</v>
      </c>
      <c r="S12" s="1339">
        <v>133.023</v>
      </c>
      <c r="T12" s="1339">
        <v>130.82150000000001</v>
      </c>
      <c r="U12" s="1339">
        <v>134.3742</v>
      </c>
      <c r="V12" s="1339">
        <v>135.70760000000001</v>
      </c>
      <c r="W12" s="1339">
        <v>137.58020000000002</v>
      </c>
      <c r="X12" s="1339">
        <v>151.79170000000002</v>
      </c>
      <c r="Y12" s="1339">
        <v>155.29499999999999</v>
      </c>
      <c r="Z12" s="1339">
        <v>154.00630000000001</v>
      </c>
      <c r="AA12" s="1339">
        <v>149.99680000000001</v>
      </c>
      <c r="AB12" s="1339">
        <v>143.9314</v>
      </c>
      <c r="AC12" s="1339">
        <v>140.12049999999999</v>
      </c>
      <c r="AD12" s="1340">
        <v>138.369</v>
      </c>
      <c r="AG12" s="346" t="s">
        <v>127</v>
      </c>
      <c r="AH12" s="1344" t="s">
        <v>105</v>
      </c>
      <c r="AI12" s="1341">
        <v>142.0736</v>
      </c>
      <c r="AJ12" s="1342">
        <v>139.56050000000002</v>
      </c>
      <c r="AK12" s="1342">
        <v>145.4006</v>
      </c>
      <c r="AL12" s="1342">
        <v>154.69110000000001</v>
      </c>
      <c r="AM12" s="1342">
        <v>161.40440000000001</v>
      </c>
      <c r="AN12" s="1342">
        <v>160.7704</v>
      </c>
      <c r="AO12" s="1342">
        <v>162.70510000000002</v>
      </c>
      <c r="AP12" s="1342">
        <v>161.99190000000002</v>
      </c>
      <c r="AQ12" s="1342">
        <v>157.9888</v>
      </c>
      <c r="AR12" s="1342">
        <v>156.3887</v>
      </c>
      <c r="AS12" s="1342">
        <v>161.78400000000002</v>
      </c>
      <c r="AT12" s="1343">
        <v>169.916</v>
      </c>
      <c r="AV12" s="346" t="s">
        <v>127</v>
      </c>
      <c r="AW12" s="1344" t="s">
        <v>105</v>
      </c>
      <c r="AX12" s="1342">
        <v>164.33080000000001</v>
      </c>
      <c r="AY12" s="1342">
        <v>163.61410000000001</v>
      </c>
      <c r="AZ12" s="1342">
        <v>170.10839999999999</v>
      </c>
      <c r="BA12" s="1342">
        <v>175.79560000000001</v>
      </c>
      <c r="BB12" s="1342">
        <v>172.4359</v>
      </c>
      <c r="BC12" s="1342">
        <v>172.77010000000001</v>
      </c>
      <c r="BD12" s="1342">
        <v>170.696</v>
      </c>
      <c r="BE12" s="1342">
        <v>178.5247</v>
      </c>
      <c r="BF12" s="1342">
        <v>194.05119999999999</v>
      </c>
      <c r="BG12" s="1342">
        <v>195.29509999999999</v>
      </c>
      <c r="BH12" s="1342">
        <v>188.16210000000001</v>
      </c>
      <c r="BI12" s="1342">
        <v>182.8158</v>
      </c>
      <c r="BK12" s="346" t="s">
        <v>127</v>
      </c>
      <c r="BL12" s="1344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10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10" t="s">
        <v>105</v>
      </c>
      <c r="EL12" s="1210">
        <v>139.42449999999999</v>
      </c>
      <c r="EM12" s="1210">
        <v>136.0044</v>
      </c>
      <c r="EN12" s="1210">
        <v>142.012</v>
      </c>
      <c r="EO12" s="1210">
        <v>139.78919999999999</v>
      </c>
      <c r="EP12" s="1210">
        <v>134.74379999999999</v>
      </c>
      <c r="EQ12" s="1210">
        <v>140.50130000000001</v>
      </c>
      <c r="ER12" s="1210">
        <v>141.76760000000002</v>
      </c>
      <c r="ES12" s="1210">
        <v>144.2756</v>
      </c>
      <c r="ET12" s="1210">
        <v>145.5454</v>
      </c>
      <c r="EU12" s="1210">
        <v>138.59870000000001</v>
      </c>
      <c r="EV12" s="1210">
        <v>136.02340000000001</v>
      </c>
      <c r="EW12" s="1345">
        <v>136.5651</v>
      </c>
    </row>
    <row r="13" spans="2:153" ht="15.95" customHeight="1">
      <c r="B13" s="356"/>
      <c r="C13" s="1347" t="s">
        <v>234</v>
      </c>
      <c r="D13" s="1338">
        <v>3898.4194000000002</v>
      </c>
      <c r="E13" s="1348">
        <v>3783.75</v>
      </c>
      <c r="F13" s="1349">
        <v>3950.6774</v>
      </c>
      <c r="G13" s="1349">
        <v>4104.3667000000005</v>
      </c>
      <c r="H13" s="1349">
        <v>4113.8387000000002</v>
      </c>
      <c r="I13" s="1349">
        <v>4308.2332999999999</v>
      </c>
      <c r="J13" s="1349">
        <v>4273.6129000000001</v>
      </c>
      <c r="K13" s="1349">
        <v>4174.7741999999998</v>
      </c>
      <c r="L13" s="1349">
        <v>4084.5</v>
      </c>
      <c r="M13" s="1349">
        <v>3751.7419</v>
      </c>
      <c r="N13" s="1349">
        <v>3533.4666999999999</v>
      </c>
      <c r="O13" s="1350">
        <v>3558.9355</v>
      </c>
      <c r="Q13" s="356"/>
      <c r="R13" s="1347" t="s">
        <v>234</v>
      </c>
      <c r="S13" s="1349">
        <v>3482.5161000000003</v>
      </c>
      <c r="T13" s="1349">
        <v>3400</v>
      </c>
      <c r="U13" s="1349">
        <v>3433</v>
      </c>
      <c r="V13" s="1349">
        <v>3434.9666999999999</v>
      </c>
      <c r="W13" s="1349">
        <v>3533.7097000000003</v>
      </c>
      <c r="X13" s="1349">
        <v>3913.4333000000001</v>
      </c>
      <c r="Y13" s="1349">
        <v>3938.7742000000003</v>
      </c>
      <c r="Z13" s="1349">
        <v>3820.0645000000004</v>
      </c>
      <c r="AA13" s="1349">
        <v>3699.1333</v>
      </c>
      <c r="AB13" s="1349">
        <v>3531.6774</v>
      </c>
      <c r="AC13" s="1349">
        <v>3452.8667</v>
      </c>
      <c r="AD13" s="1350">
        <v>3479.9032000000002</v>
      </c>
      <c r="AG13" s="346"/>
      <c r="AH13" s="1344" t="s">
        <v>234</v>
      </c>
      <c r="AI13" s="1351">
        <v>3481.0968000000003</v>
      </c>
      <c r="AJ13" s="1352">
        <v>3387.6071000000002</v>
      </c>
      <c r="AK13" s="1352">
        <v>3546.5806000000002</v>
      </c>
      <c r="AL13" s="1352">
        <v>3760.4</v>
      </c>
      <c r="AM13" s="1352">
        <v>3932.1290000000004</v>
      </c>
      <c r="AN13" s="1352">
        <v>3904.6</v>
      </c>
      <c r="AO13" s="1352">
        <v>3960.2581</v>
      </c>
      <c r="AP13" s="1352">
        <v>3932.9677000000001</v>
      </c>
      <c r="AQ13" s="1352">
        <v>3874.2667000000001</v>
      </c>
      <c r="AR13" s="1352">
        <v>3882.4839000000002</v>
      </c>
      <c r="AS13" s="1352">
        <v>4114.5667000000003</v>
      </c>
      <c r="AT13" s="1353">
        <v>4338.4839000000002</v>
      </c>
      <c r="AV13" s="346"/>
      <c r="AW13" s="1344" t="s">
        <v>234</v>
      </c>
      <c r="AX13" s="1352">
        <v>4197.9031999999997</v>
      </c>
      <c r="AY13" s="1352">
        <v>4099.7930999999999</v>
      </c>
      <c r="AZ13" s="1352">
        <v>4200.0645000000004</v>
      </c>
      <c r="BA13" s="1352">
        <v>4358.9332999999997</v>
      </c>
      <c r="BB13" s="1352">
        <v>4357.4516000000003</v>
      </c>
      <c r="BC13" s="1352">
        <v>4427.2667000000001</v>
      </c>
      <c r="BD13" s="1352">
        <v>4349.8710000000001</v>
      </c>
      <c r="BE13" s="1352">
        <v>4472.0645000000004</v>
      </c>
      <c r="BF13" s="1352">
        <v>4801.7</v>
      </c>
      <c r="BG13" s="1352">
        <v>4870.9354999999996</v>
      </c>
      <c r="BH13" s="1352">
        <v>4769.4332999999997</v>
      </c>
      <c r="BI13" s="1352">
        <v>4609.4516000000003</v>
      </c>
      <c r="BK13" s="346"/>
      <c r="BL13" s="1344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10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10" t="s">
        <v>234</v>
      </c>
      <c r="EL13" s="1211">
        <v>3550.6129000000001</v>
      </c>
      <c r="EM13" s="1211">
        <v>3443.3571000000002</v>
      </c>
      <c r="EN13" s="1211">
        <v>3610.4839000000002</v>
      </c>
      <c r="EO13" s="1211">
        <v>3546.0333000000001</v>
      </c>
      <c r="EP13" s="1211">
        <v>3451.3871000000004</v>
      </c>
      <c r="EQ13" s="1211">
        <v>3622.5333000000001</v>
      </c>
      <c r="ER13" s="1211">
        <v>3666.5806000000002</v>
      </c>
      <c r="ES13" s="1211">
        <v>3705.0968000000003</v>
      </c>
      <c r="ET13" s="1211">
        <v>3729.6</v>
      </c>
      <c r="EU13" s="1211">
        <v>3577.1935000000003</v>
      </c>
      <c r="EV13" s="1211">
        <v>3527.1</v>
      </c>
      <c r="EW13" s="1346">
        <v>3529.9677000000001</v>
      </c>
    </row>
    <row r="14" spans="2:153" ht="15.95" customHeight="1">
      <c r="B14" s="356" t="s">
        <v>106</v>
      </c>
      <c r="C14" s="1347" t="s">
        <v>105</v>
      </c>
      <c r="D14" s="1354">
        <v>119.90600000000001</v>
      </c>
      <c r="E14" s="1354">
        <v>114.68440000000001</v>
      </c>
      <c r="F14" s="1355">
        <v>113.8536</v>
      </c>
      <c r="G14" s="1355">
        <v>121.7307</v>
      </c>
      <c r="H14" s="1355">
        <v>125.9093</v>
      </c>
      <c r="I14" s="1355">
        <v>132.05110000000002</v>
      </c>
      <c r="J14" s="1355">
        <v>134.2689</v>
      </c>
      <c r="K14" s="1355">
        <v>131.54160000000002</v>
      </c>
      <c r="L14" s="1355">
        <v>130.22320000000002</v>
      </c>
      <c r="M14" s="1355">
        <v>120.06960000000001</v>
      </c>
      <c r="N14" s="1355">
        <v>116.4316</v>
      </c>
      <c r="O14" s="1356">
        <v>113.7775</v>
      </c>
      <c r="Q14" s="356" t="s">
        <v>106</v>
      </c>
      <c r="R14" s="1347" t="s">
        <v>105</v>
      </c>
      <c r="S14" s="1355">
        <v>108.83540000000001</v>
      </c>
      <c r="T14" s="1355">
        <v>114.62270000000001</v>
      </c>
      <c r="U14" s="1355">
        <v>116.96990000000001</v>
      </c>
      <c r="V14" s="1355">
        <v>120.27040000000001</v>
      </c>
      <c r="W14" s="1355">
        <v>130.87450000000001</v>
      </c>
      <c r="X14" s="1355">
        <v>141.482</v>
      </c>
      <c r="Y14" s="1355">
        <v>137.41800000000001</v>
      </c>
      <c r="Z14" s="1355">
        <v>135.5736</v>
      </c>
      <c r="AA14" s="1355">
        <v>130.96360000000001</v>
      </c>
      <c r="AB14" s="1355">
        <v>126.2038</v>
      </c>
      <c r="AC14" s="1355">
        <v>126.23140000000001</v>
      </c>
      <c r="AD14" s="1356">
        <v>126.26230000000001</v>
      </c>
      <c r="AG14" s="346" t="s">
        <v>106</v>
      </c>
      <c r="AH14" s="1344" t="s">
        <v>105</v>
      </c>
      <c r="AI14" s="1341">
        <v>123.70450000000001</v>
      </c>
      <c r="AJ14" s="1342">
        <v>128.28270000000001</v>
      </c>
      <c r="AK14" s="1342">
        <v>134.02350000000001</v>
      </c>
      <c r="AL14" s="1342">
        <v>138.05070000000001</v>
      </c>
      <c r="AM14" s="1342">
        <v>141.55930000000001</v>
      </c>
      <c r="AN14" s="1342">
        <v>140.44400000000002</v>
      </c>
      <c r="AO14" s="1342">
        <v>141.49370000000002</v>
      </c>
      <c r="AP14" s="1342">
        <v>139.64230000000001</v>
      </c>
      <c r="AQ14" s="1342">
        <v>139.11590000000001</v>
      </c>
      <c r="AR14" s="1342">
        <v>142.90300000000002</v>
      </c>
      <c r="AS14" s="1342">
        <v>148.5515</v>
      </c>
      <c r="AT14" s="1343">
        <v>149.21280000000002</v>
      </c>
      <c r="AV14" s="346" t="s">
        <v>106</v>
      </c>
      <c r="AW14" s="1321" t="s">
        <v>105</v>
      </c>
      <c r="AX14" s="1342">
        <v>139.8372</v>
      </c>
      <c r="AY14" s="1342">
        <v>141.3596</v>
      </c>
      <c r="AZ14" s="1342">
        <v>143.24889999999999</v>
      </c>
      <c r="BA14" s="1342">
        <v>147.22540000000001</v>
      </c>
      <c r="BB14" s="1342">
        <v>151.47989999999999</v>
      </c>
      <c r="BC14" s="1342">
        <v>157.4375</v>
      </c>
      <c r="BD14" s="1342">
        <v>158.9699</v>
      </c>
      <c r="BE14" s="1342">
        <v>164.1054</v>
      </c>
      <c r="BF14" s="1342">
        <v>172.28540000000001</v>
      </c>
      <c r="BG14" s="1342">
        <v>175.61930000000001</v>
      </c>
      <c r="BH14" s="1342">
        <v>169.85040000000001</v>
      </c>
      <c r="BI14" s="1342">
        <v>167.26926785481109</v>
      </c>
      <c r="BK14" s="346" t="s">
        <v>106</v>
      </c>
      <c r="BL14" s="1344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9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9" t="s">
        <v>105</v>
      </c>
      <c r="EL14" s="1210">
        <v>126.84650000000001</v>
      </c>
      <c r="EM14" s="1210">
        <v>124.96430000000001</v>
      </c>
      <c r="EN14" s="1210">
        <v>130.2724</v>
      </c>
      <c r="EO14" s="1210">
        <v>127.14400000000001</v>
      </c>
      <c r="EP14" s="1210">
        <v>127.1384</v>
      </c>
      <c r="EQ14" s="1210">
        <v>126.7539</v>
      </c>
      <c r="ER14" s="1210">
        <v>127.12740000000001</v>
      </c>
      <c r="ES14" s="1210">
        <v>130.0094</v>
      </c>
      <c r="ET14" s="1210">
        <v>131.8049</v>
      </c>
      <c r="EU14" s="1210">
        <v>126.88500000000001</v>
      </c>
      <c r="EV14" s="1210">
        <v>127.09500000000001</v>
      </c>
      <c r="EW14" s="1345">
        <v>130.08360000000002</v>
      </c>
    </row>
    <row r="15" spans="2:153" ht="15.95" customHeight="1">
      <c r="B15" s="356"/>
      <c r="C15" s="1347" t="s">
        <v>107</v>
      </c>
      <c r="D15" s="1354">
        <v>893.51610000000005</v>
      </c>
      <c r="E15" s="1354">
        <v>854.57140000000004</v>
      </c>
      <c r="F15" s="1355">
        <v>848.32260000000008</v>
      </c>
      <c r="G15" s="1355">
        <v>906.8</v>
      </c>
      <c r="H15" s="1355">
        <v>937.64520000000005</v>
      </c>
      <c r="I15" s="1355">
        <v>983.2</v>
      </c>
      <c r="J15" s="1355">
        <v>999.7419000000001</v>
      </c>
      <c r="K15" s="1355">
        <v>979.22580000000005</v>
      </c>
      <c r="L15" s="1355">
        <v>969.2333000000001</v>
      </c>
      <c r="M15" s="1355">
        <v>893.77420000000006</v>
      </c>
      <c r="N15" s="1355">
        <v>866.43330000000003</v>
      </c>
      <c r="O15" s="1356">
        <v>846.74189999999999</v>
      </c>
      <c r="Q15" s="356"/>
      <c r="R15" s="1347" t="s">
        <v>107</v>
      </c>
      <c r="S15" s="1355">
        <v>810</v>
      </c>
      <c r="T15" s="1355">
        <v>853.25</v>
      </c>
      <c r="U15" s="1355">
        <v>870.45159999999998</v>
      </c>
      <c r="V15" s="1355">
        <v>895.16669999999999</v>
      </c>
      <c r="W15" s="1355">
        <v>973.90320000000008</v>
      </c>
      <c r="X15" s="1355">
        <v>1052.7333000000001</v>
      </c>
      <c r="Y15" s="1355">
        <v>1024</v>
      </c>
      <c r="Z15" s="1355">
        <v>1010</v>
      </c>
      <c r="AA15" s="1355">
        <v>975.33330000000001</v>
      </c>
      <c r="AB15" s="1355">
        <v>941</v>
      </c>
      <c r="AC15" s="1355">
        <v>941</v>
      </c>
      <c r="AD15" s="1356">
        <v>941</v>
      </c>
      <c r="AG15" s="346"/>
      <c r="AH15" s="1344" t="s">
        <v>107</v>
      </c>
      <c r="AI15" s="1341">
        <v>921.83870000000002</v>
      </c>
      <c r="AJ15" s="1342">
        <v>956.39290000000005</v>
      </c>
      <c r="AK15" s="1342">
        <v>999.4516000000001</v>
      </c>
      <c r="AL15" s="1342">
        <v>1029.5</v>
      </c>
      <c r="AM15" s="1342">
        <v>1055.5484000000001</v>
      </c>
      <c r="AN15" s="1342">
        <v>1047.4000000000001</v>
      </c>
      <c r="AO15" s="1342">
        <v>1055</v>
      </c>
      <c r="AP15" s="1342">
        <v>1040.2903000000001</v>
      </c>
      <c r="AQ15" s="1342">
        <v>1036</v>
      </c>
      <c r="AR15" s="1342">
        <v>1063.7742000000001</v>
      </c>
      <c r="AS15" s="1342">
        <v>1105.5</v>
      </c>
      <c r="AT15" s="1343">
        <v>1109.2903000000001</v>
      </c>
      <c r="AV15" s="346"/>
      <c r="AW15" s="1321" t="s">
        <v>107</v>
      </c>
      <c r="AX15" s="1342">
        <v>1039.7419</v>
      </c>
      <c r="AY15" s="1342">
        <v>1050.8621000000001</v>
      </c>
      <c r="AZ15" s="1342">
        <v>1065.1289999999999</v>
      </c>
      <c r="BA15" s="1342">
        <v>1095.2333000000001</v>
      </c>
      <c r="BB15" s="1342">
        <v>1126.0968</v>
      </c>
      <c r="BC15" s="1342">
        <v>1170.1333</v>
      </c>
      <c r="BD15" s="1342">
        <v>1182.4838999999999</v>
      </c>
      <c r="BE15" s="1342">
        <v>1221.7419</v>
      </c>
      <c r="BF15" s="1342">
        <v>1284.1333</v>
      </c>
      <c r="BG15" s="1342">
        <v>1309.7742000000001</v>
      </c>
      <c r="BH15" s="1342">
        <v>1266.8667</v>
      </c>
      <c r="BI15" s="1342">
        <v>1247.9032</v>
      </c>
      <c r="BK15" s="346"/>
      <c r="BL15" s="1344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10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10" t="s">
        <v>107</v>
      </c>
      <c r="EL15" s="1211">
        <v>944.4516000000001</v>
      </c>
      <c r="EM15" s="1211">
        <v>930.42860000000007</v>
      </c>
      <c r="EN15" s="1211">
        <v>970.38710000000003</v>
      </c>
      <c r="EO15" s="1211">
        <v>947</v>
      </c>
      <c r="EP15" s="1211">
        <v>947</v>
      </c>
      <c r="EQ15" s="1211">
        <v>944.2</v>
      </c>
      <c r="ER15" s="1211">
        <v>947.4194</v>
      </c>
      <c r="ES15" s="1211">
        <v>969.2903</v>
      </c>
      <c r="ET15" s="1211">
        <v>983.03330000000005</v>
      </c>
      <c r="EU15" s="1211">
        <v>946.51610000000005</v>
      </c>
      <c r="EV15" s="1211">
        <v>948.26670000000001</v>
      </c>
      <c r="EW15" s="1346">
        <v>971.09680000000003</v>
      </c>
    </row>
    <row r="16" spans="2:153" ht="15.95" customHeight="1">
      <c r="B16" s="356" t="s">
        <v>108</v>
      </c>
      <c r="C16" s="1337" t="s">
        <v>105</v>
      </c>
      <c r="D16" s="1354">
        <v>140.82740000000001</v>
      </c>
      <c r="E16" s="1357">
        <v>139.39930000000001</v>
      </c>
      <c r="F16" s="1358">
        <v>141.3287</v>
      </c>
      <c r="G16" s="1358">
        <v>147.21</v>
      </c>
      <c r="H16" s="1358">
        <v>149.61610000000002</v>
      </c>
      <c r="I16" s="1358">
        <v>154.90300000000002</v>
      </c>
      <c r="J16" s="1358">
        <v>158.40350000000001</v>
      </c>
      <c r="K16" s="1358">
        <v>160.0703</v>
      </c>
      <c r="L16" s="1358">
        <v>150.4367</v>
      </c>
      <c r="M16" s="1355">
        <v>138.20770000000002</v>
      </c>
      <c r="N16" s="1355">
        <v>137.56900000000002</v>
      </c>
      <c r="O16" s="1359">
        <v>134.33580000000001</v>
      </c>
      <c r="Q16" s="356" t="s">
        <v>108</v>
      </c>
      <c r="R16" s="1337" t="s">
        <v>105</v>
      </c>
      <c r="S16" s="1358">
        <v>134.03579999999999</v>
      </c>
      <c r="T16" s="1358">
        <v>140.47749999999999</v>
      </c>
      <c r="U16" s="1358">
        <v>135.6671</v>
      </c>
      <c r="V16" s="1358">
        <v>137.03400000000002</v>
      </c>
      <c r="W16" s="1358">
        <v>145.251</v>
      </c>
      <c r="X16" s="1358">
        <v>156.28530000000001</v>
      </c>
      <c r="Y16" s="1358">
        <v>150.59710000000001</v>
      </c>
      <c r="Z16" s="1355">
        <v>153.2081</v>
      </c>
      <c r="AA16" s="1355">
        <v>144.79430000000002</v>
      </c>
      <c r="AB16" s="1358">
        <v>141.0187</v>
      </c>
      <c r="AC16" s="1358">
        <v>144.6163</v>
      </c>
      <c r="AD16" s="1359">
        <v>149.4</v>
      </c>
      <c r="AG16" s="346" t="s">
        <v>108</v>
      </c>
      <c r="AH16" s="1321" t="s">
        <v>105</v>
      </c>
      <c r="AI16" s="1360">
        <v>130.4948</v>
      </c>
      <c r="AJ16" s="1361">
        <v>144.7671</v>
      </c>
      <c r="AK16" s="1361">
        <v>151.19030000000001</v>
      </c>
      <c r="AL16" s="1361">
        <v>159.494</v>
      </c>
      <c r="AM16" s="1361">
        <v>160.30450000000002</v>
      </c>
      <c r="AN16" s="1361">
        <v>159.63</v>
      </c>
      <c r="AO16" s="1361">
        <v>160.83100000000002</v>
      </c>
      <c r="AP16" s="1361">
        <v>158.1</v>
      </c>
      <c r="AQ16" s="1342">
        <v>158.1</v>
      </c>
      <c r="AR16" s="1342">
        <v>158.0342</v>
      </c>
      <c r="AS16" s="1361">
        <v>164.83200000000002</v>
      </c>
      <c r="AT16" s="1362">
        <v>162.93680000000001</v>
      </c>
      <c r="AV16" s="346" t="s">
        <v>108</v>
      </c>
      <c r="AW16" s="1321" t="s">
        <v>105</v>
      </c>
      <c r="AX16" s="1361">
        <v>154.4477</v>
      </c>
      <c r="AY16" s="1361">
        <v>162.28550000000001</v>
      </c>
      <c r="AZ16" s="1361">
        <v>164.84520000000001</v>
      </c>
      <c r="BA16" s="1361">
        <v>170.952</v>
      </c>
      <c r="BB16" s="1361">
        <v>168.92519999999999</v>
      </c>
      <c r="BC16" s="1361">
        <v>168.91200000000001</v>
      </c>
      <c r="BD16" s="1361">
        <v>165.33869999999999</v>
      </c>
      <c r="BE16" s="1342">
        <v>183.6</v>
      </c>
      <c r="BF16" s="1342">
        <v>194.99</v>
      </c>
      <c r="BG16" s="1361">
        <v>193.20769999999999</v>
      </c>
      <c r="BH16" s="1361">
        <v>184.72200000000001</v>
      </c>
      <c r="BI16" s="1361">
        <v>173.89349999999999</v>
      </c>
      <c r="BK16" s="346" t="s">
        <v>108</v>
      </c>
      <c r="BL16" s="1321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9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9" t="s">
        <v>105</v>
      </c>
      <c r="EL16" s="1210">
        <v>137.1129</v>
      </c>
      <c r="EM16" s="1210">
        <v>146.43110000000001</v>
      </c>
      <c r="EN16" s="1210">
        <v>152.2842</v>
      </c>
      <c r="EO16" s="1210">
        <v>147.90470000000002</v>
      </c>
      <c r="EP16" s="1210">
        <v>144.97450000000001</v>
      </c>
      <c r="EQ16" s="1210">
        <v>148.94200000000001</v>
      </c>
      <c r="ER16" s="1210">
        <v>147.12610000000001</v>
      </c>
      <c r="ES16" s="1210">
        <v>154.2071</v>
      </c>
      <c r="ET16" s="1210">
        <v>150.27930000000001</v>
      </c>
      <c r="EU16" s="1210">
        <v>141.4803</v>
      </c>
      <c r="EV16" s="1210">
        <v>140.3963</v>
      </c>
      <c r="EW16" s="1345">
        <v>140.26900000000001</v>
      </c>
    </row>
    <row r="17" spans="2:153" ht="15.95" customHeight="1">
      <c r="B17" s="356" t="s">
        <v>126</v>
      </c>
      <c r="C17" s="1337" t="s">
        <v>105</v>
      </c>
      <c r="D17" s="1354">
        <v>151.9025</v>
      </c>
      <c r="E17" s="1357">
        <v>148.95600000000002</v>
      </c>
      <c r="F17" s="1358">
        <v>146.7054</v>
      </c>
      <c r="G17" s="1358">
        <v>147.98439999999999</v>
      </c>
      <c r="H17" s="1358">
        <v>150.5617</v>
      </c>
      <c r="I17" s="1358">
        <v>152.39619999999999</v>
      </c>
      <c r="J17" s="1358">
        <v>156.04470000000001</v>
      </c>
      <c r="K17" s="1358">
        <v>155.23869999999999</v>
      </c>
      <c r="L17" s="1358">
        <v>153.95529999999999</v>
      </c>
      <c r="M17" s="1355">
        <v>148.22410000000002</v>
      </c>
      <c r="N17" s="1355">
        <v>142.97749999999999</v>
      </c>
      <c r="O17" s="1359">
        <v>142.70099999999999</v>
      </c>
      <c r="Q17" s="356" t="s">
        <v>126</v>
      </c>
      <c r="R17" s="1337" t="s">
        <v>105</v>
      </c>
      <c r="S17" s="1358">
        <v>138.46850000000001</v>
      </c>
      <c r="T17" s="1358">
        <v>139.36860000000001</v>
      </c>
      <c r="U17" s="1358">
        <v>141.0284</v>
      </c>
      <c r="V17" s="1358">
        <v>138.8229</v>
      </c>
      <c r="W17" s="1358">
        <v>139.44140000000002</v>
      </c>
      <c r="X17" s="1358">
        <v>144.54310000000001</v>
      </c>
      <c r="Y17" s="1358">
        <v>149.5137</v>
      </c>
      <c r="Z17" s="1355">
        <v>145.81100000000001</v>
      </c>
      <c r="AA17" s="1355">
        <v>145.3776</v>
      </c>
      <c r="AB17" s="1358">
        <v>143.2998</v>
      </c>
      <c r="AC17" s="1358">
        <v>141.5325</v>
      </c>
      <c r="AD17" s="1359">
        <v>143.16650000000001</v>
      </c>
      <c r="AG17" s="346" t="s">
        <v>126</v>
      </c>
      <c r="AH17" s="1321" t="s">
        <v>105</v>
      </c>
      <c r="AI17" s="1360">
        <v>146.11760000000001</v>
      </c>
      <c r="AJ17" s="1361">
        <v>141.73140000000001</v>
      </c>
      <c r="AK17" s="1361">
        <v>149.10939999999999</v>
      </c>
      <c r="AL17" s="1361">
        <v>153.69999999999999</v>
      </c>
      <c r="AM17" s="1361">
        <v>160.60060000000001</v>
      </c>
      <c r="AN17" s="1361">
        <v>161.58770000000001</v>
      </c>
      <c r="AO17" s="1361">
        <v>159.1765</v>
      </c>
      <c r="AP17" s="1361">
        <v>160.3948</v>
      </c>
      <c r="AQ17" s="1342">
        <v>159.78400000000002</v>
      </c>
      <c r="AR17" s="1342">
        <v>159.75320000000002</v>
      </c>
      <c r="AS17" s="1361">
        <v>160.29670000000002</v>
      </c>
      <c r="AT17" s="1362">
        <v>163.3981</v>
      </c>
      <c r="AV17" s="346" t="s">
        <v>126</v>
      </c>
      <c r="AW17" s="1321" t="s">
        <v>105</v>
      </c>
      <c r="AX17" s="1361">
        <v>163.71350000000001</v>
      </c>
      <c r="AY17" s="1361">
        <v>159.04929999999999</v>
      </c>
      <c r="AZ17" s="1361">
        <v>164.62100000000001</v>
      </c>
      <c r="BA17" s="1361">
        <v>164.09870000000001</v>
      </c>
      <c r="BB17" s="1361">
        <v>165.4726</v>
      </c>
      <c r="BC17" s="1361">
        <v>166.04929999999999</v>
      </c>
      <c r="BD17" s="1361">
        <v>168.17869999999999</v>
      </c>
      <c r="BE17" s="1342">
        <v>168.66</v>
      </c>
      <c r="BF17" s="1342">
        <v>175.28800000000001</v>
      </c>
      <c r="BG17" s="1361">
        <v>183.16480000000001</v>
      </c>
      <c r="BH17" s="1361">
        <v>181.65700000000001</v>
      </c>
      <c r="BI17" s="1361">
        <v>178.4606</v>
      </c>
      <c r="BK17" s="346" t="s">
        <v>126</v>
      </c>
      <c r="BL17" s="1321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9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9" t="s">
        <v>105</v>
      </c>
      <c r="EL17" s="1210">
        <v>141.49549999999999</v>
      </c>
      <c r="EM17" s="1210">
        <v>142.625</v>
      </c>
      <c r="EN17" s="1210">
        <v>145.24260000000001</v>
      </c>
      <c r="EO17" s="1210">
        <v>142.42570000000001</v>
      </c>
      <c r="EP17" s="1210">
        <v>143.5942</v>
      </c>
      <c r="EQ17" s="1210">
        <v>146.8603</v>
      </c>
      <c r="ER17" s="1210">
        <v>146.0874</v>
      </c>
      <c r="ES17" s="1210">
        <v>146.34030000000001</v>
      </c>
      <c r="ET17" s="1210">
        <v>149.452</v>
      </c>
      <c r="EU17" s="1210">
        <v>148.28060000000002</v>
      </c>
      <c r="EV17" s="1210">
        <v>144.3783</v>
      </c>
      <c r="EW17" s="1345">
        <v>145.92060000000001</v>
      </c>
    </row>
    <row r="18" spans="2:153" ht="15.95" customHeight="1">
      <c r="B18" s="356"/>
      <c r="C18" s="1337" t="s">
        <v>279</v>
      </c>
      <c r="D18" s="1354">
        <v>2376.7577000000001</v>
      </c>
      <c r="E18" s="1363">
        <v>2330.6546000000003</v>
      </c>
      <c r="F18" s="1364">
        <v>2295.44</v>
      </c>
      <c r="G18" s="1364">
        <v>2315.4520000000002</v>
      </c>
      <c r="H18" s="1364">
        <v>2355.7787000000003</v>
      </c>
      <c r="I18" s="1364">
        <v>2384.4827</v>
      </c>
      <c r="J18" s="1364">
        <v>2441.5694000000003</v>
      </c>
      <c r="K18" s="1364">
        <v>2428.9574000000002</v>
      </c>
      <c r="L18" s="1364">
        <v>2408.8777</v>
      </c>
      <c r="M18" s="1365">
        <v>2319.2039</v>
      </c>
      <c r="N18" s="1365">
        <v>2237.1110000000003</v>
      </c>
      <c r="O18" s="1366">
        <v>2232.7861000000003</v>
      </c>
      <c r="Q18" s="356"/>
      <c r="R18" s="1337" t="s">
        <v>279</v>
      </c>
      <c r="S18" s="1364">
        <v>2166.5610000000001</v>
      </c>
      <c r="T18" s="1364">
        <v>2180.645</v>
      </c>
      <c r="U18" s="1364">
        <v>2206.6154999999999</v>
      </c>
      <c r="V18" s="1364">
        <v>2172.107</v>
      </c>
      <c r="W18" s="1364">
        <v>2181.7832000000003</v>
      </c>
      <c r="X18" s="1364">
        <v>2261.607</v>
      </c>
      <c r="Y18" s="1364">
        <v>2339.3806</v>
      </c>
      <c r="Z18" s="1365">
        <v>2281.4465</v>
      </c>
      <c r="AA18" s="1365">
        <v>2274.6657</v>
      </c>
      <c r="AB18" s="1364">
        <v>2242.1545000000001</v>
      </c>
      <c r="AC18" s="1364">
        <v>2214.5017000000003</v>
      </c>
      <c r="AD18" s="1366">
        <v>2240.069</v>
      </c>
      <c r="AG18" s="346" t="s">
        <v>109</v>
      </c>
      <c r="AH18" s="1321" t="s">
        <v>105</v>
      </c>
      <c r="AI18" s="1360">
        <v>171.36100000000002</v>
      </c>
      <c r="AJ18" s="1361">
        <v>166.40820000000002</v>
      </c>
      <c r="AK18" s="1361">
        <v>160.77260000000001</v>
      </c>
      <c r="AL18" s="1361">
        <v>156.042</v>
      </c>
      <c r="AM18" s="1361">
        <v>158.0958</v>
      </c>
      <c r="AN18" s="1361">
        <v>163.78030000000001</v>
      </c>
      <c r="AO18" s="1361">
        <v>173.86450000000002</v>
      </c>
      <c r="AP18" s="1361">
        <v>176.61</v>
      </c>
      <c r="AQ18" s="1342">
        <v>176.95</v>
      </c>
      <c r="AR18" s="1342">
        <v>180.39770000000001</v>
      </c>
      <c r="AS18" s="1361">
        <v>187.2183</v>
      </c>
      <c r="AT18" s="1362">
        <v>199.0223</v>
      </c>
      <c r="AV18" s="346" t="s">
        <v>109</v>
      </c>
      <c r="AW18" s="1344" t="s">
        <v>105</v>
      </c>
      <c r="AX18" s="1361">
        <v>191.8287</v>
      </c>
      <c r="AY18" s="1361">
        <v>179.61660000000001</v>
      </c>
      <c r="AZ18" s="1361">
        <v>168.27969999999999</v>
      </c>
      <c r="BA18" s="1361">
        <v>164.67930000000001</v>
      </c>
      <c r="BB18" s="1361">
        <v>173.0548</v>
      </c>
      <c r="BC18" s="1361">
        <v>183.02930000000001</v>
      </c>
      <c r="BD18" s="1361">
        <v>188.79679999999999</v>
      </c>
      <c r="BE18" s="1342">
        <v>201.90520000000001</v>
      </c>
      <c r="BF18" s="1342">
        <v>210.68170000000001</v>
      </c>
      <c r="BG18" s="1361">
        <v>211.1045</v>
      </c>
      <c r="BH18" s="1361">
        <v>207.94470000000001</v>
      </c>
      <c r="BI18" s="1361">
        <v>207.4365</v>
      </c>
      <c r="BK18" s="346" t="s">
        <v>109</v>
      </c>
      <c r="BL18" s="1321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9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9" t="s">
        <v>105</v>
      </c>
      <c r="EL18" s="1210">
        <v>140.3065</v>
      </c>
      <c r="EM18" s="1210">
        <v>138.4461</v>
      </c>
      <c r="EN18" s="1210">
        <v>138.83450000000002</v>
      </c>
      <c r="EO18" s="1210">
        <v>139.40100000000001</v>
      </c>
      <c r="EP18" s="1210">
        <v>140.19900000000001</v>
      </c>
      <c r="EQ18" s="1210">
        <v>140.66400000000002</v>
      </c>
      <c r="ER18" s="1210">
        <v>140.47130000000001</v>
      </c>
      <c r="ES18" s="1210">
        <v>137.2594</v>
      </c>
      <c r="ET18" s="1210">
        <v>137.4333</v>
      </c>
      <c r="EU18" s="1210">
        <v>139.9658</v>
      </c>
      <c r="EV18" s="1210">
        <v>138.3793</v>
      </c>
      <c r="EW18" s="1345">
        <v>138.7268</v>
      </c>
    </row>
    <row r="19" spans="2:153" ht="15.95" customHeight="1">
      <c r="B19" s="356" t="s">
        <v>109</v>
      </c>
      <c r="C19" s="1337" t="s">
        <v>105</v>
      </c>
      <c r="D19" s="1354">
        <v>196.56450000000001</v>
      </c>
      <c r="E19" s="1357">
        <v>189.8579</v>
      </c>
      <c r="F19" s="1358">
        <v>177.54770000000002</v>
      </c>
      <c r="G19" s="1358">
        <v>162.53570000000002</v>
      </c>
      <c r="H19" s="1358">
        <v>157.38550000000001</v>
      </c>
      <c r="I19" s="1358">
        <v>160.73570000000001</v>
      </c>
      <c r="J19" s="1358">
        <v>176.00030000000001</v>
      </c>
      <c r="K19" s="1358">
        <v>179.58420000000001</v>
      </c>
      <c r="L19" s="1358">
        <v>173.70500000000001</v>
      </c>
      <c r="M19" s="1355">
        <v>168.89840000000001</v>
      </c>
      <c r="N19" s="1355">
        <v>163.60599999999999</v>
      </c>
      <c r="O19" s="1359">
        <v>169.36870000000002</v>
      </c>
      <c r="Q19" s="356" t="s">
        <v>109</v>
      </c>
      <c r="R19" s="1337" t="s">
        <v>105</v>
      </c>
      <c r="S19" s="1358">
        <v>169.96290000000002</v>
      </c>
      <c r="T19" s="1358">
        <v>163.01</v>
      </c>
      <c r="U19" s="1358">
        <v>158.2784</v>
      </c>
      <c r="V19" s="1358">
        <v>150.20830000000001</v>
      </c>
      <c r="W19" s="1358">
        <v>142.70189999999999</v>
      </c>
      <c r="X19" s="1358">
        <v>146.73430000000002</v>
      </c>
      <c r="Y19" s="1358">
        <v>160.45940000000002</v>
      </c>
      <c r="Z19" s="1355">
        <v>169.95350000000002</v>
      </c>
      <c r="AA19" s="1355">
        <v>168.1277</v>
      </c>
      <c r="AB19" s="1358">
        <v>165.7174</v>
      </c>
      <c r="AC19" s="1358">
        <v>165.64500000000001</v>
      </c>
      <c r="AD19" s="1359">
        <v>169.6542</v>
      </c>
      <c r="AG19" s="346" t="s">
        <v>110</v>
      </c>
      <c r="AH19" s="1321" t="s">
        <v>105</v>
      </c>
      <c r="AI19" s="1360">
        <v>139.43350000000001</v>
      </c>
      <c r="AJ19" s="1361">
        <v>158.2304</v>
      </c>
      <c r="AK19" s="1361">
        <v>166.05030000000002</v>
      </c>
      <c r="AL19" s="1361">
        <v>166.26830000000001</v>
      </c>
      <c r="AM19" s="1361">
        <v>168.3039</v>
      </c>
      <c r="AN19" s="1361">
        <v>165.05070000000001</v>
      </c>
      <c r="AO19" s="1361">
        <v>165.49420000000001</v>
      </c>
      <c r="AP19" s="1361">
        <v>163.64230000000001</v>
      </c>
      <c r="AQ19" s="1342">
        <v>160.01730000000001</v>
      </c>
      <c r="AR19" s="1342">
        <v>157.23770000000002</v>
      </c>
      <c r="AS19" s="1361">
        <v>154.88030000000001</v>
      </c>
      <c r="AT19" s="1362">
        <v>152.40710000000001</v>
      </c>
      <c r="AV19" s="346" t="s">
        <v>110</v>
      </c>
      <c r="AW19" s="1321" t="s">
        <v>105</v>
      </c>
      <c r="AX19" s="1361">
        <v>145.79740000000001</v>
      </c>
      <c r="AY19" s="1361">
        <v>156.3134</v>
      </c>
      <c r="AZ19" s="1361">
        <v>167.95769999999999</v>
      </c>
      <c r="BA19" s="1361">
        <v>168.38200000000001</v>
      </c>
      <c r="BB19" s="1361">
        <v>170.13480000000001</v>
      </c>
      <c r="BC19" s="1361">
        <v>178.63829999999999</v>
      </c>
      <c r="BD19" s="1361">
        <v>178.97229999999999</v>
      </c>
      <c r="BE19" s="1342">
        <v>183.3477</v>
      </c>
      <c r="BF19" s="1342">
        <v>192.8937</v>
      </c>
      <c r="BG19" s="1361">
        <v>189.87610000000001</v>
      </c>
      <c r="BH19" s="1361">
        <v>178.1823</v>
      </c>
      <c r="BI19" s="1361">
        <v>174.27350000000001</v>
      </c>
      <c r="BK19" s="346" t="s">
        <v>110</v>
      </c>
      <c r="BL19" s="1321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9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9" t="s">
        <v>105</v>
      </c>
      <c r="EL19" s="1210">
        <v>181.80030000000002</v>
      </c>
      <c r="EM19" s="1210">
        <v>167.67500000000001</v>
      </c>
      <c r="EN19" s="1210">
        <v>159.29420000000002</v>
      </c>
      <c r="EO19" s="1210">
        <v>159.18800000000002</v>
      </c>
      <c r="EP19" s="1210">
        <v>163.06870000000001</v>
      </c>
      <c r="EQ19" s="1210">
        <v>168.256</v>
      </c>
      <c r="ER19" s="1210">
        <v>173.01260000000002</v>
      </c>
      <c r="ES19" s="1210">
        <v>175.77</v>
      </c>
      <c r="ET19" s="1210">
        <v>173.05330000000001</v>
      </c>
      <c r="EU19" s="1210">
        <v>172.50230000000002</v>
      </c>
      <c r="EV19" s="1210">
        <v>173.51600000000002</v>
      </c>
      <c r="EW19" s="1345">
        <v>173.64</v>
      </c>
    </row>
    <row r="20" spans="2:153" ht="15.95" customHeight="1">
      <c r="B20" s="356" t="s">
        <v>110</v>
      </c>
      <c r="C20" s="1337" t="s">
        <v>105</v>
      </c>
      <c r="D20" s="1354">
        <v>131.17189999999999</v>
      </c>
      <c r="E20" s="1357">
        <v>132.89320000000001</v>
      </c>
      <c r="F20" s="1358">
        <v>146.29940000000002</v>
      </c>
      <c r="G20" s="1358">
        <v>149.1763</v>
      </c>
      <c r="H20" s="1358">
        <v>147.65100000000001</v>
      </c>
      <c r="I20" s="1358">
        <v>156.09300000000002</v>
      </c>
      <c r="J20" s="1358">
        <v>170.25970000000001</v>
      </c>
      <c r="K20" s="1358">
        <v>162.5745</v>
      </c>
      <c r="L20" s="1358">
        <v>148.946</v>
      </c>
      <c r="M20" s="1355">
        <v>132.73609999999999</v>
      </c>
      <c r="N20" s="1355">
        <v>129.7303</v>
      </c>
      <c r="O20" s="1359">
        <v>134.51580000000001</v>
      </c>
      <c r="Q20" s="356" t="s">
        <v>110</v>
      </c>
      <c r="R20" s="1337" t="s">
        <v>105</v>
      </c>
      <c r="S20" s="1358">
        <v>133.11709999999999</v>
      </c>
      <c r="T20" s="1358">
        <v>143.20249999999999</v>
      </c>
      <c r="U20" s="1358">
        <v>145.5874</v>
      </c>
      <c r="V20" s="1358">
        <v>136.37</v>
      </c>
      <c r="W20" s="1358">
        <v>149.649</v>
      </c>
      <c r="X20" s="1358">
        <v>164.23170000000002</v>
      </c>
      <c r="Y20" s="1358">
        <v>165.07940000000002</v>
      </c>
      <c r="Z20" s="1355">
        <v>161.98350000000002</v>
      </c>
      <c r="AA20" s="1355">
        <v>146.82300000000001</v>
      </c>
      <c r="AB20" s="1358">
        <v>134.72480000000002</v>
      </c>
      <c r="AC20" s="1358">
        <v>133.27270000000001</v>
      </c>
      <c r="AD20" s="1359">
        <v>134.36969999999999</v>
      </c>
      <c r="AG20" s="346" t="s">
        <v>111</v>
      </c>
      <c r="AH20" s="1344" t="s">
        <v>105</v>
      </c>
      <c r="AI20" s="1360">
        <v>131.7097</v>
      </c>
      <c r="AJ20" s="1361">
        <v>137.8929</v>
      </c>
      <c r="AK20" s="1361">
        <v>144.51609999999999</v>
      </c>
      <c r="AL20" s="1361">
        <v>153.26670000000001</v>
      </c>
      <c r="AM20" s="1361">
        <v>155.74190000000002</v>
      </c>
      <c r="AN20" s="1361">
        <v>145.4333</v>
      </c>
      <c r="AO20" s="1361">
        <v>144.45160000000001</v>
      </c>
      <c r="AP20" s="1361">
        <v>145.03230000000002</v>
      </c>
      <c r="AQ20" s="1342">
        <v>142.9333</v>
      </c>
      <c r="AR20" s="1342">
        <v>149.54840000000002</v>
      </c>
      <c r="AS20" s="1361">
        <v>157.5333</v>
      </c>
      <c r="AT20" s="1362">
        <v>150.8065</v>
      </c>
      <c r="AV20" s="346" t="s">
        <v>111</v>
      </c>
      <c r="AW20" s="1321" t="s">
        <v>105</v>
      </c>
      <c r="AX20" s="1361">
        <v>141.93549999999999</v>
      </c>
      <c r="AY20" s="1361">
        <v>155.41380000000001</v>
      </c>
      <c r="AZ20" s="1361">
        <v>158.51609999999999</v>
      </c>
      <c r="BA20" s="1361">
        <v>149.66669999999999</v>
      </c>
      <c r="BB20" s="1361">
        <v>146.74189999999999</v>
      </c>
      <c r="BC20" s="1361">
        <v>157.80000000000001</v>
      </c>
      <c r="BD20" s="1361">
        <v>162</v>
      </c>
      <c r="BE20" s="1342">
        <v>170.03229999999999</v>
      </c>
      <c r="BF20" s="1342">
        <v>187.23330000000001</v>
      </c>
      <c r="BG20" s="1361">
        <v>179.51609999999999</v>
      </c>
      <c r="BH20" s="1361">
        <v>166.5667</v>
      </c>
      <c r="BI20" s="1361">
        <v>157.93549999999999</v>
      </c>
      <c r="BK20" s="346" t="s">
        <v>111</v>
      </c>
      <c r="BL20" s="1344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10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10" t="s">
        <v>105</v>
      </c>
      <c r="EL20" s="1210">
        <v>123.5184</v>
      </c>
      <c r="EM20" s="1210">
        <v>127.08320000000001</v>
      </c>
      <c r="EN20" s="1210">
        <v>140.0523</v>
      </c>
      <c r="EO20" s="1210">
        <v>140.71469999999999</v>
      </c>
      <c r="EP20" s="1210">
        <v>141.5865</v>
      </c>
      <c r="EQ20" s="1210">
        <v>147.143</v>
      </c>
      <c r="ER20" s="1210">
        <v>151.00060000000002</v>
      </c>
      <c r="ES20" s="1210">
        <v>152.3058</v>
      </c>
      <c r="ET20" s="1210">
        <v>149.1583</v>
      </c>
      <c r="EU20" s="1210">
        <v>136.13480000000001</v>
      </c>
      <c r="EV20" s="1210">
        <v>128.4333</v>
      </c>
      <c r="EW20" s="1345">
        <v>127.91520000000001</v>
      </c>
    </row>
    <row r="21" spans="2:153" ht="15.95" customHeight="1">
      <c r="B21" s="356" t="s">
        <v>111</v>
      </c>
      <c r="C21" s="1347" t="s">
        <v>105</v>
      </c>
      <c r="D21" s="1354">
        <v>124.3871</v>
      </c>
      <c r="E21" s="1354">
        <v>126.32140000000001</v>
      </c>
      <c r="F21" s="1355">
        <v>133.06450000000001</v>
      </c>
      <c r="G21" s="1355">
        <v>136</v>
      </c>
      <c r="H21" s="1355">
        <v>135.0968</v>
      </c>
      <c r="I21" s="1355">
        <v>139.5</v>
      </c>
      <c r="J21" s="1355">
        <v>146.3871</v>
      </c>
      <c r="K21" s="1355">
        <v>138.35480000000001</v>
      </c>
      <c r="L21" s="1355">
        <v>135.9</v>
      </c>
      <c r="M21" s="1355">
        <v>121.48390000000001</v>
      </c>
      <c r="N21" s="1355">
        <v>117.7667</v>
      </c>
      <c r="O21" s="1356">
        <v>118.51610000000001</v>
      </c>
      <c r="Q21" s="356" t="s">
        <v>111</v>
      </c>
      <c r="R21" s="1347" t="s">
        <v>105</v>
      </c>
      <c r="S21" s="1355">
        <v>117</v>
      </c>
      <c r="T21" s="1355">
        <v>123.5</v>
      </c>
      <c r="U21" s="1355">
        <v>126.03230000000001</v>
      </c>
      <c r="V21" s="1355">
        <v>123.9</v>
      </c>
      <c r="W21" s="1355">
        <v>132.1935</v>
      </c>
      <c r="X21" s="1355">
        <v>139.9667</v>
      </c>
      <c r="Y21" s="1355">
        <v>139.0968</v>
      </c>
      <c r="Z21" s="1355">
        <v>137.64520000000002</v>
      </c>
      <c r="AA21" s="1355">
        <v>136.4667</v>
      </c>
      <c r="AB21" s="1355">
        <v>128.51609999999999</v>
      </c>
      <c r="AC21" s="1355">
        <v>126.7667</v>
      </c>
      <c r="AD21" s="1356">
        <v>127.87100000000001</v>
      </c>
      <c r="AG21" s="346" t="s">
        <v>112</v>
      </c>
      <c r="AH21" s="1321" t="s">
        <v>105</v>
      </c>
      <c r="AI21" s="1341">
        <v>130.1284</v>
      </c>
      <c r="AJ21" s="1342">
        <v>133.7825</v>
      </c>
      <c r="AK21" s="1342">
        <v>136.97550000000001</v>
      </c>
      <c r="AL21" s="1342">
        <v>140.25900000000001</v>
      </c>
      <c r="AM21" s="1342">
        <v>144.661</v>
      </c>
      <c r="AN21" s="1342">
        <v>146.75570000000002</v>
      </c>
      <c r="AO21" s="1342">
        <v>147.28030000000001</v>
      </c>
      <c r="AP21" s="1342">
        <v>147.51420000000002</v>
      </c>
      <c r="AQ21" s="1342">
        <v>147.8347</v>
      </c>
      <c r="AR21" s="1342">
        <v>146.19320000000002</v>
      </c>
      <c r="AS21" s="1342">
        <v>146.03630000000001</v>
      </c>
      <c r="AT21" s="1343">
        <v>146.05420000000001</v>
      </c>
      <c r="AV21" s="346" t="s">
        <v>112</v>
      </c>
      <c r="AW21" s="1321" t="s">
        <v>105</v>
      </c>
      <c r="AX21" s="1342">
        <v>145.8458</v>
      </c>
      <c r="AY21" s="1342">
        <v>146.2062</v>
      </c>
      <c r="AZ21" s="1342">
        <v>147.98480000000001</v>
      </c>
      <c r="BA21" s="1342">
        <v>151.49369999999999</v>
      </c>
      <c r="BB21" s="1342">
        <v>154.25059999999999</v>
      </c>
      <c r="BC21" s="1342">
        <v>155.88069999999999</v>
      </c>
      <c r="BD21" s="1342">
        <v>156.06710000000001</v>
      </c>
      <c r="BE21" s="1342">
        <v>160.4194</v>
      </c>
      <c r="BF21" s="1342">
        <v>167.0257</v>
      </c>
      <c r="BG21" s="1342">
        <v>169.98390000000001</v>
      </c>
      <c r="BH21" s="1342">
        <v>170.58869999999999</v>
      </c>
      <c r="BI21" s="1342">
        <v>171.49680000000001</v>
      </c>
      <c r="BK21" s="346" t="s">
        <v>252</v>
      </c>
      <c r="BL21" s="1321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9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9" t="s">
        <v>105</v>
      </c>
      <c r="EL21" s="1210">
        <v>124.03230000000001</v>
      </c>
      <c r="EM21" s="1210">
        <v>125.71430000000001</v>
      </c>
      <c r="EN21" s="1210">
        <v>134.03229999999999</v>
      </c>
      <c r="EO21" s="1210">
        <v>131.33330000000001</v>
      </c>
      <c r="EP21" s="1210">
        <v>130</v>
      </c>
      <c r="EQ21" s="1210">
        <v>131.1</v>
      </c>
      <c r="ER21" s="1210">
        <v>132.45160000000001</v>
      </c>
      <c r="ES21" s="1210">
        <v>133.48390000000001</v>
      </c>
      <c r="ET21" s="1210">
        <v>138.4</v>
      </c>
      <c r="EU21" s="1210">
        <v>131.35480000000001</v>
      </c>
      <c r="EV21" s="1210">
        <v>129.13330000000002</v>
      </c>
      <c r="EW21" s="1345">
        <v>129</v>
      </c>
    </row>
    <row r="22" spans="2:153" ht="15.95" customHeight="1">
      <c r="B22" s="356" t="s">
        <v>112</v>
      </c>
      <c r="C22" s="1337" t="s">
        <v>105</v>
      </c>
      <c r="D22" s="1354">
        <v>130.55160000000001</v>
      </c>
      <c r="E22" s="1357">
        <v>128.24930000000001</v>
      </c>
      <c r="F22" s="1358">
        <v>130.9674</v>
      </c>
      <c r="G22" s="1358">
        <v>132.7277</v>
      </c>
      <c r="H22" s="1358">
        <v>141.4939</v>
      </c>
      <c r="I22" s="1358">
        <v>143.53900000000002</v>
      </c>
      <c r="J22" s="1358">
        <v>139.69480000000001</v>
      </c>
      <c r="K22" s="1358">
        <v>134.95740000000001</v>
      </c>
      <c r="L22" s="1358">
        <v>130.4863</v>
      </c>
      <c r="M22" s="1355">
        <v>125.3974</v>
      </c>
      <c r="N22" s="1355">
        <v>120.7497</v>
      </c>
      <c r="O22" s="1359">
        <v>120.3429</v>
      </c>
      <c r="Q22" s="356" t="s">
        <v>112</v>
      </c>
      <c r="R22" s="1337" t="s">
        <v>105</v>
      </c>
      <c r="S22" s="1358">
        <v>117.869</v>
      </c>
      <c r="T22" s="1358">
        <v>121.8625</v>
      </c>
      <c r="U22" s="1358">
        <v>122.9406</v>
      </c>
      <c r="V22" s="1358">
        <v>124.69370000000001</v>
      </c>
      <c r="W22" s="1358">
        <v>130.03059999999999</v>
      </c>
      <c r="X22" s="1358">
        <v>137.91499999999999</v>
      </c>
      <c r="Y22" s="1358">
        <v>141.2003</v>
      </c>
      <c r="Z22" s="1355">
        <v>140.36770000000001</v>
      </c>
      <c r="AA22" s="1355">
        <v>138.23600000000002</v>
      </c>
      <c r="AB22" s="1358">
        <v>132.381</v>
      </c>
      <c r="AC22" s="1358">
        <v>129.97130000000001</v>
      </c>
      <c r="AD22" s="1359">
        <v>130.1448</v>
      </c>
      <c r="AG22" s="346" t="s">
        <v>113</v>
      </c>
      <c r="AH22" s="1321" t="s">
        <v>105</v>
      </c>
      <c r="AI22" s="1360">
        <v>152.93100000000001</v>
      </c>
      <c r="AJ22" s="1361">
        <v>160.64250000000001</v>
      </c>
      <c r="AK22" s="1361">
        <v>157.4</v>
      </c>
      <c r="AL22" s="1361">
        <v>157.3827</v>
      </c>
      <c r="AM22" s="1361">
        <v>164.0223</v>
      </c>
      <c r="AN22" s="1361">
        <v>166.19670000000002</v>
      </c>
      <c r="AO22" s="1361">
        <v>173.02100000000002</v>
      </c>
      <c r="AP22" s="1361">
        <v>180.52450000000002</v>
      </c>
      <c r="AQ22" s="1342">
        <v>186.01900000000001</v>
      </c>
      <c r="AR22" s="1342">
        <v>191.1448</v>
      </c>
      <c r="AS22" s="1361">
        <v>195.30930000000001</v>
      </c>
      <c r="AT22" s="1362">
        <v>187.69390000000001</v>
      </c>
      <c r="AV22" s="346" t="s">
        <v>113</v>
      </c>
      <c r="AW22" s="1321" t="s">
        <v>105</v>
      </c>
      <c r="AX22" s="1361">
        <v>174.7732</v>
      </c>
      <c r="AY22" s="1361">
        <v>172.25720000000001</v>
      </c>
      <c r="AZ22" s="1361">
        <v>175.5471</v>
      </c>
      <c r="BA22" s="1361">
        <v>172.32570000000001</v>
      </c>
      <c r="BB22" s="1361">
        <v>161.78899999999999</v>
      </c>
      <c r="BC22" s="1361">
        <v>167.315</v>
      </c>
      <c r="BD22" s="1361">
        <v>186.63419999999999</v>
      </c>
      <c r="BE22" s="1342">
        <v>205.48740000000001</v>
      </c>
      <c r="BF22" s="1342">
        <v>215.71530000000001</v>
      </c>
      <c r="BG22" s="1361">
        <v>216.58580000000001</v>
      </c>
      <c r="BH22" s="1361">
        <v>202.483</v>
      </c>
      <c r="BI22" s="1361">
        <v>188.5745</v>
      </c>
      <c r="BK22" s="346"/>
      <c r="BL22" s="1321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9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9" t="s">
        <v>254</v>
      </c>
      <c r="EL22" s="1210">
        <v>140.88480000000001</v>
      </c>
      <c r="EM22" s="1210">
        <v>143.3826</v>
      </c>
      <c r="EN22" s="1210">
        <v>152.10140000000001</v>
      </c>
      <c r="EO22" s="1210">
        <v>148.46120000000002</v>
      </c>
      <c r="EP22" s="1210">
        <v>145.35580000000002</v>
      </c>
      <c r="EQ22" s="1210">
        <v>148.2029</v>
      </c>
      <c r="ER22" s="1210">
        <v>148.64330000000001</v>
      </c>
      <c r="ES22" s="1210">
        <v>152.77460000000002</v>
      </c>
      <c r="ET22" s="1210">
        <v>151.86870000000002</v>
      </c>
      <c r="EU22" s="1210">
        <v>144.191</v>
      </c>
      <c r="EV22" s="1210">
        <v>143.33150000000001</v>
      </c>
      <c r="EW22" s="1345">
        <v>143.7253</v>
      </c>
    </row>
    <row r="23" spans="2:153" ht="15.95" customHeight="1">
      <c r="B23" s="356" t="s">
        <v>113</v>
      </c>
      <c r="C23" s="1337" t="s">
        <v>105</v>
      </c>
      <c r="D23" s="1354">
        <v>157.06650000000002</v>
      </c>
      <c r="E23" s="1357">
        <v>142.65210000000002</v>
      </c>
      <c r="F23" s="1358">
        <v>136.1574</v>
      </c>
      <c r="G23" s="1358">
        <v>136.97140000000002</v>
      </c>
      <c r="H23" s="1358">
        <v>133.9555</v>
      </c>
      <c r="I23" s="1358">
        <v>148.375</v>
      </c>
      <c r="J23" s="1358">
        <v>154.315</v>
      </c>
      <c r="K23" s="1358">
        <v>165.47970000000001</v>
      </c>
      <c r="L23" s="1358">
        <v>170.34370000000001</v>
      </c>
      <c r="M23" s="1355">
        <v>166.18350000000001</v>
      </c>
      <c r="N23" s="1355">
        <v>154.54660000000001</v>
      </c>
      <c r="O23" s="1359">
        <v>157.1148</v>
      </c>
      <c r="Q23" s="356" t="s">
        <v>113</v>
      </c>
      <c r="R23" s="1337" t="s">
        <v>105</v>
      </c>
      <c r="S23" s="1358">
        <v>155.6129</v>
      </c>
      <c r="T23" s="1358">
        <v>153.88999999999999</v>
      </c>
      <c r="U23" s="1358">
        <v>145.16580000000002</v>
      </c>
      <c r="V23" s="1358">
        <v>138.92930000000001</v>
      </c>
      <c r="W23" s="1358">
        <v>137.91159999999999</v>
      </c>
      <c r="X23" s="1358">
        <v>146.21970000000002</v>
      </c>
      <c r="Y23" s="1358">
        <v>144.78030000000001</v>
      </c>
      <c r="Z23" s="1355">
        <v>153.3203</v>
      </c>
      <c r="AA23" s="1355">
        <v>163.43730000000002</v>
      </c>
      <c r="AB23" s="1358">
        <v>158.23580000000001</v>
      </c>
      <c r="AC23" s="1358">
        <v>153.5163</v>
      </c>
      <c r="AD23" s="1359">
        <v>151.69710000000001</v>
      </c>
      <c r="AG23" s="346" t="s">
        <v>128</v>
      </c>
      <c r="AH23" s="1321" t="s">
        <v>105</v>
      </c>
      <c r="AI23" s="1360">
        <v>172.06450000000001</v>
      </c>
      <c r="AJ23" s="1361">
        <v>163.5</v>
      </c>
      <c r="AK23" s="1361">
        <v>162.06450000000001</v>
      </c>
      <c r="AL23" s="1361">
        <v>161</v>
      </c>
      <c r="AM23" s="1361">
        <v>141.6129</v>
      </c>
      <c r="AN23" s="1361">
        <v>166.5667</v>
      </c>
      <c r="AO23" s="1361">
        <v>182</v>
      </c>
      <c r="AP23" s="1361">
        <v>182</v>
      </c>
      <c r="AQ23" s="1342">
        <v>179.5333</v>
      </c>
      <c r="AR23" s="1342">
        <v>177.06450000000001</v>
      </c>
      <c r="AS23" s="1361">
        <v>178.0333</v>
      </c>
      <c r="AT23" s="1362">
        <v>171.83870000000002</v>
      </c>
      <c r="AV23" s="346" t="s">
        <v>128</v>
      </c>
      <c r="AW23" s="1321" t="s">
        <v>105</v>
      </c>
      <c r="AX23" s="1361">
        <v>167.96770000000001</v>
      </c>
      <c r="AY23" s="1361">
        <v>160.89660000000001</v>
      </c>
      <c r="AZ23" s="1361">
        <v>168.93549999999999</v>
      </c>
      <c r="BA23" s="1361">
        <v>181</v>
      </c>
      <c r="BB23" s="1361">
        <v>184.9032</v>
      </c>
      <c r="BC23" s="1361">
        <v>200.26669999999999</v>
      </c>
      <c r="BD23" s="1361">
        <v>210.12899999999999</v>
      </c>
      <c r="BE23" s="1342">
        <v>215.48390000000001</v>
      </c>
      <c r="BF23" s="1342">
        <v>230.33330000000001</v>
      </c>
      <c r="BG23" s="1361">
        <v>232.83869999999999</v>
      </c>
      <c r="BH23" s="1361">
        <v>221.13329999999999</v>
      </c>
      <c r="BI23" s="1361">
        <v>198.0968</v>
      </c>
      <c r="BK23" s="346" t="s">
        <v>112</v>
      </c>
      <c r="BL23" s="1321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10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10" t="s">
        <v>255</v>
      </c>
      <c r="EL23" s="1211">
        <v>1047.7097000000001</v>
      </c>
      <c r="EM23" s="1211">
        <v>1066.5357000000001</v>
      </c>
      <c r="EN23" s="1211">
        <v>1131.3226</v>
      </c>
      <c r="EO23" s="1211">
        <v>1101.8</v>
      </c>
      <c r="EP23" s="1211">
        <v>1074.5806</v>
      </c>
      <c r="EQ23" s="1211">
        <v>1094.1333</v>
      </c>
      <c r="ER23" s="1211">
        <v>1099.5161000000001</v>
      </c>
      <c r="ES23" s="1211">
        <v>1134.3226</v>
      </c>
      <c r="ET23" s="1211">
        <v>1128.4333000000001</v>
      </c>
      <c r="EU23" s="1211">
        <v>1070.5806</v>
      </c>
      <c r="EV23" s="1211">
        <v>1064.8</v>
      </c>
      <c r="EW23" s="1346">
        <v>1064.4516000000001</v>
      </c>
    </row>
    <row r="24" spans="2:153" ht="15.95" customHeight="1">
      <c r="B24" s="356" t="s">
        <v>128</v>
      </c>
      <c r="C24" s="1337" t="s">
        <v>105</v>
      </c>
      <c r="D24" s="1354">
        <v>157</v>
      </c>
      <c r="E24" s="1357">
        <v>157</v>
      </c>
      <c r="F24" s="1358">
        <v>155.06450000000001</v>
      </c>
      <c r="G24" s="1358">
        <v>152.0667</v>
      </c>
      <c r="H24" s="1358">
        <v>133</v>
      </c>
      <c r="I24" s="1358">
        <v>151.4</v>
      </c>
      <c r="J24" s="1358">
        <v>159.1935</v>
      </c>
      <c r="K24" s="1358">
        <v>153.12900000000002</v>
      </c>
      <c r="L24" s="1358">
        <v>157.9333</v>
      </c>
      <c r="M24" s="1355">
        <v>162.35480000000001</v>
      </c>
      <c r="N24" s="1355">
        <v>153.80000000000001</v>
      </c>
      <c r="O24" s="1359">
        <v>144.32259999999999</v>
      </c>
      <c r="Q24" s="356" t="s">
        <v>128</v>
      </c>
      <c r="R24" s="1337" t="s">
        <v>105</v>
      </c>
      <c r="S24" s="1358">
        <v>141.32259999999999</v>
      </c>
      <c r="T24" s="1358">
        <v>139.5</v>
      </c>
      <c r="U24" s="1358">
        <v>144.8065</v>
      </c>
      <c r="V24" s="1358">
        <v>156.0333</v>
      </c>
      <c r="W24" s="1358">
        <v>155.12900000000002</v>
      </c>
      <c r="X24" s="1358">
        <v>168.5333</v>
      </c>
      <c r="Y24" s="1358">
        <v>170.77420000000001</v>
      </c>
      <c r="Z24" s="1355">
        <v>170.3871</v>
      </c>
      <c r="AA24" s="1355">
        <v>175.9</v>
      </c>
      <c r="AB24" s="1358">
        <v>175</v>
      </c>
      <c r="AC24" s="1358">
        <v>174.9333</v>
      </c>
      <c r="AD24" s="1359">
        <v>170.83870000000002</v>
      </c>
      <c r="AG24" s="346" t="s">
        <v>130</v>
      </c>
      <c r="AH24" s="1321" t="s">
        <v>105</v>
      </c>
      <c r="AI24" s="1360">
        <v>143.69910000000002</v>
      </c>
      <c r="AJ24" s="1361">
        <v>144.8844</v>
      </c>
      <c r="AK24" s="1361">
        <v>151.4418</v>
      </c>
      <c r="AL24" s="1361">
        <v>157.2998</v>
      </c>
      <c r="AM24" s="1361">
        <v>161.87720000000002</v>
      </c>
      <c r="AN24" s="1361">
        <v>168.81570000000002</v>
      </c>
      <c r="AO24" s="1361">
        <v>169.92660000000001</v>
      </c>
      <c r="AP24" s="1361">
        <v>168.1781</v>
      </c>
      <c r="AQ24" s="1342">
        <v>170.1499</v>
      </c>
      <c r="AR24" s="1342">
        <v>164.28900000000002</v>
      </c>
      <c r="AS24" s="1361">
        <v>167.00210000000001</v>
      </c>
      <c r="AT24" s="1362">
        <v>174.0633</v>
      </c>
      <c r="AV24" s="346" t="s">
        <v>130</v>
      </c>
      <c r="AW24" s="1321" t="s">
        <v>105</v>
      </c>
      <c r="AX24" s="1361">
        <v>170.77879999999999</v>
      </c>
      <c r="AY24" s="1361">
        <v>172.6754</v>
      </c>
      <c r="AZ24" s="1361">
        <v>173.83109999999999</v>
      </c>
      <c r="BA24" s="1361">
        <v>172.46709999999999</v>
      </c>
      <c r="BB24" s="1361">
        <v>173.63570000000001</v>
      </c>
      <c r="BC24" s="1361">
        <v>177.90809999999999</v>
      </c>
      <c r="BD24" s="1361">
        <v>176.3528</v>
      </c>
      <c r="BE24" s="1342">
        <v>180.744</v>
      </c>
      <c r="BF24" s="1342">
        <v>195.8657</v>
      </c>
      <c r="BG24" s="1361">
        <v>197.98490000000001</v>
      </c>
      <c r="BH24" s="1361">
        <v>196.84450000000001</v>
      </c>
      <c r="BI24" s="1361">
        <v>190.06639999999999</v>
      </c>
      <c r="BK24" s="346" t="s">
        <v>113</v>
      </c>
      <c r="BL24" s="1321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9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408</v>
      </c>
      <c r="EG24" s="801" t="s">
        <v>408</v>
      </c>
      <c r="EH24" s="819">
        <v>167.99</v>
      </c>
      <c r="EJ24" s="241" t="s">
        <v>113</v>
      </c>
      <c r="EK24" s="1009" t="s">
        <v>105</v>
      </c>
      <c r="EL24" s="1210">
        <v>167.99</v>
      </c>
      <c r="EM24" s="1210">
        <v>167.99</v>
      </c>
      <c r="EN24" s="1210">
        <v>167.99</v>
      </c>
      <c r="EO24" s="1210">
        <v>167.99</v>
      </c>
      <c r="EP24" s="1210">
        <v>167.99</v>
      </c>
      <c r="EQ24" s="1210">
        <v>167.99</v>
      </c>
      <c r="ER24" s="1210">
        <v>167.99</v>
      </c>
      <c r="ES24" s="1210">
        <v>167.99</v>
      </c>
      <c r="ET24" s="1210">
        <v>167.99</v>
      </c>
      <c r="EU24" s="1210" t="s">
        <v>476</v>
      </c>
      <c r="EV24" s="1210" t="s">
        <v>476</v>
      </c>
      <c r="EW24" s="1345" t="s">
        <v>476</v>
      </c>
    </row>
    <row r="25" spans="2:153" ht="15.95" customHeight="1">
      <c r="B25" s="356" t="s">
        <v>130</v>
      </c>
      <c r="C25" s="1337" t="s">
        <v>105</v>
      </c>
      <c r="D25" s="1338">
        <v>163.14600000000002</v>
      </c>
      <c r="E25" s="1357">
        <v>139.00970000000001</v>
      </c>
      <c r="F25" s="1358">
        <v>146.0855</v>
      </c>
      <c r="G25" s="1358">
        <v>153.9117</v>
      </c>
      <c r="H25" s="1358">
        <v>162.9736</v>
      </c>
      <c r="I25" s="1358">
        <v>163.43360000000001</v>
      </c>
      <c r="J25" s="1358">
        <v>163.5667</v>
      </c>
      <c r="K25" s="1358">
        <v>166.98420000000002</v>
      </c>
      <c r="L25" s="1358">
        <v>165.0573</v>
      </c>
      <c r="M25" s="1355">
        <v>156.13499999999999</v>
      </c>
      <c r="N25" s="1355">
        <v>143.06970000000001</v>
      </c>
      <c r="O25" s="1359">
        <v>140.13040000000001</v>
      </c>
      <c r="Q25" s="356" t="s">
        <v>130</v>
      </c>
      <c r="R25" s="1337" t="s">
        <v>105</v>
      </c>
      <c r="S25" s="1358">
        <v>133.19150000000002</v>
      </c>
      <c r="T25" s="1358">
        <v>134.33010000000002</v>
      </c>
      <c r="U25" s="1358">
        <v>131.45240000000001</v>
      </c>
      <c r="V25" s="1358">
        <v>133.88830000000002</v>
      </c>
      <c r="W25" s="1358">
        <v>145.36360000000002</v>
      </c>
      <c r="X25" s="1358">
        <v>153.04390000000001</v>
      </c>
      <c r="Y25" s="1358">
        <v>148.02780000000001</v>
      </c>
      <c r="Z25" s="1355">
        <v>149.352</v>
      </c>
      <c r="AA25" s="1355">
        <v>153.02790000000002</v>
      </c>
      <c r="AB25" s="1358">
        <v>144.06360000000001</v>
      </c>
      <c r="AC25" s="1358">
        <v>146.04130000000001</v>
      </c>
      <c r="AD25" s="1359">
        <v>148.57210000000001</v>
      </c>
      <c r="AG25" s="346"/>
      <c r="AH25" s="1321" t="s">
        <v>280</v>
      </c>
      <c r="AI25" s="1360">
        <v>101.1277</v>
      </c>
      <c r="AJ25" s="1361">
        <v>101.96610000000001</v>
      </c>
      <c r="AK25" s="1361">
        <v>107.07350000000001</v>
      </c>
      <c r="AL25" s="1361">
        <v>111.55670000000001</v>
      </c>
      <c r="AM25" s="1361">
        <v>114.8245</v>
      </c>
      <c r="AN25" s="1361">
        <v>119.71470000000001</v>
      </c>
      <c r="AO25" s="1361">
        <v>120.51900000000001</v>
      </c>
      <c r="AP25" s="1361">
        <v>119.29650000000001</v>
      </c>
      <c r="AQ25" s="1342">
        <v>120.68770000000001</v>
      </c>
      <c r="AR25" s="1342">
        <v>116.04650000000001</v>
      </c>
      <c r="AS25" s="1361">
        <v>117.20400000000001</v>
      </c>
      <c r="AT25" s="1362">
        <v>121.4161</v>
      </c>
      <c r="AV25" s="346"/>
      <c r="AW25" s="1321" t="s">
        <v>280</v>
      </c>
      <c r="AX25" s="1361">
        <v>119.3706</v>
      </c>
      <c r="AY25" s="1361">
        <v>120.67829999999999</v>
      </c>
      <c r="AZ25" s="1361">
        <v>121.27549999999999</v>
      </c>
      <c r="BA25" s="1361">
        <v>120.599</v>
      </c>
      <c r="BB25" s="1361">
        <v>121.2303</v>
      </c>
      <c r="BC25" s="1361">
        <v>124.006</v>
      </c>
      <c r="BD25" s="1361">
        <v>122.7932</v>
      </c>
      <c r="BE25" s="1342">
        <v>125.8506</v>
      </c>
      <c r="BF25" s="1342">
        <v>136.36429999999999</v>
      </c>
      <c r="BG25" s="1361">
        <v>137.83519999999999</v>
      </c>
      <c r="BH25" s="1361">
        <v>137.04230000000001</v>
      </c>
      <c r="BI25" s="1361">
        <v>132.3784</v>
      </c>
      <c r="BK25" s="346" t="s">
        <v>128</v>
      </c>
      <c r="BL25" s="1321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9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9" t="s">
        <v>105</v>
      </c>
      <c r="EL25" s="1212">
        <v>174.4442</v>
      </c>
      <c r="EM25" s="1212">
        <v>164.87139999999999</v>
      </c>
      <c r="EN25" s="1212">
        <v>174.65479999999999</v>
      </c>
      <c r="EO25" s="1212">
        <v>189.18470000000002</v>
      </c>
      <c r="EP25" s="1212">
        <v>200.71</v>
      </c>
      <c r="EQ25" s="1212">
        <v>202.29670000000002</v>
      </c>
      <c r="ER25" s="1212">
        <v>202.25810000000001</v>
      </c>
      <c r="ES25" s="1212">
        <v>202.32</v>
      </c>
      <c r="ET25" s="1212">
        <v>201.09730000000002</v>
      </c>
      <c r="EU25" s="1212">
        <v>185.911</v>
      </c>
      <c r="EV25" s="1212">
        <v>173.73570000000001</v>
      </c>
      <c r="EW25" s="1367">
        <v>162.3603</v>
      </c>
    </row>
    <row r="26" spans="2:153" ht="15.95" customHeight="1">
      <c r="B26" s="356"/>
      <c r="C26" s="1337" t="s">
        <v>280</v>
      </c>
      <c r="D26" s="1338">
        <v>115.0074</v>
      </c>
      <c r="E26" s="1338">
        <v>98.037900000000008</v>
      </c>
      <c r="F26" s="1339">
        <v>103.46610000000001</v>
      </c>
      <c r="G26" s="1339">
        <v>109.1717</v>
      </c>
      <c r="H26" s="1339">
        <v>115.58030000000001</v>
      </c>
      <c r="I26" s="1339">
        <v>114.65</v>
      </c>
      <c r="J26" s="1339">
        <v>114.5723</v>
      </c>
      <c r="K26" s="1339">
        <v>117.11160000000001</v>
      </c>
      <c r="L26" s="1339">
        <v>116.1653</v>
      </c>
      <c r="M26" s="1339">
        <v>110.6413</v>
      </c>
      <c r="N26" s="1339">
        <v>101.40270000000001</v>
      </c>
      <c r="O26" s="1340">
        <v>99.169700000000006</v>
      </c>
      <c r="Q26" s="356"/>
      <c r="R26" s="1337" t="s">
        <v>280</v>
      </c>
      <c r="S26" s="1339">
        <v>94.406800000000004</v>
      </c>
      <c r="T26" s="1339">
        <v>95.242500000000007</v>
      </c>
      <c r="U26" s="1339">
        <v>93.109700000000004</v>
      </c>
      <c r="V26" s="1339">
        <v>94.752700000000004</v>
      </c>
      <c r="W26" s="1339">
        <v>102.84870000000001</v>
      </c>
      <c r="X26" s="1339">
        <v>108.38200000000001</v>
      </c>
      <c r="Y26" s="1339">
        <v>104.95740000000001</v>
      </c>
      <c r="Z26" s="1339">
        <v>105.81740000000001</v>
      </c>
      <c r="AA26" s="1339">
        <v>108.49930000000001</v>
      </c>
      <c r="AB26" s="1339">
        <v>102.2042</v>
      </c>
      <c r="AC26" s="1339">
        <v>103.6087</v>
      </c>
      <c r="AD26" s="1340">
        <v>105.4303</v>
      </c>
      <c r="AG26" s="346" t="s">
        <v>129</v>
      </c>
      <c r="AH26" s="1321" t="s">
        <v>105</v>
      </c>
      <c r="AI26" s="1341">
        <v>148.3365</v>
      </c>
      <c r="AJ26" s="1342">
        <v>147.285</v>
      </c>
      <c r="AK26" s="1342">
        <v>154.1865</v>
      </c>
      <c r="AL26" s="1342">
        <v>158.7867</v>
      </c>
      <c r="AM26" s="1342">
        <v>165.1105</v>
      </c>
      <c r="AN26" s="1342">
        <v>154.08610000000002</v>
      </c>
      <c r="AO26" s="1342">
        <v>149.0051</v>
      </c>
      <c r="AP26" s="1342">
        <v>146.0556</v>
      </c>
      <c r="AQ26" s="1342">
        <v>149.7602</v>
      </c>
      <c r="AR26" s="1342">
        <v>150.19670000000002</v>
      </c>
      <c r="AS26" s="1342">
        <v>159.51660000000001</v>
      </c>
      <c r="AT26" s="1343">
        <v>165.4434</v>
      </c>
      <c r="AV26" s="346" t="s">
        <v>129</v>
      </c>
      <c r="AW26" s="1321" t="s">
        <v>105</v>
      </c>
      <c r="AX26" s="1342">
        <v>159.00049999999999</v>
      </c>
      <c r="AY26" s="1342">
        <v>164.5367</v>
      </c>
      <c r="AZ26" s="1342">
        <v>166.23</v>
      </c>
      <c r="BA26" s="1342">
        <v>167.96270000000001</v>
      </c>
      <c r="BB26" s="1342">
        <v>166.45699999999999</v>
      </c>
      <c r="BC26" s="1342">
        <v>171.9907</v>
      </c>
      <c r="BD26" s="1342">
        <v>172.23660000000001</v>
      </c>
      <c r="BE26" s="1342">
        <v>178.33920000000001</v>
      </c>
      <c r="BF26" s="1342">
        <v>188.28739999999999</v>
      </c>
      <c r="BG26" s="1342">
        <v>192.83750000000001</v>
      </c>
      <c r="BH26" s="1342">
        <v>188.32640000000001</v>
      </c>
      <c r="BI26" s="1342">
        <v>180.61709999999999</v>
      </c>
      <c r="BK26" s="346" t="s">
        <v>130</v>
      </c>
      <c r="BL26" s="1321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9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9" t="s">
        <v>105</v>
      </c>
      <c r="EL26" s="1212">
        <v>139.3426</v>
      </c>
      <c r="EM26" s="1212">
        <v>141.44210000000001</v>
      </c>
      <c r="EN26" s="1212">
        <v>148.86510000000001</v>
      </c>
      <c r="EO26" s="1212">
        <v>147.0377</v>
      </c>
      <c r="EP26" s="1212">
        <v>140.8612</v>
      </c>
      <c r="EQ26" s="1212">
        <v>145.09790000000001</v>
      </c>
      <c r="ER26" s="1212">
        <v>147.0669</v>
      </c>
      <c r="ES26" s="1212">
        <v>151.74979999999999</v>
      </c>
      <c r="ET26" s="1212">
        <v>153.52260000000001</v>
      </c>
      <c r="EU26" s="1212">
        <v>142.9982</v>
      </c>
      <c r="EV26" s="1212">
        <v>139.46100000000001</v>
      </c>
      <c r="EW26" s="1367">
        <v>130.37690000000001</v>
      </c>
    </row>
    <row r="27" spans="2:153" ht="15.95" customHeight="1">
      <c r="B27" s="356" t="s">
        <v>129</v>
      </c>
      <c r="C27" s="1337" t="s">
        <v>105</v>
      </c>
      <c r="D27" s="1354">
        <v>151.50700000000001</v>
      </c>
      <c r="E27" s="1338">
        <v>149.4205</v>
      </c>
      <c r="F27" s="1339">
        <v>155.46</v>
      </c>
      <c r="G27" s="1339">
        <v>162.15780000000001</v>
      </c>
      <c r="H27" s="1339">
        <v>164.74270000000001</v>
      </c>
      <c r="I27" s="1339">
        <v>169.48650000000001</v>
      </c>
      <c r="J27" s="1339">
        <v>164.8982</v>
      </c>
      <c r="K27" s="1339">
        <v>160.2458</v>
      </c>
      <c r="L27" s="1339">
        <v>166.2389</v>
      </c>
      <c r="M27" s="1339">
        <v>154.7319</v>
      </c>
      <c r="N27" s="1339">
        <v>141.1575</v>
      </c>
      <c r="O27" s="1340">
        <v>141.31050000000002</v>
      </c>
      <c r="Q27" s="356" t="s">
        <v>129</v>
      </c>
      <c r="R27" s="1337" t="s">
        <v>105</v>
      </c>
      <c r="S27" s="1339">
        <v>137.0181</v>
      </c>
      <c r="T27" s="1339">
        <v>137.2002</v>
      </c>
      <c r="U27" s="1339">
        <v>140.8246</v>
      </c>
      <c r="V27" s="1339">
        <v>141.68680000000001</v>
      </c>
      <c r="W27" s="1339">
        <v>145.3109</v>
      </c>
      <c r="X27" s="1339">
        <v>153.98400000000001</v>
      </c>
      <c r="Y27" s="1339">
        <v>153.6165</v>
      </c>
      <c r="Z27" s="1339">
        <v>153.6765</v>
      </c>
      <c r="AA27" s="1339">
        <v>156.0488</v>
      </c>
      <c r="AB27" s="1339">
        <v>139.78210000000001</v>
      </c>
      <c r="AC27" s="1339">
        <v>138.99379999999999</v>
      </c>
      <c r="AD27" s="1340">
        <v>146.30280000000002</v>
      </c>
      <c r="AG27" s="346"/>
      <c r="AH27" s="1321" t="s">
        <v>135</v>
      </c>
      <c r="AI27" s="1341">
        <v>512.17650000000003</v>
      </c>
      <c r="AJ27" s="1342">
        <v>508.54570000000001</v>
      </c>
      <c r="AK27" s="1342">
        <v>532.37520000000006</v>
      </c>
      <c r="AL27" s="1342">
        <v>548.25869999999998</v>
      </c>
      <c r="AM27" s="1342">
        <v>570.09350000000006</v>
      </c>
      <c r="AN27" s="1342">
        <v>532.02830000000006</v>
      </c>
      <c r="AO27" s="1342">
        <v>514.48480000000006</v>
      </c>
      <c r="AP27" s="1342">
        <v>504.30100000000004</v>
      </c>
      <c r="AQ27" s="1342">
        <v>517.09199999999998</v>
      </c>
      <c r="AR27" s="1342">
        <v>518.59940000000006</v>
      </c>
      <c r="AS27" s="1342">
        <v>550.779</v>
      </c>
      <c r="AT27" s="1343">
        <v>571.24290000000008</v>
      </c>
      <c r="AV27" s="346"/>
      <c r="AW27" s="1321" t="s">
        <v>135</v>
      </c>
      <c r="AX27" s="1342">
        <v>548.99710000000005</v>
      </c>
      <c r="AY27" s="1342">
        <v>568.11239999999998</v>
      </c>
      <c r="AZ27" s="1342">
        <v>573.95899999999995</v>
      </c>
      <c r="BA27" s="1342">
        <v>579.94169999999997</v>
      </c>
      <c r="BB27" s="1342">
        <v>574.74289999999996</v>
      </c>
      <c r="BC27" s="1342">
        <v>593.84969999999998</v>
      </c>
      <c r="BD27" s="1342">
        <v>594.69870000000003</v>
      </c>
      <c r="BE27" s="1342">
        <v>615.76969999999994</v>
      </c>
      <c r="BF27" s="1342">
        <v>650.11869999999999</v>
      </c>
      <c r="BG27" s="1342">
        <v>665.82939999999996</v>
      </c>
      <c r="BH27" s="1342">
        <v>650.25329999999997</v>
      </c>
      <c r="BI27" s="1342">
        <v>623.6345</v>
      </c>
      <c r="BK27" s="346" t="s">
        <v>129</v>
      </c>
      <c r="BL27" s="1321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9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9" t="s">
        <v>105</v>
      </c>
      <c r="EL27" s="1212">
        <v>138.5635</v>
      </c>
      <c r="EM27" s="1212">
        <v>143.70430000000002</v>
      </c>
      <c r="EN27" s="1212">
        <v>151.94</v>
      </c>
      <c r="EO27" s="1212">
        <v>148.68600000000001</v>
      </c>
      <c r="EP27" s="1212">
        <v>143.38230000000001</v>
      </c>
      <c r="EQ27" s="1212">
        <v>147.26770000000002</v>
      </c>
      <c r="ER27" s="1212">
        <v>143.64420000000001</v>
      </c>
      <c r="ES27" s="1212">
        <v>132.3681</v>
      </c>
      <c r="ET27" s="1212">
        <v>139.18700000000001</v>
      </c>
      <c r="EU27" s="1212">
        <v>135.70520000000002</v>
      </c>
      <c r="EV27" s="1212">
        <v>129.6233</v>
      </c>
      <c r="EW27" s="1367">
        <v>124.70650000000001</v>
      </c>
    </row>
    <row r="28" spans="2:153" ht="15.95" customHeight="1">
      <c r="B28" s="356"/>
      <c r="C28" s="1337" t="s">
        <v>135</v>
      </c>
      <c r="D28" s="1354">
        <v>523.1232</v>
      </c>
      <c r="E28" s="1357">
        <v>515.91890000000001</v>
      </c>
      <c r="F28" s="1358">
        <v>536.77229999999997</v>
      </c>
      <c r="G28" s="1358">
        <v>559.89830000000006</v>
      </c>
      <c r="H28" s="1358">
        <v>568.82350000000008</v>
      </c>
      <c r="I28" s="1358">
        <v>585.20299999999997</v>
      </c>
      <c r="J28" s="1358">
        <v>569.36030000000005</v>
      </c>
      <c r="K28" s="1358">
        <v>553.29680000000008</v>
      </c>
      <c r="L28" s="1358">
        <v>573.98969999999997</v>
      </c>
      <c r="M28" s="1355">
        <v>534.25840000000005</v>
      </c>
      <c r="N28" s="1355">
        <v>487.38870000000003</v>
      </c>
      <c r="O28" s="1359">
        <v>487.91680000000002</v>
      </c>
      <c r="Q28" s="356"/>
      <c r="R28" s="1337" t="s">
        <v>135</v>
      </c>
      <c r="S28" s="1358">
        <v>473.09610000000004</v>
      </c>
      <c r="T28" s="1358">
        <v>473.72500000000002</v>
      </c>
      <c r="U28" s="1358">
        <v>486.23900000000003</v>
      </c>
      <c r="V28" s="1358">
        <v>489.21600000000001</v>
      </c>
      <c r="W28" s="1358">
        <v>501.72970000000004</v>
      </c>
      <c r="X28" s="1358">
        <v>531.67600000000004</v>
      </c>
      <c r="Y28" s="1358">
        <v>530.40710000000001</v>
      </c>
      <c r="Z28" s="1355">
        <v>530.61419999999998</v>
      </c>
      <c r="AA28" s="1355">
        <v>538.80529999999999</v>
      </c>
      <c r="AB28" s="1358">
        <v>482.6397</v>
      </c>
      <c r="AC28" s="1358">
        <v>479.91770000000002</v>
      </c>
      <c r="AD28" s="1359">
        <v>505.1542</v>
      </c>
      <c r="AG28" s="346" t="s">
        <v>114</v>
      </c>
      <c r="AH28" s="1321" t="s">
        <v>105</v>
      </c>
      <c r="AI28" s="1360">
        <v>141.30970000000002</v>
      </c>
      <c r="AJ28" s="1361">
        <v>148.0607</v>
      </c>
      <c r="AK28" s="1361">
        <v>151.99680000000001</v>
      </c>
      <c r="AL28" s="1361">
        <v>158.17670000000001</v>
      </c>
      <c r="AM28" s="1361">
        <v>158.65479999999999</v>
      </c>
      <c r="AN28" s="1361">
        <v>159.13</v>
      </c>
      <c r="AO28" s="1361">
        <v>160.72900000000001</v>
      </c>
      <c r="AP28" s="1361">
        <v>157.62260000000001</v>
      </c>
      <c r="AQ28" s="1342">
        <v>156.47329999999999</v>
      </c>
      <c r="AR28" s="1342">
        <v>157.95480000000001</v>
      </c>
      <c r="AS28" s="1361">
        <v>165.2833</v>
      </c>
      <c r="AT28" s="1362">
        <v>165.45160000000001</v>
      </c>
      <c r="AV28" s="346" t="s">
        <v>114</v>
      </c>
      <c r="AW28" s="1321" t="s">
        <v>105</v>
      </c>
      <c r="AX28" s="1361">
        <v>163.8871</v>
      </c>
      <c r="AY28" s="1361">
        <v>164.0034</v>
      </c>
      <c r="AZ28" s="1361">
        <v>164.50649999999999</v>
      </c>
      <c r="BA28" s="1361">
        <v>171.22</v>
      </c>
      <c r="BB28" s="1361">
        <v>169.99350000000001</v>
      </c>
      <c r="BC28" s="1361">
        <v>170.61330000000001</v>
      </c>
      <c r="BD28" s="1361">
        <v>165.48390000000001</v>
      </c>
      <c r="BE28" s="1342">
        <v>181.66130000000001</v>
      </c>
      <c r="BF28" s="1342">
        <v>193.79</v>
      </c>
      <c r="BG28" s="1361">
        <v>192.57740000000001</v>
      </c>
      <c r="BH28" s="1361">
        <v>184.51</v>
      </c>
      <c r="BI28" s="1361">
        <v>173.29679999999999</v>
      </c>
      <c r="BK28" s="346"/>
      <c r="BL28" s="1321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9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9" t="s">
        <v>105</v>
      </c>
      <c r="EL28" s="1212">
        <v>136.12260000000001</v>
      </c>
      <c r="EM28" s="1212">
        <v>142.71430000000001</v>
      </c>
      <c r="EN28" s="1212">
        <v>150.59350000000001</v>
      </c>
      <c r="EO28" s="1212">
        <v>146.33670000000001</v>
      </c>
      <c r="EP28" s="1212">
        <v>141.93550000000002</v>
      </c>
      <c r="EQ28" s="1212">
        <v>146.96</v>
      </c>
      <c r="ER28" s="1212">
        <v>144.61610000000002</v>
      </c>
      <c r="ES28" s="1212">
        <v>0</v>
      </c>
      <c r="ET28" s="1212">
        <v>0</v>
      </c>
      <c r="EU28" s="1212" t="s">
        <v>476</v>
      </c>
      <c r="EV28" s="1212" t="s">
        <v>476</v>
      </c>
      <c r="EW28" s="1367" t="s">
        <v>476</v>
      </c>
    </row>
    <row r="29" spans="2:153" ht="15.95" customHeight="1">
      <c r="B29" s="356" t="s">
        <v>114</v>
      </c>
      <c r="C29" s="1337" t="s">
        <v>105</v>
      </c>
      <c r="D29" s="1354">
        <v>143.1645</v>
      </c>
      <c r="E29" s="1357">
        <v>140.69999999999999</v>
      </c>
      <c r="F29" s="1358">
        <v>143.0129</v>
      </c>
      <c r="G29" s="1358">
        <v>148.4667</v>
      </c>
      <c r="H29" s="1358">
        <v>150.9581</v>
      </c>
      <c r="I29" s="1358">
        <v>156.66330000000002</v>
      </c>
      <c r="J29" s="1358">
        <v>158.43550000000002</v>
      </c>
      <c r="K29" s="1358">
        <v>159.07420000000002</v>
      </c>
      <c r="L29" s="1358">
        <v>151.73670000000001</v>
      </c>
      <c r="M29" s="1355">
        <v>140.59350000000001</v>
      </c>
      <c r="N29" s="1355">
        <v>139.0933</v>
      </c>
      <c r="O29" s="1359">
        <v>135.93870000000001</v>
      </c>
      <c r="Q29" s="356" t="s">
        <v>114</v>
      </c>
      <c r="R29" s="1337" t="s">
        <v>105</v>
      </c>
      <c r="S29" s="1358">
        <v>135.0806</v>
      </c>
      <c r="T29" s="1358">
        <v>141.69999999999999</v>
      </c>
      <c r="U29" s="1358">
        <v>136.54519999999999</v>
      </c>
      <c r="V29" s="1358">
        <v>138.02000000000001</v>
      </c>
      <c r="W29" s="1358">
        <v>145.97740000000002</v>
      </c>
      <c r="X29" s="1358">
        <v>155.9933</v>
      </c>
      <c r="Y29" s="1358">
        <v>152.07740000000001</v>
      </c>
      <c r="Z29" s="1355">
        <v>154.41290000000001</v>
      </c>
      <c r="AA29" s="1355">
        <v>147.5933</v>
      </c>
      <c r="AB29" s="1358">
        <v>144.13550000000001</v>
      </c>
      <c r="AC29" s="1358">
        <v>148.9933</v>
      </c>
      <c r="AD29" s="1359">
        <v>153.9742</v>
      </c>
      <c r="AG29" s="346" t="s">
        <v>131</v>
      </c>
      <c r="AH29" s="1321" t="s">
        <v>105</v>
      </c>
      <c r="AI29" s="1360">
        <v>140.02200000000002</v>
      </c>
      <c r="AJ29" s="1361">
        <v>141.62210000000002</v>
      </c>
      <c r="AK29" s="1361">
        <v>145.44499999999999</v>
      </c>
      <c r="AL29" s="1361">
        <v>154.2133</v>
      </c>
      <c r="AM29" s="1361">
        <v>157.5857</v>
      </c>
      <c r="AN29" s="1361">
        <v>157.006</v>
      </c>
      <c r="AO29" s="1361">
        <v>160.75400000000002</v>
      </c>
      <c r="AP29" s="1361">
        <v>157.72920000000002</v>
      </c>
      <c r="AQ29" s="1342">
        <v>153.4811</v>
      </c>
      <c r="AR29" s="1342">
        <v>153.5866</v>
      </c>
      <c r="AS29" s="1361">
        <v>160.52430000000001</v>
      </c>
      <c r="AT29" s="1362">
        <v>166.84950000000001</v>
      </c>
      <c r="AV29" s="346" t="s">
        <v>131</v>
      </c>
      <c r="AW29" s="1344" t="s">
        <v>105</v>
      </c>
      <c r="AX29" s="1361">
        <v>158.63249999999999</v>
      </c>
      <c r="AY29" s="1361">
        <v>165.50110000000001</v>
      </c>
      <c r="AZ29" s="1361">
        <v>163.97890000000001</v>
      </c>
      <c r="BA29" s="1361">
        <v>165.97239999999999</v>
      </c>
      <c r="BB29" s="1361">
        <v>166.65110000000001</v>
      </c>
      <c r="BC29" s="1361">
        <v>170.1532</v>
      </c>
      <c r="BD29" s="1361">
        <v>172.91849999999999</v>
      </c>
      <c r="BE29" s="1342">
        <v>183.92449999999999</v>
      </c>
      <c r="BF29" s="1342">
        <v>188.86539999999999</v>
      </c>
      <c r="BG29" s="1361">
        <v>190.1026</v>
      </c>
      <c r="BH29" s="1361">
        <v>182.21969999999999</v>
      </c>
      <c r="BI29" s="1361">
        <v>173.34569999999999</v>
      </c>
      <c r="BK29" s="346" t="s">
        <v>114</v>
      </c>
      <c r="BL29" s="1321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9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9" t="s">
        <v>105</v>
      </c>
      <c r="EL29" s="1212">
        <v>142.21980000000002</v>
      </c>
      <c r="EM29" s="1212">
        <v>146.4693</v>
      </c>
      <c r="EN29" s="1212">
        <v>156.43470000000002</v>
      </c>
      <c r="EO29" s="1212">
        <v>151.57830000000001</v>
      </c>
      <c r="EP29" s="1212">
        <v>144.13630000000001</v>
      </c>
      <c r="EQ29" s="1212">
        <v>149.6987</v>
      </c>
      <c r="ER29" s="1212">
        <v>150.13750000000002</v>
      </c>
      <c r="ES29" s="1212">
        <v>153.46870000000001</v>
      </c>
      <c r="ET29" s="1212">
        <v>152.5744</v>
      </c>
      <c r="EU29" s="1212">
        <v>144.3099</v>
      </c>
      <c r="EV29" s="1212">
        <v>142.37</v>
      </c>
      <c r="EW29" s="1367">
        <v>143.5181</v>
      </c>
    </row>
    <row r="30" spans="2:153" ht="15.95" customHeight="1">
      <c r="B30" s="356" t="s">
        <v>131</v>
      </c>
      <c r="C30" s="1337" t="s">
        <v>105</v>
      </c>
      <c r="D30" s="1354">
        <v>147.83670000000001</v>
      </c>
      <c r="E30" s="1357">
        <v>137.48650000000001</v>
      </c>
      <c r="F30" s="1358">
        <v>138.93470000000002</v>
      </c>
      <c r="G30" s="1358">
        <v>146.60400000000001</v>
      </c>
      <c r="H30" s="1358">
        <v>154.55070000000001</v>
      </c>
      <c r="I30" s="1358">
        <v>159.9461</v>
      </c>
      <c r="J30" s="1358">
        <v>167.14690000000002</v>
      </c>
      <c r="K30" s="1358">
        <v>159.9118</v>
      </c>
      <c r="L30" s="1358">
        <v>155.9179</v>
      </c>
      <c r="M30" s="1355">
        <v>146.2587</v>
      </c>
      <c r="N30" s="1355">
        <v>140.00980000000001</v>
      </c>
      <c r="O30" s="1359">
        <v>138.87819999999999</v>
      </c>
      <c r="Q30" s="356" t="s">
        <v>131</v>
      </c>
      <c r="R30" s="1337" t="s">
        <v>105</v>
      </c>
      <c r="S30" s="1358">
        <v>138.16290000000001</v>
      </c>
      <c r="T30" s="1358">
        <v>134.8441</v>
      </c>
      <c r="U30" s="1358">
        <v>136.93720000000002</v>
      </c>
      <c r="V30" s="1358">
        <v>133.8125</v>
      </c>
      <c r="W30" s="1358">
        <v>132.69490000000002</v>
      </c>
      <c r="X30" s="1358">
        <v>147.0899</v>
      </c>
      <c r="Y30" s="1358">
        <v>150.0453</v>
      </c>
      <c r="Z30" s="1355">
        <v>151.02780000000001</v>
      </c>
      <c r="AA30" s="1355">
        <v>148.0504</v>
      </c>
      <c r="AB30" s="1358">
        <v>141.54050000000001</v>
      </c>
      <c r="AC30" s="1358">
        <v>138.25620000000001</v>
      </c>
      <c r="AD30" s="1359">
        <v>142.08629999999999</v>
      </c>
      <c r="AG30" s="346"/>
      <c r="AH30" s="1321" t="s">
        <v>136</v>
      </c>
      <c r="AI30" s="1368">
        <v>38590.103199999998</v>
      </c>
      <c r="AJ30" s="1369">
        <v>38418.172500000001</v>
      </c>
      <c r="AK30" s="1369">
        <v>39421.399000000005</v>
      </c>
      <c r="AL30" s="1369">
        <v>40908.6803</v>
      </c>
      <c r="AM30" s="1369">
        <v>42037.5432</v>
      </c>
      <c r="AN30" s="1369">
        <v>41887.429300000003</v>
      </c>
      <c r="AO30" s="1369">
        <v>43009.446100000001</v>
      </c>
      <c r="AP30" s="1369">
        <v>42993.1158</v>
      </c>
      <c r="AQ30" s="1352">
        <v>43579.2863</v>
      </c>
      <c r="AR30" s="1352">
        <v>45498.851900000001</v>
      </c>
      <c r="AS30" s="1369">
        <v>49493.428700000004</v>
      </c>
      <c r="AT30" s="1370">
        <v>50879.813900000001</v>
      </c>
      <c r="AV30" s="346"/>
      <c r="AW30" s="1344" t="s">
        <v>136</v>
      </c>
      <c r="AX30" s="1369">
        <v>48815.718399999998</v>
      </c>
      <c r="AY30" s="1369">
        <v>48160.680999999997</v>
      </c>
      <c r="AZ30" s="1369">
        <v>47893.3148</v>
      </c>
      <c r="BA30" s="1369">
        <v>48940.051299999999</v>
      </c>
      <c r="BB30" s="1369">
        <v>48854.543899999997</v>
      </c>
      <c r="BC30" s="1369">
        <v>50081.368000000002</v>
      </c>
      <c r="BD30" s="1369">
        <v>49542.8897</v>
      </c>
      <c r="BE30" s="1352">
        <v>51299.122600000002</v>
      </c>
      <c r="BF30" s="1352">
        <v>53627.130700000002</v>
      </c>
      <c r="BG30" s="1369">
        <v>53577.519</v>
      </c>
      <c r="BH30" s="1369">
        <v>51490.661699999997</v>
      </c>
      <c r="BI30" s="1369">
        <v>49493.102899999998</v>
      </c>
      <c r="BK30" s="346" t="s">
        <v>131</v>
      </c>
      <c r="BL30" s="1321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9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9" t="s">
        <v>136</v>
      </c>
      <c r="EL30" s="1213">
        <v>43982.373899999999</v>
      </c>
      <c r="EM30" s="1213">
        <v>45639.380400000002</v>
      </c>
      <c r="EN30" s="1213">
        <v>48851.882599999997</v>
      </c>
      <c r="EO30" s="1213">
        <v>47253.9303</v>
      </c>
      <c r="EP30" s="1213">
        <v>45622.81</v>
      </c>
      <c r="EQ30" s="1213">
        <v>48263.571299999996</v>
      </c>
      <c r="ER30" s="1213">
        <v>48770.343200000003</v>
      </c>
      <c r="ES30" s="1213">
        <v>49570.758699999998</v>
      </c>
      <c r="ET30" s="1213">
        <v>49549.426299999999</v>
      </c>
      <c r="EU30" s="1213">
        <v>46726.385800000004</v>
      </c>
      <c r="EV30" s="1213">
        <v>45889.920299999998</v>
      </c>
      <c r="EW30" s="1371">
        <v>46321.628700000001</v>
      </c>
    </row>
    <row r="31" spans="2:153" ht="15.95" customHeight="1">
      <c r="B31" s="356"/>
      <c r="C31" s="1337" t="s">
        <v>136</v>
      </c>
      <c r="D31" s="1354">
        <v>41158.962899999999</v>
      </c>
      <c r="E31" s="1363">
        <v>40969.505400000002</v>
      </c>
      <c r="F31" s="1364">
        <v>42153.778400000003</v>
      </c>
      <c r="G31" s="1364">
        <v>43263.305699999997</v>
      </c>
      <c r="H31" s="1364">
        <v>43760.789700000001</v>
      </c>
      <c r="I31" s="1364">
        <v>44869.937299999998</v>
      </c>
      <c r="J31" s="1364">
        <v>45551.757100000003</v>
      </c>
      <c r="K31" s="1364">
        <v>43154.507100000003</v>
      </c>
      <c r="L31" s="1364">
        <v>42394.864699999998</v>
      </c>
      <c r="M31" s="1365">
        <v>39281.111600000004</v>
      </c>
      <c r="N31" s="1365">
        <v>37931.398000000001</v>
      </c>
      <c r="O31" s="1366">
        <v>37938.551299999999</v>
      </c>
      <c r="Q31" s="356"/>
      <c r="R31" s="1337" t="s">
        <v>136</v>
      </c>
      <c r="S31" s="1364">
        <v>37264.165200000003</v>
      </c>
      <c r="T31" s="1364">
        <v>36585.279999999999</v>
      </c>
      <c r="U31" s="1364">
        <v>36347.0916</v>
      </c>
      <c r="V31" s="1364">
        <v>35510.036</v>
      </c>
      <c r="W31" s="1364">
        <v>36679.513200000001</v>
      </c>
      <c r="X31" s="1364">
        <v>41406.258999999998</v>
      </c>
      <c r="Y31" s="1364">
        <v>42569.3868</v>
      </c>
      <c r="Z31" s="1365">
        <v>42504.072899999999</v>
      </c>
      <c r="AA31" s="1365">
        <v>41803.681299999997</v>
      </c>
      <c r="AB31" s="1364">
        <v>38830.486499999999</v>
      </c>
      <c r="AC31" s="1364">
        <v>38047.120000000003</v>
      </c>
      <c r="AD31" s="1366">
        <v>39444.732900000003</v>
      </c>
      <c r="AG31" s="346" t="s">
        <v>132</v>
      </c>
      <c r="AH31" s="1344" t="s">
        <v>105</v>
      </c>
      <c r="AI31" s="1360">
        <v>182</v>
      </c>
      <c r="AJ31" s="1361">
        <v>182</v>
      </c>
      <c r="AK31" s="1361">
        <v>182</v>
      </c>
      <c r="AL31" s="1361">
        <v>182</v>
      </c>
      <c r="AM31" s="1361">
        <v>182</v>
      </c>
      <c r="AN31" s="1361">
        <v>182</v>
      </c>
      <c r="AO31" s="1361">
        <v>178.6129</v>
      </c>
      <c r="AP31" s="1361">
        <v>173.32259999999999</v>
      </c>
      <c r="AQ31" s="1342">
        <v>174.5</v>
      </c>
      <c r="AR31" s="1342">
        <v>180.54840000000002</v>
      </c>
      <c r="AS31" s="1361">
        <v>189</v>
      </c>
      <c r="AT31" s="1362">
        <v>188.35480000000001</v>
      </c>
      <c r="AV31" s="346" t="s">
        <v>132</v>
      </c>
      <c r="AW31" s="1344" t="s">
        <v>105</v>
      </c>
      <c r="AX31" s="1361">
        <v>188.96770000000001</v>
      </c>
      <c r="AY31" s="1361">
        <v>189</v>
      </c>
      <c r="AZ31" s="1361">
        <v>188.5806</v>
      </c>
      <c r="BA31" s="1361">
        <v>188</v>
      </c>
      <c r="BB31" s="1361">
        <v>188</v>
      </c>
      <c r="BC31" s="1361">
        <v>187.5667</v>
      </c>
      <c r="BD31" s="1361">
        <v>187.2903</v>
      </c>
      <c r="BE31" s="1342">
        <v>203.93549999999999</v>
      </c>
      <c r="BF31" s="1342">
        <v>207</v>
      </c>
      <c r="BG31" s="1361">
        <v>210.64519999999999</v>
      </c>
      <c r="BH31" s="1361">
        <v>215.7527</v>
      </c>
      <c r="BI31" s="1361">
        <v>226.33160000000001</v>
      </c>
      <c r="BK31" s="346"/>
      <c r="BL31" s="1344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9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9" t="s">
        <v>105</v>
      </c>
      <c r="EL31" s="1212">
        <v>218</v>
      </c>
      <c r="EM31" s="1212">
        <v>218</v>
      </c>
      <c r="EN31" s="1212">
        <v>218</v>
      </c>
      <c r="EO31" s="1212">
        <v>218</v>
      </c>
      <c r="EP31" s="1212">
        <v>218</v>
      </c>
      <c r="EQ31" s="1212">
        <v>218</v>
      </c>
      <c r="ER31" s="1212">
        <v>218</v>
      </c>
      <c r="ES31" s="1212">
        <v>218</v>
      </c>
      <c r="ET31" s="1212">
        <v>218</v>
      </c>
      <c r="EU31" s="1212">
        <v>218</v>
      </c>
      <c r="EV31" s="1212">
        <v>0</v>
      </c>
      <c r="EW31" s="1367">
        <v>0</v>
      </c>
    </row>
    <row r="32" spans="2:153" ht="15.95" customHeight="1">
      <c r="B32" s="356" t="s">
        <v>132</v>
      </c>
      <c r="C32" s="1347" t="s">
        <v>105</v>
      </c>
      <c r="D32" s="1338">
        <v>182</v>
      </c>
      <c r="E32" s="1357">
        <v>182</v>
      </c>
      <c r="F32" s="1358">
        <v>182</v>
      </c>
      <c r="G32" s="1358">
        <v>182</v>
      </c>
      <c r="H32" s="1358">
        <v>182</v>
      </c>
      <c r="I32" s="1358">
        <v>182</v>
      </c>
      <c r="J32" s="1358">
        <v>182</v>
      </c>
      <c r="K32" s="1358">
        <v>182</v>
      </c>
      <c r="L32" s="1358">
        <v>182</v>
      </c>
      <c r="M32" s="1355">
        <v>182</v>
      </c>
      <c r="N32" s="1355">
        <v>182</v>
      </c>
      <c r="O32" s="1359">
        <v>182</v>
      </c>
      <c r="Q32" s="356" t="s">
        <v>132</v>
      </c>
      <c r="R32" s="1347" t="s">
        <v>105</v>
      </c>
      <c r="S32" s="1358">
        <v>182</v>
      </c>
      <c r="T32" s="1358">
        <v>182</v>
      </c>
      <c r="U32" s="1358">
        <v>182</v>
      </c>
      <c r="V32" s="1358">
        <v>182</v>
      </c>
      <c r="W32" s="1358">
        <v>182</v>
      </c>
      <c r="X32" s="1358">
        <v>182</v>
      </c>
      <c r="Y32" s="1358">
        <v>182</v>
      </c>
      <c r="Z32" s="1355">
        <v>182</v>
      </c>
      <c r="AA32" s="1355">
        <v>182</v>
      </c>
      <c r="AB32" s="1358">
        <v>182</v>
      </c>
      <c r="AC32" s="1358">
        <v>182</v>
      </c>
      <c r="AD32" s="1359">
        <v>182</v>
      </c>
      <c r="AG32" s="346" t="s">
        <v>115</v>
      </c>
      <c r="AH32" s="1344" t="s">
        <v>105</v>
      </c>
      <c r="AI32" s="1360">
        <v>120.4813</v>
      </c>
      <c r="AJ32" s="1361">
        <v>131.49790000000002</v>
      </c>
      <c r="AK32" s="1361">
        <v>136.11100000000002</v>
      </c>
      <c r="AL32" s="1361">
        <v>143.2167</v>
      </c>
      <c r="AM32" s="1361">
        <v>145.61450000000002</v>
      </c>
      <c r="AN32" s="1361">
        <v>144.17500000000001</v>
      </c>
      <c r="AO32" s="1361">
        <v>144.10230000000001</v>
      </c>
      <c r="AP32" s="1361">
        <v>141.0984</v>
      </c>
      <c r="AQ32" s="1342">
        <v>141.26170000000002</v>
      </c>
      <c r="AR32" s="1342">
        <v>143.23420000000002</v>
      </c>
      <c r="AS32" s="1361">
        <v>149.96030000000002</v>
      </c>
      <c r="AT32" s="1362">
        <v>148.57480000000001</v>
      </c>
      <c r="AV32" s="346" t="s">
        <v>115</v>
      </c>
      <c r="AW32" s="1344" t="s">
        <v>105</v>
      </c>
      <c r="AX32" s="1361">
        <v>139.7884</v>
      </c>
      <c r="AY32" s="1361">
        <v>147.14830000000001</v>
      </c>
      <c r="AZ32" s="1361">
        <v>148.4752</v>
      </c>
      <c r="BA32" s="1361">
        <v>154.28729999999999</v>
      </c>
      <c r="BB32" s="1361">
        <v>152.45840000000001</v>
      </c>
      <c r="BC32" s="1361">
        <v>152.64699999999999</v>
      </c>
      <c r="BD32" s="1361">
        <v>148.34549999999999</v>
      </c>
      <c r="BE32" s="1342">
        <v>164.6987</v>
      </c>
      <c r="BF32" s="1342">
        <v>176.83869999999999</v>
      </c>
      <c r="BG32" s="1361">
        <v>175.529</v>
      </c>
      <c r="BH32" s="1361">
        <v>167.0737</v>
      </c>
      <c r="BI32" s="1361">
        <v>157.49</v>
      </c>
      <c r="BK32" s="346" t="s">
        <v>132</v>
      </c>
      <c r="BL32" s="1344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10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10" t="s">
        <v>105</v>
      </c>
      <c r="EL32" s="1212">
        <v>119.04610000000001</v>
      </c>
      <c r="EM32" s="1212">
        <v>124.83460000000001</v>
      </c>
      <c r="EN32" s="1212">
        <v>132.77370000000002</v>
      </c>
      <c r="EO32" s="1212">
        <v>127.66630000000001</v>
      </c>
      <c r="EP32" s="1212">
        <v>126.6349</v>
      </c>
      <c r="EQ32" s="1212">
        <v>130.69110000000001</v>
      </c>
      <c r="ER32" s="1212">
        <v>128.49290000000002</v>
      </c>
      <c r="ES32" s="1212">
        <v>131.92750000000001</v>
      </c>
      <c r="ET32" s="1212">
        <v>128.42099999999999</v>
      </c>
      <c r="EU32" s="1212">
        <v>121.62260000000001</v>
      </c>
      <c r="EV32" s="1212">
        <v>121.19500000000001</v>
      </c>
      <c r="EW32" s="1367">
        <v>121.8245</v>
      </c>
    </row>
    <row r="33" spans="2:153" ht="15.95" customHeight="1">
      <c r="B33" s="356" t="s">
        <v>115</v>
      </c>
      <c r="C33" s="1372" t="s">
        <v>105</v>
      </c>
      <c r="D33" s="1338">
        <v>125.72770000000001</v>
      </c>
      <c r="E33" s="1338">
        <v>121.4864</v>
      </c>
      <c r="F33" s="1339">
        <v>125.24420000000001</v>
      </c>
      <c r="G33" s="1339">
        <v>131.58369999999999</v>
      </c>
      <c r="H33" s="1339">
        <v>134.2329</v>
      </c>
      <c r="I33" s="1339">
        <v>139.0727</v>
      </c>
      <c r="J33" s="1339">
        <v>143.72290000000001</v>
      </c>
      <c r="K33" s="1339">
        <v>144.3432</v>
      </c>
      <c r="L33" s="1339">
        <v>135.881</v>
      </c>
      <c r="M33" s="1339">
        <v>123.5823</v>
      </c>
      <c r="N33" s="1339">
        <v>121.90870000000001</v>
      </c>
      <c r="O33" s="1340">
        <v>117.96520000000001</v>
      </c>
      <c r="Q33" s="356" t="s">
        <v>115</v>
      </c>
      <c r="R33" s="1372" t="s">
        <v>105</v>
      </c>
      <c r="S33" s="1339">
        <v>117.36060000000001</v>
      </c>
      <c r="T33" s="1339">
        <v>124.985</v>
      </c>
      <c r="U33" s="1339">
        <v>120.3052</v>
      </c>
      <c r="V33" s="1339">
        <v>121.18270000000001</v>
      </c>
      <c r="W33" s="1339">
        <v>130.71680000000001</v>
      </c>
      <c r="X33" s="1339">
        <v>141.15370000000001</v>
      </c>
      <c r="Y33" s="1339">
        <v>133.84030000000001</v>
      </c>
      <c r="Z33" s="1339">
        <v>138.17610000000002</v>
      </c>
      <c r="AA33" s="1339">
        <v>131.77930000000001</v>
      </c>
      <c r="AB33" s="1339">
        <v>126.74290000000001</v>
      </c>
      <c r="AC33" s="1339">
        <v>127.1157</v>
      </c>
      <c r="AD33" s="1340">
        <v>132.1397</v>
      </c>
      <c r="AG33" s="346" t="s">
        <v>116</v>
      </c>
      <c r="AH33" s="1344" t="s">
        <v>105</v>
      </c>
      <c r="AI33" s="1341">
        <v>132.86709999999999</v>
      </c>
      <c r="AJ33" s="1342">
        <v>141.8614</v>
      </c>
      <c r="AK33" s="1342">
        <v>148.49290000000002</v>
      </c>
      <c r="AL33" s="1342">
        <v>154.97470000000001</v>
      </c>
      <c r="AM33" s="1342">
        <v>154.79480000000001</v>
      </c>
      <c r="AN33" s="1342">
        <v>151.94970000000001</v>
      </c>
      <c r="AO33" s="1342">
        <v>155.09</v>
      </c>
      <c r="AP33" s="1342">
        <v>153.02680000000001</v>
      </c>
      <c r="AQ33" s="1342">
        <v>152.0703</v>
      </c>
      <c r="AR33" s="1342">
        <v>153.1865</v>
      </c>
      <c r="AS33" s="1342">
        <v>157.30670000000001</v>
      </c>
      <c r="AT33" s="1343">
        <v>158.94840000000002</v>
      </c>
      <c r="AV33" s="346" t="s">
        <v>116</v>
      </c>
      <c r="AW33" s="1344" t="s">
        <v>105</v>
      </c>
      <c r="AX33" s="1342">
        <v>150.22579999999999</v>
      </c>
      <c r="AY33" s="1342">
        <v>159.5607</v>
      </c>
      <c r="AZ33" s="1342">
        <v>162.93940000000001</v>
      </c>
      <c r="BA33" s="1342">
        <v>167.95230000000001</v>
      </c>
      <c r="BB33" s="1342">
        <v>165.11770000000001</v>
      </c>
      <c r="BC33" s="1342">
        <v>164.88</v>
      </c>
      <c r="BD33" s="1342">
        <v>163.0635</v>
      </c>
      <c r="BE33" s="1342">
        <v>179.39840000000001</v>
      </c>
      <c r="BF33" s="1342">
        <v>192.88470000000001</v>
      </c>
      <c r="BG33" s="1342">
        <v>190.76</v>
      </c>
      <c r="BH33" s="1342">
        <v>180.80070000000001</v>
      </c>
      <c r="BI33" s="1342">
        <v>169.29130000000001</v>
      </c>
      <c r="BK33" s="346" t="s">
        <v>115</v>
      </c>
      <c r="BL33" s="1344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1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1" t="s">
        <v>105</v>
      </c>
      <c r="EL33" s="1212">
        <v>139.75970000000001</v>
      </c>
      <c r="EM33" s="1212">
        <v>147.71790000000001</v>
      </c>
      <c r="EN33" s="1212">
        <v>155.29390000000001</v>
      </c>
      <c r="EO33" s="1212">
        <v>151.57330000000002</v>
      </c>
      <c r="EP33" s="1212">
        <v>148.6729</v>
      </c>
      <c r="EQ33" s="1212">
        <v>153.3263</v>
      </c>
      <c r="ER33" s="1212">
        <v>152.03550000000001</v>
      </c>
      <c r="ES33" s="1212">
        <v>157.07650000000001</v>
      </c>
      <c r="ET33" s="1212">
        <v>153.19200000000001</v>
      </c>
      <c r="EU33" s="1212">
        <v>143.38320000000002</v>
      </c>
      <c r="EV33" s="1212">
        <v>140.971</v>
      </c>
      <c r="EW33" s="1367">
        <v>141.31229999999999</v>
      </c>
    </row>
    <row r="34" spans="2:153" ht="15.95" customHeight="1">
      <c r="B34" s="356" t="s">
        <v>116</v>
      </c>
      <c r="C34" s="1372" t="s">
        <v>105</v>
      </c>
      <c r="D34" s="1338">
        <v>134.91810000000001</v>
      </c>
      <c r="E34" s="1357">
        <v>132.82140000000001</v>
      </c>
      <c r="F34" s="1358">
        <v>133.96770000000001</v>
      </c>
      <c r="G34" s="1358">
        <v>138.05270000000002</v>
      </c>
      <c r="H34" s="1358">
        <v>140.7448</v>
      </c>
      <c r="I34" s="1358">
        <v>145.1397</v>
      </c>
      <c r="J34" s="1358">
        <v>149.9229</v>
      </c>
      <c r="K34" s="1358">
        <v>152.36940000000001</v>
      </c>
      <c r="L34" s="1358">
        <v>145.2603</v>
      </c>
      <c r="M34" s="1355">
        <v>132.63320000000002</v>
      </c>
      <c r="N34" s="1355">
        <v>128.5873</v>
      </c>
      <c r="O34" s="1359">
        <v>126.20480000000001</v>
      </c>
      <c r="Q34" s="356" t="s">
        <v>116</v>
      </c>
      <c r="R34" s="1372" t="s">
        <v>105</v>
      </c>
      <c r="S34" s="1358">
        <v>125.21520000000001</v>
      </c>
      <c r="T34" s="1358">
        <v>133.54249999999999</v>
      </c>
      <c r="U34" s="1358">
        <v>131.20869999999999</v>
      </c>
      <c r="V34" s="1358">
        <v>130.27670000000001</v>
      </c>
      <c r="W34" s="1358">
        <v>137.78230000000002</v>
      </c>
      <c r="X34" s="1358">
        <v>148.8603</v>
      </c>
      <c r="Y34" s="1358">
        <v>144.9881</v>
      </c>
      <c r="Z34" s="1355">
        <v>147.76940000000002</v>
      </c>
      <c r="AA34" s="1355">
        <v>139.2603</v>
      </c>
      <c r="AB34" s="1358">
        <v>134.95230000000001</v>
      </c>
      <c r="AC34" s="1358">
        <v>136.67100000000002</v>
      </c>
      <c r="AD34" s="1359">
        <v>142.95160000000001</v>
      </c>
      <c r="AG34" s="390" t="s">
        <v>133</v>
      </c>
      <c r="AH34" s="1373" t="s">
        <v>105</v>
      </c>
      <c r="AI34" s="1374">
        <v>131.8236</v>
      </c>
      <c r="AJ34" s="1375">
        <v>137.7268</v>
      </c>
      <c r="AK34" s="1375">
        <v>142.80340000000001</v>
      </c>
      <c r="AL34" s="1375">
        <v>152.43300000000002</v>
      </c>
      <c r="AM34" s="1375">
        <v>152.92330000000001</v>
      </c>
      <c r="AN34" s="1375">
        <v>156.08440000000002</v>
      </c>
      <c r="AO34" s="1375">
        <v>158.44040000000001</v>
      </c>
      <c r="AP34" s="1375">
        <v>154.28200000000001</v>
      </c>
      <c r="AQ34" s="1375">
        <v>153.55280000000002</v>
      </c>
      <c r="AR34" s="1375">
        <v>155.68810000000002</v>
      </c>
      <c r="AS34" s="1375">
        <v>156.66630000000001</v>
      </c>
      <c r="AT34" s="1376">
        <v>165.10480000000001</v>
      </c>
      <c r="AV34" s="390" t="s">
        <v>133</v>
      </c>
      <c r="AW34" s="1373" t="s">
        <v>105</v>
      </c>
      <c r="AX34" s="1375">
        <v>155.14349999999999</v>
      </c>
      <c r="AY34" s="1375">
        <v>166.28200000000001</v>
      </c>
      <c r="AZ34" s="1375">
        <v>165.185</v>
      </c>
      <c r="BA34" s="1375">
        <v>167.16059999999999</v>
      </c>
      <c r="BB34" s="1375">
        <v>165.64850000000001</v>
      </c>
      <c r="BC34" s="1375">
        <v>174.2062</v>
      </c>
      <c r="BD34" s="1375">
        <v>174.8117</v>
      </c>
      <c r="BE34" s="1375">
        <v>184.5497</v>
      </c>
      <c r="BF34" s="1375">
        <v>191.60900000000001</v>
      </c>
      <c r="BG34" s="1375">
        <v>193.27359999999999</v>
      </c>
      <c r="BH34" s="1375">
        <v>183.63310000000001</v>
      </c>
      <c r="BI34" s="1375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1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1" t="s">
        <v>105</v>
      </c>
      <c r="EL34" s="1212">
        <v>134.6943</v>
      </c>
      <c r="EM34" s="1212">
        <v>140.82750000000001</v>
      </c>
      <c r="EN34" s="1212">
        <v>146.08110000000002</v>
      </c>
      <c r="EO34" s="1212">
        <v>142.57680000000002</v>
      </c>
      <c r="EP34" s="1212">
        <v>137.94390000000001</v>
      </c>
      <c r="EQ34" s="1212">
        <v>143.1388</v>
      </c>
      <c r="ER34" s="1212">
        <v>142.17400000000001</v>
      </c>
      <c r="ES34" s="1212">
        <v>148.50290000000001</v>
      </c>
      <c r="ET34" s="1212">
        <v>144.601</v>
      </c>
      <c r="EU34" s="1212">
        <v>134.7313</v>
      </c>
      <c r="EV34" s="1212">
        <v>130.1078</v>
      </c>
      <c r="EW34" s="1367">
        <v>128.36020000000002</v>
      </c>
    </row>
    <row r="35" spans="2:153" ht="15.95" customHeight="1">
      <c r="B35" s="391" t="s">
        <v>133</v>
      </c>
      <c r="C35" s="1377" t="s">
        <v>105</v>
      </c>
      <c r="D35" s="1378">
        <v>140.25</v>
      </c>
      <c r="E35" s="1379">
        <v>128.99340000000001</v>
      </c>
      <c r="F35" s="1380">
        <v>139.61000000000001</v>
      </c>
      <c r="G35" s="1380">
        <v>147.77160000000001</v>
      </c>
      <c r="H35" s="1380">
        <v>148.1104</v>
      </c>
      <c r="I35" s="1380">
        <v>152.9308</v>
      </c>
      <c r="J35" s="1380">
        <v>160.61520000000002</v>
      </c>
      <c r="K35" s="1380">
        <v>160.38460000000001</v>
      </c>
      <c r="L35" s="1380">
        <v>151.54689999999999</v>
      </c>
      <c r="M35" s="1380">
        <v>134.93340000000001</v>
      </c>
      <c r="N35" s="1380">
        <v>133.30760000000001</v>
      </c>
      <c r="O35" s="1381">
        <v>125.80600000000001</v>
      </c>
      <c r="Q35" s="391" t="s">
        <v>133</v>
      </c>
      <c r="R35" s="1377" t="s">
        <v>105</v>
      </c>
      <c r="S35" s="1380">
        <v>124.8152</v>
      </c>
      <c r="T35" s="1380">
        <v>124.01900000000001</v>
      </c>
      <c r="U35" s="1380">
        <v>130.1448</v>
      </c>
      <c r="V35" s="1380">
        <v>127.36720000000001</v>
      </c>
      <c r="W35" s="1380">
        <v>128.06120000000001</v>
      </c>
      <c r="X35" s="1380">
        <v>145.53579999999999</v>
      </c>
      <c r="Y35" s="1380">
        <v>144.28630000000001</v>
      </c>
      <c r="Z35" s="1380">
        <v>151.90630000000002</v>
      </c>
      <c r="AA35" s="1380">
        <v>145.1721</v>
      </c>
      <c r="AB35" s="1380">
        <v>132.703</v>
      </c>
      <c r="AC35" s="1380">
        <v>131.2319</v>
      </c>
      <c r="AD35" s="1381">
        <v>133.65620000000001</v>
      </c>
      <c r="AG35" s="390"/>
      <c r="AH35" s="1373" t="s">
        <v>137</v>
      </c>
      <c r="AI35" s="1374">
        <v>513.57060000000001</v>
      </c>
      <c r="AJ35" s="1375">
        <v>540.74290000000008</v>
      </c>
      <c r="AK35" s="1375">
        <v>573.64580000000001</v>
      </c>
      <c r="AL35" s="1375">
        <v>604.85969999999998</v>
      </c>
      <c r="AM35" s="1375">
        <v>602.42970000000003</v>
      </c>
      <c r="AN35" s="1375">
        <v>619.19630000000006</v>
      </c>
      <c r="AO35" s="1375">
        <v>632.63229999999999</v>
      </c>
      <c r="AP35" s="1375">
        <v>635.50549999999998</v>
      </c>
      <c r="AQ35" s="1375">
        <v>664.36869999999999</v>
      </c>
      <c r="AR35" s="1375">
        <v>678.68100000000004</v>
      </c>
      <c r="AS35" s="1375">
        <v>692.97829999999999</v>
      </c>
      <c r="AT35" s="1376">
        <v>739.65680000000009</v>
      </c>
      <c r="AV35" s="390"/>
      <c r="AW35" s="1373" t="s">
        <v>137</v>
      </c>
      <c r="AX35" s="1375">
        <v>679.36609999999996</v>
      </c>
      <c r="AY35" s="1375">
        <v>696.34410000000003</v>
      </c>
      <c r="AZ35" s="1375">
        <v>683.27940000000001</v>
      </c>
      <c r="BA35" s="1375">
        <v>698.19169999999997</v>
      </c>
      <c r="BB35" s="1375">
        <v>709.21770000000004</v>
      </c>
      <c r="BC35" s="1375">
        <v>749.50300000000004</v>
      </c>
      <c r="BD35" s="1375">
        <v>732.13189999999997</v>
      </c>
      <c r="BE35" s="1375">
        <v>755.61580000000004</v>
      </c>
      <c r="BF35" s="1375">
        <v>791.17399999999998</v>
      </c>
      <c r="BG35" s="1375">
        <v>793.24969999999996</v>
      </c>
      <c r="BH35" s="1375">
        <v>759.66470000000004</v>
      </c>
      <c r="BI35" s="1375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10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10" t="s">
        <v>137</v>
      </c>
      <c r="EL35" s="1213">
        <v>560.9221</v>
      </c>
      <c r="EM35" s="1213">
        <v>586.68389999999999</v>
      </c>
      <c r="EN35" s="1213">
        <v>614.54470000000003</v>
      </c>
      <c r="EO35" s="1213">
        <v>597.9914</v>
      </c>
      <c r="EP35" s="1213">
        <v>590.20650000000001</v>
      </c>
      <c r="EQ35" s="1213">
        <v>615.88700000000006</v>
      </c>
      <c r="ER35" s="1213">
        <v>615.28250000000003</v>
      </c>
      <c r="ES35" s="1213">
        <v>636.59160000000008</v>
      </c>
      <c r="ET35" s="1213">
        <v>621.61540000000002</v>
      </c>
      <c r="EU35" s="1213">
        <v>579.7038</v>
      </c>
      <c r="EV35" s="1213">
        <v>559.9547</v>
      </c>
      <c r="EW35" s="1371">
        <v>550.69580000000008</v>
      </c>
    </row>
    <row r="36" spans="2:153" ht="15.95" customHeight="1">
      <c r="B36" s="391"/>
      <c r="C36" s="1377" t="s">
        <v>137</v>
      </c>
      <c r="D36" s="1378">
        <v>590.9316</v>
      </c>
      <c r="E36" s="1379">
        <v>597.86290000000008</v>
      </c>
      <c r="F36" s="1380">
        <v>643.75130000000001</v>
      </c>
      <c r="G36" s="1380">
        <v>655.74430000000007</v>
      </c>
      <c r="H36" s="1380">
        <v>654.05160000000001</v>
      </c>
      <c r="I36" s="1380">
        <v>688.67370000000005</v>
      </c>
      <c r="J36" s="1380">
        <v>692.92230000000006</v>
      </c>
      <c r="K36" s="1380">
        <v>663.05190000000005</v>
      </c>
      <c r="L36" s="1380">
        <v>629.52200000000005</v>
      </c>
      <c r="M36" s="1380">
        <v>568.85030000000006</v>
      </c>
      <c r="N36" s="1380">
        <v>555.76470000000006</v>
      </c>
      <c r="O36" s="1381">
        <v>521.46159999999998</v>
      </c>
      <c r="Q36" s="391"/>
      <c r="R36" s="1377" t="s">
        <v>137</v>
      </c>
      <c r="S36" s="1380">
        <v>509.12550000000005</v>
      </c>
      <c r="T36" s="1380">
        <v>498.27</v>
      </c>
      <c r="U36" s="1380">
        <v>506.41320000000002</v>
      </c>
      <c r="V36" s="1380">
        <v>493.46430000000004</v>
      </c>
      <c r="W36" s="1380">
        <v>519.06190000000004</v>
      </c>
      <c r="X36" s="1380">
        <v>597.49430000000007</v>
      </c>
      <c r="Y36" s="1380">
        <v>589.47739999999999</v>
      </c>
      <c r="Z36" s="1380">
        <v>606.27100000000007</v>
      </c>
      <c r="AA36" s="1380">
        <v>574.23</v>
      </c>
      <c r="AB36" s="1380">
        <v>524.46260000000007</v>
      </c>
      <c r="AC36" s="1380">
        <v>518.08429999999998</v>
      </c>
      <c r="AD36" s="1381">
        <v>534.47649999999999</v>
      </c>
      <c r="AG36" s="346" t="s">
        <v>117</v>
      </c>
      <c r="AH36" s="1321" t="s">
        <v>105</v>
      </c>
      <c r="AI36" s="1341">
        <v>145.8065</v>
      </c>
      <c r="AJ36" s="1342">
        <v>160.53570000000002</v>
      </c>
      <c r="AK36" s="1342">
        <v>168</v>
      </c>
      <c r="AL36" s="1342">
        <v>168</v>
      </c>
      <c r="AM36" s="1342">
        <v>169.67740000000001</v>
      </c>
      <c r="AN36" s="1342">
        <v>166.6</v>
      </c>
      <c r="AO36" s="1342">
        <v>166.54840000000002</v>
      </c>
      <c r="AP36" s="1342">
        <v>164.2903</v>
      </c>
      <c r="AQ36" s="1342">
        <v>160</v>
      </c>
      <c r="AR36" s="1342">
        <v>157.35480000000001</v>
      </c>
      <c r="AS36" s="1342">
        <v>155</v>
      </c>
      <c r="AT36" s="1343">
        <v>153.96770000000001</v>
      </c>
      <c r="AV36" s="346" t="s">
        <v>117</v>
      </c>
      <c r="AW36" s="1321" t="s">
        <v>105</v>
      </c>
      <c r="AX36" s="1342">
        <v>148.64519999999999</v>
      </c>
      <c r="AY36" s="1342">
        <v>156.03450000000001</v>
      </c>
      <c r="AZ36" s="1342">
        <v>166.22579999999999</v>
      </c>
      <c r="BA36" s="1342">
        <v>167</v>
      </c>
      <c r="BB36" s="1342">
        <v>169.83869999999999</v>
      </c>
      <c r="BC36" s="1342">
        <v>178.8</v>
      </c>
      <c r="BD36" s="1342">
        <v>180</v>
      </c>
      <c r="BE36" s="1342">
        <v>184.93549999999999</v>
      </c>
      <c r="BF36" s="1342">
        <v>196.13329999999999</v>
      </c>
      <c r="BG36" s="1342">
        <v>195.45160000000001</v>
      </c>
      <c r="BH36" s="1342">
        <v>181.26669999999999</v>
      </c>
      <c r="BI36" s="1342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9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9" t="s">
        <v>105</v>
      </c>
      <c r="EL36" s="1212">
        <v>143.22580000000002</v>
      </c>
      <c r="EM36" s="1212">
        <v>150.32140000000001</v>
      </c>
      <c r="EN36" s="1212">
        <v>164.12900000000002</v>
      </c>
      <c r="EO36" s="1212">
        <v>165</v>
      </c>
      <c r="EP36" s="1212">
        <v>165.3871</v>
      </c>
      <c r="EQ36" s="1212">
        <v>172.0333</v>
      </c>
      <c r="ER36" s="1212">
        <v>173.96770000000001</v>
      </c>
      <c r="ES36" s="1212">
        <v>174.16130000000001</v>
      </c>
      <c r="ET36" s="1212">
        <v>171.0333</v>
      </c>
      <c r="EU36" s="1212">
        <v>157.87100000000001</v>
      </c>
      <c r="EV36" s="1212">
        <v>151.13330000000002</v>
      </c>
      <c r="EW36" s="1367">
        <v>150.12900000000002</v>
      </c>
    </row>
    <row r="37" spans="2:153" ht="15.95" customHeight="1">
      <c r="B37" s="356" t="s">
        <v>117</v>
      </c>
      <c r="C37" s="1337" t="s">
        <v>105</v>
      </c>
      <c r="D37" s="1354">
        <v>141.2903</v>
      </c>
      <c r="E37" s="1354">
        <v>140.6429</v>
      </c>
      <c r="F37" s="1355">
        <v>153.6129</v>
      </c>
      <c r="G37" s="1355">
        <v>155</v>
      </c>
      <c r="H37" s="1355">
        <v>155</v>
      </c>
      <c r="I37" s="1355">
        <v>163.4667</v>
      </c>
      <c r="J37" s="1355">
        <v>175.4194</v>
      </c>
      <c r="K37" s="1355">
        <v>170.12900000000002</v>
      </c>
      <c r="L37" s="1355">
        <v>154.76670000000001</v>
      </c>
      <c r="M37" s="1355">
        <v>137.45160000000001</v>
      </c>
      <c r="N37" s="1355">
        <v>136.1</v>
      </c>
      <c r="O37" s="1356">
        <v>140.64520000000002</v>
      </c>
      <c r="Q37" s="356" t="s">
        <v>117</v>
      </c>
      <c r="R37" s="1337" t="s">
        <v>105</v>
      </c>
      <c r="S37" s="1355">
        <v>140.22580000000002</v>
      </c>
      <c r="T37" s="1355">
        <v>147.5</v>
      </c>
      <c r="U37" s="1355">
        <v>149.8065</v>
      </c>
      <c r="V37" s="1355">
        <v>141.33330000000001</v>
      </c>
      <c r="W37" s="1355">
        <v>154.25810000000001</v>
      </c>
      <c r="X37" s="1355">
        <v>168</v>
      </c>
      <c r="Y37" s="1355">
        <v>171</v>
      </c>
      <c r="Z37" s="1355">
        <v>171.74190000000002</v>
      </c>
      <c r="AA37" s="1355">
        <v>157.80000000000001</v>
      </c>
      <c r="AB37" s="1355">
        <v>147.5806</v>
      </c>
      <c r="AC37" s="1355">
        <v>145.4</v>
      </c>
      <c r="AD37" s="1356">
        <v>143.83870000000002</v>
      </c>
      <c r="AG37" s="346" t="s">
        <v>152</v>
      </c>
      <c r="AH37" s="1321" t="s">
        <v>105</v>
      </c>
      <c r="AI37" s="1341">
        <v>150.1437</v>
      </c>
      <c r="AJ37" s="1342">
        <v>144.52970000000002</v>
      </c>
      <c r="AK37" s="1342">
        <v>150.59120000000001</v>
      </c>
      <c r="AL37" s="1342">
        <v>156.80940000000001</v>
      </c>
      <c r="AM37" s="1342">
        <v>161.7157</v>
      </c>
      <c r="AN37" s="1342">
        <v>162.28820000000002</v>
      </c>
      <c r="AO37" s="1342">
        <v>163.8571</v>
      </c>
      <c r="AP37" s="1342">
        <v>165.60249999999999</v>
      </c>
      <c r="AQ37" s="1342">
        <v>163.739</v>
      </c>
      <c r="AR37" s="1342">
        <v>159.59110000000001</v>
      </c>
      <c r="AS37" s="1342">
        <v>160.24090000000001</v>
      </c>
      <c r="AT37" s="1343">
        <v>164.59300000000002</v>
      </c>
      <c r="AV37" s="346" t="s">
        <v>152</v>
      </c>
      <c r="AW37" s="1321" t="s">
        <v>105</v>
      </c>
      <c r="AX37" s="1342">
        <v>161.85849999999999</v>
      </c>
      <c r="AY37" s="1342">
        <v>159.006</v>
      </c>
      <c r="AZ37" s="1342">
        <v>160.82239999999999</v>
      </c>
      <c r="BA37" s="1342">
        <v>163.21809999999999</v>
      </c>
      <c r="BB37" s="1342">
        <v>166.97380000000001</v>
      </c>
      <c r="BC37" s="1342">
        <v>174.70769999999999</v>
      </c>
      <c r="BD37" s="1342">
        <v>174.1961</v>
      </c>
      <c r="BE37" s="1342">
        <v>179.661</v>
      </c>
      <c r="BF37" s="1342">
        <v>195.00149999999999</v>
      </c>
      <c r="BG37" s="1342">
        <v>195.51070000000001</v>
      </c>
      <c r="BH37" s="1342">
        <v>194.6421</v>
      </c>
      <c r="BI37" s="1342">
        <v>195.91800000000001</v>
      </c>
      <c r="BK37" s="346" t="s">
        <v>117</v>
      </c>
      <c r="BL37" s="1321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9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9" t="s">
        <v>105</v>
      </c>
      <c r="EL37" s="1210">
        <v>151.46110000000002</v>
      </c>
      <c r="EM37" s="1210">
        <v>139.30590000000001</v>
      </c>
      <c r="EN37" s="1210">
        <v>145.28620000000001</v>
      </c>
      <c r="EO37" s="1210">
        <v>152.71200000000002</v>
      </c>
      <c r="EP37" s="1210">
        <v>148.88580000000002</v>
      </c>
      <c r="EQ37" s="1210">
        <v>157.39160000000001</v>
      </c>
      <c r="ER37" s="1210">
        <v>157.69570000000002</v>
      </c>
      <c r="ES37" s="1210">
        <v>155.8699</v>
      </c>
      <c r="ET37" s="1210">
        <v>153.95869999999999</v>
      </c>
      <c r="EU37" s="1210">
        <v>146.0378</v>
      </c>
      <c r="EV37" s="1210">
        <v>142.37470000000002</v>
      </c>
      <c r="EW37" s="1345">
        <v>149.501</v>
      </c>
    </row>
    <row r="38" spans="2:153" ht="15.95" customHeight="1">
      <c r="B38" s="356" t="s">
        <v>152</v>
      </c>
      <c r="C38" s="1337" t="s">
        <v>105</v>
      </c>
      <c r="D38" s="1354">
        <v>160.12800000000001</v>
      </c>
      <c r="E38" s="1354">
        <v>152.9547</v>
      </c>
      <c r="F38" s="1355">
        <v>146.48520000000002</v>
      </c>
      <c r="G38" s="1355">
        <v>150.53200000000001</v>
      </c>
      <c r="H38" s="1355">
        <v>155.35470000000001</v>
      </c>
      <c r="I38" s="1355">
        <v>160.1189</v>
      </c>
      <c r="J38" s="1355">
        <v>165.52070000000001</v>
      </c>
      <c r="K38" s="1355">
        <v>167.72390000000001</v>
      </c>
      <c r="L38" s="1355">
        <v>167.2835</v>
      </c>
      <c r="M38" s="1355">
        <v>159.33960000000002</v>
      </c>
      <c r="N38" s="1355">
        <v>155.95230000000001</v>
      </c>
      <c r="O38" s="1356">
        <v>156.15200000000002</v>
      </c>
      <c r="Q38" s="356" t="s">
        <v>152</v>
      </c>
      <c r="R38" s="1337" t="s">
        <v>105</v>
      </c>
      <c r="S38" s="1355">
        <v>156.9983</v>
      </c>
      <c r="T38" s="1355">
        <v>151.67400000000001</v>
      </c>
      <c r="U38" s="1355">
        <v>147.16580000000002</v>
      </c>
      <c r="V38" s="1355">
        <v>143.21129999999999</v>
      </c>
      <c r="W38" s="1355">
        <v>138.3716</v>
      </c>
      <c r="X38" s="1355">
        <v>146.12200000000001</v>
      </c>
      <c r="Y38" s="1355">
        <v>160.99860000000001</v>
      </c>
      <c r="Z38" s="1355">
        <v>164.3355</v>
      </c>
      <c r="AA38" s="1355">
        <v>164.0309</v>
      </c>
      <c r="AB38" s="1355">
        <v>161.23950000000002</v>
      </c>
      <c r="AC38" s="1355">
        <v>154.6164</v>
      </c>
      <c r="AD38" s="1356">
        <v>152.15630000000002</v>
      </c>
      <c r="AG38" s="346"/>
      <c r="AH38" s="1321" t="s">
        <v>156</v>
      </c>
      <c r="AI38" s="1341">
        <v>640.14449999999999</v>
      </c>
      <c r="AJ38" s="1342">
        <v>613.79430000000002</v>
      </c>
      <c r="AK38" s="1342">
        <v>627.36900000000003</v>
      </c>
      <c r="AL38" s="1342">
        <v>642.99830000000009</v>
      </c>
      <c r="AM38" s="1342">
        <v>665.14319999999998</v>
      </c>
      <c r="AN38" s="1342">
        <v>679.73530000000005</v>
      </c>
      <c r="AO38" s="1342">
        <v>694.43709999999999</v>
      </c>
      <c r="AP38" s="1342">
        <v>704.34260000000006</v>
      </c>
      <c r="AQ38" s="1342">
        <v>700.38170000000002</v>
      </c>
      <c r="AR38" s="1342">
        <v>690.27940000000001</v>
      </c>
      <c r="AS38" s="1342">
        <v>697.78800000000001</v>
      </c>
      <c r="AT38" s="1343">
        <v>712.6748</v>
      </c>
      <c r="AV38" s="346"/>
      <c r="AW38" s="1321" t="s">
        <v>156</v>
      </c>
      <c r="AX38" s="1342">
        <v>702.49680000000001</v>
      </c>
      <c r="AY38" s="1342">
        <v>691.84280000000001</v>
      </c>
      <c r="AZ38" s="1342">
        <v>702.16679999999997</v>
      </c>
      <c r="BA38" s="1342">
        <v>714.54700000000003</v>
      </c>
      <c r="BB38" s="1342">
        <v>740.91160000000002</v>
      </c>
      <c r="BC38" s="1342">
        <v>779.89030000000002</v>
      </c>
      <c r="BD38" s="1342">
        <v>793.30229999999995</v>
      </c>
      <c r="BE38" s="1342">
        <v>812.74969999999996</v>
      </c>
      <c r="BF38" s="1342">
        <v>877.4067</v>
      </c>
      <c r="BG38" s="1342">
        <v>892.23869999999999</v>
      </c>
      <c r="BH38" s="1342">
        <v>881.76099999999997</v>
      </c>
      <c r="BI38" s="1342">
        <v>878.65449999999998</v>
      </c>
      <c r="BK38" s="346" t="s">
        <v>152</v>
      </c>
      <c r="BL38" s="1321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9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9" t="s">
        <v>156</v>
      </c>
      <c r="EL38" s="1213">
        <v>704.13</v>
      </c>
      <c r="EM38" s="1213">
        <v>648.58609999999999</v>
      </c>
      <c r="EN38" s="1213">
        <v>677.19290000000001</v>
      </c>
      <c r="EO38" s="1213">
        <v>711.40470000000005</v>
      </c>
      <c r="EP38" s="1213">
        <v>691.19290000000001</v>
      </c>
      <c r="EQ38" s="1213">
        <v>733.61030000000005</v>
      </c>
      <c r="ER38" s="1213">
        <v>733.57030000000009</v>
      </c>
      <c r="ES38" s="1213">
        <v>723.76550000000009</v>
      </c>
      <c r="ET38" s="1213">
        <v>715.51300000000003</v>
      </c>
      <c r="EU38" s="1213">
        <v>681.33260000000007</v>
      </c>
      <c r="EV38" s="1213">
        <v>663.62430000000006</v>
      </c>
      <c r="EW38" s="1371">
        <v>695.55810000000008</v>
      </c>
    </row>
    <row r="39" spans="2:153" ht="15.95" customHeight="1">
      <c r="B39" s="356"/>
      <c r="C39" s="1337" t="s">
        <v>156</v>
      </c>
      <c r="D39" s="1354">
        <v>674.75099999999998</v>
      </c>
      <c r="E39" s="1357">
        <v>655.44360000000006</v>
      </c>
      <c r="F39" s="1358">
        <v>627.36350000000004</v>
      </c>
      <c r="G39" s="1358">
        <v>632.02230000000009</v>
      </c>
      <c r="H39" s="1358">
        <v>648.52970000000005</v>
      </c>
      <c r="I39" s="1358">
        <v>674.36400000000003</v>
      </c>
      <c r="J39" s="1358">
        <v>698.43389999999999</v>
      </c>
      <c r="K39" s="1358">
        <v>707.48869999999999</v>
      </c>
      <c r="L39" s="1358">
        <v>710.41770000000008</v>
      </c>
      <c r="M39" s="1355">
        <v>682.04450000000008</v>
      </c>
      <c r="N39" s="1355">
        <v>669.10070000000007</v>
      </c>
      <c r="O39" s="1359">
        <v>660.54230000000007</v>
      </c>
      <c r="Q39" s="356"/>
      <c r="R39" s="1337" t="s">
        <v>156</v>
      </c>
      <c r="S39" s="1358">
        <v>651.34940000000006</v>
      </c>
      <c r="T39" s="1358">
        <v>625.1875</v>
      </c>
      <c r="U39" s="1358">
        <v>601.68900000000008</v>
      </c>
      <c r="V39" s="1358">
        <v>590.86570000000006</v>
      </c>
      <c r="W39" s="1358">
        <v>577.59289999999999</v>
      </c>
      <c r="X39" s="1358">
        <v>619.02769999999998</v>
      </c>
      <c r="Y39" s="1358">
        <v>686.78190000000006</v>
      </c>
      <c r="Z39" s="1355">
        <v>696.87940000000003</v>
      </c>
      <c r="AA39" s="1355">
        <v>699.34969999999998</v>
      </c>
      <c r="AB39" s="1358">
        <v>689.61580000000004</v>
      </c>
      <c r="AC39" s="1358">
        <v>663.97329999999999</v>
      </c>
      <c r="AD39" s="1359">
        <v>653.27420000000006</v>
      </c>
      <c r="AG39" s="346" t="s">
        <v>138</v>
      </c>
      <c r="AH39" s="1321" t="s">
        <v>105</v>
      </c>
      <c r="AI39" s="1360">
        <v>135.0274</v>
      </c>
      <c r="AJ39" s="1361">
        <v>142.75640000000001</v>
      </c>
      <c r="AK39" s="1361">
        <v>147.64680000000001</v>
      </c>
      <c r="AL39" s="1361">
        <v>153.8673</v>
      </c>
      <c r="AM39" s="1361">
        <v>153.84650000000002</v>
      </c>
      <c r="AN39" s="1361">
        <v>150.7893</v>
      </c>
      <c r="AO39" s="1361">
        <v>154.32940000000002</v>
      </c>
      <c r="AP39" s="1361">
        <v>153.57230000000001</v>
      </c>
      <c r="AQ39" s="1342">
        <v>151.13200000000001</v>
      </c>
      <c r="AR39" s="1342">
        <v>153.3526</v>
      </c>
      <c r="AS39" s="1361">
        <v>157.84200000000001</v>
      </c>
      <c r="AT39" s="1362">
        <v>158.1387</v>
      </c>
      <c r="AV39" s="346" t="s">
        <v>138</v>
      </c>
      <c r="AW39" s="1321" t="s">
        <v>105</v>
      </c>
      <c r="AX39" s="1361">
        <v>150.74160000000001</v>
      </c>
      <c r="AY39" s="1361">
        <v>157.9693</v>
      </c>
      <c r="AZ39" s="1361">
        <v>161.15389999999999</v>
      </c>
      <c r="BA39" s="1361">
        <v>164.39830000000001</v>
      </c>
      <c r="BB39" s="1361">
        <v>160.70259999999999</v>
      </c>
      <c r="BC39" s="1361">
        <v>160.88929999999999</v>
      </c>
      <c r="BD39" s="1361">
        <v>160.2039</v>
      </c>
      <c r="BE39" s="1342">
        <v>174.06319999999999</v>
      </c>
      <c r="BF39" s="1342">
        <v>190.22370000000001</v>
      </c>
      <c r="BG39" s="1361">
        <v>188.40389999999999</v>
      </c>
      <c r="BH39" s="1361">
        <v>181.07230000000001</v>
      </c>
      <c r="BI39" s="1361">
        <v>170.73349999999999</v>
      </c>
      <c r="BK39" s="346"/>
      <c r="BL39" s="1344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9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9" t="s">
        <v>105</v>
      </c>
      <c r="EL39" s="1210">
        <v>149.6771</v>
      </c>
      <c r="EM39" s="1210">
        <v>152.25390000000002</v>
      </c>
      <c r="EN39" s="1210">
        <v>160.1165</v>
      </c>
      <c r="EO39" s="1210">
        <v>155.613</v>
      </c>
      <c r="EP39" s="1210">
        <v>155.57420000000002</v>
      </c>
      <c r="EQ39" s="1210">
        <v>159.03400000000002</v>
      </c>
      <c r="ER39" s="1210">
        <v>160.31190000000001</v>
      </c>
      <c r="ES39" s="1210">
        <v>162.20060000000001</v>
      </c>
      <c r="ET39" s="1210">
        <v>162.75300000000001</v>
      </c>
      <c r="EU39" s="1210">
        <v>153.38580000000002</v>
      </c>
      <c r="EV39" s="1210">
        <v>150.785</v>
      </c>
      <c r="EW39" s="1345">
        <v>150.33580000000001</v>
      </c>
    </row>
    <row r="40" spans="2:153" ht="15.95" customHeight="1">
      <c r="B40" s="356" t="s">
        <v>138</v>
      </c>
      <c r="C40" s="1337" t="s">
        <v>105</v>
      </c>
      <c r="D40" s="1354">
        <v>132.48260000000002</v>
      </c>
      <c r="E40" s="1357">
        <v>130.96639999999999</v>
      </c>
      <c r="F40" s="1358">
        <v>131.5497</v>
      </c>
      <c r="G40" s="1358">
        <v>134.786</v>
      </c>
      <c r="H40" s="1358">
        <v>137.4939</v>
      </c>
      <c r="I40" s="1358">
        <v>141.66130000000001</v>
      </c>
      <c r="J40" s="1358">
        <v>147.5745</v>
      </c>
      <c r="K40" s="1358">
        <v>151.161</v>
      </c>
      <c r="L40" s="1358">
        <v>145.6627</v>
      </c>
      <c r="M40" s="1355">
        <v>136.4648</v>
      </c>
      <c r="N40" s="1355">
        <v>133.80870000000002</v>
      </c>
      <c r="O40" s="1359">
        <v>129.7723</v>
      </c>
      <c r="Q40" s="356" t="s">
        <v>138</v>
      </c>
      <c r="R40" s="1337" t="s">
        <v>105</v>
      </c>
      <c r="S40" s="1358">
        <v>128.34710000000001</v>
      </c>
      <c r="T40" s="1358">
        <v>132.965</v>
      </c>
      <c r="U40" s="1358">
        <v>128.83709999999999</v>
      </c>
      <c r="V40" s="1358">
        <v>123.31200000000001</v>
      </c>
      <c r="W40" s="1358">
        <v>131.85320000000002</v>
      </c>
      <c r="X40" s="1358">
        <v>145.46129999999999</v>
      </c>
      <c r="Y40" s="1358">
        <v>144.48650000000001</v>
      </c>
      <c r="Z40" s="1355">
        <v>146.46100000000001</v>
      </c>
      <c r="AA40" s="1355">
        <v>140.696</v>
      </c>
      <c r="AB40" s="1358">
        <v>138.0635</v>
      </c>
      <c r="AC40" s="1358">
        <v>138.39830000000001</v>
      </c>
      <c r="AD40" s="1359">
        <v>143.33870000000002</v>
      </c>
      <c r="AG40" s="346" t="s">
        <v>134</v>
      </c>
      <c r="AH40" s="1321" t="s">
        <v>105</v>
      </c>
      <c r="AI40" s="1360">
        <v>141.4016</v>
      </c>
      <c r="AJ40" s="1361">
        <v>142.4639</v>
      </c>
      <c r="AK40" s="1361">
        <v>147.7184</v>
      </c>
      <c r="AL40" s="1361">
        <v>152.44999999999999</v>
      </c>
      <c r="AM40" s="1361">
        <v>159.00390000000002</v>
      </c>
      <c r="AN40" s="1361">
        <v>157.8947</v>
      </c>
      <c r="AO40" s="1361">
        <v>164.13060000000002</v>
      </c>
      <c r="AP40" s="1361">
        <v>167.04230000000001</v>
      </c>
      <c r="AQ40" s="1342">
        <v>164.76070000000001</v>
      </c>
      <c r="AR40" s="1342">
        <v>163.80289999999999</v>
      </c>
      <c r="AS40" s="1361">
        <v>169.22830000000002</v>
      </c>
      <c r="AT40" s="1362">
        <v>175.40100000000001</v>
      </c>
      <c r="AV40" s="346" t="s">
        <v>134</v>
      </c>
      <c r="AW40" s="1382" t="s">
        <v>105</v>
      </c>
      <c r="AX40" s="1361">
        <v>166.07810000000001</v>
      </c>
      <c r="AY40" s="1361">
        <v>166.09309999999999</v>
      </c>
      <c r="AZ40" s="1361">
        <v>170.35740000000001</v>
      </c>
      <c r="BA40" s="1361">
        <v>172.7407</v>
      </c>
      <c r="BB40" s="1361">
        <v>171.20099999999999</v>
      </c>
      <c r="BC40" s="1361">
        <v>174.387</v>
      </c>
      <c r="BD40" s="1361">
        <v>174.0129</v>
      </c>
      <c r="BE40" s="1342">
        <v>181.00710000000001</v>
      </c>
      <c r="BF40" s="1342">
        <v>194.9863</v>
      </c>
      <c r="BG40" s="1361">
        <v>197.98320000000001</v>
      </c>
      <c r="BH40" s="1361">
        <v>191.2</v>
      </c>
      <c r="BI40" s="1361">
        <v>184.71940000000001</v>
      </c>
      <c r="BK40" s="346" t="s">
        <v>138</v>
      </c>
      <c r="BL40" s="1344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9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9" t="s">
        <v>105</v>
      </c>
      <c r="EL40" s="1210">
        <v>145.66740000000001</v>
      </c>
      <c r="EM40" s="1210">
        <v>146.4425</v>
      </c>
      <c r="EN40" s="1210">
        <v>150.45770000000002</v>
      </c>
      <c r="EO40" s="1210">
        <v>146.75</v>
      </c>
      <c r="EP40" s="1210">
        <v>139.2097</v>
      </c>
      <c r="EQ40" s="1210">
        <v>149.78370000000001</v>
      </c>
      <c r="ER40" s="1210">
        <v>154.2732</v>
      </c>
      <c r="ES40" s="1210">
        <v>155.6516</v>
      </c>
      <c r="ET40" s="1210">
        <v>153.11930000000001</v>
      </c>
      <c r="EU40" s="1210">
        <v>145.739</v>
      </c>
      <c r="EV40" s="1210">
        <v>142.92570000000001</v>
      </c>
      <c r="EW40" s="1345">
        <v>143.4042</v>
      </c>
    </row>
    <row r="41" spans="2:153" ht="15.95" customHeight="1">
      <c r="B41" s="356" t="s">
        <v>134</v>
      </c>
      <c r="C41" s="1337" t="s">
        <v>105</v>
      </c>
      <c r="D41" s="1354">
        <v>160.23840000000001</v>
      </c>
      <c r="E41" s="1357">
        <v>142.99039999999999</v>
      </c>
      <c r="F41" s="1358">
        <v>142.63900000000001</v>
      </c>
      <c r="G41" s="1358">
        <v>149.0917</v>
      </c>
      <c r="H41" s="1358">
        <v>151.6223</v>
      </c>
      <c r="I41" s="1358">
        <v>163.29300000000001</v>
      </c>
      <c r="J41" s="1358">
        <v>167.55840000000001</v>
      </c>
      <c r="K41" s="1358">
        <v>165.0848</v>
      </c>
      <c r="L41" s="1358">
        <v>161.87300000000002</v>
      </c>
      <c r="M41" s="1355">
        <v>150.90190000000001</v>
      </c>
      <c r="N41" s="1355">
        <v>142.6217</v>
      </c>
      <c r="O41" s="1359">
        <v>142.35769999999999</v>
      </c>
      <c r="Q41" s="356" t="s">
        <v>134</v>
      </c>
      <c r="R41" s="1337" t="s">
        <v>105</v>
      </c>
      <c r="S41" s="1358">
        <v>139.8329</v>
      </c>
      <c r="T41" s="1358">
        <v>139.17250000000001</v>
      </c>
      <c r="U41" s="1358">
        <v>139.2029</v>
      </c>
      <c r="V41" s="1358">
        <v>138.5283</v>
      </c>
      <c r="W41" s="1358">
        <v>141.14580000000001</v>
      </c>
      <c r="X41" s="1358">
        <v>153.84030000000001</v>
      </c>
      <c r="Y41" s="1358">
        <v>156.27520000000001</v>
      </c>
      <c r="Z41" s="1355">
        <v>154.39060000000001</v>
      </c>
      <c r="AA41" s="1355">
        <v>152.6217</v>
      </c>
      <c r="AB41" s="1358">
        <v>145.17740000000001</v>
      </c>
      <c r="AC41" s="1358">
        <v>143.1567</v>
      </c>
      <c r="AD41" s="1359">
        <v>145.87870000000001</v>
      </c>
      <c r="AG41" s="346" t="s">
        <v>118</v>
      </c>
      <c r="AH41" s="1321" t="s">
        <v>105</v>
      </c>
      <c r="AI41" s="1360">
        <v>147.94230000000002</v>
      </c>
      <c r="AJ41" s="1361">
        <v>149.54859999999999</v>
      </c>
      <c r="AK41" s="1361">
        <v>151.4006</v>
      </c>
      <c r="AL41" s="1361">
        <v>151.7457</v>
      </c>
      <c r="AM41" s="1361">
        <v>149.22650000000002</v>
      </c>
      <c r="AN41" s="1361">
        <v>147.3313</v>
      </c>
      <c r="AO41" s="1361">
        <v>147.48099999999999</v>
      </c>
      <c r="AP41" s="1361">
        <v>149.34390000000002</v>
      </c>
      <c r="AQ41" s="1342">
        <v>151.03570000000002</v>
      </c>
      <c r="AR41" s="1342">
        <v>150.6568</v>
      </c>
      <c r="AS41" s="1361">
        <v>150.2107</v>
      </c>
      <c r="AT41" s="1362">
        <v>152.35840000000002</v>
      </c>
      <c r="AV41" s="346" t="s">
        <v>118</v>
      </c>
      <c r="AW41" s="1321" t="s">
        <v>105</v>
      </c>
      <c r="AX41" s="1361">
        <v>153.31899999999999</v>
      </c>
      <c r="AY41" s="1361">
        <v>156.0797</v>
      </c>
      <c r="AZ41" s="1361">
        <v>157.26390000000001</v>
      </c>
      <c r="BA41" s="1361">
        <v>158.44569999999999</v>
      </c>
      <c r="BB41" s="1361">
        <v>161.2594</v>
      </c>
      <c r="BC41" s="1361">
        <v>164.93430000000001</v>
      </c>
      <c r="BD41" s="1361">
        <v>165.5848</v>
      </c>
      <c r="BE41" s="1342">
        <v>168.38030000000001</v>
      </c>
      <c r="BF41" s="1342">
        <v>173.55430000000001</v>
      </c>
      <c r="BG41" s="1361">
        <v>175.3252</v>
      </c>
      <c r="BH41" s="1361">
        <v>177.922</v>
      </c>
      <c r="BI41" s="1361">
        <v>181.04650000000001</v>
      </c>
      <c r="BK41" s="346" t="s">
        <v>134</v>
      </c>
      <c r="BL41" s="1344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9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9" t="s">
        <v>105</v>
      </c>
      <c r="EL41" s="1210">
        <v>157.9281</v>
      </c>
      <c r="EM41" s="1210">
        <v>156.79390000000001</v>
      </c>
      <c r="EN41" s="1210">
        <v>157.41390000000001</v>
      </c>
      <c r="EO41" s="1210">
        <v>157.6293</v>
      </c>
      <c r="EP41" s="1210">
        <v>157.63840000000002</v>
      </c>
      <c r="EQ41" s="1210">
        <v>157.56870000000001</v>
      </c>
      <c r="ER41" s="1210">
        <v>157.38320000000002</v>
      </c>
      <c r="ES41" s="1210">
        <v>157.78390000000002</v>
      </c>
      <c r="ET41" s="1210">
        <v>160.59130000000002</v>
      </c>
      <c r="EU41" s="1210">
        <v>163.27970000000002</v>
      </c>
      <c r="EV41" s="1210">
        <v>164.114</v>
      </c>
      <c r="EW41" s="1345">
        <v>163.62</v>
      </c>
    </row>
    <row r="42" spans="2:153" ht="15.95" customHeight="1">
      <c r="B42" s="356" t="s">
        <v>118</v>
      </c>
      <c r="C42" s="1337" t="s">
        <v>105</v>
      </c>
      <c r="D42" s="1354">
        <v>151.40030000000002</v>
      </c>
      <c r="E42" s="1357">
        <v>150.39790000000002</v>
      </c>
      <c r="F42" s="1358">
        <v>147.42260000000002</v>
      </c>
      <c r="G42" s="1358">
        <v>146.5763</v>
      </c>
      <c r="H42" s="1358">
        <v>146.57420000000002</v>
      </c>
      <c r="I42" s="1358">
        <v>145.0583</v>
      </c>
      <c r="J42" s="1358">
        <v>144.41030000000001</v>
      </c>
      <c r="K42" s="1358">
        <v>143.81710000000001</v>
      </c>
      <c r="L42" s="1358">
        <v>143.29570000000001</v>
      </c>
      <c r="M42" s="1355">
        <v>140.8039</v>
      </c>
      <c r="N42" s="1355">
        <v>138.2723</v>
      </c>
      <c r="O42" s="1359">
        <v>138.87100000000001</v>
      </c>
      <c r="Q42" s="356" t="s">
        <v>118</v>
      </c>
      <c r="R42" s="1337" t="s">
        <v>105</v>
      </c>
      <c r="S42" s="1358">
        <v>139.15450000000001</v>
      </c>
      <c r="T42" s="1358">
        <v>138.14750000000001</v>
      </c>
      <c r="U42" s="1358">
        <v>138.22710000000001</v>
      </c>
      <c r="V42" s="1358">
        <v>138.19929999999999</v>
      </c>
      <c r="W42" s="1358">
        <v>139.7671</v>
      </c>
      <c r="X42" s="1358">
        <v>140.6533</v>
      </c>
      <c r="Y42" s="1358">
        <v>139.8871</v>
      </c>
      <c r="Z42" s="1355">
        <v>140.01940000000002</v>
      </c>
      <c r="AA42" s="1355">
        <v>143.69499999999999</v>
      </c>
      <c r="AB42" s="1358">
        <v>148.41550000000001</v>
      </c>
      <c r="AC42" s="1358">
        <v>146.91830000000002</v>
      </c>
      <c r="AD42" s="1359">
        <v>146.96290000000002</v>
      </c>
      <c r="AG42" s="346" t="s">
        <v>119</v>
      </c>
      <c r="AH42" s="1382" t="s">
        <v>105</v>
      </c>
      <c r="AI42" s="1360">
        <v>148.8218</v>
      </c>
      <c r="AJ42" s="1361">
        <v>140.31880000000001</v>
      </c>
      <c r="AK42" s="1361">
        <v>135.5857</v>
      </c>
      <c r="AL42" s="1361">
        <v>138.2775</v>
      </c>
      <c r="AM42" s="1361">
        <v>143.10249999999999</v>
      </c>
      <c r="AN42" s="1361">
        <v>142.8836</v>
      </c>
      <c r="AO42" s="1361">
        <v>147.06020000000001</v>
      </c>
      <c r="AP42" s="1361">
        <v>147.66070000000002</v>
      </c>
      <c r="AQ42" s="1342">
        <v>154.35930000000002</v>
      </c>
      <c r="AR42" s="1342">
        <v>157.4186</v>
      </c>
      <c r="AS42" s="1361">
        <v>162.70260000000002</v>
      </c>
      <c r="AT42" s="1362">
        <v>162.66050000000001</v>
      </c>
      <c r="AV42" s="346" t="s">
        <v>119</v>
      </c>
      <c r="AW42" s="1382" t="s">
        <v>105</v>
      </c>
      <c r="AX42" s="1361">
        <v>153.24549999999999</v>
      </c>
      <c r="AY42" s="1361">
        <v>154.19990000000001</v>
      </c>
      <c r="AZ42" s="1361">
        <v>154.4699</v>
      </c>
      <c r="BA42" s="1361">
        <v>156.0472</v>
      </c>
      <c r="BB42" s="1361">
        <v>156.49119999999999</v>
      </c>
      <c r="BC42" s="1361">
        <v>160.82480000000001</v>
      </c>
      <c r="BD42" s="1361">
        <v>177.9829</v>
      </c>
      <c r="BE42" s="1342">
        <v>187.80930000000001</v>
      </c>
      <c r="BF42" s="1342">
        <v>183.91730000000001</v>
      </c>
      <c r="BG42" s="1361">
        <v>183.06280000000001</v>
      </c>
      <c r="BH42" s="1361">
        <v>183.33430000000001</v>
      </c>
      <c r="BI42" s="1361">
        <v>185.0951</v>
      </c>
      <c r="BK42" s="346" t="s">
        <v>118</v>
      </c>
      <c r="BL42" s="1344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9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9" t="s">
        <v>105</v>
      </c>
      <c r="EL42" s="1210">
        <v>177.4931</v>
      </c>
      <c r="EM42" s="1210">
        <v>172.6763</v>
      </c>
      <c r="EN42" s="1210">
        <v>167.77530000000002</v>
      </c>
      <c r="EO42" s="1210">
        <v>162.8689</v>
      </c>
      <c r="EP42" s="1210">
        <v>163.3931</v>
      </c>
      <c r="EQ42" s="1210">
        <v>166.608</v>
      </c>
      <c r="ER42" s="1210">
        <v>163.7166</v>
      </c>
      <c r="ES42" s="1210">
        <v>162.00839999999999</v>
      </c>
      <c r="ET42" s="1210">
        <v>163.45959999999999</v>
      </c>
      <c r="EU42" s="1210">
        <v>164.11920000000001</v>
      </c>
      <c r="EV42" s="1210">
        <v>165.8098</v>
      </c>
      <c r="EW42" s="1345">
        <v>166.9847</v>
      </c>
    </row>
    <row r="43" spans="2:153" ht="15.95" customHeight="1">
      <c r="B43" s="356" t="s">
        <v>119</v>
      </c>
      <c r="C43" s="1383" t="s">
        <v>105</v>
      </c>
      <c r="D43" s="1354">
        <v>125.0377</v>
      </c>
      <c r="E43" s="1357">
        <v>125.25810000000001</v>
      </c>
      <c r="F43" s="1358">
        <v>124.63940000000001</v>
      </c>
      <c r="G43" s="1358">
        <v>132.04840000000002</v>
      </c>
      <c r="H43" s="1358">
        <v>138.16230000000002</v>
      </c>
      <c r="I43" s="1358">
        <v>135.5599</v>
      </c>
      <c r="J43" s="1358">
        <v>137.81540000000001</v>
      </c>
      <c r="K43" s="1358">
        <v>149.726</v>
      </c>
      <c r="L43" s="1358">
        <v>152.63390000000001</v>
      </c>
      <c r="M43" s="1355">
        <v>149.98430000000002</v>
      </c>
      <c r="N43" s="1355">
        <v>145.35720000000001</v>
      </c>
      <c r="O43" s="1359">
        <v>137.8888</v>
      </c>
      <c r="Q43" s="356" t="s">
        <v>119</v>
      </c>
      <c r="R43" s="1383" t="s">
        <v>105</v>
      </c>
      <c r="S43" s="1358">
        <v>131.05510000000001</v>
      </c>
      <c r="T43" s="1358">
        <v>134.16130000000001</v>
      </c>
      <c r="U43" s="1358">
        <v>133.55119999999999</v>
      </c>
      <c r="V43" s="1358">
        <v>136.80840000000001</v>
      </c>
      <c r="W43" s="1358">
        <v>139.8202</v>
      </c>
      <c r="X43" s="1358">
        <v>144.69570000000002</v>
      </c>
      <c r="Y43" s="1358">
        <v>147.60420000000002</v>
      </c>
      <c r="Z43" s="1355">
        <v>149.47920000000002</v>
      </c>
      <c r="AA43" s="1355">
        <v>154.6557</v>
      </c>
      <c r="AB43" s="1358">
        <v>157.17910000000001</v>
      </c>
      <c r="AC43" s="1358">
        <v>161.0496</v>
      </c>
      <c r="AD43" s="1359">
        <v>159.05090000000001</v>
      </c>
      <c r="AG43" s="346"/>
      <c r="AH43" s="1321" t="s">
        <v>120</v>
      </c>
      <c r="AI43" s="1360">
        <v>1328.3226</v>
      </c>
      <c r="AJ43" s="1361">
        <v>1233.8929000000001</v>
      </c>
      <c r="AK43" s="1361">
        <v>1204.1935000000001</v>
      </c>
      <c r="AL43" s="1361">
        <v>1238.7333000000001</v>
      </c>
      <c r="AM43" s="1361">
        <v>1282.2258000000002</v>
      </c>
      <c r="AN43" s="1361">
        <v>1299.8667</v>
      </c>
      <c r="AO43" s="1361">
        <v>1343.2903000000001</v>
      </c>
      <c r="AP43" s="1361">
        <v>1353.8387</v>
      </c>
      <c r="AQ43" s="1342">
        <v>1409.3</v>
      </c>
      <c r="AR43" s="1342">
        <v>1436.7419</v>
      </c>
      <c r="AS43" s="1361">
        <v>1485.3667</v>
      </c>
      <c r="AT43" s="1362">
        <v>1468.7742000000001</v>
      </c>
      <c r="AV43" s="346"/>
      <c r="AW43" s="1321" t="s">
        <v>120</v>
      </c>
      <c r="AX43" s="1361">
        <v>1356.6774</v>
      </c>
      <c r="AY43" s="1361">
        <v>1360.931</v>
      </c>
      <c r="AZ43" s="1361">
        <v>1372</v>
      </c>
      <c r="BA43" s="1361">
        <v>1382.4</v>
      </c>
      <c r="BB43" s="1361">
        <v>1406.6774</v>
      </c>
      <c r="BC43" s="1361">
        <v>1428.6333</v>
      </c>
      <c r="BD43" s="1361">
        <v>1523.1289999999999</v>
      </c>
      <c r="BE43" s="1342">
        <v>1555.3226</v>
      </c>
      <c r="BF43" s="1342">
        <v>1559.4</v>
      </c>
      <c r="BG43" s="1361">
        <v>1576.2902999999999</v>
      </c>
      <c r="BH43" s="1361">
        <v>1578.1333</v>
      </c>
      <c r="BI43" s="1361">
        <v>1600.5161000000001</v>
      </c>
      <c r="BK43" s="346" t="s">
        <v>119</v>
      </c>
      <c r="BL43" s="1321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3"/>
      <c r="DV43" s="1014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3"/>
      <c r="EK43" s="1014" t="s">
        <v>120</v>
      </c>
      <c r="EL43" s="1211">
        <v>1743.9677000000001</v>
      </c>
      <c r="EM43" s="1211">
        <v>1714.4286000000002</v>
      </c>
      <c r="EN43" s="1211">
        <v>1704.0645000000002</v>
      </c>
      <c r="EO43" s="1211">
        <v>1687.9333000000001</v>
      </c>
      <c r="EP43" s="1211">
        <v>1691.3871000000001</v>
      </c>
      <c r="EQ43" s="1211">
        <v>1711.7667000000001</v>
      </c>
      <c r="ER43" s="1211">
        <v>1690.4839000000002</v>
      </c>
      <c r="ES43" s="1211">
        <v>1692.9032</v>
      </c>
      <c r="ET43" s="1211">
        <v>1709.7</v>
      </c>
      <c r="EU43" s="1211">
        <v>1703.1290000000001</v>
      </c>
      <c r="EV43" s="1211">
        <v>1707.5333000000001</v>
      </c>
      <c r="EW43" s="1346">
        <v>1716.9032</v>
      </c>
    </row>
    <row r="44" spans="2:153" ht="15.95" customHeight="1">
      <c r="B44" s="356"/>
      <c r="C44" s="1337" t="s">
        <v>120</v>
      </c>
      <c r="D44" s="1354">
        <v>1344.8065000000001</v>
      </c>
      <c r="E44" s="1357">
        <v>1359.5</v>
      </c>
      <c r="F44" s="1358">
        <v>1394.2903000000001</v>
      </c>
      <c r="G44" s="1358">
        <v>1437.2667000000001</v>
      </c>
      <c r="H44" s="1358">
        <v>1463.8387</v>
      </c>
      <c r="I44" s="1358">
        <v>1473.6667</v>
      </c>
      <c r="J44" s="1358">
        <v>1495.0968</v>
      </c>
      <c r="K44" s="1358">
        <v>1532.7419</v>
      </c>
      <c r="L44" s="1358">
        <v>1555.8</v>
      </c>
      <c r="M44" s="1355">
        <v>1545.2258000000002</v>
      </c>
      <c r="N44" s="1355">
        <v>1502.0667000000001</v>
      </c>
      <c r="O44" s="1359">
        <v>1436.4516000000001</v>
      </c>
      <c r="Q44" s="1384"/>
      <c r="R44" s="1337" t="s">
        <v>120</v>
      </c>
      <c r="S44" s="1364">
        <v>1338.0323000000001</v>
      </c>
      <c r="T44" s="1364">
        <v>1336.5</v>
      </c>
      <c r="U44" s="1364">
        <v>1298.3226</v>
      </c>
      <c r="V44" s="1364">
        <v>1323.7</v>
      </c>
      <c r="W44" s="1364">
        <v>1351.8710000000001</v>
      </c>
      <c r="X44" s="1364">
        <v>1385.6</v>
      </c>
      <c r="Y44" s="1364">
        <v>1401.1613</v>
      </c>
      <c r="Z44" s="1365">
        <v>1408.8387</v>
      </c>
      <c r="AA44" s="1365">
        <v>1428.6333</v>
      </c>
      <c r="AB44" s="1364">
        <v>1457.1613</v>
      </c>
      <c r="AC44" s="1364">
        <v>1501.4333000000001</v>
      </c>
      <c r="AD44" s="1366">
        <v>1442.5161000000001</v>
      </c>
      <c r="AG44" s="346" t="s">
        <v>121</v>
      </c>
      <c r="AH44" s="1321" t="s">
        <v>105</v>
      </c>
      <c r="AI44" s="1360">
        <v>156.2037</v>
      </c>
      <c r="AJ44" s="1361">
        <v>154.12030000000001</v>
      </c>
      <c r="AK44" s="1361">
        <v>151.9434</v>
      </c>
      <c r="AL44" s="1361">
        <v>154.90960000000001</v>
      </c>
      <c r="AM44" s="1361">
        <v>163.1994</v>
      </c>
      <c r="AN44" s="1361">
        <v>166.92960000000002</v>
      </c>
      <c r="AO44" s="1361">
        <v>167.81230000000002</v>
      </c>
      <c r="AP44" s="1361">
        <v>165.82689999999999</v>
      </c>
      <c r="AQ44" s="1342">
        <v>162.34200000000001</v>
      </c>
      <c r="AR44" s="1342">
        <v>162.68630000000002</v>
      </c>
      <c r="AS44" s="1361">
        <v>167.024</v>
      </c>
      <c r="AT44" s="1362">
        <v>170.51400000000001</v>
      </c>
      <c r="AV44" s="346" t="s">
        <v>121</v>
      </c>
      <c r="AW44" s="1382" t="s">
        <v>105</v>
      </c>
      <c r="AX44" s="1361">
        <v>168.41249999999999</v>
      </c>
      <c r="AY44" s="1361">
        <v>162.33969999999999</v>
      </c>
      <c r="AZ44" s="1361">
        <v>165.03100000000001</v>
      </c>
      <c r="BA44" s="1361">
        <v>172.57339999999999</v>
      </c>
      <c r="BB44" s="1361">
        <v>180.2963</v>
      </c>
      <c r="BC44" s="1361">
        <v>181.3339</v>
      </c>
      <c r="BD44" s="1361">
        <v>186.0384</v>
      </c>
      <c r="BE44" s="1342">
        <v>186.4</v>
      </c>
      <c r="BF44" s="1342">
        <v>186.57769999999999</v>
      </c>
      <c r="BG44" s="1361">
        <v>190.77510000000001</v>
      </c>
      <c r="BH44" s="1361">
        <v>194.65</v>
      </c>
      <c r="BI44" s="1361">
        <v>193.07480000000001</v>
      </c>
      <c r="BK44" s="346"/>
      <c r="BL44" s="1321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9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9" t="s">
        <v>105</v>
      </c>
      <c r="EL44" s="1210">
        <v>165.7946</v>
      </c>
      <c r="EM44" s="1210">
        <v>163.37730000000002</v>
      </c>
      <c r="EN44" s="1210">
        <v>163.1044</v>
      </c>
      <c r="EO44" s="1210">
        <v>164.76340000000002</v>
      </c>
      <c r="EP44" s="1210">
        <v>166.57990000000001</v>
      </c>
      <c r="EQ44" s="1210">
        <v>168.9727</v>
      </c>
      <c r="ER44" s="1210">
        <v>168.32310000000001</v>
      </c>
      <c r="ES44" s="1210">
        <v>165.30350000000001</v>
      </c>
      <c r="ET44" s="1210">
        <v>164.66820000000001</v>
      </c>
      <c r="EU44" s="1210">
        <v>165.227</v>
      </c>
      <c r="EV44" s="1210">
        <v>163.75140000000002</v>
      </c>
      <c r="EW44" s="1345">
        <v>158.79840000000002</v>
      </c>
    </row>
    <row r="45" spans="2:153" ht="15.95" customHeight="1">
      <c r="B45" s="356" t="s">
        <v>121</v>
      </c>
      <c r="C45" s="1337" t="s">
        <v>105</v>
      </c>
      <c r="D45" s="1354">
        <v>138.87530000000001</v>
      </c>
      <c r="E45" s="1357">
        <v>150.50300000000001</v>
      </c>
      <c r="F45" s="1358">
        <v>151.672</v>
      </c>
      <c r="G45" s="1358">
        <v>160.2741</v>
      </c>
      <c r="H45" s="1358">
        <v>167.33540000000002</v>
      </c>
      <c r="I45" s="1358">
        <v>175.5916</v>
      </c>
      <c r="J45" s="1358">
        <v>176.45070000000001</v>
      </c>
      <c r="K45" s="1358">
        <v>173.07470000000001</v>
      </c>
      <c r="L45" s="1358">
        <v>163.62720000000002</v>
      </c>
      <c r="M45" s="1355">
        <v>154.17780000000002</v>
      </c>
      <c r="N45" s="1355">
        <v>151.54240000000001</v>
      </c>
      <c r="O45" s="1359">
        <v>149.92850000000001</v>
      </c>
      <c r="Q45" s="356" t="s">
        <v>121</v>
      </c>
      <c r="R45" s="1337" t="s">
        <v>105</v>
      </c>
      <c r="S45" s="1358">
        <v>152.7115</v>
      </c>
      <c r="T45" s="1358">
        <v>156.2465</v>
      </c>
      <c r="U45" s="1358">
        <v>153.3716</v>
      </c>
      <c r="V45" s="1358">
        <v>159.0692</v>
      </c>
      <c r="W45" s="1358">
        <v>163.73150000000001</v>
      </c>
      <c r="X45" s="1358">
        <v>171.2996</v>
      </c>
      <c r="Y45" s="1358">
        <v>170.36190000000002</v>
      </c>
      <c r="Z45" s="1355">
        <v>169.1575</v>
      </c>
      <c r="AA45" s="1355">
        <v>163.54910000000001</v>
      </c>
      <c r="AB45" s="1358">
        <v>153.48340000000002</v>
      </c>
      <c r="AC45" s="1358">
        <v>154.92359999999999</v>
      </c>
      <c r="AD45" s="1359">
        <v>157.17950000000002</v>
      </c>
      <c r="AG45" s="346"/>
      <c r="AH45" s="1321" t="s">
        <v>122</v>
      </c>
      <c r="AI45" s="1360">
        <v>132.36709999999999</v>
      </c>
      <c r="AJ45" s="1361">
        <v>130.54</v>
      </c>
      <c r="AK45" s="1361">
        <v>131.59190000000001</v>
      </c>
      <c r="AL45" s="1361">
        <v>136.71630000000002</v>
      </c>
      <c r="AM45" s="1361">
        <v>143.44230000000002</v>
      </c>
      <c r="AN45" s="1361">
        <v>147.928</v>
      </c>
      <c r="AO45" s="1361">
        <v>148.61260000000001</v>
      </c>
      <c r="AP45" s="1361">
        <v>145.2174</v>
      </c>
      <c r="AQ45" s="1342">
        <v>141.63930000000002</v>
      </c>
      <c r="AR45" s="1342">
        <v>141.52940000000001</v>
      </c>
      <c r="AS45" s="1361">
        <v>143.43630000000002</v>
      </c>
      <c r="AT45" s="1362">
        <v>144.00450000000001</v>
      </c>
      <c r="AV45" s="346"/>
      <c r="AW45" s="1321" t="s">
        <v>122</v>
      </c>
      <c r="AX45" s="1361">
        <v>140.13059999999999</v>
      </c>
      <c r="AY45" s="1361">
        <v>135.74860000000001</v>
      </c>
      <c r="AZ45" s="1361">
        <v>137.8158</v>
      </c>
      <c r="BA45" s="1361">
        <v>141.98269999999999</v>
      </c>
      <c r="BB45" s="1361">
        <v>145.14099999999999</v>
      </c>
      <c r="BC45" s="1361">
        <v>146.1353</v>
      </c>
      <c r="BD45" s="1361">
        <v>146.81389999999999</v>
      </c>
      <c r="BE45" s="1342">
        <v>146.8623</v>
      </c>
      <c r="BF45" s="1342">
        <v>148.94300000000001</v>
      </c>
      <c r="BG45" s="1361">
        <v>153.79390000000001</v>
      </c>
      <c r="BH45" s="1361">
        <v>156.41630000000001</v>
      </c>
      <c r="BI45" s="1361">
        <v>156.81479999999999</v>
      </c>
      <c r="BK45" s="346" t="s">
        <v>121</v>
      </c>
      <c r="BL45" s="1321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3"/>
      <c r="DV45" s="1009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3"/>
      <c r="EK45" s="1009" t="s">
        <v>122</v>
      </c>
      <c r="EL45" s="1211">
        <v>146.54390000000001</v>
      </c>
      <c r="EM45" s="1211">
        <v>144.4375</v>
      </c>
      <c r="EN45" s="1211">
        <v>143.94390000000001</v>
      </c>
      <c r="EO45" s="1211">
        <v>143.73430000000002</v>
      </c>
      <c r="EP45" s="1211">
        <v>146.18680000000001</v>
      </c>
      <c r="EQ45" s="1211">
        <v>148.3563</v>
      </c>
      <c r="ER45" s="1211">
        <v>149.34520000000001</v>
      </c>
      <c r="ES45" s="1211">
        <v>148.14350000000002</v>
      </c>
      <c r="ET45" s="1211">
        <v>147.11170000000001</v>
      </c>
      <c r="EU45" s="1211">
        <v>145.7158</v>
      </c>
      <c r="EV45" s="1211">
        <v>144.29600000000002</v>
      </c>
      <c r="EW45" s="1346">
        <v>142.46899999999999</v>
      </c>
    </row>
    <row r="46" spans="2:153" ht="14.25" customHeight="1" thickBot="1">
      <c r="B46" s="356"/>
      <c r="C46" s="1337" t="s">
        <v>122</v>
      </c>
      <c r="D46" s="1354">
        <v>127.84320000000001</v>
      </c>
      <c r="E46" s="1357">
        <v>133.46680000000001</v>
      </c>
      <c r="F46" s="1358">
        <v>139.04130000000001</v>
      </c>
      <c r="G46" s="1358">
        <v>144.2713</v>
      </c>
      <c r="H46" s="1358">
        <v>148.2268</v>
      </c>
      <c r="I46" s="1358">
        <v>150.65730000000002</v>
      </c>
      <c r="J46" s="1358">
        <v>151.83840000000001</v>
      </c>
      <c r="K46" s="1358">
        <v>149.22390000000001</v>
      </c>
      <c r="L46" s="1358">
        <v>145.614</v>
      </c>
      <c r="M46" s="1355">
        <v>141.17680000000001</v>
      </c>
      <c r="N46" s="1355">
        <v>136.15300000000002</v>
      </c>
      <c r="O46" s="1359">
        <v>134.88580000000002</v>
      </c>
      <c r="Q46" s="1384"/>
      <c r="R46" s="1337" t="s">
        <v>122</v>
      </c>
      <c r="S46" s="1358">
        <v>134.97900000000001</v>
      </c>
      <c r="T46" s="1358">
        <v>136.83250000000001</v>
      </c>
      <c r="U46" s="1358">
        <v>138.1832</v>
      </c>
      <c r="V46" s="1358">
        <v>139.47970000000001</v>
      </c>
      <c r="W46" s="1358">
        <v>140.6713</v>
      </c>
      <c r="X46" s="1358">
        <v>142.136</v>
      </c>
      <c r="Y46" s="1358">
        <v>142.21870000000001</v>
      </c>
      <c r="Z46" s="1355">
        <v>139.5026</v>
      </c>
      <c r="AA46" s="1355">
        <v>136.99030000000002</v>
      </c>
      <c r="AB46" s="1358">
        <v>134.30160000000001</v>
      </c>
      <c r="AC46" s="1358">
        <v>132.59630000000001</v>
      </c>
      <c r="AD46" s="1359">
        <v>133.1848</v>
      </c>
      <c r="AG46" s="1385"/>
      <c r="AH46" s="1385"/>
      <c r="AI46" s="1360"/>
      <c r="AJ46" s="1361"/>
      <c r="AK46" s="1361"/>
      <c r="AL46" s="1361"/>
      <c r="AM46" s="1361"/>
      <c r="AN46" s="1361"/>
      <c r="AO46" s="1361"/>
      <c r="AP46" s="1361"/>
      <c r="AQ46" s="1342"/>
      <c r="AR46" s="1342"/>
      <c r="AS46" s="1361"/>
      <c r="AT46" s="1362"/>
      <c r="AV46" s="1385"/>
      <c r="AW46" s="1385"/>
      <c r="AX46" s="1360"/>
      <c r="AY46" s="1361"/>
      <c r="AZ46" s="1361"/>
      <c r="BA46" s="1361"/>
      <c r="BB46" s="1361"/>
      <c r="BC46" s="1361"/>
      <c r="BD46" s="1361"/>
      <c r="BE46" s="1361"/>
      <c r="BF46" s="1342"/>
      <c r="BG46" s="1342"/>
      <c r="BH46" s="1361"/>
      <c r="BI46" s="1362"/>
      <c r="BK46" s="346"/>
      <c r="BL46" s="1321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3"/>
      <c r="DV46" s="1015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3"/>
      <c r="EK46" s="1015"/>
      <c r="EL46" s="1214"/>
      <c r="EM46" s="1214"/>
      <c r="EN46" s="1214"/>
      <c r="EO46" s="1214"/>
      <c r="EP46" s="1214"/>
      <c r="EQ46" s="1214"/>
      <c r="ER46" s="1214"/>
      <c r="ES46" s="1214"/>
      <c r="ET46" s="1214"/>
      <c r="EU46" s="1214"/>
      <c r="EV46" s="1214"/>
      <c r="EW46" s="1386"/>
    </row>
    <row r="47" spans="2:153" ht="21.75" customHeight="1" thickBot="1">
      <c r="B47" s="1384"/>
      <c r="C47" s="1384"/>
      <c r="D47" s="1387"/>
      <c r="E47" s="1387"/>
      <c r="F47" s="1388"/>
      <c r="G47" s="1388"/>
      <c r="H47" s="1388"/>
      <c r="I47" s="1388"/>
      <c r="J47" s="1388"/>
      <c r="K47" s="1388"/>
      <c r="L47" s="1388"/>
      <c r="M47" s="1388"/>
      <c r="N47" s="1388"/>
      <c r="O47" s="1389"/>
      <c r="Q47" s="1384"/>
      <c r="R47" s="1384"/>
      <c r="S47" s="1388"/>
      <c r="T47" s="1388"/>
      <c r="U47" s="1388"/>
      <c r="V47" s="1388"/>
      <c r="W47" s="1388"/>
      <c r="X47" s="1388"/>
      <c r="Y47" s="1388"/>
      <c r="Z47" s="1388"/>
      <c r="AA47" s="1388"/>
      <c r="AB47" s="1388"/>
      <c r="AC47" s="1388"/>
      <c r="AD47" s="1389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90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6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6" t="s">
        <v>105</v>
      </c>
      <c r="EL47" s="1215">
        <v>136.3211</v>
      </c>
      <c r="EM47" s="1215">
        <v>140.8031</v>
      </c>
      <c r="EN47" s="1215">
        <v>146.74540000000002</v>
      </c>
      <c r="EO47" s="1215">
        <v>143.7302</v>
      </c>
      <c r="EP47" s="1215">
        <v>141.59620000000001</v>
      </c>
      <c r="EQ47" s="1215">
        <v>145.31700000000001</v>
      </c>
      <c r="ER47" s="1215">
        <v>145.00900000000001</v>
      </c>
      <c r="ES47" s="1215">
        <v>148.7329</v>
      </c>
      <c r="ET47" s="1215">
        <v>146.78400000000002</v>
      </c>
      <c r="EU47" s="1215">
        <v>138.0771</v>
      </c>
      <c r="EV47" s="1215">
        <v>135.76240000000001</v>
      </c>
      <c r="EW47" s="1216">
        <v>135.65700000000001</v>
      </c>
    </row>
    <row r="48" spans="2:153" ht="16.5" thickBot="1">
      <c r="B48" s="176" t="s">
        <v>139</v>
      </c>
      <c r="C48" s="176" t="s">
        <v>105</v>
      </c>
      <c r="D48" s="1391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92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R85" sqref="R85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8" t="s">
        <v>584</v>
      </c>
      <c r="C1" s="1069"/>
      <c r="D1" s="1069"/>
      <c r="E1" s="1069"/>
      <c r="F1" s="1069"/>
      <c r="G1" s="1069"/>
      <c r="H1" s="1069"/>
      <c r="Y1" s="873"/>
    </row>
    <row r="2" spans="2:27" ht="27" customHeight="1">
      <c r="Y2" s="873"/>
    </row>
    <row r="3" spans="2:27" ht="19.5" customHeight="1" thickBot="1">
      <c r="B3" s="1076">
        <v>2003</v>
      </c>
      <c r="C3" s="1103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6">
        <v>2003</v>
      </c>
      <c r="Q3" s="1792" t="s">
        <v>316</v>
      </c>
      <c r="R3" s="1793"/>
      <c r="S3" s="1793"/>
      <c r="T3" s="1793"/>
      <c r="U3" s="873"/>
      <c r="V3" s="1076">
        <v>2003</v>
      </c>
      <c r="W3" s="1792" t="s">
        <v>317</v>
      </c>
      <c r="X3" s="1792"/>
      <c r="Y3" s="873"/>
      <c r="Z3" s="1076">
        <v>2003</v>
      </c>
      <c r="AA3" s="873"/>
    </row>
    <row r="4" spans="2:27" ht="19.5" customHeight="1" thickBot="1">
      <c r="B4" s="1077"/>
      <c r="C4" s="1078" t="s">
        <v>239</v>
      </c>
      <c r="D4" s="1078" t="s">
        <v>240</v>
      </c>
      <c r="E4" s="1078" t="s">
        <v>241</v>
      </c>
      <c r="F4" s="1078" t="s">
        <v>242</v>
      </c>
      <c r="G4" s="1078" t="s">
        <v>243</v>
      </c>
      <c r="H4" s="1078" t="s">
        <v>244</v>
      </c>
      <c r="I4" s="1078" t="s">
        <v>245</v>
      </c>
      <c r="J4" s="1078" t="s">
        <v>246</v>
      </c>
      <c r="K4" s="1078" t="s">
        <v>247</v>
      </c>
      <c r="L4" s="1078" t="s">
        <v>248</v>
      </c>
      <c r="M4" s="1078" t="s">
        <v>249</v>
      </c>
      <c r="N4" s="1079" t="s">
        <v>250</v>
      </c>
      <c r="O4" s="873"/>
      <c r="P4" s="1077"/>
      <c r="Q4" s="1078" t="s">
        <v>318</v>
      </c>
      <c r="R4" s="1078" t="s">
        <v>319</v>
      </c>
      <c r="S4" s="1078" t="s">
        <v>320</v>
      </c>
      <c r="T4" s="1079" t="s">
        <v>321</v>
      </c>
      <c r="U4" s="873"/>
      <c r="V4" s="1077"/>
      <c r="W4" s="1078" t="s">
        <v>322</v>
      </c>
      <c r="X4" s="1079" t="s">
        <v>323</v>
      </c>
      <c r="Y4" s="873"/>
      <c r="Z4" s="1077"/>
      <c r="AA4" s="1079" t="s">
        <v>324</v>
      </c>
    </row>
    <row r="5" spans="2:27" ht="19.5" customHeight="1" thickBot="1">
      <c r="B5" s="1080" t="s">
        <v>325</v>
      </c>
      <c r="C5" s="1104">
        <v>72.36</v>
      </c>
      <c r="D5" s="1104">
        <v>68.17</v>
      </c>
      <c r="E5" s="1104">
        <v>65.150000000000006</v>
      </c>
      <c r="F5" s="1104">
        <v>62.26</v>
      </c>
      <c r="G5" s="1104">
        <v>59.78</v>
      </c>
      <c r="H5" s="1104">
        <v>60.94</v>
      </c>
      <c r="I5" s="1104">
        <v>74.510000000000005</v>
      </c>
      <c r="J5" s="1104">
        <v>77.260000000000005</v>
      </c>
      <c r="K5" s="1104">
        <v>85.09</v>
      </c>
      <c r="L5" s="1104">
        <v>81.3</v>
      </c>
      <c r="M5" s="1104">
        <v>75.760000000000005</v>
      </c>
      <c r="N5" s="1105">
        <v>73.11</v>
      </c>
      <c r="O5" s="873"/>
      <c r="P5" s="1080" t="s">
        <v>325</v>
      </c>
      <c r="Q5" s="1104">
        <v>68.599999999999994</v>
      </c>
      <c r="R5" s="1104">
        <v>61.04</v>
      </c>
      <c r="S5" s="1104">
        <v>78.66</v>
      </c>
      <c r="T5" s="1105">
        <v>77.3</v>
      </c>
      <c r="U5" s="873"/>
      <c r="V5" s="1080" t="s">
        <v>325</v>
      </c>
      <c r="W5" s="1104">
        <v>64.8</v>
      </c>
      <c r="X5" s="1105">
        <v>78</v>
      </c>
      <c r="Y5" s="873"/>
      <c r="Z5" s="1080" t="s">
        <v>325</v>
      </c>
      <c r="AA5" s="1105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6">
        <v>2004</v>
      </c>
      <c r="C7" s="1103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6">
        <v>2004</v>
      </c>
      <c r="Q7" s="1792" t="s">
        <v>316</v>
      </c>
      <c r="R7" s="1793"/>
      <c r="S7" s="1793"/>
      <c r="T7" s="1793"/>
      <c r="U7" s="873"/>
      <c r="V7" s="1076">
        <v>2004</v>
      </c>
      <c r="W7" s="1792" t="s">
        <v>317</v>
      </c>
      <c r="X7" s="1792"/>
      <c r="Y7" s="873"/>
      <c r="Z7" s="1076">
        <v>2004</v>
      </c>
      <c r="AA7" s="873"/>
    </row>
    <row r="8" spans="2:27" ht="19.5" customHeight="1" thickBot="1">
      <c r="B8" s="1077"/>
      <c r="C8" s="1078" t="s">
        <v>239</v>
      </c>
      <c r="D8" s="1078" t="s">
        <v>240</v>
      </c>
      <c r="E8" s="1078" t="s">
        <v>241</v>
      </c>
      <c r="F8" s="1078" t="s">
        <v>242</v>
      </c>
      <c r="G8" s="1078" t="s">
        <v>243</v>
      </c>
      <c r="H8" s="1078" t="s">
        <v>244</v>
      </c>
      <c r="I8" s="1078" t="s">
        <v>245</v>
      </c>
      <c r="J8" s="1078" t="s">
        <v>246</v>
      </c>
      <c r="K8" s="1078" t="s">
        <v>247</v>
      </c>
      <c r="L8" s="1078" t="s">
        <v>248</v>
      </c>
      <c r="M8" s="1078" t="s">
        <v>249</v>
      </c>
      <c r="N8" s="1079" t="s">
        <v>250</v>
      </c>
      <c r="O8" s="873"/>
      <c r="P8" s="1077"/>
      <c r="Q8" s="1078" t="s">
        <v>318</v>
      </c>
      <c r="R8" s="1078" t="s">
        <v>319</v>
      </c>
      <c r="S8" s="1078" t="s">
        <v>320</v>
      </c>
      <c r="T8" s="1079" t="s">
        <v>321</v>
      </c>
      <c r="U8" s="873"/>
      <c r="V8" s="1077"/>
      <c r="W8" s="1078" t="s">
        <v>322</v>
      </c>
      <c r="X8" s="1079" t="s">
        <v>323</v>
      </c>
      <c r="Y8" s="873"/>
      <c r="Z8" s="1077"/>
      <c r="AA8" s="1079" t="s">
        <v>324</v>
      </c>
    </row>
    <row r="9" spans="2:27" ht="19.5" customHeight="1" thickBot="1">
      <c r="B9" s="1080" t="s">
        <v>325</v>
      </c>
      <c r="C9" s="1104">
        <v>68.739999999999995</v>
      </c>
      <c r="D9" s="1104">
        <v>68.11</v>
      </c>
      <c r="E9" s="1104">
        <v>83.01</v>
      </c>
      <c r="F9" s="1104">
        <v>89.33</v>
      </c>
      <c r="G9" s="1104">
        <v>98.58</v>
      </c>
      <c r="H9" s="1104">
        <v>114.14</v>
      </c>
      <c r="I9" s="1104">
        <v>129.82</v>
      </c>
      <c r="J9" s="1104">
        <v>132.96</v>
      </c>
      <c r="K9" s="1104">
        <v>142.47999999999999</v>
      </c>
      <c r="L9" s="1104">
        <v>144.24</v>
      </c>
      <c r="M9" s="1104">
        <v>147.36000000000001</v>
      </c>
      <c r="N9" s="1105">
        <v>148.15</v>
      </c>
      <c r="O9" s="873"/>
      <c r="P9" s="1080" t="s">
        <v>325</v>
      </c>
      <c r="Q9" s="1104">
        <v>72.709999999999994</v>
      </c>
      <c r="R9" s="1104">
        <v>102.45</v>
      </c>
      <c r="S9" s="1104">
        <v>135.59</v>
      </c>
      <c r="T9" s="1105">
        <v>146.32</v>
      </c>
      <c r="U9" s="873"/>
      <c r="V9" s="1080" t="s">
        <v>325</v>
      </c>
      <c r="W9" s="1104">
        <v>88.18</v>
      </c>
      <c r="X9" s="1105">
        <v>140.77000000000001</v>
      </c>
      <c r="Y9" s="873"/>
      <c r="Z9" s="1080" t="s">
        <v>325</v>
      </c>
      <c r="AA9" s="1105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6">
        <v>2005</v>
      </c>
      <c r="C11" s="1103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6">
        <v>2005</v>
      </c>
      <c r="Q11" s="1792" t="s">
        <v>316</v>
      </c>
      <c r="R11" s="1793"/>
      <c r="S11" s="1793"/>
      <c r="T11" s="1793"/>
      <c r="U11" s="873"/>
      <c r="V11" s="1076">
        <v>2005</v>
      </c>
      <c r="W11" s="1792" t="s">
        <v>317</v>
      </c>
      <c r="X11" s="1792"/>
      <c r="Y11" s="873"/>
      <c r="Z11" s="1076">
        <v>2005</v>
      </c>
      <c r="AA11" s="873"/>
    </row>
    <row r="12" spans="2:27" ht="19.5" customHeight="1" thickBot="1">
      <c r="B12" s="1077"/>
      <c r="C12" s="1078" t="s">
        <v>239</v>
      </c>
      <c r="D12" s="1078" t="s">
        <v>240</v>
      </c>
      <c r="E12" s="1078" t="s">
        <v>241</v>
      </c>
      <c r="F12" s="1078" t="s">
        <v>242</v>
      </c>
      <c r="G12" s="1078" t="s">
        <v>243</v>
      </c>
      <c r="H12" s="1078" t="s">
        <v>244</v>
      </c>
      <c r="I12" s="1078" t="s">
        <v>245</v>
      </c>
      <c r="J12" s="1078" t="s">
        <v>246</v>
      </c>
      <c r="K12" s="1078" t="s">
        <v>247</v>
      </c>
      <c r="L12" s="1078" t="s">
        <v>248</v>
      </c>
      <c r="M12" s="1078" t="s">
        <v>249</v>
      </c>
      <c r="N12" s="1079" t="s">
        <v>250</v>
      </c>
      <c r="O12" s="873"/>
      <c r="P12" s="1077"/>
      <c r="Q12" s="1078" t="s">
        <v>318</v>
      </c>
      <c r="R12" s="1078" t="s">
        <v>319</v>
      </c>
      <c r="S12" s="1078" t="s">
        <v>320</v>
      </c>
      <c r="T12" s="1079" t="s">
        <v>321</v>
      </c>
      <c r="U12" s="873"/>
      <c r="V12" s="1077"/>
      <c r="W12" s="1078" t="s">
        <v>322</v>
      </c>
      <c r="X12" s="1079" t="s">
        <v>323</v>
      </c>
      <c r="Y12" s="873"/>
      <c r="Z12" s="1077"/>
      <c r="AA12" s="1079" t="s">
        <v>324</v>
      </c>
    </row>
    <row r="13" spans="2:27" ht="19.5" customHeight="1" thickBot="1">
      <c r="B13" s="1080" t="s">
        <v>325</v>
      </c>
      <c r="C13" s="1104">
        <v>135.94999999999999</v>
      </c>
      <c r="D13" s="1104">
        <v>144.91</v>
      </c>
      <c r="E13" s="1104">
        <v>147.18</v>
      </c>
      <c r="F13" s="1104">
        <v>144.59</v>
      </c>
      <c r="G13" s="1104">
        <v>138.82</v>
      </c>
      <c r="H13" s="1104">
        <v>132.52000000000001</v>
      </c>
      <c r="I13" s="1104">
        <v>132.71</v>
      </c>
      <c r="J13" s="1104">
        <v>133.08000000000001</v>
      </c>
      <c r="K13" s="1104">
        <v>133.07</v>
      </c>
      <c r="L13" s="1104">
        <v>129.08000000000001</v>
      </c>
      <c r="M13" s="1104">
        <v>124.8</v>
      </c>
      <c r="N13" s="1105">
        <v>121.71</v>
      </c>
      <c r="O13" s="873"/>
      <c r="P13" s="1080" t="s">
        <v>325</v>
      </c>
      <c r="Q13" s="1104">
        <v>142.88</v>
      </c>
      <c r="R13" s="1104">
        <v>138.04</v>
      </c>
      <c r="S13" s="1104">
        <v>132.96</v>
      </c>
      <c r="T13" s="1105">
        <v>125.14</v>
      </c>
      <c r="U13" s="873"/>
      <c r="V13" s="1080" t="s">
        <v>325</v>
      </c>
      <c r="W13" s="1104">
        <v>140.44</v>
      </c>
      <c r="X13" s="1105">
        <v>129.24</v>
      </c>
      <c r="Y13" s="873"/>
      <c r="Z13" s="1080" t="s">
        <v>325</v>
      </c>
      <c r="AA13" s="1105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6">
        <v>2006</v>
      </c>
      <c r="C15" s="1103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6">
        <v>2006</v>
      </c>
      <c r="Q15" s="1792" t="s">
        <v>316</v>
      </c>
      <c r="R15" s="1793"/>
      <c r="S15" s="1793"/>
      <c r="T15" s="1793"/>
      <c r="U15" s="873"/>
      <c r="V15" s="1076">
        <v>2006</v>
      </c>
      <c r="W15" s="1792" t="s">
        <v>317</v>
      </c>
      <c r="X15" s="1792"/>
      <c r="Y15" s="873"/>
      <c r="Z15" s="1076">
        <v>2006</v>
      </c>
      <c r="AA15" s="873"/>
    </row>
    <row r="16" spans="2:27" ht="19.5" customHeight="1" thickBot="1">
      <c r="B16" s="1077"/>
      <c r="C16" s="1078" t="s">
        <v>239</v>
      </c>
      <c r="D16" s="1078" t="s">
        <v>240</v>
      </c>
      <c r="E16" s="1078" t="s">
        <v>241</v>
      </c>
      <c r="F16" s="1078" t="s">
        <v>242</v>
      </c>
      <c r="G16" s="1078" t="s">
        <v>243</v>
      </c>
      <c r="H16" s="1078" t="s">
        <v>244</v>
      </c>
      <c r="I16" s="1078" t="s">
        <v>245</v>
      </c>
      <c r="J16" s="1078" t="s">
        <v>246</v>
      </c>
      <c r="K16" s="1078" t="s">
        <v>247</v>
      </c>
      <c r="L16" s="1078" t="s">
        <v>248</v>
      </c>
      <c r="M16" s="1078" t="s">
        <v>249</v>
      </c>
      <c r="N16" s="1079" t="s">
        <v>250</v>
      </c>
      <c r="O16" s="873"/>
      <c r="P16" s="1077"/>
      <c r="Q16" s="1078" t="s">
        <v>318</v>
      </c>
      <c r="R16" s="1078" t="s">
        <v>319</v>
      </c>
      <c r="S16" s="1078" t="s">
        <v>320</v>
      </c>
      <c r="T16" s="1079" t="s">
        <v>321</v>
      </c>
      <c r="U16" s="873"/>
      <c r="V16" s="1077"/>
      <c r="W16" s="1078" t="s">
        <v>322</v>
      </c>
      <c r="X16" s="1079" t="s">
        <v>323</v>
      </c>
      <c r="Y16" s="873"/>
      <c r="Z16" s="1077"/>
      <c r="AA16" s="1106" t="s">
        <v>324</v>
      </c>
    </row>
    <row r="17" spans="2:27" ht="19.5" customHeight="1" thickBot="1">
      <c r="B17" s="1080" t="s">
        <v>325</v>
      </c>
      <c r="C17" s="1104">
        <v>121.49</v>
      </c>
      <c r="D17" s="1104">
        <v>113.64</v>
      </c>
      <c r="E17" s="1104">
        <v>115.51</v>
      </c>
      <c r="F17" s="1104">
        <v>115.74</v>
      </c>
      <c r="G17" s="1104">
        <v>111.15</v>
      </c>
      <c r="H17" s="1104">
        <v>107.27</v>
      </c>
      <c r="I17" s="1104">
        <v>109.35</v>
      </c>
      <c r="J17" s="1104">
        <v>108.02</v>
      </c>
      <c r="K17" s="1104">
        <v>104.51</v>
      </c>
      <c r="L17" s="1104">
        <v>94.27</v>
      </c>
      <c r="M17" s="1104">
        <v>88.98</v>
      </c>
      <c r="N17" s="1105">
        <v>85.92</v>
      </c>
      <c r="O17" s="1070"/>
      <c r="P17" s="1080" t="s">
        <v>325</v>
      </c>
      <c r="Q17" s="1104">
        <v>116.53</v>
      </c>
      <c r="R17" s="1104">
        <v>111.37</v>
      </c>
      <c r="S17" s="1104">
        <v>107.33</v>
      </c>
      <c r="T17" s="1105">
        <v>89.88</v>
      </c>
      <c r="U17" s="873"/>
      <c r="V17" s="1080" t="s">
        <v>325</v>
      </c>
      <c r="W17" s="1104">
        <v>113.92</v>
      </c>
      <c r="X17" s="1105">
        <v>98.76</v>
      </c>
      <c r="Y17" s="873"/>
      <c r="Z17" s="1080" t="s">
        <v>325</v>
      </c>
      <c r="AA17" s="1107">
        <v>106.29</v>
      </c>
    </row>
    <row r="18" spans="2:27" ht="19.5" customHeight="1">
      <c r="B18" s="1108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6">
        <v>2007</v>
      </c>
      <c r="C19" s="1103" t="s">
        <v>315</v>
      </c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873"/>
      <c r="P19" s="1076">
        <v>2007</v>
      </c>
      <c r="Q19" s="1792" t="s">
        <v>316</v>
      </c>
      <c r="R19" s="1793"/>
      <c r="S19" s="1793"/>
      <c r="T19" s="1793"/>
      <c r="U19" s="873"/>
      <c r="V19" s="1076">
        <v>2007</v>
      </c>
      <c r="W19" s="1792" t="s">
        <v>317</v>
      </c>
      <c r="X19" s="1792"/>
      <c r="Y19" s="873"/>
      <c r="Z19" s="1076">
        <v>2007</v>
      </c>
      <c r="AA19" s="873"/>
    </row>
    <row r="20" spans="2:27" ht="19.5" customHeight="1" thickBot="1">
      <c r="B20" s="1077"/>
      <c r="C20" s="1078" t="s">
        <v>239</v>
      </c>
      <c r="D20" s="1078" t="s">
        <v>240</v>
      </c>
      <c r="E20" s="1078" t="s">
        <v>241</v>
      </c>
      <c r="F20" s="1078" t="s">
        <v>242</v>
      </c>
      <c r="G20" s="1078" t="s">
        <v>243</v>
      </c>
      <c r="H20" s="1078" t="s">
        <v>244</v>
      </c>
      <c r="I20" s="1078" t="s">
        <v>245</v>
      </c>
      <c r="J20" s="1078" t="s">
        <v>246</v>
      </c>
      <c r="K20" s="1078" t="s">
        <v>247</v>
      </c>
      <c r="L20" s="1078" t="s">
        <v>248</v>
      </c>
      <c r="M20" s="1078" t="s">
        <v>249</v>
      </c>
      <c r="N20" s="1079" t="s">
        <v>250</v>
      </c>
      <c r="O20" s="873"/>
      <c r="P20" s="1077"/>
      <c r="Q20" s="1078" t="s">
        <v>318</v>
      </c>
      <c r="R20" s="1078" t="s">
        <v>319</v>
      </c>
      <c r="S20" s="1078" t="s">
        <v>320</v>
      </c>
      <c r="T20" s="1079" t="s">
        <v>321</v>
      </c>
      <c r="U20" s="873"/>
      <c r="V20" s="1077"/>
      <c r="W20" s="1078" t="s">
        <v>322</v>
      </c>
      <c r="X20" s="1079" t="s">
        <v>323</v>
      </c>
      <c r="Y20" s="873"/>
      <c r="Z20" s="1077"/>
      <c r="AA20" s="1106" t="s">
        <v>324</v>
      </c>
    </row>
    <row r="21" spans="2:27" ht="19.5" customHeight="1" thickBot="1">
      <c r="B21" s="1080" t="s">
        <v>325</v>
      </c>
      <c r="C21" s="1104">
        <v>79.34</v>
      </c>
      <c r="D21" s="1104">
        <v>75.11</v>
      </c>
      <c r="E21" s="1104">
        <v>76</v>
      </c>
      <c r="F21" s="1104">
        <v>81.27</v>
      </c>
      <c r="G21" s="1104">
        <v>78.31</v>
      </c>
      <c r="H21" s="1104">
        <v>78.06</v>
      </c>
      <c r="I21" s="1104">
        <v>91.6</v>
      </c>
      <c r="J21" s="1104">
        <v>88.92</v>
      </c>
      <c r="K21" s="1104">
        <v>82.87</v>
      </c>
      <c r="L21" s="1104">
        <v>75.13</v>
      </c>
      <c r="M21" s="1104">
        <v>68.88</v>
      </c>
      <c r="N21" s="1105">
        <v>71.97</v>
      </c>
      <c r="O21" s="873"/>
      <c r="P21" s="1080" t="s">
        <v>325</v>
      </c>
      <c r="Q21" s="1104">
        <v>76.989999999999995</v>
      </c>
      <c r="R21" s="1104">
        <v>79.17</v>
      </c>
      <c r="S21" s="1104">
        <v>87.83</v>
      </c>
      <c r="T21" s="1105">
        <v>72.19</v>
      </c>
      <c r="U21" s="873"/>
      <c r="V21" s="1080" t="s">
        <v>325</v>
      </c>
      <c r="W21" s="1104">
        <v>78.06</v>
      </c>
      <c r="X21" s="1105">
        <v>80.36</v>
      </c>
      <c r="Y21" s="873"/>
      <c r="Z21" s="1080" t="s">
        <v>325</v>
      </c>
      <c r="AA21" s="1109">
        <v>79.2</v>
      </c>
    </row>
    <row r="22" spans="2:27" ht="19.5" customHeight="1">
      <c r="B22" s="1108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873"/>
      <c r="P22" s="1110"/>
      <c r="Q22" s="1111"/>
      <c r="R22" s="1111"/>
      <c r="S22" s="1111"/>
      <c r="T22" s="1111"/>
      <c r="U22" s="873"/>
      <c r="V22" s="1108"/>
      <c r="W22" s="1072"/>
      <c r="X22" s="1072"/>
      <c r="Y22" s="873"/>
      <c r="Z22" s="1108"/>
      <c r="AA22" s="1112"/>
    </row>
    <row r="23" spans="2:27" ht="19.5" customHeight="1" thickBot="1">
      <c r="B23" s="1076">
        <v>2008</v>
      </c>
      <c r="C23" s="1103" t="s">
        <v>315</v>
      </c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873"/>
      <c r="P23" s="1076">
        <v>2008</v>
      </c>
      <c r="Q23" s="1113" t="s">
        <v>316</v>
      </c>
      <c r="R23" s="1114"/>
      <c r="S23" s="1114"/>
      <c r="T23" s="1114"/>
      <c r="U23" s="873"/>
      <c r="V23" s="1076">
        <v>2008</v>
      </c>
      <c r="W23" s="1113" t="s">
        <v>317</v>
      </c>
      <c r="X23" s="1113"/>
      <c r="Y23" s="873"/>
      <c r="Z23" s="1076">
        <v>2008</v>
      </c>
      <c r="AA23" s="873"/>
    </row>
    <row r="24" spans="2:27" ht="19.5" customHeight="1" thickBot="1">
      <c r="B24" s="1077"/>
      <c r="C24" s="1078" t="s">
        <v>239</v>
      </c>
      <c r="D24" s="1078" t="s">
        <v>240</v>
      </c>
      <c r="E24" s="1078" t="s">
        <v>241</v>
      </c>
      <c r="F24" s="1078" t="s">
        <v>242</v>
      </c>
      <c r="G24" s="1078" t="s">
        <v>243</v>
      </c>
      <c r="H24" s="1078" t="s">
        <v>244</v>
      </c>
      <c r="I24" s="1078" t="s">
        <v>245</v>
      </c>
      <c r="J24" s="1078" t="s">
        <v>246</v>
      </c>
      <c r="K24" s="1078" t="s">
        <v>247</v>
      </c>
      <c r="L24" s="1078" t="s">
        <v>248</v>
      </c>
      <c r="M24" s="1078" t="s">
        <v>249</v>
      </c>
      <c r="N24" s="1079" t="s">
        <v>250</v>
      </c>
      <c r="O24" s="873"/>
      <c r="P24" s="1077"/>
      <c r="Q24" s="1078" t="s">
        <v>318</v>
      </c>
      <c r="R24" s="1078" t="s">
        <v>319</v>
      </c>
      <c r="S24" s="1078" t="s">
        <v>320</v>
      </c>
      <c r="T24" s="1079" t="s">
        <v>321</v>
      </c>
      <c r="U24" s="873"/>
      <c r="V24" s="1077"/>
      <c r="W24" s="1078" t="s">
        <v>322</v>
      </c>
      <c r="X24" s="1079" t="s">
        <v>323</v>
      </c>
      <c r="Y24" s="873"/>
      <c r="Z24" s="1077"/>
      <c r="AA24" s="1106" t="s">
        <v>324</v>
      </c>
    </row>
    <row r="25" spans="2:27" ht="19.5" customHeight="1" thickBot="1">
      <c r="B25" s="1080" t="s">
        <v>325</v>
      </c>
      <c r="C25" s="1104">
        <v>77.84</v>
      </c>
      <c r="D25" s="1104">
        <v>65.98</v>
      </c>
      <c r="E25" s="1104">
        <v>70.89</v>
      </c>
      <c r="F25" s="1104">
        <v>73.06</v>
      </c>
      <c r="G25" s="1104">
        <v>83.41</v>
      </c>
      <c r="H25" s="1104">
        <v>97.9</v>
      </c>
      <c r="I25" s="1104">
        <v>97.96</v>
      </c>
      <c r="J25" s="1104">
        <v>110.52</v>
      </c>
      <c r="K25" s="1104">
        <v>128</v>
      </c>
      <c r="L25" s="1104">
        <v>133.18</v>
      </c>
      <c r="M25" s="1104">
        <v>139.5</v>
      </c>
      <c r="N25" s="1105">
        <v>150.01</v>
      </c>
      <c r="O25" s="873"/>
      <c r="P25" s="1080" t="s">
        <v>325</v>
      </c>
      <c r="Q25" s="1104">
        <v>71.89</v>
      </c>
      <c r="R25" s="1104">
        <v>84.07</v>
      </c>
      <c r="S25" s="1104">
        <v>111.15</v>
      </c>
      <c r="T25" s="1105">
        <v>140.24</v>
      </c>
      <c r="U25" s="873"/>
      <c r="V25" s="1080" t="s">
        <v>325</v>
      </c>
      <c r="W25" s="1104">
        <v>77.94</v>
      </c>
      <c r="X25" s="1105">
        <v>125.48</v>
      </c>
      <c r="Y25" s="873"/>
      <c r="Z25" s="1080" t="s">
        <v>325</v>
      </c>
      <c r="AA25" s="1109">
        <v>101.37</v>
      </c>
    </row>
    <row r="26" spans="2:27" ht="19.5" customHeight="1">
      <c r="B26" s="1108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873"/>
      <c r="P26" s="1110"/>
      <c r="Q26" s="1111"/>
      <c r="R26" s="1111"/>
      <c r="S26" s="1111"/>
      <c r="T26" s="1111"/>
      <c r="U26" s="873"/>
      <c r="V26" s="1108"/>
      <c r="W26" s="1072"/>
      <c r="X26" s="1072"/>
      <c r="Y26" s="873"/>
      <c r="Z26" s="1108"/>
      <c r="AA26" s="1112"/>
    </row>
    <row r="27" spans="2:27" ht="19.5" customHeight="1" thickBot="1">
      <c r="B27" s="1076">
        <v>2009</v>
      </c>
      <c r="C27" s="1103" t="s">
        <v>315</v>
      </c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873"/>
      <c r="P27" s="1076">
        <v>2009</v>
      </c>
      <c r="Q27" s="1113" t="s">
        <v>316</v>
      </c>
      <c r="R27" s="1114"/>
      <c r="S27" s="1114"/>
      <c r="T27" s="1114"/>
      <c r="U27" s="873"/>
      <c r="V27" s="1076">
        <v>2009</v>
      </c>
      <c r="W27" s="1113" t="s">
        <v>317</v>
      </c>
      <c r="X27" s="1113"/>
      <c r="Y27" s="873"/>
      <c r="Z27" s="1076">
        <v>2009</v>
      </c>
      <c r="AA27" s="873"/>
    </row>
    <row r="28" spans="2:27" ht="19.5" customHeight="1" thickBot="1">
      <c r="B28" s="1077"/>
      <c r="C28" s="1078" t="s">
        <v>239</v>
      </c>
      <c r="D28" s="1078" t="s">
        <v>240</v>
      </c>
      <c r="E28" s="1078" t="s">
        <v>241</v>
      </c>
      <c r="F28" s="1078" t="s">
        <v>242</v>
      </c>
      <c r="G28" s="1078" t="s">
        <v>243</v>
      </c>
      <c r="H28" s="1078" t="s">
        <v>244</v>
      </c>
      <c r="I28" s="1078" t="s">
        <v>245</v>
      </c>
      <c r="J28" s="1078" t="s">
        <v>246</v>
      </c>
      <c r="K28" s="1078" t="s">
        <v>247</v>
      </c>
      <c r="L28" s="1078" t="s">
        <v>248</v>
      </c>
      <c r="M28" s="1078" t="s">
        <v>249</v>
      </c>
      <c r="N28" s="1079" t="s">
        <v>250</v>
      </c>
      <c r="O28" s="873"/>
      <c r="P28" s="1077"/>
      <c r="Q28" s="1078" t="s">
        <v>318</v>
      </c>
      <c r="R28" s="1078" t="s">
        <v>319</v>
      </c>
      <c r="S28" s="1078" t="s">
        <v>320</v>
      </c>
      <c r="T28" s="1079" t="s">
        <v>321</v>
      </c>
      <c r="U28" s="873"/>
      <c r="V28" s="1077"/>
      <c r="W28" s="1078" t="s">
        <v>322</v>
      </c>
      <c r="X28" s="1079" t="s">
        <v>323</v>
      </c>
      <c r="Y28" s="873"/>
      <c r="Z28" s="1077"/>
      <c r="AA28" s="1106" t="s">
        <v>324</v>
      </c>
    </row>
    <row r="29" spans="2:27" ht="19.5" customHeight="1" thickBot="1">
      <c r="B29" s="1080" t="s">
        <v>325</v>
      </c>
      <c r="C29" s="1104">
        <v>157.63999999999999</v>
      </c>
      <c r="D29" s="1104">
        <v>164.67</v>
      </c>
      <c r="E29" s="1104">
        <v>184.13</v>
      </c>
      <c r="F29" s="1104">
        <v>190.88</v>
      </c>
      <c r="G29" s="1104">
        <v>189.16</v>
      </c>
      <c r="H29" s="1104">
        <v>189.39</v>
      </c>
      <c r="I29" s="1104">
        <v>193.46</v>
      </c>
      <c r="J29" s="1104">
        <v>187.76</v>
      </c>
      <c r="K29" s="1104">
        <v>181.9</v>
      </c>
      <c r="L29" s="1104">
        <v>165.79</v>
      </c>
      <c r="M29" s="1104">
        <v>157.02000000000001</v>
      </c>
      <c r="N29" s="1105">
        <v>154.63999999999999</v>
      </c>
      <c r="O29" s="873"/>
      <c r="P29" s="1080" t="s">
        <v>325</v>
      </c>
      <c r="Q29" s="1104">
        <v>169.08</v>
      </c>
      <c r="R29" s="1104">
        <v>189.88</v>
      </c>
      <c r="S29" s="1104">
        <v>187.69</v>
      </c>
      <c r="T29" s="1105">
        <v>159.29</v>
      </c>
      <c r="U29" s="873"/>
      <c r="V29" s="1077" t="s">
        <v>325</v>
      </c>
      <c r="W29" s="1078">
        <v>179.76</v>
      </c>
      <c r="X29" s="1079">
        <v>175.01</v>
      </c>
      <c r="Y29" s="873"/>
      <c r="Z29" s="1077" t="s">
        <v>325</v>
      </c>
      <c r="AA29" s="1106">
        <v>177.29</v>
      </c>
    </row>
    <row r="30" spans="2:27" ht="19.5" customHeight="1">
      <c r="B30" s="1108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873"/>
      <c r="P30" s="1110"/>
      <c r="Q30" s="1111"/>
      <c r="R30" s="1111"/>
      <c r="S30" s="1111"/>
      <c r="T30" s="1111"/>
      <c r="U30" s="873"/>
      <c r="V30" s="1108"/>
      <c r="W30" s="1072"/>
      <c r="X30" s="1072"/>
      <c r="Y30" s="873"/>
      <c r="Z30" s="1108"/>
      <c r="AA30" s="1112"/>
    </row>
    <row r="31" spans="2:27" ht="19.5" customHeight="1" thickBot="1">
      <c r="B31" s="1076">
        <v>2010</v>
      </c>
      <c r="C31" s="1103" t="s">
        <v>315</v>
      </c>
      <c r="D31" s="1072"/>
      <c r="E31" s="1072"/>
      <c r="F31" s="1072"/>
      <c r="G31" s="1072"/>
      <c r="H31" s="1072"/>
      <c r="I31" s="1072"/>
      <c r="J31" s="1072"/>
      <c r="K31" s="1072"/>
      <c r="L31" s="1072"/>
      <c r="M31" s="1072"/>
      <c r="N31" s="1072"/>
      <c r="O31" s="873"/>
      <c r="P31" s="1076">
        <v>2010</v>
      </c>
      <c r="Q31" s="1113" t="s">
        <v>316</v>
      </c>
      <c r="R31" s="1114"/>
      <c r="S31" s="1114"/>
      <c r="T31" s="1114"/>
      <c r="U31" s="873"/>
      <c r="V31" s="1076">
        <v>2010</v>
      </c>
      <c r="W31" s="1113" t="s">
        <v>317</v>
      </c>
      <c r="X31" s="1113"/>
      <c r="Y31" s="873"/>
      <c r="Z31" s="1076">
        <v>2010</v>
      </c>
      <c r="AA31" s="873"/>
    </row>
    <row r="32" spans="2:27" ht="19.5" customHeight="1" thickBot="1">
      <c r="B32" s="1077"/>
      <c r="C32" s="1078" t="s">
        <v>239</v>
      </c>
      <c r="D32" s="1078" t="s">
        <v>240</v>
      </c>
      <c r="E32" s="1078" t="s">
        <v>241</v>
      </c>
      <c r="F32" s="1078" t="s">
        <v>242</v>
      </c>
      <c r="G32" s="1078" t="s">
        <v>243</v>
      </c>
      <c r="H32" s="1078" t="s">
        <v>244</v>
      </c>
      <c r="I32" s="1078" t="s">
        <v>245</v>
      </c>
      <c r="J32" s="1078" t="s">
        <v>246</v>
      </c>
      <c r="K32" s="1078" t="s">
        <v>247</v>
      </c>
      <c r="L32" s="1078" t="s">
        <v>248</v>
      </c>
      <c r="M32" s="1078" t="s">
        <v>249</v>
      </c>
      <c r="N32" s="1079" t="s">
        <v>250</v>
      </c>
      <c r="O32" s="873"/>
      <c r="P32" s="1077"/>
      <c r="Q32" s="1078" t="s">
        <v>318</v>
      </c>
      <c r="R32" s="1078" t="s">
        <v>319</v>
      </c>
      <c r="S32" s="1078" t="s">
        <v>320</v>
      </c>
      <c r="T32" s="1079" t="s">
        <v>321</v>
      </c>
      <c r="U32" s="873"/>
      <c r="V32" s="1077"/>
      <c r="W32" s="1078" t="s">
        <v>322</v>
      </c>
      <c r="X32" s="1079" t="s">
        <v>323</v>
      </c>
      <c r="Y32" s="873"/>
      <c r="Z32" s="1077"/>
      <c r="AA32" s="1106" t="s">
        <v>324</v>
      </c>
    </row>
    <row r="33" spans="2:32" ht="19.5" customHeight="1" thickBot="1">
      <c r="B33" s="1080" t="s">
        <v>325</v>
      </c>
      <c r="C33" s="1104">
        <v>146.53</v>
      </c>
      <c r="D33" s="1104">
        <v>135.78</v>
      </c>
      <c r="E33" s="1104">
        <v>151.1</v>
      </c>
      <c r="F33" s="1104">
        <v>148.16</v>
      </c>
      <c r="G33" s="1104">
        <v>138.93</v>
      </c>
      <c r="H33" s="1104">
        <v>131.65</v>
      </c>
      <c r="I33" s="1104">
        <v>121.06</v>
      </c>
      <c r="J33" s="1104">
        <v>113.93</v>
      </c>
      <c r="K33" s="1104">
        <v>103.77</v>
      </c>
      <c r="L33" s="1104">
        <v>89.22</v>
      </c>
      <c r="M33" s="1104">
        <v>87.51</v>
      </c>
      <c r="N33" s="1105">
        <v>80.459999999999994</v>
      </c>
      <c r="O33" s="873"/>
      <c r="P33" s="1080" t="s">
        <v>325</v>
      </c>
      <c r="Q33" s="1104">
        <v>145.30000000000001</v>
      </c>
      <c r="R33" s="1104">
        <v>138.97999999999999</v>
      </c>
      <c r="S33" s="1104">
        <v>112.06</v>
      </c>
      <c r="T33" s="1105">
        <v>85.92</v>
      </c>
      <c r="U33" s="873"/>
      <c r="V33" s="1077" t="s">
        <v>325</v>
      </c>
      <c r="W33" s="1078">
        <v>141.96</v>
      </c>
      <c r="X33" s="1079">
        <v>100.04</v>
      </c>
      <c r="Y33" s="873"/>
      <c r="Z33" s="1077" t="s">
        <v>325</v>
      </c>
      <c r="AA33" s="1106">
        <v>120.97</v>
      </c>
    </row>
    <row r="34" spans="2:32" ht="19.5" customHeight="1">
      <c r="B34" s="1108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873"/>
      <c r="P34" s="1110"/>
      <c r="Q34" s="1111"/>
      <c r="R34" s="1111"/>
      <c r="S34" s="1111"/>
      <c r="T34" s="1111"/>
      <c r="U34" s="873"/>
      <c r="V34" s="1108"/>
      <c r="W34" s="1072"/>
      <c r="X34" s="1072"/>
      <c r="Y34" s="873"/>
      <c r="Z34" s="1108"/>
      <c r="AA34" s="1112"/>
    </row>
    <row r="35" spans="2:32" ht="19.5" customHeight="1" thickBot="1">
      <c r="B35" s="1076">
        <v>2011</v>
      </c>
      <c r="C35" s="1103" t="s">
        <v>315</v>
      </c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873"/>
      <c r="P35" s="1076">
        <v>2011</v>
      </c>
      <c r="Q35" s="1113" t="s">
        <v>316</v>
      </c>
      <c r="R35" s="1114"/>
      <c r="S35" s="1114"/>
      <c r="T35" s="1114"/>
      <c r="U35" s="873"/>
      <c r="V35" s="1076">
        <v>2011</v>
      </c>
      <c r="W35" s="1113" t="s">
        <v>317</v>
      </c>
      <c r="X35" s="1113"/>
      <c r="Y35" s="873"/>
      <c r="Z35" s="1076">
        <v>2011</v>
      </c>
      <c r="AA35" s="873"/>
    </row>
    <row r="36" spans="2:32" ht="19.5" customHeight="1" thickBot="1">
      <c r="B36" s="1077"/>
      <c r="C36" s="1078" t="s">
        <v>239</v>
      </c>
      <c r="D36" s="1078" t="s">
        <v>240</v>
      </c>
      <c r="E36" s="1078" t="s">
        <v>241</v>
      </c>
      <c r="F36" s="1078" t="s">
        <v>242</v>
      </c>
      <c r="G36" s="1078" t="s">
        <v>243</v>
      </c>
      <c r="H36" s="1078" t="s">
        <v>244</v>
      </c>
      <c r="I36" s="1078" t="s">
        <v>245</v>
      </c>
      <c r="J36" s="1078" t="s">
        <v>246</v>
      </c>
      <c r="K36" s="1078" t="s">
        <v>247</v>
      </c>
      <c r="L36" s="1078" t="s">
        <v>248</v>
      </c>
      <c r="M36" s="1078" t="s">
        <v>249</v>
      </c>
      <c r="N36" s="1079" t="s">
        <v>250</v>
      </c>
      <c r="O36" s="873"/>
      <c r="P36" s="1077"/>
      <c r="Q36" s="1078" t="s">
        <v>318</v>
      </c>
      <c r="R36" s="1078" t="s">
        <v>319</v>
      </c>
      <c r="S36" s="1078" t="s">
        <v>320</v>
      </c>
      <c r="T36" s="1079" t="s">
        <v>321</v>
      </c>
      <c r="U36" s="873"/>
      <c r="V36" s="1077"/>
      <c r="W36" s="1078" t="s">
        <v>322</v>
      </c>
      <c r="X36" s="1079" t="s">
        <v>323</v>
      </c>
      <c r="Y36" s="873"/>
      <c r="Z36" s="1077"/>
      <c r="AA36" s="1106" t="s">
        <v>324</v>
      </c>
    </row>
    <row r="37" spans="2:32" ht="19.5" customHeight="1" thickBot="1">
      <c r="B37" s="1080" t="s">
        <v>325</v>
      </c>
      <c r="C37" s="1104">
        <v>78.56</v>
      </c>
      <c r="D37" s="1104">
        <v>79.5</v>
      </c>
      <c r="E37" s="1104">
        <v>95.8</v>
      </c>
      <c r="F37" s="1104">
        <v>112.05</v>
      </c>
      <c r="G37" s="1104">
        <v>115.05</v>
      </c>
      <c r="H37" s="1104">
        <v>113.46</v>
      </c>
      <c r="I37" s="1104">
        <v>126.2</v>
      </c>
      <c r="J37" s="1104">
        <v>126.39</v>
      </c>
      <c r="K37" s="1104">
        <v>131.16</v>
      </c>
      <c r="L37" s="1104">
        <v>135.18</v>
      </c>
      <c r="M37" s="1104">
        <v>142.22999999999999</v>
      </c>
      <c r="N37" s="1105">
        <v>156.77000000000001</v>
      </c>
      <c r="O37" s="873"/>
      <c r="P37" s="1080" t="s">
        <v>325</v>
      </c>
      <c r="Q37" s="1104">
        <v>85.89</v>
      </c>
      <c r="R37" s="1104">
        <v>113.58</v>
      </c>
      <c r="S37" s="1104">
        <v>127.81</v>
      </c>
      <c r="T37" s="1105">
        <v>143.93</v>
      </c>
      <c r="U37" s="873"/>
      <c r="V37" s="1077" t="s">
        <v>325</v>
      </c>
      <c r="W37" s="1078">
        <v>99.62</v>
      </c>
      <c r="X37" s="1079">
        <v>135.55000000000001</v>
      </c>
      <c r="Y37" s="873"/>
      <c r="Z37" s="1077" t="s">
        <v>325</v>
      </c>
      <c r="AA37" s="1106">
        <v>117.31</v>
      </c>
      <c r="AB37" s="491"/>
      <c r="AF37" s="1071"/>
    </row>
    <row r="38" spans="2:32" ht="19.5" customHeight="1">
      <c r="B38" s="1108"/>
      <c r="C38" s="1072"/>
      <c r="D38" s="1072"/>
      <c r="E38" s="1072"/>
      <c r="F38" s="1072"/>
      <c r="G38" s="1072"/>
      <c r="H38" s="1072"/>
      <c r="I38" s="1072"/>
      <c r="J38" s="1072"/>
      <c r="K38" s="1072"/>
      <c r="L38" s="1072"/>
      <c r="M38" s="1072"/>
      <c r="N38" s="1072"/>
      <c r="O38" s="873"/>
      <c r="P38" s="1072"/>
      <c r="Q38" s="1072"/>
      <c r="R38" s="1072"/>
      <c r="S38" s="1072"/>
      <c r="T38" s="1072"/>
      <c r="U38" s="873"/>
      <c r="V38" s="1072"/>
      <c r="W38" s="1072"/>
      <c r="X38" s="1072"/>
      <c r="Y38" s="1072"/>
      <c r="Z38" s="1072"/>
      <c r="AA38" s="1072"/>
      <c r="AF38" s="1071"/>
    </row>
    <row r="39" spans="2:32" ht="19.5" customHeight="1" thickBot="1">
      <c r="B39" s="1076">
        <v>2012</v>
      </c>
      <c r="C39" s="1103" t="s">
        <v>315</v>
      </c>
      <c r="D39" s="1072"/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873"/>
      <c r="P39" s="1076">
        <v>2012</v>
      </c>
      <c r="Q39" s="1113" t="s">
        <v>316</v>
      </c>
      <c r="R39" s="1114"/>
      <c r="S39" s="1114"/>
      <c r="T39" s="1114"/>
      <c r="U39" s="873"/>
      <c r="V39" s="1076">
        <v>2012</v>
      </c>
      <c r="W39" s="1113" t="s">
        <v>317</v>
      </c>
      <c r="X39" s="1113"/>
      <c r="Y39" s="873"/>
      <c r="Z39" s="1076">
        <v>2012</v>
      </c>
      <c r="AA39" s="873"/>
      <c r="AF39" s="1071"/>
    </row>
    <row r="40" spans="2:32" ht="19.5" customHeight="1" thickBot="1">
      <c r="B40" s="1077"/>
      <c r="C40" s="1078" t="s">
        <v>239</v>
      </c>
      <c r="D40" s="1078" t="s">
        <v>240</v>
      </c>
      <c r="E40" s="1078" t="s">
        <v>241</v>
      </c>
      <c r="F40" s="1078" t="s">
        <v>242</v>
      </c>
      <c r="G40" s="1078" t="s">
        <v>243</v>
      </c>
      <c r="H40" s="1078" t="s">
        <v>244</v>
      </c>
      <c r="I40" s="1078" t="s">
        <v>245</v>
      </c>
      <c r="J40" s="1078" t="s">
        <v>246</v>
      </c>
      <c r="K40" s="1078" t="s">
        <v>247</v>
      </c>
      <c r="L40" s="1078" t="s">
        <v>248</v>
      </c>
      <c r="M40" s="1078" t="s">
        <v>249</v>
      </c>
      <c r="N40" s="1079" t="s">
        <v>250</v>
      </c>
      <c r="O40" s="873"/>
      <c r="P40" s="1077"/>
      <c r="Q40" s="1078" t="s">
        <v>318</v>
      </c>
      <c r="R40" s="1078" t="s">
        <v>319</v>
      </c>
      <c r="S40" s="1078" t="s">
        <v>320</v>
      </c>
      <c r="T40" s="1079" t="s">
        <v>321</v>
      </c>
      <c r="U40" s="873"/>
      <c r="V40" s="1077"/>
      <c r="W40" s="1078" t="s">
        <v>322</v>
      </c>
      <c r="X40" s="1079" t="s">
        <v>323</v>
      </c>
      <c r="Y40" s="873"/>
      <c r="Z40" s="1077"/>
      <c r="AA40" s="1106" t="s">
        <v>324</v>
      </c>
      <c r="AF40" s="1071"/>
    </row>
    <row r="41" spans="2:32" ht="19.5" customHeight="1" thickBot="1">
      <c r="B41" s="1080" t="s">
        <v>325</v>
      </c>
      <c r="C41" s="1104">
        <v>164.61</v>
      </c>
      <c r="D41" s="1104">
        <v>169.95</v>
      </c>
      <c r="E41" s="1104">
        <v>176.6</v>
      </c>
      <c r="F41" s="1104">
        <v>182.99</v>
      </c>
      <c r="G41" s="1104">
        <v>183.27</v>
      </c>
      <c r="H41" s="1104">
        <v>176.31</v>
      </c>
      <c r="I41" s="1104">
        <v>175.64</v>
      </c>
      <c r="J41" s="1104">
        <v>178.38</v>
      </c>
      <c r="K41" s="1104">
        <v>185.49</v>
      </c>
      <c r="L41" s="1104">
        <v>186.13</v>
      </c>
      <c r="M41" s="1104">
        <v>184.29</v>
      </c>
      <c r="N41" s="1105">
        <v>177.08</v>
      </c>
      <c r="O41" s="873"/>
      <c r="P41" s="1080" t="s">
        <v>325</v>
      </c>
      <c r="Q41" s="1104">
        <v>170.4</v>
      </c>
      <c r="R41" s="1104">
        <v>180.93</v>
      </c>
      <c r="S41" s="1104">
        <v>179.75</v>
      </c>
      <c r="T41" s="1105">
        <v>183.05</v>
      </c>
      <c r="U41" s="873"/>
      <c r="V41" s="1077" t="s">
        <v>325</v>
      </c>
      <c r="W41" s="1078">
        <v>175.82</v>
      </c>
      <c r="X41" s="1115">
        <v>181.3</v>
      </c>
      <c r="Y41" s="873"/>
      <c r="Z41" s="1077" t="s">
        <v>325</v>
      </c>
      <c r="AA41" s="1116">
        <v>178.6</v>
      </c>
      <c r="AF41" s="1071"/>
    </row>
    <row r="42" spans="2:32" ht="19.5" customHeight="1">
      <c r="B42" s="1108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873"/>
      <c r="P42" s="1072"/>
      <c r="Q42" s="1072"/>
      <c r="R42" s="1072"/>
      <c r="S42" s="1072"/>
      <c r="T42" s="1072"/>
      <c r="U42" s="873"/>
      <c r="V42" s="1072"/>
      <c r="W42" s="1072"/>
      <c r="X42" s="1072"/>
      <c r="Y42" s="1072"/>
      <c r="Z42" s="1072"/>
      <c r="AA42" s="1072"/>
      <c r="AF42" s="1071"/>
    </row>
    <row r="43" spans="2:32" ht="19.5" customHeight="1" thickBot="1">
      <c r="B43" s="1076">
        <v>2013</v>
      </c>
      <c r="C43" s="1103" t="s">
        <v>315</v>
      </c>
      <c r="D43" s="1072"/>
      <c r="E43" s="1072"/>
      <c r="F43" s="1072"/>
      <c r="G43" s="1072"/>
      <c r="H43" s="1072"/>
      <c r="I43" s="1072"/>
      <c r="J43" s="1072"/>
      <c r="K43" s="1072"/>
      <c r="L43" s="1072"/>
      <c r="M43" s="1072"/>
      <c r="N43" s="1072"/>
      <c r="O43" s="873"/>
      <c r="P43" s="1076">
        <v>2013</v>
      </c>
      <c r="Q43" s="1113" t="s">
        <v>316</v>
      </c>
      <c r="R43" s="1114"/>
      <c r="S43" s="1114"/>
      <c r="T43" s="1114"/>
      <c r="U43" s="873"/>
      <c r="V43" s="1076">
        <v>2013</v>
      </c>
      <c r="W43" s="1113" t="s">
        <v>317</v>
      </c>
      <c r="X43" s="1113"/>
      <c r="Y43" s="873"/>
      <c r="Z43" s="1076">
        <v>2013</v>
      </c>
      <c r="AA43" s="873"/>
      <c r="AF43" s="1071"/>
    </row>
    <row r="44" spans="2:32" ht="19.5" customHeight="1" thickBot="1">
      <c r="B44" s="1077"/>
      <c r="C44" s="1078" t="s">
        <v>239</v>
      </c>
      <c r="D44" s="1078" t="s">
        <v>240</v>
      </c>
      <c r="E44" s="1078" t="s">
        <v>241</v>
      </c>
      <c r="F44" s="1078" t="s">
        <v>242</v>
      </c>
      <c r="G44" s="1078" t="s">
        <v>243</v>
      </c>
      <c r="H44" s="1078" t="s">
        <v>244</v>
      </c>
      <c r="I44" s="1078" t="s">
        <v>245</v>
      </c>
      <c r="J44" s="1078" t="s">
        <v>246</v>
      </c>
      <c r="K44" s="1078" t="s">
        <v>247</v>
      </c>
      <c r="L44" s="1078" t="s">
        <v>248</v>
      </c>
      <c r="M44" s="1078" t="s">
        <v>249</v>
      </c>
      <c r="N44" s="1079" t="s">
        <v>250</v>
      </c>
      <c r="O44" s="873"/>
      <c r="P44" s="1077"/>
      <c r="Q44" s="1078" t="s">
        <v>318</v>
      </c>
      <c r="R44" s="1078" t="s">
        <v>319</v>
      </c>
      <c r="S44" s="1078" t="s">
        <v>320</v>
      </c>
      <c r="T44" s="1079" t="s">
        <v>321</v>
      </c>
      <c r="U44" s="873"/>
      <c r="V44" s="1077"/>
      <c r="W44" s="1078" t="s">
        <v>322</v>
      </c>
      <c r="X44" s="1079" t="s">
        <v>323</v>
      </c>
      <c r="Y44" s="873"/>
      <c r="Z44" s="1077"/>
      <c r="AA44" s="1106" t="s">
        <v>324</v>
      </c>
      <c r="AF44" s="1071"/>
    </row>
    <row r="45" spans="2:32" ht="19.5" customHeight="1" thickBot="1">
      <c r="B45" s="1080" t="s">
        <v>325</v>
      </c>
      <c r="C45" s="1104">
        <v>173.39</v>
      </c>
      <c r="D45" s="1104">
        <v>168.68</v>
      </c>
      <c r="E45" s="1104">
        <v>172.45</v>
      </c>
      <c r="F45" s="1104">
        <v>175.46</v>
      </c>
      <c r="G45" s="1104">
        <v>174.43</v>
      </c>
      <c r="H45" s="1104">
        <v>175.06</v>
      </c>
      <c r="I45" s="1104">
        <v>172.62</v>
      </c>
      <c r="J45" s="1104">
        <v>172.44</v>
      </c>
      <c r="K45" s="1104">
        <v>180.5</v>
      </c>
      <c r="L45" s="1104">
        <v>173.82</v>
      </c>
      <c r="M45" s="1104">
        <v>167.38</v>
      </c>
      <c r="N45" s="1105">
        <v>163.43</v>
      </c>
      <c r="O45" s="873"/>
      <c r="P45" s="1080" t="s">
        <v>325</v>
      </c>
      <c r="Q45" s="1104">
        <v>171.59</v>
      </c>
      <c r="R45" s="1104">
        <v>174.95</v>
      </c>
      <c r="S45" s="1104">
        <v>174.8</v>
      </c>
      <c r="T45" s="1105">
        <v>169.13</v>
      </c>
      <c r="U45" s="873"/>
      <c r="V45" s="1077" t="s">
        <v>325</v>
      </c>
      <c r="W45" s="1078">
        <v>173.22</v>
      </c>
      <c r="X45" s="1079">
        <v>172.22</v>
      </c>
      <c r="Y45" s="873"/>
      <c r="Z45" s="1077" t="s">
        <v>325</v>
      </c>
      <c r="AA45" s="1106">
        <v>172.76</v>
      </c>
      <c r="AF45" s="1071"/>
    </row>
    <row r="46" spans="2:32" ht="19.5" customHeight="1">
      <c r="B46" s="1108"/>
      <c r="C46" s="1072"/>
      <c r="D46" s="1072"/>
      <c r="E46" s="1072"/>
      <c r="F46" s="1072"/>
      <c r="G46" s="1072"/>
      <c r="H46" s="1072"/>
      <c r="I46" s="1072"/>
      <c r="J46" s="1072"/>
      <c r="K46" s="1072"/>
      <c r="L46" s="1072"/>
      <c r="M46" s="1072"/>
      <c r="N46" s="1072"/>
      <c r="O46" s="873"/>
      <c r="P46" s="1072"/>
      <c r="Q46" s="1072"/>
      <c r="R46" s="1072"/>
      <c r="S46" s="1072"/>
      <c r="T46" s="1072"/>
      <c r="U46" s="873"/>
      <c r="V46" s="1072"/>
      <c r="W46" s="1072"/>
      <c r="X46" s="1072"/>
      <c r="Y46" s="1072"/>
      <c r="Z46" s="1072"/>
      <c r="AA46" s="1072"/>
      <c r="AF46" s="1071"/>
    </row>
    <row r="47" spans="2:32" ht="19.5" customHeight="1" thickBot="1">
      <c r="B47" s="1076">
        <v>2014</v>
      </c>
      <c r="C47" s="1103" t="s">
        <v>315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873"/>
      <c r="P47" s="1076">
        <v>2014</v>
      </c>
      <c r="Q47" s="1113" t="s">
        <v>316</v>
      </c>
      <c r="R47" s="1114"/>
      <c r="S47" s="1114"/>
      <c r="T47" s="1114"/>
      <c r="U47" s="873"/>
      <c r="V47" s="1076">
        <v>2014</v>
      </c>
      <c r="W47" s="1113" t="s">
        <v>317</v>
      </c>
      <c r="X47" s="1113"/>
      <c r="Y47" s="873"/>
      <c r="Z47" s="1076">
        <v>2014</v>
      </c>
      <c r="AA47" s="873"/>
      <c r="AF47" s="1071"/>
    </row>
    <row r="48" spans="2:32" ht="19.5" customHeight="1" thickBot="1">
      <c r="B48" s="1077"/>
      <c r="C48" s="1078" t="s">
        <v>239</v>
      </c>
      <c r="D48" s="1078" t="s">
        <v>240</v>
      </c>
      <c r="E48" s="1078" t="s">
        <v>241</v>
      </c>
      <c r="F48" s="1078" t="s">
        <v>242</v>
      </c>
      <c r="G48" s="1078" t="s">
        <v>243</v>
      </c>
      <c r="H48" s="1078" t="s">
        <v>244</v>
      </c>
      <c r="I48" s="1078" t="s">
        <v>245</v>
      </c>
      <c r="J48" s="1078" t="s">
        <v>246</v>
      </c>
      <c r="K48" s="1078" t="s">
        <v>247</v>
      </c>
      <c r="L48" s="1078" t="s">
        <v>248</v>
      </c>
      <c r="M48" s="1078" t="s">
        <v>249</v>
      </c>
      <c r="N48" s="1079" t="s">
        <v>250</v>
      </c>
      <c r="O48" s="873"/>
      <c r="P48" s="1077"/>
      <c r="Q48" s="1078" t="s">
        <v>318</v>
      </c>
      <c r="R48" s="1078" t="s">
        <v>319</v>
      </c>
      <c r="S48" s="1078" t="s">
        <v>320</v>
      </c>
      <c r="T48" s="1079" t="s">
        <v>321</v>
      </c>
      <c r="U48" s="873"/>
      <c r="V48" s="1077"/>
      <c r="W48" s="1078" t="s">
        <v>322</v>
      </c>
      <c r="X48" s="1079" t="s">
        <v>323</v>
      </c>
      <c r="Y48" s="873"/>
      <c r="Z48" s="1077"/>
      <c r="AA48" s="1106" t="s">
        <v>324</v>
      </c>
      <c r="AF48" s="1071"/>
    </row>
    <row r="49" spans="2:35" ht="19.5" customHeight="1" thickBot="1">
      <c r="B49" s="1080" t="s">
        <v>325</v>
      </c>
      <c r="C49" s="1104">
        <v>167.21</v>
      </c>
      <c r="D49" s="1104">
        <v>161.33000000000001</v>
      </c>
      <c r="E49" s="1104">
        <v>166.11</v>
      </c>
      <c r="F49" s="1104">
        <v>174.34</v>
      </c>
      <c r="G49" s="1104">
        <v>176.06</v>
      </c>
      <c r="H49" s="1104">
        <v>170.78</v>
      </c>
      <c r="I49" s="1104">
        <v>164.81</v>
      </c>
      <c r="J49" s="1104">
        <v>164.4</v>
      </c>
      <c r="K49" s="1104">
        <v>167.18</v>
      </c>
      <c r="L49" s="1104">
        <v>160.56</v>
      </c>
      <c r="M49" s="1104">
        <v>158.87</v>
      </c>
      <c r="N49" s="1105">
        <v>152.19</v>
      </c>
      <c r="O49" s="873"/>
      <c r="P49" s="1080" t="s">
        <v>325</v>
      </c>
      <c r="Q49" s="1104">
        <v>164.85</v>
      </c>
      <c r="R49" s="1104">
        <v>173.84</v>
      </c>
      <c r="S49" s="1104">
        <v>165.41</v>
      </c>
      <c r="T49" s="1105">
        <v>157.51</v>
      </c>
      <c r="U49" s="873"/>
      <c r="V49" s="1077" t="s">
        <v>325</v>
      </c>
      <c r="W49" s="1078">
        <v>169.45</v>
      </c>
      <c r="X49" s="1079">
        <v>161.41999999999999</v>
      </c>
      <c r="Y49" s="873"/>
      <c r="Z49" s="1077" t="s">
        <v>325</v>
      </c>
      <c r="AA49" s="1106">
        <v>165.25</v>
      </c>
      <c r="AF49" s="1071"/>
    </row>
    <row r="50" spans="2:35" ht="19.5" customHeight="1">
      <c r="B50" s="1108"/>
      <c r="C50" s="1072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2"/>
      <c r="O50" s="873"/>
      <c r="P50" s="1072"/>
      <c r="Q50" s="1072"/>
      <c r="R50" s="1072"/>
      <c r="S50" s="1072"/>
      <c r="T50" s="1072"/>
      <c r="U50" s="873"/>
      <c r="V50" s="1072"/>
      <c r="W50" s="1072"/>
      <c r="X50" s="1072"/>
      <c r="Y50" s="1072"/>
      <c r="Z50" s="1072"/>
      <c r="AA50" s="1072"/>
      <c r="AF50" s="1071"/>
    </row>
    <row r="51" spans="2:35" ht="19.5" customHeight="1" thickBot="1">
      <c r="B51" s="1076">
        <v>2015</v>
      </c>
      <c r="C51" s="1103" t="s">
        <v>315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873"/>
      <c r="P51" s="1076">
        <v>2015</v>
      </c>
      <c r="Q51" s="1113" t="s">
        <v>316</v>
      </c>
      <c r="R51" s="1114"/>
      <c r="S51" s="1114"/>
      <c r="T51" s="1114"/>
      <c r="U51" s="873"/>
      <c r="V51" s="1076">
        <v>2015</v>
      </c>
      <c r="W51" s="1113" t="s">
        <v>317</v>
      </c>
      <c r="X51" s="1113"/>
      <c r="Y51" s="873"/>
      <c r="Z51" s="1076">
        <v>2015</v>
      </c>
      <c r="AA51" s="873"/>
      <c r="AF51" s="1071"/>
    </row>
    <row r="52" spans="2:35" ht="19.5" customHeight="1" thickBot="1">
      <c r="B52" s="1077"/>
      <c r="C52" s="1078" t="s">
        <v>239</v>
      </c>
      <c r="D52" s="1078" t="s">
        <v>240</v>
      </c>
      <c r="E52" s="1078" t="s">
        <v>241</v>
      </c>
      <c r="F52" s="1078" t="s">
        <v>242</v>
      </c>
      <c r="G52" s="1078" t="s">
        <v>243</v>
      </c>
      <c r="H52" s="1078" t="s">
        <v>244</v>
      </c>
      <c r="I52" s="1078" t="s">
        <v>245</v>
      </c>
      <c r="J52" s="1078" t="s">
        <v>246</v>
      </c>
      <c r="K52" s="1078" t="s">
        <v>247</v>
      </c>
      <c r="L52" s="1078" t="s">
        <v>248</v>
      </c>
      <c r="M52" s="1078" t="s">
        <v>249</v>
      </c>
      <c r="N52" s="1079" t="s">
        <v>250</v>
      </c>
      <c r="O52" s="873"/>
      <c r="P52" s="1077"/>
      <c r="Q52" s="1078" t="s">
        <v>318</v>
      </c>
      <c r="R52" s="1078" t="s">
        <v>319</v>
      </c>
      <c r="S52" s="1078" t="s">
        <v>320</v>
      </c>
      <c r="T52" s="1079" t="s">
        <v>321</v>
      </c>
      <c r="U52" s="873"/>
      <c r="V52" s="1077"/>
      <c r="W52" s="1078" t="s">
        <v>322</v>
      </c>
      <c r="X52" s="1079" t="s">
        <v>323</v>
      </c>
      <c r="Y52" s="873"/>
      <c r="Z52" s="1077"/>
      <c r="AA52" s="1106" t="s">
        <v>324</v>
      </c>
      <c r="AF52" s="1071"/>
    </row>
    <row r="53" spans="2:35" ht="19.5" customHeight="1" thickBot="1">
      <c r="B53" s="1080" t="s">
        <v>325</v>
      </c>
      <c r="C53" s="1104">
        <v>150.22</v>
      </c>
      <c r="D53" s="1104">
        <v>151.1</v>
      </c>
      <c r="E53" s="1104">
        <v>156.03</v>
      </c>
      <c r="F53" s="1104">
        <v>162.61000000000001</v>
      </c>
      <c r="G53" s="1104">
        <v>160.38999999999999</v>
      </c>
      <c r="H53" s="1104">
        <v>158.78</v>
      </c>
      <c r="I53" s="1104">
        <v>150.13999999999999</v>
      </c>
      <c r="J53" s="1104">
        <v>148.04</v>
      </c>
      <c r="K53" s="1104">
        <v>149.5</v>
      </c>
      <c r="L53" s="1104">
        <v>147.91999999999999</v>
      </c>
      <c r="M53" s="1104">
        <v>141.63</v>
      </c>
      <c r="N53" s="1105">
        <v>135.77000000000001</v>
      </c>
      <c r="O53" s="873"/>
      <c r="P53" s="1080" t="s">
        <v>325</v>
      </c>
      <c r="Q53" s="1104">
        <v>152.46</v>
      </c>
      <c r="R53" s="1104">
        <v>160.72999999999999</v>
      </c>
      <c r="S53" s="1104">
        <v>149.34</v>
      </c>
      <c r="T53" s="1105">
        <v>141.62</v>
      </c>
      <c r="U53" s="873"/>
      <c r="V53" s="1077" t="s">
        <v>325</v>
      </c>
      <c r="W53" s="1078">
        <v>156.76</v>
      </c>
      <c r="X53" s="1079">
        <v>145.74</v>
      </c>
      <c r="Y53" s="873"/>
      <c r="Z53" s="1077" t="s">
        <v>325</v>
      </c>
      <c r="AA53" s="1106">
        <v>151.05000000000001</v>
      </c>
      <c r="AF53" s="1071"/>
    </row>
    <row r="54" spans="2:35" ht="19.5" customHeight="1">
      <c r="B54" s="1108"/>
      <c r="C54" s="1072"/>
      <c r="D54" s="1072"/>
      <c r="E54" s="1072"/>
      <c r="F54" s="1072"/>
      <c r="G54" s="1072"/>
      <c r="H54" s="1072"/>
      <c r="I54" s="1072"/>
      <c r="J54" s="1072"/>
      <c r="K54" s="1072"/>
      <c r="L54" s="1072"/>
      <c r="M54" s="1072"/>
      <c r="N54" s="1072"/>
      <c r="O54" s="873"/>
      <c r="P54" s="1072"/>
      <c r="Q54" s="1072"/>
      <c r="R54" s="1072"/>
      <c r="S54" s="1072"/>
      <c r="T54" s="1072"/>
      <c r="U54" s="873"/>
      <c r="V54" s="1072"/>
      <c r="W54" s="1072"/>
      <c r="X54" s="1072"/>
      <c r="Y54" s="1072"/>
      <c r="Z54" s="1072"/>
      <c r="AA54" s="1072"/>
      <c r="AF54" s="1071"/>
    </row>
    <row r="55" spans="2:35" ht="19.5" customHeight="1" thickBot="1">
      <c r="B55" s="1076">
        <v>2016</v>
      </c>
      <c r="C55" s="1103" t="s">
        <v>315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873"/>
      <c r="P55" s="1076">
        <v>2016</v>
      </c>
      <c r="Q55" s="1113" t="s">
        <v>316</v>
      </c>
      <c r="R55" s="1114"/>
      <c r="S55" s="1114"/>
      <c r="T55" s="1114"/>
      <c r="U55" s="873"/>
      <c r="V55" s="1076">
        <v>2016</v>
      </c>
      <c r="W55" s="1113" t="s">
        <v>317</v>
      </c>
      <c r="X55" s="1113"/>
      <c r="Y55" s="873"/>
      <c r="Z55" s="1076">
        <v>2016</v>
      </c>
      <c r="AA55" s="873"/>
      <c r="AF55" s="1071"/>
    </row>
    <row r="56" spans="2:35" ht="19.5" customHeight="1" thickBot="1">
      <c r="B56" s="1077"/>
      <c r="C56" s="1078" t="s">
        <v>239</v>
      </c>
      <c r="D56" s="1078" t="s">
        <v>240</v>
      </c>
      <c r="E56" s="1078" t="s">
        <v>241</v>
      </c>
      <c r="F56" s="1078" t="s">
        <v>242</v>
      </c>
      <c r="G56" s="1078" t="s">
        <v>243</v>
      </c>
      <c r="H56" s="1078" t="s">
        <v>244</v>
      </c>
      <c r="I56" s="1078" t="s">
        <v>245</v>
      </c>
      <c r="J56" s="1078" t="s">
        <v>246</v>
      </c>
      <c r="K56" s="1078" t="s">
        <v>247</v>
      </c>
      <c r="L56" s="1078" t="s">
        <v>248</v>
      </c>
      <c r="M56" s="1078" t="s">
        <v>249</v>
      </c>
      <c r="N56" s="1079" t="s">
        <v>250</v>
      </c>
      <c r="O56" s="873"/>
      <c r="P56" s="1077"/>
      <c r="Q56" s="1078" t="s">
        <v>318</v>
      </c>
      <c r="R56" s="1078" t="s">
        <v>319</v>
      </c>
      <c r="S56" s="1078" t="s">
        <v>320</v>
      </c>
      <c r="T56" s="1079" t="s">
        <v>321</v>
      </c>
      <c r="U56" s="873"/>
      <c r="V56" s="1077"/>
      <c r="W56" s="1078" t="s">
        <v>322</v>
      </c>
      <c r="X56" s="1079" t="s">
        <v>323</v>
      </c>
      <c r="Y56" s="873"/>
      <c r="Z56" s="1077"/>
      <c r="AA56" s="1106" t="s">
        <v>324</v>
      </c>
      <c r="AF56" s="1071"/>
    </row>
    <row r="57" spans="2:35" ht="19.5" customHeight="1" thickBot="1">
      <c r="B57" s="1080" t="s">
        <v>325</v>
      </c>
      <c r="C57" s="1104">
        <v>132.08000000000001</v>
      </c>
      <c r="D57" s="1104">
        <v>131.72</v>
      </c>
      <c r="E57" s="1104">
        <v>140.28</v>
      </c>
      <c r="F57" s="1104">
        <v>147.78</v>
      </c>
      <c r="G57" s="1104">
        <v>149.07</v>
      </c>
      <c r="H57" s="1104">
        <v>153.72999999999999</v>
      </c>
      <c r="I57" s="1104">
        <v>157.59</v>
      </c>
      <c r="J57" s="1104">
        <v>163.19999999999999</v>
      </c>
      <c r="K57" s="1104">
        <v>168.82</v>
      </c>
      <c r="L57" s="1104">
        <v>169.74</v>
      </c>
      <c r="M57" s="1104">
        <v>172.36</v>
      </c>
      <c r="N57" s="1105">
        <v>176.74</v>
      </c>
      <c r="O57" s="873"/>
      <c r="P57" s="1080" t="s">
        <v>325</v>
      </c>
      <c r="Q57" s="1104">
        <v>135.25</v>
      </c>
      <c r="R57" s="1104">
        <v>150.47999999999999</v>
      </c>
      <c r="S57" s="1104">
        <v>162.43</v>
      </c>
      <c r="T57" s="1105">
        <v>172.56</v>
      </c>
      <c r="U57" s="873"/>
      <c r="V57" s="1077" t="s">
        <v>325</v>
      </c>
      <c r="W57" s="1078">
        <v>143.08000000000001</v>
      </c>
      <c r="X57" s="1079">
        <v>166.26</v>
      </c>
      <c r="Y57" s="873"/>
      <c r="Z57" s="1077" t="s">
        <v>325</v>
      </c>
      <c r="AA57" s="1106">
        <v>152.68</v>
      </c>
      <c r="AF57" s="1073"/>
      <c r="AH57" s="1074"/>
      <c r="AI57" s="1074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6">
        <v>2017</v>
      </c>
      <c r="C59" s="1103" t="s">
        <v>315</v>
      </c>
      <c r="D59" s="1072"/>
      <c r="E59" s="1072"/>
      <c r="F59" s="1072"/>
      <c r="G59" s="1072"/>
      <c r="H59" s="1072"/>
      <c r="I59" s="1072"/>
      <c r="J59" s="1072"/>
      <c r="K59" s="1072"/>
      <c r="L59" s="1072"/>
      <c r="M59" s="1072"/>
      <c r="N59" s="1072"/>
      <c r="O59" s="873"/>
      <c r="P59" s="1076">
        <v>2017</v>
      </c>
      <c r="Q59" s="1113" t="s">
        <v>316</v>
      </c>
      <c r="R59" s="1114"/>
      <c r="S59" s="1114"/>
      <c r="T59" s="1114"/>
      <c r="U59" s="873"/>
      <c r="V59" s="1076">
        <v>2017</v>
      </c>
      <c r="W59" s="1113" t="s">
        <v>317</v>
      </c>
      <c r="X59" s="1113"/>
      <c r="Y59" s="873"/>
      <c r="Z59" s="1076">
        <v>2017</v>
      </c>
      <c r="AA59" s="873"/>
    </row>
    <row r="60" spans="2:35" ht="13.5" thickBot="1">
      <c r="B60" s="1077"/>
      <c r="C60" s="1078" t="s">
        <v>239</v>
      </c>
      <c r="D60" s="1078" t="s">
        <v>240</v>
      </c>
      <c r="E60" s="1078" t="s">
        <v>241</v>
      </c>
      <c r="F60" s="1078" t="s">
        <v>242</v>
      </c>
      <c r="G60" s="1078" t="s">
        <v>243</v>
      </c>
      <c r="H60" s="1078" t="s">
        <v>244</v>
      </c>
      <c r="I60" s="1078" t="s">
        <v>245</v>
      </c>
      <c r="J60" s="1078" t="s">
        <v>246</v>
      </c>
      <c r="K60" s="1078" t="s">
        <v>247</v>
      </c>
      <c r="L60" s="1078" t="s">
        <v>248</v>
      </c>
      <c r="M60" s="1078" t="s">
        <v>249</v>
      </c>
      <c r="N60" s="1079" t="s">
        <v>250</v>
      </c>
      <c r="O60" s="873"/>
      <c r="P60" s="1077"/>
      <c r="Q60" s="1078" t="s">
        <v>318</v>
      </c>
      <c r="R60" s="1078" t="s">
        <v>319</v>
      </c>
      <c r="S60" s="1078" t="s">
        <v>320</v>
      </c>
      <c r="T60" s="1079" t="s">
        <v>321</v>
      </c>
      <c r="U60" s="873"/>
      <c r="V60" s="1077"/>
      <c r="W60" s="1078" t="s">
        <v>322</v>
      </c>
      <c r="X60" s="1079" t="s">
        <v>323</v>
      </c>
      <c r="Y60" s="873"/>
      <c r="Z60" s="1077"/>
      <c r="AA60" s="1106" t="s">
        <v>324</v>
      </c>
    </row>
    <row r="61" spans="2:35" ht="13.5" thickBot="1">
      <c r="B61" s="1080" t="s">
        <v>325</v>
      </c>
      <c r="C61" s="1104">
        <v>178.04</v>
      </c>
      <c r="D61" s="1104">
        <v>179.33</v>
      </c>
      <c r="E61" s="1104">
        <v>183.14</v>
      </c>
      <c r="F61" s="1104">
        <v>195.51</v>
      </c>
      <c r="G61" s="1104">
        <v>203.24</v>
      </c>
      <c r="H61" s="1104">
        <v>209.23</v>
      </c>
      <c r="I61" s="1104">
        <v>204.37</v>
      </c>
      <c r="J61" s="1104">
        <v>196.31</v>
      </c>
      <c r="K61" s="1104">
        <v>196.12</v>
      </c>
      <c r="L61" s="1104">
        <v>195.15</v>
      </c>
      <c r="M61" s="1104">
        <v>190.16</v>
      </c>
      <c r="N61" s="1105">
        <v>186.6</v>
      </c>
      <c r="O61" s="873"/>
      <c r="P61" s="1080" t="s">
        <v>325</v>
      </c>
      <c r="Q61" s="1104">
        <v>180.49</v>
      </c>
      <c r="R61" s="1104">
        <v>203.2</v>
      </c>
      <c r="S61" s="1104">
        <v>198.96</v>
      </c>
      <c r="T61" s="1105">
        <v>190.89</v>
      </c>
      <c r="U61" s="873"/>
      <c r="V61" s="1080" t="s">
        <v>325</v>
      </c>
      <c r="W61" s="1078">
        <v>191.63</v>
      </c>
      <c r="X61" s="1079">
        <v>195.21</v>
      </c>
      <c r="Y61" s="873"/>
      <c r="Z61" s="1077" t="s">
        <v>325</v>
      </c>
      <c r="AA61" s="1106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6">
        <v>2018</v>
      </c>
      <c r="C63" s="1103" t="s">
        <v>315</v>
      </c>
      <c r="D63" s="1072"/>
      <c r="E63" s="1072"/>
      <c r="F63" s="1072"/>
      <c r="G63" s="1072"/>
      <c r="H63" s="1072"/>
      <c r="I63" s="1072"/>
      <c r="J63" s="1072"/>
      <c r="K63" s="1072"/>
      <c r="L63" s="1072"/>
      <c r="M63" s="1072"/>
      <c r="N63" s="1072"/>
      <c r="O63" s="873"/>
      <c r="P63" s="1076">
        <v>2018</v>
      </c>
      <c r="Q63" s="1113" t="s">
        <v>316</v>
      </c>
      <c r="R63" s="1114"/>
      <c r="S63" s="1114"/>
      <c r="T63" s="1114"/>
      <c r="U63" s="873"/>
      <c r="V63" s="1076">
        <v>2018</v>
      </c>
      <c r="W63" s="1113" t="s">
        <v>317</v>
      </c>
      <c r="X63" s="1113"/>
      <c r="Y63" s="873"/>
      <c r="Z63" s="1076">
        <v>2018</v>
      </c>
      <c r="AA63" s="873"/>
    </row>
    <row r="64" spans="2:35" ht="13.5" thickBot="1">
      <c r="B64" s="1077"/>
      <c r="C64" s="1078" t="s">
        <v>239</v>
      </c>
      <c r="D64" s="1078" t="s">
        <v>240</v>
      </c>
      <c r="E64" s="1078" t="s">
        <v>241</v>
      </c>
      <c r="F64" s="1078" t="s">
        <v>242</v>
      </c>
      <c r="G64" s="1078" t="s">
        <v>243</v>
      </c>
      <c r="H64" s="1078" t="s">
        <v>244</v>
      </c>
      <c r="I64" s="1078" t="s">
        <v>245</v>
      </c>
      <c r="J64" s="1078" t="s">
        <v>246</v>
      </c>
      <c r="K64" s="1078" t="s">
        <v>247</v>
      </c>
      <c r="L64" s="1078" t="s">
        <v>248</v>
      </c>
      <c r="M64" s="1078" t="s">
        <v>249</v>
      </c>
      <c r="N64" s="1079" t="s">
        <v>250</v>
      </c>
      <c r="O64" s="873"/>
      <c r="P64" s="1077"/>
      <c r="Q64" s="1078" t="s">
        <v>318</v>
      </c>
      <c r="R64" s="1078" t="s">
        <v>319</v>
      </c>
      <c r="S64" s="1078" t="s">
        <v>320</v>
      </c>
      <c r="T64" s="1079" t="s">
        <v>321</v>
      </c>
      <c r="U64" s="873"/>
      <c r="V64" s="1077"/>
      <c r="W64" s="1078" t="s">
        <v>322</v>
      </c>
      <c r="X64" s="1079" t="s">
        <v>323</v>
      </c>
      <c r="Y64" s="873"/>
      <c r="Z64" s="1077"/>
      <c r="AA64" s="1106" t="s">
        <v>324</v>
      </c>
    </row>
    <row r="65" spans="2:30" ht="13.5" thickBot="1">
      <c r="B65" s="1080" t="s">
        <v>325</v>
      </c>
      <c r="C65" s="1104">
        <v>185.33</v>
      </c>
      <c r="D65" s="1104">
        <v>180.1</v>
      </c>
      <c r="E65" s="1104">
        <v>184.16</v>
      </c>
      <c r="F65" s="1104">
        <v>190.89</v>
      </c>
      <c r="G65" s="1104">
        <v>183.51</v>
      </c>
      <c r="H65" s="1104">
        <v>180.03</v>
      </c>
      <c r="I65" s="1104">
        <v>184.73</v>
      </c>
      <c r="J65" s="1104">
        <v>180.82</v>
      </c>
      <c r="K65" s="1104">
        <v>177.45</v>
      </c>
      <c r="L65" s="1104">
        <v>179.98</v>
      </c>
      <c r="M65" s="1104">
        <v>168.09</v>
      </c>
      <c r="N65" s="1105">
        <v>166.58</v>
      </c>
      <c r="O65" s="873"/>
      <c r="P65" s="1080" t="s">
        <v>325</v>
      </c>
      <c r="Q65" s="1104">
        <v>183.45</v>
      </c>
      <c r="R65" s="1104">
        <v>184.56</v>
      </c>
      <c r="S65" s="1104">
        <v>181.16</v>
      </c>
      <c r="T65" s="1105">
        <v>172.43</v>
      </c>
      <c r="U65" s="873"/>
      <c r="V65" s="1080" t="s">
        <v>325</v>
      </c>
      <c r="W65" s="1078">
        <v>183.96</v>
      </c>
      <c r="X65" s="1079">
        <v>176.78</v>
      </c>
      <c r="Y65" s="873"/>
      <c r="Z65" s="1080" t="s">
        <v>325</v>
      </c>
      <c r="AA65" s="1106">
        <v>180.63</v>
      </c>
      <c r="AD65" s="1075"/>
    </row>
    <row r="66" spans="2:30">
      <c r="Y66" s="873"/>
      <c r="AA66" s="491"/>
      <c r="AB66" s="1074"/>
    </row>
    <row r="67" spans="2:30" ht="15.75" thickBot="1">
      <c r="B67" s="1076">
        <v>2019</v>
      </c>
      <c r="C67" s="1103" t="s">
        <v>315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873"/>
      <c r="P67" s="1076">
        <v>2019</v>
      </c>
      <c r="Q67" s="1397" t="s">
        <v>316</v>
      </c>
      <c r="R67" s="1398"/>
      <c r="S67" s="1398"/>
      <c r="T67" s="1398"/>
      <c r="U67" s="873"/>
      <c r="V67" s="1076">
        <v>2019</v>
      </c>
      <c r="W67" s="1397" t="s">
        <v>317</v>
      </c>
      <c r="X67" s="1397"/>
      <c r="Y67" s="873"/>
      <c r="Z67" s="1076">
        <v>2019</v>
      </c>
      <c r="AA67" s="873"/>
    </row>
    <row r="68" spans="2:30" ht="13.5" thickBot="1">
      <c r="B68" s="1077"/>
      <c r="C68" s="1078" t="s">
        <v>239</v>
      </c>
      <c r="D68" s="1078" t="s">
        <v>240</v>
      </c>
      <c r="E68" s="1078" t="s">
        <v>241</v>
      </c>
      <c r="F68" s="1078" t="s">
        <v>242</v>
      </c>
      <c r="G68" s="1078" t="s">
        <v>243</v>
      </c>
      <c r="H68" s="1078" t="s">
        <v>244</v>
      </c>
      <c r="I68" s="1078" t="s">
        <v>245</v>
      </c>
      <c r="J68" s="1078" t="s">
        <v>246</v>
      </c>
      <c r="K68" s="1078" t="s">
        <v>247</v>
      </c>
      <c r="L68" s="1078" t="s">
        <v>248</v>
      </c>
      <c r="M68" s="1078" t="s">
        <v>249</v>
      </c>
      <c r="N68" s="1079" t="s">
        <v>250</v>
      </c>
      <c r="O68" s="873"/>
      <c r="P68" s="1077"/>
      <c r="Q68" s="1078" t="s">
        <v>318</v>
      </c>
      <c r="R68" s="1078" t="s">
        <v>319</v>
      </c>
      <c r="S68" s="1078" t="s">
        <v>320</v>
      </c>
      <c r="T68" s="1079" t="s">
        <v>321</v>
      </c>
      <c r="U68" s="873"/>
      <c r="V68" s="1077"/>
      <c r="W68" s="1078" t="s">
        <v>322</v>
      </c>
      <c r="X68" s="1079" t="s">
        <v>323</v>
      </c>
      <c r="Y68" s="873"/>
      <c r="Z68" s="1077"/>
      <c r="AA68" s="1106" t="s">
        <v>324</v>
      </c>
    </row>
    <row r="69" spans="2:30" ht="13.5" thickBot="1">
      <c r="B69" s="1080" t="s">
        <v>325</v>
      </c>
      <c r="C69" s="1104">
        <v>162.74</v>
      </c>
      <c r="D69" s="1104">
        <v>161.47</v>
      </c>
      <c r="E69" s="1104">
        <v>166.18</v>
      </c>
      <c r="F69" s="1104">
        <v>175.41</v>
      </c>
      <c r="G69" s="1104">
        <v>204.95</v>
      </c>
      <c r="H69" s="1104">
        <v>211.09</v>
      </c>
      <c r="I69" s="1104">
        <v>216.07</v>
      </c>
      <c r="J69" s="1104">
        <v>223.72</v>
      </c>
      <c r="K69" s="1104">
        <v>235.12</v>
      </c>
      <c r="L69" s="1104"/>
      <c r="M69" s="1104"/>
      <c r="N69" s="1105"/>
      <c r="O69" s="873"/>
      <c r="P69" s="1080" t="s">
        <v>325</v>
      </c>
      <c r="Q69" s="1104">
        <v>163.44</v>
      </c>
      <c r="R69" s="1104">
        <v>197.49</v>
      </c>
      <c r="S69" s="1104">
        <v>224.55</v>
      </c>
      <c r="T69" s="1105"/>
      <c r="U69" s="873"/>
      <c r="V69" s="1080" t="s">
        <v>325</v>
      </c>
      <c r="W69" s="1078">
        <v>179.05</v>
      </c>
      <c r="X69" s="1079"/>
      <c r="Y69" s="873"/>
      <c r="Z69" s="1080" t="s">
        <v>325</v>
      </c>
      <c r="AA69" s="1106"/>
    </row>
    <row r="72" spans="2:30" ht="15.75">
      <c r="B72" s="1081"/>
      <c r="C72" s="1081"/>
      <c r="D72" s="1082" t="s">
        <v>326</v>
      </c>
      <c r="E72" s="1081"/>
      <c r="F72" s="1081"/>
      <c r="G72" s="1081"/>
      <c r="H72" s="1083">
        <v>2017</v>
      </c>
      <c r="I72" s="1081"/>
      <c r="J72" s="1081"/>
      <c r="K72" s="1081"/>
      <c r="L72" s="1081"/>
      <c r="M72" s="1081"/>
      <c r="N72" s="1081"/>
    </row>
    <row r="73" spans="2:30" ht="16.5" thickBot="1">
      <c r="B73" s="1084">
        <v>2017</v>
      </c>
      <c r="C73" s="1085" t="s">
        <v>4</v>
      </c>
      <c r="D73" s="1086"/>
      <c r="E73" s="1086"/>
      <c r="F73" s="1086"/>
      <c r="G73" s="1086"/>
      <c r="H73" s="1086"/>
      <c r="I73" s="1086"/>
      <c r="J73" s="1086"/>
      <c r="K73" s="1086"/>
      <c r="L73" s="1086"/>
      <c r="M73" s="1086"/>
      <c r="N73" s="1086"/>
    </row>
    <row r="74" spans="2:30" ht="13.5" thickBot="1">
      <c r="B74" s="1087"/>
      <c r="C74" s="1088" t="s">
        <v>239</v>
      </c>
      <c r="D74" s="1088" t="s">
        <v>240</v>
      </c>
      <c r="E74" s="1088" t="s">
        <v>241</v>
      </c>
      <c r="F74" s="1088" t="s">
        <v>242</v>
      </c>
      <c r="G74" s="1088" t="s">
        <v>243</v>
      </c>
      <c r="H74" s="1088" t="s">
        <v>244</v>
      </c>
      <c r="I74" s="1088" t="s">
        <v>245</v>
      </c>
      <c r="J74" s="1088" t="s">
        <v>246</v>
      </c>
      <c r="K74" s="1088" t="s">
        <v>247</v>
      </c>
      <c r="L74" s="1088" t="s">
        <v>248</v>
      </c>
      <c r="M74" s="1088" t="s">
        <v>249</v>
      </c>
      <c r="N74" s="1089" t="s">
        <v>250</v>
      </c>
    </row>
    <row r="75" spans="2:30" ht="13.5" thickBot="1">
      <c r="B75" s="1090" t="s">
        <v>325</v>
      </c>
      <c r="C75" s="1091">
        <f>(C61-N57)/N57*100</f>
        <v>0.73554373656217209</v>
      </c>
      <c r="D75" s="1091">
        <f t="shared" ref="D75:N75" si="0">(D61-C61)/C61*100</f>
        <v>0.72455627948776713</v>
      </c>
      <c r="E75" s="1091">
        <f t="shared" si="0"/>
        <v>2.1245748062231491</v>
      </c>
      <c r="F75" s="1091">
        <f t="shared" si="0"/>
        <v>6.7543955443922705</v>
      </c>
      <c r="G75" s="1091">
        <f t="shared" si="0"/>
        <v>3.9537619559101933</v>
      </c>
      <c r="H75" s="1091">
        <f t="shared" si="0"/>
        <v>2.9472544774650564</v>
      </c>
      <c r="I75" s="1091">
        <f t="shared" si="0"/>
        <v>-2.3228026573627041</v>
      </c>
      <c r="J75" s="1091">
        <f t="shared" si="0"/>
        <v>-3.9438273719234731</v>
      </c>
      <c r="K75" s="1091">
        <f t="shared" si="0"/>
        <v>-9.6785696092913112E-2</v>
      </c>
      <c r="L75" s="1091">
        <f t="shared" si="0"/>
        <v>-0.49459514582908365</v>
      </c>
      <c r="M75" s="1091">
        <f t="shared" si="0"/>
        <v>-2.5570074301819159</v>
      </c>
      <c r="N75" s="1091">
        <f t="shared" si="0"/>
        <v>-1.8721076987799758</v>
      </c>
    </row>
    <row r="76" spans="2:30">
      <c r="B76" s="1081"/>
      <c r="C76" s="1081"/>
      <c r="D76" s="1081"/>
      <c r="E76" s="1081"/>
      <c r="F76" s="1081"/>
      <c r="G76" s="1081"/>
      <c r="H76" s="1081"/>
      <c r="I76" s="1081"/>
      <c r="J76" s="1081"/>
      <c r="K76" s="1081"/>
      <c r="L76" s="1081"/>
      <c r="M76" s="1081"/>
      <c r="N76" s="1081"/>
    </row>
    <row r="77" spans="2:30">
      <c r="B77" s="1081"/>
      <c r="C77" s="1081"/>
      <c r="D77" s="1081"/>
      <c r="E77" s="1081"/>
      <c r="F77" s="1081"/>
      <c r="G77" s="1081"/>
      <c r="H77" s="1081"/>
      <c r="I77" s="1081"/>
      <c r="J77" s="1081"/>
      <c r="K77" s="1081"/>
      <c r="L77" s="1081"/>
      <c r="M77" s="1081"/>
      <c r="N77" s="1081"/>
    </row>
    <row r="78" spans="2:30">
      <c r="B78" s="1081"/>
      <c r="C78" s="1081"/>
      <c r="D78" s="1081"/>
      <c r="E78" s="1081"/>
      <c r="F78" s="1081"/>
      <c r="G78" s="1081"/>
      <c r="H78" s="1081"/>
      <c r="I78" s="1081"/>
      <c r="J78" s="1081"/>
      <c r="K78" s="1081"/>
      <c r="L78" s="1081"/>
      <c r="M78" s="1081"/>
      <c r="N78" s="1081"/>
    </row>
    <row r="79" spans="2:30">
      <c r="B79" s="1081"/>
      <c r="C79" s="1081"/>
      <c r="D79" s="1081"/>
      <c r="E79" s="1081"/>
      <c r="F79" s="1081"/>
      <c r="G79" s="1081"/>
      <c r="H79" s="1081"/>
      <c r="I79" s="1081"/>
      <c r="J79" s="1081"/>
      <c r="K79" s="1081"/>
      <c r="L79" s="1081"/>
      <c r="M79" s="1081"/>
      <c r="N79" s="1081"/>
    </row>
    <row r="80" spans="2:30" ht="15.75">
      <c r="B80" s="1081"/>
      <c r="C80" s="1081"/>
      <c r="D80" s="1082" t="s">
        <v>327</v>
      </c>
      <c r="E80" s="1081"/>
      <c r="F80" s="1081"/>
      <c r="G80" s="1081"/>
      <c r="H80" s="1083">
        <v>2017</v>
      </c>
      <c r="I80" s="1081"/>
      <c r="J80" s="1081"/>
      <c r="K80" s="1081"/>
      <c r="L80" s="1081"/>
      <c r="M80" s="1081"/>
      <c r="N80" s="1081"/>
    </row>
    <row r="81" spans="2:14" ht="16.5" thickBot="1">
      <c r="B81" s="1084">
        <v>2017</v>
      </c>
      <c r="C81" s="1085" t="s">
        <v>4</v>
      </c>
      <c r="D81" s="1086"/>
      <c r="E81" s="1086"/>
      <c r="F81" s="1086"/>
      <c r="G81" s="1086"/>
      <c r="H81" s="1086"/>
      <c r="I81" s="1086"/>
      <c r="J81" s="1086"/>
      <c r="K81" s="1086"/>
      <c r="L81" s="1086"/>
      <c r="M81" s="1086"/>
      <c r="N81" s="1086"/>
    </row>
    <row r="82" spans="2:14" ht="13.5" thickBot="1">
      <c r="B82" s="1087"/>
      <c r="C82" s="1088" t="s">
        <v>239</v>
      </c>
      <c r="D82" s="1088" t="s">
        <v>240</v>
      </c>
      <c r="E82" s="1088" t="s">
        <v>241</v>
      </c>
      <c r="F82" s="1088" t="s">
        <v>242</v>
      </c>
      <c r="G82" s="1088" t="s">
        <v>243</v>
      </c>
      <c r="H82" s="1088" t="s">
        <v>244</v>
      </c>
      <c r="I82" s="1088" t="s">
        <v>245</v>
      </c>
      <c r="J82" s="1088" t="s">
        <v>246</v>
      </c>
      <c r="K82" s="1088" t="s">
        <v>247</v>
      </c>
      <c r="L82" s="1088" t="s">
        <v>248</v>
      </c>
      <c r="M82" s="1088" t="s">
        <v>249</v>
      </c>
      <c r="N82" s="1089" t="s">
        <v>250</v>
      </c>
    </row>
    <row r="83" spans="2:14" ht="13.5" thickBot="1">
      <c r="B83" s="1090" t="s">
        <v>325</v>
      </c>
      <c r="C83" s="1091">
        <f t="shared" ref="C83:N83" si="1">(C61-C57)/C57*100</f>
        <v>34.797092671108402</v>
      </c>
      <c r="D83" s="1091">
        <f t="shared" si="1"/>
        <v>36.144852717886437</v>
      </c>
      <c r="E83" s="1091">
        <f t="shared" si="1"/>
        <v>30.553179355574557</v>
      </c>
      <c r="F83" s="1091">
        <f t="shared" si="1"/>
        <v>32.298010556232235</v>
      </c>
      <c r="G83" s="1091">
        <f t="shared" si="1"/>
        <v>36.338632857047038</v>
      </c>
      <c r="H83" s="1091">
        <f t="shared" si="1"/>
        <v>36.102257204189165</v>
      </c>
      <c r="I83" s="1091">
        <f t="shared" si="1"/>
        <v>29.684624658925056</v>
      </c>
      <c r="J83" s="1091">
        <f t="shared" si="1"/>
        <v>20.287990196078439</v>
      </c>
      <c r="K83" s="1091">
        <f t="shared" si="1"/>
        <v>16.171069778462275</v>
      </c>
      <c r="L83" s="1091">
        <f t="shared" si="1"/>
        <v>14.969954047366556</v>
      </c>
      <c r="M83" s="1091">
        <f t="shared" si="1"/>
        <v>10.327222093293097</v>
      </c>
      <c r="N83" s="1091">
        <f t="shared" si="1"/>
        <v>5.578816340387001</v>
      </c>
    </row>
    <row r="87" spans="2:14" ht="15.75">
      <c r="B87" s="1092"/>
      <c r="C87" s="1092"/>
      <c r="D87" s="1093" t="s">
        <v>326</v>
      </c>
      <c r="E87" s="1092"/>
      <c r="F87" s="1092"/>
      <c r="G87" s="1092"/>
      <c r="H87" s="1094">
        <v>2018</v>
      </c>
      <c r="I87" s="1092"/>
      <c r="J87" s="1092"/>
      <c r="K87" s="1092"/>
      <c r="L87" s="1092"/>
      <c r="M87" s="1092"/>
      <c r="N87" s="1092"/>
    </row>
    <row r="88" spans="2:14" ht="16.5" thickBot="1">
      <c r="B88" s="1095">
        <v>2018</v>
      </c>
      <c r="C88" s="1096" t="s">
        <v>4</v>
      </c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</row>
    <row r="89" spans="2:14" ht="13.5" thickBot="1">
      <c r="B89" s="1098"/>
      <c r="C89" s="1099" t="s">
        <v>239</v>
      </c>
      <c r="D89" s="1099" t="s">
        <v>240</v>
      </c>
      <c r="E89" s="1099" t="s">
        <v>241</v>
      </c>
      <c r="F89" s="1099" t="s">
        <v>242</v>
      </c>
      <c r="G89" s="1099" t="s">
        <v>243</v>
      </c>
      <c r="H89" s="1099" t="s">
        <v>244</v>
      </c>
      <c r="I89" s="1099" t="s">
        <v>245</v>
      </c>
      <c r="J89" s="1099" t="s">
        <v>246</v>
      </c>
      <c r="K89" s="1099" t="s">
        <v>247</v>
      </c>
      <c r="L89" s="1099" t="s">
        <v>248</v>
      </c>
      <c r="M89" s="1099" t="s">
        <v>249</v>
      </c>
      <c r="N89" s="1100" t="s">
        <v>250</v>
      </c>
    </row>
    <row r="90" spans="2:14" ht="13.5" thickBot="1">
      <c r="B90" s="1101" t="s">
        <v>325</v>
      </c>
      <c r="C90" s="1102">
        <f>(C65-N61)/N61*100</f>
        <v>-0.68060021436226248</v>
      </c>
      <c r="D90" s="1102">
        <f>(D65-C65)/C65*100</f>
        <v>-2.8219932013165803</v>
      </c>
      <c r="E90" s="1102">
        <f>(E65-D65)/D65*100</f>
        <v>2.2543031649083853</v>
      </c>
      <c r="F90" s="1102">
        <f>(F65-E65)/E65*100</f>
        <v>3.6544309296264066</v>
      </c>
      <c r="G90" s="1102">
        <f t="shared" ref="G90:N90" si="2">(G65-F65)/F65*100</f>
        <v>-3.8661008958038638</v>
      </c>
      <c r="H90" s="1102">
        <f t="shared" si="2"/>
        <v>-1.8963544221023323</v>
      </c>
      <c r="I90" s="1102">
        <f t="shared" si="2"/>
        <v>2.6106759984446972</v>
      </c>
      <c r="J90" s="1102">
        <f t="shared" si="2"/>
        <v>-2.1166026092134449</v>
      </c>
      <c r="K90" s="1102">
        <f t="shared" si="2"/>
        <v>-1.8637318880654821</v>
      </c>
      <c r="L90" s="1102">
        <f t="shared" si="2"/>
        <v>1.4257537334460419</v>
      </c>
      <c r="M90" s="1102">
        <f t="shared" si="2"/>
        <v>-6.606289587731963</v>
      </c>
      <c r="N90" s="1102">
        <f t="shared" si="2"/>
        <v>-0.89832827651852631</v>
      </c>
    </row>
    <row r="91" spans="2:14">
      <c r="B91" s="1092"/>
      <c r="C91" s="1092"/>
      <c r="D91" s="1092"/>
      <c r="E91" s="1092"/>
      <c r="F91" s="1092"/>
      <c r="G91" s="1092"/>
      <c r="H91" s="1092"/>
      <c r="I91" s="1092"/>
      <c r="J91" s="1092"/>
      <c r="K91" s="1092"/>
      <c r="L91" s="1092"/>
      <c r="M91" s="1092"/>
      <c r="N91" s="1092"/>
    </row>
    <row r="92" spans="2:14"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2:14"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</row>
    <row r="94" spans="2:14">
      <c r="B94" s="1092"/>
      <c r="C94" s="1092"/>
      <c r="D94" s="1092"/>
      <c r="E94" s="1092"/>
      <c r="F94" s="1092"/>
      <c r="G94" s="1092"/>
      <c r="H94" s="1092"/>
      <c r="I94" s="1092"/>
      <c r="J94" s="1092"/>
      <c r="K94" s="1092"/>
      <c r="L94" s="1092"/>
      <c r="M94" s="1092"/>
      <c r="N94" s="1092"/>
    </row>
    <row r="95" spans="2:14" ht="15.75">
      <c r="B95" s="1092"/>
      <c r="C95" s="1092"/>
      <c r="D95" s="1093" t="s">
        <v>327</v>
      </c>
      <c r="E95" s="1092"/>
      <c r="F95" s="1092"/>
      <c r="G95" s="1092"/>
      <c r="H95" s="1094">
        <v>2018</v>
      </c>
      <c r="I95" s="1092"/>
      <c r="J95" s="1092"/>
      <c r="K95" s="1092"/>
      <c r="L95" s="1092"/>
      <c r="M95" s="1092"/>
      <c r="N95" s="1092"/>
    </row>
    <row r="96" spans="2:14" ht="16.5" thickBot="1">
      <c r="B96" s="1095">
        <v>2018</v>
      </c>
      <c r="C96" s="1096" t="s">
        <v>4</v>
      </c>
      <c r="D96" s="1097"/>
      <c r="E96" s="1097"/>
      <c r="F96" s="1097"/>
      <c r="G96" s="1097"/>
      <c r="H96" s="1097"/>
      <c r="I96" s="1097"/>
      <c r="J96" s="1097"/>
      <c r="K96" s="1097"/>
      <c r="L96" s="1097"/>
      <c r="M96" s="1097"/>
      <c r="N96" s="1097"/>
    </row>
    <row r="97" spans="2:14" ht="13.5" thickBot="1">
      <c r="B97" s="1098"/>
      <c r="C97" s="1099" t="s">
        <v>239</v>
      </c>
      <c r="D97" s="1099" t="s">
        <v>240</v>
      </c>
      <c r="E97" s="1099" t="s">
        <v>241</v>
      </c>
      <c r="F97" s="1099" t="s">
        <v>242</v>
      </c>
      <c r="G97" s="1099" t="s">
        <v>243</v>
      </c>
      <c r="H97" s="1099" t="s">
        <v>244</v>
      </c>
      <c r="I97" s="1099" t="s">
        <v>245</v>
      </c>
      <c r="J97" s="1099" t="s">
        <v>246</v>
      </c>
      <c r="K97" s="1099" t="s">
        <v>247</v>
      </c>
      <c r="L97" s="1099" t="s">
        <v>248</v>
      </c>
      <c r="M97" s="1099" t="s">
        <v>249</v>
      </c>
      <c r="N97" s="1100" t="s">
        <v>250</v>
      </c>
    </row>
    <row r="98" spans="2:14" ht="13.5" thickBot="1">
      <c r="B98" s="1101" t="s">
        <v>325</v>
      </c>
      <c r="C98" s="1102">
        <f>(C65-C61)/C61*100</f>
        <v>4.0945854864075608</v>
      </c>
      <c r="D98" s="1102">
        <f t="shared" ref="D98:N98" si="3">(D65-D61)/D61*100</f>
        <v>0.42937601070650855</v>
      </c>
      <c r="E98" s="1102">
        <f t="shared" si="3"/>
        <v>0.55695096647374154</v>
      </c>
      <c r="F98" s="1102">
        <f t="shared" si="3"/>
        <v>-2.3630504833512376</v>
      </c>
      <c r="G98" s="1102">
        <f t="shared" si="3"/>
        <v>-9.707734697894125</v>
      </c>
      <c r="H98" s="1102">
        <f t="shared" si="3"/>
        <v>-13.955933661520808</v>
      </c>
      <c r="I98" s="1102">
        <f t="shared" si="3"/>
        <v>-9.6100210402701052</v>
      </c>
      <c r="J98" s="1102">
        <f t="shared" si="3"/>
        <v>-7.8905812235749622</v>
      </c>
      <c r="K98" s="1102">
        <f t="shared" si="3"/>
        <v>-9.5196818274525885</v>
      </c>
      <c r="L98" s="1102">
        <f t="shared" si="3"/>
        <v>-7.7735075582885047</v>
      </c>
      <c r="M98" s="1102">
        <f t="shared" si="3"/>
        <v>-11.606015986537649</v>
      </c>
      <c r="N98" s="1102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8"/>
      <c r="C103" s="1099" t="s">
        <v>239</v>
      </c>
      <c r="D103" s="1099" t="s">
        <v>240</v>
      </c>
      <c r="E103" s="1099" t="s">
        <v>241</v>
      </c>
      <c r="F103" s="1099" t="s">
        <v>242</v>
      </c>
      <c r="G103" s="1099" t="s">
        <v>243</v>
      </c>
      <c r="H103" s="1099" t="s">
        <v>244</v>
      </c>
      <c r="I103" s="1099" t="s">
        <v>245</v>
      </c>
      <c r="J103" s="1099" t="s">
        <v>246</v>
      </c>
      <c r="K103" s="1099" t="s">
        <v>247</v>
      </c>
      <c r="L103" s="1099" t="s">
        <v>248</v>
      </c>
      <c r="M103" s="1099" t="s">
        <v>249</v>
      </c>
      <c r="N103" s="1100" t="s">
        <v>250</v>
      </c>
    </row>
    <row r="104" spans="2:14" ht="13.5" thickBot="1">
      <c r="B104" s="1101" t="s">
        <v>325</v>
      </c>
      <c r="C104" s="1102">
        <f>(C69-N65)/N65*100</f>
        <v>-2.3051987033257313</v>
      </c>
      <c r="D104" s="1102">
        <f>(D69-C69)/C69*100</f>
        <v>-0.78038589160624938</v>
      </c>
      <c r="E104" s="1102">
        <f t="shared" ref="E104:N104" si="4">(E69-D69)/D69*100</f>
        <v>2.9169505171239289</v>
      </c>
      <c r="F104" s="1102">
        <f t="shared" si="4"/>
        <v>5.5542183174870559</v>
      </c>
      <c r="G104" s="1102">
        <f t="shared" si="4"/>
        <v>16.840545008836436</v>
      </c>
      <c r="H104" s="1102">
        <f t="shared" si="4"/>
        <v>2.9958526469870774</v>
      </c>
      <c r="I104" s="1102">
        <f t="shared" si="4"/>
        <v>2.3591832867497229</v>
      </c>
      <c r="J104" s="1102">
        <f t="shared" si="4"/>
        <v>3.5405192761605067</v>
      </c>
      <c r="K104" s="1102">
        <f t="shared" si="4"/>
        <v>5.095655283389954</v>
      </c>
      <c r="L104" s="1102">
        <f t="shared" si="4"/>
        <v>-100</v>
      </c>
      <c r="M104" s="1102" t="e">
        <f t="shared" si="4"/>
        <v>#DIV/0!</v>
      </c>
      <c r="N104" s="1102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8"/>
      <c r="C111" s="1099" t="s">
        <v>239</v>
      </c>
      <c r="D111" s="1099" t="s">
        <v>240</v>
      </c>
      <c r="E111" s="1099" t="s">
        <v>241</v>
      </c>
      <c r="F111" s="1099" t="s">
        <v>242</v>
      </c>
      <c r="G111" s="1099" t="s">
        <v>243</v>
      </c>
      <c r="H111" s="1099" t="s">
        <v>244</v>
      </c>
      <c r="I111" s="1099" t="s">
        <v>245</v>
      </c>
      <c r="J111" s="1099" t="s">
        <v>246</v>
      </c>
      <c r="K111" s="1099" t="s">
        <v>247</v>
      </c>
      <c r="L111" s="1099" t="s">
        <v>248</v>
      </c>
      <c r="M111" s="1099" t="s">
        <v>249</v>
      </c>
      <c r="N111" s="1100" t="s">
        <v>250</v>
      </c>
    </row>
    <row r="112" spans="2:14" ht="13.5" thickBot="1">
      <c r="B112" s="1101" t="s">
        <v>325</v>
      </c>
      <c r="C112" s="1102">
        <f>(C69-C65)/C65*100</f>
        <v>-12.189068148707712</v>
      </c>
      <c r="D112" s="1102">
        <f>(D69-D65)/D65*100</f>
        <v>-10.344253192670736</v>
      </c>
      <c r="E112" s="1102">
        <f t="shared" ref="E112:N112" si="5">(E69-E65)/E65*100</f>
        <v>-9.7632493483926961</v>
      </c>
      <c r="F112" s="1102">
        <f t="shared" si="5"/>
        <v>-8.109382366808104</v>
      </c>
      <c r="G112" s="1102">
        <f t="shared" si="5"/>
        <v>11.683287014331643</v>
      </c>
      <c r="H112" s="1102">
        <f t="shared" si="5"/>
        <v>17.252680108870745</v>
      </c>
      <c r="I112" s="1102">
        <f t="shared" si="5"/>
        <v>16.965300709143076</v>
      </c>
      <c r="J112" s="1102">
        <f t="shared" si="5"/>
        <v>23.7252516314567</v>
      </c>
      <c r="K112" s="1102">
        <f t="shared" si="5"/>
        <v>32.499295576218664</v>
      </c>
      <c r="L112" s="1102">
        <f t="shared" si="5"/>
        <v>-100</v>
      </c>
      <c r="M112" s="1102">
        <f t="shared" si="5"/>
        <v>-100</v>
      </c>
      <c r="N112" s="1102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Q45" sqref="Q45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489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4">
        <v>2017</v>
      </c>
      <c r="G5" s="1040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7">
        <v>1</v>
      </c>
      <c r="D6" s="795">
        <v>4.0948256470588236</v>
      </c>
      <c r="E6" s="795">
        <v>4.3804670000000003</v>
      </c>
      <c r="F6" s="795">
        <v>4.9504519999999994</v>
      </c>
      <c r="G6" s="1041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4">
        <v>2</v>
      </c>
      <c r="D7" s="795">
        <v>4.0767212352941176</v>
      </c>
      <c r="E7" s="795">
        <v>4.3107931176470586</v>
      </c>
      <c r="F7" s="795">
        <v>4.9993549411764704</v>
      </c>
      <c r="G7" s="1042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4">
        <v>3</v>
      </c>
      <c r="D8" s="795">
        <v>4.0787178823529411</v>
      </c>
      <c r="E8" s="795">
        <v>4.1962646470588236</v>
      </c>
      <c r="F8" s="795">
        <v>4.8791569411764701</v>
      </c>
      <c r="G8" s="1035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4">
        <v>4</v>
      </c>
      <c r="D9" s="795">
        <v>4.0863007058823531</v>
      </c>
      <c r="E9" s="795">
        <v>4.1161288235294125</v>
      </c>
      <c r="F9" s="795">
        <v>4.9309443529411761</v>
      </c>
      <c r="G9" s="1041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4">
        <v>5</v>
      </c>
      <c r="D10" s="795">
        <v>4.0942528823529418</v>
      </c>
      <c r="E10" s="795">
        <v>4.1640827647058822</v>
      </c>
      <c r="F10" s="795">
        <v>4.9615050588235299</v>
      </c>
      <c r="G10" s="1042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4">
        <v>6</v>
      </c>
      <c r="D11" s="795">
        <v>4.127354705882353</v>
      </c>
      <c r="E11" s="795">
        <v>4.2701818823529409</v>
      </c>
      <c r="F11" s="795">
        <v>4.8549364117647062</v>
      </c>
      <c r="G11" s="1035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4">
        <v>7</v>
      </c>
      <c r="D12" s="795">
        <v>4.2041648235294113</v>
      </c>
      <c r="E12" s="795">
        <v>4.4745709411764709</v>
      </c>
      <c r="F12" s="795">
        <v>4.8161772941176473</v>
      </c>
      <c r="G12" s="1035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4">
        <v>8</v>
      </c>
      <c r="D13" s="795">
        <v>4.2126308823529417</v>
      </c>
      <c r="E13" s="795">
        <v>4.6500862352941175</v>
      </c>
      <c r="F13" s="795">
        <v>4.7997521764705882</v>
      </c>
      <c r="G13" s="1035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4">
        <v>9</v>
      </c>
      <c r="D14" s="795">
        <v>4.230560176470588</v>
      </c>
      <c r="E14" s="795">
        <v>4.7626562941176473</v>
      </c>
      <c r="F14" s="795">
        <v>4.8115546470588235</v>
      </c>
      <c r="G14" s="1035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4">
        <v>10</v>
      </c>
      <c r="D15" s="795">
        <v>4.2543448235294115</v>
      </c>
      <c r="E15" s="795">
        <v>4.8005857058823533</v>
      </c>
      <c r="F15" s="795">
        <v>4.8927212941176466</v>
      </c>
      <c r="G15" s="1035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4">
        <v>11</v>
      </c>
      <c r="D16" s="795">
        <v>4.3062438823529412</v>
      </c>
      <c r="E16" s="795">
        <v>4.6466129411764703</v>
      </c>
      <c r="F16" s="795">
        <v>4.9704215294117651</v>
      </c>
      <c r="G16" s="1035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4">
        <v>12</v>
      </c>
      <c r="D17" s="795">
        <v>4.5033682352941176</v>
      </c>
      <c r="E17" s="795">
        <v>4.5693524117647053</v>
      </c>
      <c r="F17" s="795">
        <v>5.035472764705883</v>
      </c>
      <c r="G17" s="1035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4">
        <v>13</v>
      </c>
      <c r="D18" s="795">
        <v>4.9052150588235293</v>
      </c>
      <c r="E18" s="795">
        <v>4.5735858235294113</v>
      </c>
      <c r="F18" s="795">
        <v>5.2143527647058825</v>
      </c>
      <c r="G18" s="1035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4">
        <v>14</v>
      </c>
      <c r="D19" s="795">
        <v>5.4308501764705888</v>
      </c>
      <c r="E19" s="795">
        <v>4.582324117647059</v>
      </c>
      <c r="F19" s="795">
        <v>5.3884128235294124</v>
      </c>
      <c r="G19" s="1035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4">
        <v>15</v>
      </c>
      <c r="D20" s="795">
        <v>5.7963191764705879</v>
      </c>
      <c r="E20" s="795">
        <v>4.5732799411764713</v>
      </c>
      <c r="F20" s="795">
        <v>5.4388046470588245</v>
      </c>
      <c r="G20" s="1035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4">
        <v>16</v>
      </c>
      <c r="D21" s="795">
        <v>5.8327138235294127</v>
      </c>
      <c r="E21" s="795">
        <v>4.5599411764705886</v>
      </c>
      <c r="F21" s="795">
        <v>5.4806057647058823</v>
      </c>
      <c r="G21" s="1035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4">
        <v>17</v>
      </c>
      <c r="D22" s="795">
        <v>5.8371965294117647</v>
      </c>
      <c r="E22" s="795">
        <v>4.4682108823529418</v>
      </c>
      <c r="F22" s="795">
        <v>5.5276053529411762</v>
      </c>
      <c r="G22" s="1035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4">
        <v>18</v>
      </c>
      <c r="D23" s="795">
        <v>5.8371965294117647</v>
      </c>
      <c r="E23" s="795">
        <v>4.4682108823529418</v>
      </c>
      <c r="F23" s="795">
        <v>5.587069647058823</v>
      </c>
      <c r="G23" s="1035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4">
        <v>19</v>
      </c>
      <c r="D24" s="795">
        <v>5.8105839999999995</v>
      </c>
      <c r="E24" s="795">
        <v>4.3433795294117648</v>
      </c>
      <c r="F24" s="795">
        <v>5.5706024705882351</v>
      </c>
      <c r="G24" s="1035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4">
        <v>20</v>
      </c>
      <c r="D25" s="795">
        <v>5.8321020588235299</v>
      </c>
      <c r="E25" s="795">
        <v>4.4242479411764704</v>
      </c>
      <c r="F25" s="795">
        <v>5.5917022352941173</v>
      </c>
      <c r="G25" s="1035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4">
        <v>21</v>
      </c>
      <c r="D26" s="795">
        <v>5.8425999411764709</v>
      </c>
      <c r="E26" s="795">
        <v>4.5933075882352945</v>
      </c>
      <c r="F26" s="795">
        <v>5.6582438823529415</v>
      </c>
      <c r="G26" s="1035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4">
        <v>22</v>
      </c>
      <c r="D27" s="795">
        <v>5.8163284705882354</v>
      </c>
      <c r="E27" s="795">
        <v>4.6715033529411762</v>
      </c>
      <c r="F27" s="795">
        <v>5.6638499411764718</v>
      </c>
      <c r="G27" s="1035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4">
        <v>23</v>
      </c>
      <c r="D28" s="795">
        <v>5.8014794117647064</v>
      </c>
      <c r="E28" s="795">
        <v>4.6776630588235291</v>
      </c>
      <c r="F28" s="795">
        <v>5.6969899999999996</v>
      </c>
      <c r="G28" s="1035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4">
        <v>24</v>
      </c>
      <c r="D29" s="795">
        <v>5.8280032352941173</v>
      </c>
      <c r="E29" s="795">
        <v>4.6900857058823533</v>
      </c>
      <c r="F29" s="795">
        <v>5.7238701764705882</v>
      </c>
      <c r="G29" s="1035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4">
        <v>25</v>
      </c>
      <c r="D30" s="795">
        <v>5.7594718235294122</v>
      </c>
      <c r="E30" s="795">
        <v>4.6754056470588239</v>
      </c>
      <c r="F30" s="795">
        <v>5.7420219999999995</v>
      </c>
      <c r="G30" s="1035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4">
        <v>26</v>
      </c>
      <c r="D31" s="795">
        <v>5.7494687058823528</v>
      </c>
      <c r="E31" s="795">
        <v>4.6873687058823537</v>
      </c>
      <c r="F31" s="795">
        <v>5.7321985882352946</v>
      </c>
      <c r="G31" s="1035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8">
        <v>27</v>
      </c>
      <c r="D32" s="795">
        <v>5.7474743529411763</v>
      </c>
      <c r="E32" s="795">
        <v>4.7102532941176465</v>
      </c>
      <c r="F32" s="795">
        <v>5.7150554117647063</v>
      </c>
      <c r="G32" s="1035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13">
      <c r="C33" s="1038">
        <v>28</v>
      </c>
      <c r="D33" s="795">
        <v>5.7052006470588239</v>
      </c>
      <c r="E33" s="795">
        <v>4.7197165294117651</v>
      </c>
      <c r="F33" s="795">
        <v>5.5602529411764712</v>
      </c>
      <c r="G33" s="1035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</row>
    <row r="34" spans="2:13">
      <c r="C34" s="1038">
        <v>29</v>
      </c>
      <c r="D34" s="795">
        <v>5.5678755294117641</v>
      </c>
      <c r="E34" s="795">
        <v>4.6956841176470592</v>
      </c>
      <c r="F34" s="795">
        <v>5.4133682352941186</v>
      </c>
      <c r="G34" s="1035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</row>
    <row r="35" spans="2:13">
      <c r="C35" s="1038">
        <v>30</v>
      </c>
      <c r="D35" s="795">
        <v>5.435954588235294</v>
      </c>
      <c r="E35" s="795">
        <v>4.6217661176470584</v>
      </c>
      <c r="F35" s="795">
        <v>5.4209105294117643</v>
      </c>
      <c r="G35" s="1035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</row>
    <row r="36" spans="2:13">
      <c r="C36" s="1038">
        <v>31</v>
      </c>
      <c r="D36" s="795">
        <v>5.529673117647059</v>
      </c>
      <c r="E36" s="795">
        <v>4.5724402941176479</v>
      </c>
      <c r="F36" s="795">
        <v>5.4732439411764711</v>
      </c>
      <c r="G36" s="1035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</row>
    <row r="37" spans="2:13">
      <c r="B37" s="10"/>
      <c r="C37" s="1038">
        <v>32</v>
      </c>
      <c r="D37" s="795">
        <v>5.7168830588235293</v>
      </c>
      <c r="E37" s="795">
        <v>4.7009934705882364</v>
      </c>
      <c r="F37" s="795">
        <v>5.5027325294117642</v>
      </c>
      <c r="G37" s="1035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</row>
    <row r="38" spans="2:13">
      <c r="B38" s="10"/>
      <c r="C38" s="1038">
        <v>33</v>
      </c>
      <c r="D38" s="795">
        <v>5.8848935294117641</v>
      </c>
      <c r="E38" s="795">
        <v>4.9134601176470589</v>
      </c>
      <c r="F38" s="795">
        <v>5.514854647058824</v>
      </c>
      <c r="G38" s="1035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</row>
    <row r="39" spans="2:13">
      <c r="B39" s="10"/>
      <c r="C39" s="1038">
        <v>34</v>
      </c>
      <c r="D39" s="795">
        <v>5.9367673529411764</v>
      </c>
      <c r="E39" s="795">
        <v>5.0109310588235294</v>
      </c>
      <c r="F39" s="795">
        <v>5.51779111764706</v>
      </c>
      <c r="G39" s="1035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</row>
    <row r="40" spans="2:13">
      <c r="B40" s="10"/>
      <c r="C40" s="1038">
        <v>35</v>
      </c>
      <c r="D40" s="795">
        <v>5.8786428235294128</v>
      </c>
      <c r="E40" s="795">
        <v>5.0182102941176474</v>
      </c>
      <c r="F40" s="795">
        <v>5.5389451764705884</v>
      </c>
      <c r="G40" s="1035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13">
      <c r="B41" s="10"/>
      <c r="C41" s="1034">
        <v>36</v>
      </c>
      <c r="D41" s="795">
        <v>5.8906456470588235</v>
      </c>
      <c r="E41" s="795">
        <v>4.9374642352941169</v>
      </c>
      <c r="F41" s="795">
        <v>5.5461708823529419</v>
      </c>
      <c r="G41" s="1035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13">
      <c r="C42" s="1034">
        <v>37</v>
      </c>
      <c r="D42" s="795">
        <v>5.9036395294117643</v>
      </c>
      <c r="E42" s="795">
        <v>4.7522272352941171</v>
      </c>
      <c r="F42" s="795">
        <v>5.4646884117647057</v>
      </c>
      <c r="G42" s="1035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13">
      <c r="C43" s="1034">
        <v>38</v>
      </c>
      <c r="D43" s="795">
        <v>5.9256806470588232</v>
      </c>
      <c r="E43" s="795">
        <v>4.6246849999999995</v>
      </c>
      <c r="F43" s="795">
        <v>5.2313238823529415</v>
      </c>
      <c r="G43" s="1035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13">
      <c r="C44" s="1034">
        <v>39</v>
      </c>
      <c r="D44" s="795">
        <v>5.9321225294117639</v>
      </c>
      <c r="E44" s="795">
        <v>4.5462200588235291</v>
      </c>
      <c r="F44" s="795">
        <v>5.0964182941176466</v>
      </c>
      <c r="G44" s="1035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</row>
    <row r="45" spans="2:13">
      <c r="C45" s="1034">
        <v>40</v>
      </c>
      <c r="D45" s="795">
        <v>5.9109493529411763</v>
      </c>
      <c r="E45" s="795">
        <v>4.5265854705882358</v>
      </c>
      <c r="F45" s="795">
        <v>4.9290539999999989</v>
      </c>
      <c r="G45" s="1035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</row>
    <row r="46" spans="2:13">
      <c r="C46" s="1034">
        <v>41</v>
      </c>
      <c r="D46" s="795">
        <v>5.8749913529411764</v>
      </c>
      <c r="E46" s="795">
        <v>4.4900126470588235</v>
      </c>
      <c r="F46" s="795">
        <v>4.8453362941176472</v>
      </c>
      <c r="G46" s="1035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</row>
    <row r="47" spans="2:13">
      <c r="C47" s="1034">
        <v>42</v>
      </c>
      <c r="D47" s="795">
        <v>5.8479804117647065</v>
      </c>
      <c r="E47" s="795">
        <v>4.378448176470588</v>
      </c>
      <c r="F47" s="795">
        <v>4.8401240588235295</v>
      </c>
      <c r="G47" s="1035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</row>
    <row r="48" spans="2:13">
      <c r="C48" s="1034">
        <v>43</v>
      </c>
      <c r="D48" s="795"/>
      <c r="E48" s="795">
        <v>4.2971760000000003</v>
      </c>
      <c r="F48" s="795">
        <v>4.7828322941176475</v>
      </c>
      <c r="G48" s="1035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</row>
    <row r="49" spans="3:36">
      <c r="C49" s="1034">
        <v>44</v>
      </c>
      <c r="D49" s="795"/>
      <c r="E49" s="795">
        <v>4.2709312941176476</v>
      </c>
      <c r="F49" s="795">
        <v>4.6667422941176468</v>
      </c>
      <c r="G49" s="1035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4">
        <v>45</v>
      </c>
      <c r="D50" s="1034"/>
      <c r="E50" s="795">
        <v>4.2481139999999993</v>
      </c>
      <c r="F50" s="795">
        <v>4.6526518235294114</v>
      </c>
      <c r="G50" s="1035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4">
        <v>46</v>
      </c>
      <c r="D51" s="1034"/>
      <c r="E51" s="795">
        <v>4.2585078823529408</v>
      </c>
      <c r="F51" s="795">
        <v>4.6280596470588238</v>
      </c>
      <c r="G51" s="1035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4">
        <v>47</v>
      </c>
      <c r="D52" s="1034"/>
      <c r="E52" s="795">
        <v>4.2466136470588234</v>
      </c>
      <c r="F52" s="795">
        <v>4.6337238235294116</v>
      </c>
      <c r="G52" s="1035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4">
        <v>48</v>
      </c>
      <c r="D53" s="1034"/>
      <c r="E53" s="795">
        <v>4.2239018823529415</v>
      </c>
      <c r="F53" s="795">
        <v>4.6336741176470593</v>
      </c>
      <c r="G53" s="1035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4">
        <v>49</v>
      </c>
      <c r="D54" s="1034"/>
      <c r="E54" s="795">
        <v>4.1856107647058822</v>
      </c>
      <c r="F54" s="795">
        <v>4.6438768235294123</v>
      </c>
      <c r="G54" s="1035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4">
        <v>50</v>
      </c>
      <c r="D55" s="1034"/>
      <c r="E55" s="795">
        <v>4.1593339411764711</v>
      </c>
      <c r="F55" s="795">
        <v>4.5922561176470591</v>
      </c>
      <c r="G55" s="1035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5">
        <v>51</v>
      </c>
      <c r="D56" s="1270"/>
      <c r="E56" s="1794">
        <v>4.1773075882352941</v>
      </c>
      <c r="F56" s="1794">
        <v>4.4381204705882356</v>
      </c>
      <c r="G56" s="1035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5">
        <v>52</v>
      </c>
      <c r="D57" s="1271"/>
      <c r="E57" s="1795"/>
      <c r="F57" s="1795"/>
      <c r="G57" s="1035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9">
        <v>53</v>
      </c>
      <c r="D58" s="1039"/>
      <c r="E58" s="1039"/>
      <c r="F58" s="786"/>
      <c r="G58" s="1043"/>
      <c r="H58" s="787"/>
      <c r="I58" s="788"/>
      <c r="J58" s="788"/>
      <c r="K58" s="788"/>
      <c r="L58" s="787"/>
      <c r="M58" s="786"/>
    </row>
    <row r="60" spans="3:36">
      <c r="F60" s="1036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413</v>
      </c>
      <c r="B1" s="134"/>
      <c r="C1" s="134"/>
      <c r="D1" s="134"/>
      <c r="E1" s="135" t="s">
        <v>414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415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4" sqref="C14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799" t="s">
        <v>506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</row>
    <row r="2" spans="1:18" s="749" customFormat="1" ht="30.75" customHeight="1">
      <c r="A2" s="1799" t="s">
        <v>426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</row>
    <row r="3" spans="1:18" s="749" customFormat="1" ht="25.5" customHeight="1" thickBot="1">
      <c r="A3" s="1123"/>
      <c r="B3" s="1123"/>
      <c r="C3" s="1402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3"/>
      <c r="Q3" s="1123"/>
      <c r="R3" s="1123"/>
    </row>
    <row r="4" spans="1:18" ht="41.25" customHeight="1" thickBot="1">
      <c r="A4" s="750"/>
      <c r="B4" s="1796" t="s">
        <v>515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8"/>
    </row>
    <row r="5" spans="1:18" s="753" customFormat="1" ht="41.25" customHeight="1" thickBot="1">
      <c r="A5" s="752"/>
      <c r="B5" s="1472" t="s">
        <v>265</v>
      </c>
      <c r="C5" s="1458">
        <v>2019</v>
      </c>
      <c r="D5" s="1459">
        <v>2018</v>
      </c>
      <c r="E5" s="1459">
        <v>2017</v>
      </c>
      <c r="F5" s="1460">
        <v>2016</v>
      </c>
      <c r="G5" s="1460">
        <v>2015</v>
      </c>
      <c r="H5" s="1460">
        <v>2014</v>
      </c>
      <c r="I5" s="1460">
        <v>2013</v>
      </c>
      <c r="J5" s="1460">
        <v>2012</v>
      </c>
      <c r="K5" s="1460">
        <v>2011</v>
      </c>
      <c r="L5" s="1460">
        <v>2010</v>
      </c>
      <c r="M5" s="1461">
        <v>2009</v>
      </c>
      <c r="N5" s="1461">
        <v>2008</v>
      </c>
      <c r="O5" s="1462">
        <v>2007</v>
      </c>
      <c r="P5" s="1460">
        <v>2006</v>
      </c>
      <c r="Q5" s="1461">
        <v>2005</v>
      </c>
      <c r="R5" s="1463">
        <v>2004</v>
      </c>
    </row>
    <row r="6" spans="1:18" s="755" customFormat="1" ht="41.25" customHeight="1">
      <c r="A6" s="754"/>
      <c r="B6" s="1469" t="s">
        <v>239</v>
      </c>
      <c r="C6" s="1439">
        <v>4.0855298823529411</v>
      </c>
      <c r="D6" s="1464">
        <v>4.2289497058823526</v>
      </c>
      <c r="E6" s="1464">
        <v>4.9394073529411768</v>
      </c>
      <c r="F6" s="1464">
        <v>4.0279796470588236</v>
      </c>
      <c r="G6" s="1464">
        <v>4.0381395294117644</v>
      </c>
      <c r="H6" s="1464">
        <v>5.0113485882352942</v>
      </c>
      <c r="I6" s="1464">
        <v>5.1095612941176478</v>
      </c>
      <c r="J6" s="1464">
        <v>5.0677250000000003</v>
      </c>
      <c r="K6" s="1464">
        <v>3.7429225294117656</v>
      </c>
      <c r="L6" s="1464">
        <v>3.7128818235294121</v>
      </c>
      <c r="M6" s="1464">
        <v>4.3656286470588235</v>
      </c>
      <c r="N6" s="1464">
        <v>3.5207081764705883</v>
      </c>
      <c r="O6" s="1464">
        <v>3.1934752352941178</v>
      </c>
      <c r="P6" s="1464">
        <v>3.4406862941176475</v>
      </c>
      <c r="Q6" s="1464">
        <v>3.8886532941176473</v>
      </c>
      <c r="R6" s="1464">
        <v>3.1006559999999999</v>
      </c>
    </row>
    <row r="7" spans="1:18" s="755" customFormat="1" ht="41.25" customHeight="1">
      <c r="A7" s="754"/>
      <c r="B7" s="1470" t="s">
        <v>240</v>
      </c>
      <c r="C7" s="1439">
        <v>4.1935667647058823</v>
      </c>
      <c r="D7" s="1465">
        <v>4.5414704705882354</v>
      </c>
      <c r="E7" s="1465">
        <v>4.8579768823529399</v>
      </c>
      <c r="F7" s="1465">
        <v>4.1675323529411772</v>
      </c>
      <c r="G7" s="1465">
        <v>4.4162942352941181</v>
      </c>
      <c r="H7" s="1465">
        <v>4.6216154705882353</v>
      </c>
      <c r="I7" s="1465">
        <v>5.2091351764705891</v>
      </c>
      <c r="J7" s="1465">
        <v>5.2290817647058825</v>
      </c>
      <c r="K7" s="1465">
        <v>3.9855292941176472</v>
      </c>
      <c r="L7" s="1465">
        <v>3.649275117647059</v>
      </c>
      <c r="M7" s="1465">
        <v>4.4462944117647067</v>
      </c>
      <c r="N7" s="1465">
        <v>3.3032082352941181</v>
      </c>
      <c r="O7" s="1465">
        <v>3.2809239411764706</v>
      </c>
      <c r="P7" s="1465">
        <v>3.2899512941176465</v>
      </c>
      <c r="Q7" s="1465">
        <v>3.9688449411764704</v>
      </c>
      <c r="R7" s="1465">
        <v>3.2866508235294112</v>
      </c>
    </row>
    <row r="8" spans="1:18" s="755" customFormat="1" ht="41.25" customHeight="1">
      <c r="A8" s="754"/>
      <c r="B8" s="1470" t="s">
        <v>241</v>
      </c>
      <c r="C8" s="1439">
        <v>4.4796501176470596</v>
      </c>
      <c r="D8" s="1465">
        <v>4.6490431764705882</v>
      </c>
      <c r="E8" s="1465">
        <v>4.9839025294117647</v>
      </c>
      <c r="F8" s="1465">
        <v>4.2270257058823528</v>
      </c>
      <c r="G8" s="1465">
        <v>4.3829683529411758</v>
      </c>
      <c r="H8" s="1465">
        <v>4.7632558235294109</v>
      </c>
      <c r="I8" s="1465">
        <v>5.3116860588235291</v>
      </c>
      <c r="J8" s="1465">
        <v>5.1335547058823527</v>
      </c>
      <c r="K8" s="1465">
        <v>4.2542851764705887</v>
      </c>
      <c r="L8" s="1465">
        <v>3.7148455882352942</v>
      </c>
      <c r="M8" s="1465">
        <v>4.7986043529411759</v>
      </c>
      <c r="N8" s="1465">
        <v>3.6690160000000001</v>
      </c>
      <c r="O8" s="1465">
        <v>3.3677585882352945</v>
      </c>
      <c r="P8" s="1465">
        <v>3.4350626470588237</v>
      </c>
      <c r="Q8" s="1465">
        <v>3.9369115882352941</v>
      </c>
      <c r="R8" s="1465">
        <v>3.8695631764705882</v>
      </c>
    </row>
    <row r="9" spans="1:18" s="755" customFormat="1" ht="41.25" customHeight="1">
      <c r="A9" s="754"/>
      <c r="B9" s="1470" t="s">
        <v>242</v>
      </c>
      <c r="C9" s="1439">
        <v>5.7211248823529415</v>
      </c>
      <c r="D9" s="1465">
        <v>4.5444696470588237</v>
      </c>
      <c r="E9" s="1465">
        <v>5.4571384705882346</v>
      </c>
      <c r="F9" s="1465">
        <v>4.116151764705883</v>
      </c>
      <c r="G9" s="1465">
        <v>4.434768</v>
      </c>
      <c r="H9" s="1465">
        <v>5.0712349999999997</v>
      </c>
      <c r="I9" s="1465">
        <v>5.341960764705882</v>
      </c>
      <c r="J9" s="1465">
        <v>5.238995411764706</v>
      </c>
      <c r="K9" s="1465">
        <v>4.5199999999999996</v>
      </c>
      <c r="L9" s="1465">
        <v>3.5780917058823531</v>
      </c>
      <c r="M9" s="1465">
        <v>4.887862352941176</v>
      </c>
      <c r="N9" s="1465">
        <v>3.686172941176471</v>
      </c>
      <c r="O9" s="1465">
        <v>3.3316239411764705</v>
      </c>
      <c r="P9" s="1465">
        <v>3.4256636470588235</v>
      </c>
      <c r="Q9" s="1465">
        <v>3.6686642352941186</v>
      </c>
      <c r="R9" s="1465">
        <v>4.0601775882352937</v>
      </c>
    </row>
    <row r="10" spans="1:18" s="755" customFormat="1" ht="41.25" customHeight="1">
      <c r="A10" s="754"/>
      <c r="B10" s="1470" t="s">
        <v>243</v>
      </c>
      <c r="C10" s="1439">
        <v>5.8274656470588235</v>
      </c>
      <c r="D10" s="1465">
        <v>4.488636176470588</v>
      </c>
      <c r="E10" s="1465">
        <v>5.6152957058823523</v>
      </c>
      <c r="F10" s="1465">
        <v>4.525163882352941</v>
      </c>
      <c r="G10" s="1465">
        <v>4.2417034705882353</v>
      </c>
      <c r="H10" s="1465">
        <v>5.1252545882352942</v>
      </c>
      <c r="I10" s="1465">
        <v>5.1541023529411758</v>
      </c>
      <c r="J10" s="1465">
        <v>5.3398593529411764</v>
      </c>
      <c r="K10" s="1465">
        <v>4.4800000000000004</v>
      </c>
      <c r="L10" s="1465">
        <v>3.7969757647058828</v>
      </c>
      <c r="M10" s="1465">
        <v>4.8411067058823525</v>
      </c>
      <c r="N10" s="1465">
        <v>4.089438294117647</v>
      </c>
      <c r="O10" s="1465">
        <v>3.2492872941176474</v>
      </c>
      <c r="P10" s="1465">
        <v>3.4094021764705884</v>
      </c>
      <c r="Q10" s="1465">
        <v>3.5438795294117642</v>
      </c>
      <c r="R10" s="1465">
        <v>4.1184795294117649</v>
      </c>
    </row>
    <row r="11" spans="1:18" s="755" customFormat="1" ht="41.25" customHeight="1">
      <c r="A11" s="754"/>
      <c r="B11" s="1470" t="s">
        <v>244</v>
      </c>
      <c r="C11" s="1439">
        <v>5.7864995882352943</v>
      </c>
      <c r="D11" s="1465">
        <v>4.6825380588235292</v>
      </c>
      <c r="E11" s="1465">
        <v>5.7234862941176479</v>
      </c>
      <c r="F11" s="1465">
        <v>4.9942168823529416</v>
      </c>
      <c r="G11" s="1465">
        <v>4.4894498235294122</v>
      </c>
      <c r="H11" s="1465">
        <v>5.32</v>
      </c>
      <c r="I11" s="1465">
        <v>5.5923361764705888</v>
      </c>
      <c r="J11" s="1465">
        <v>5.6339721176470592</v>
      </c>
      <c r="K11" s="1465">
        <v>4.6209509411764715</v>
      </c>
      <c r="L11" s="1465">
        <v>4.3809090000000008</v>
      </c>
      <c r="M11" s="1465">
        <v>5.101807941176471</v>
      </c>
      <c r="N11" s="1465">
        <v>4.3627732352941173</v>
      </c>
      <c r="O11" s="1465">
        <v>3.6371499411764709</v>
      </c>
      <c r="P11" s="1465">
        <v>3.6935164117647061</v>
      </c>
      <c r="Q11" s="1465">
        <v>3.6912100588235295</v>
      </c>
      <c r="R11" s="1465">
        <v>4.5708275294117655</v>
      </c>
    </row>
    <row r="12" spans="1:18" s="755" customFormat="1" ht="41.25" customHeight="1">
      <c r="A12" s="754"/>
      <c r="B12" s="1470" t="s">
        <v>245</v>
      </c>
      <c r="C12" s="1439">
        <v>5.5950814705882355</v>
      </c>
      <c r="D12" s="1465">
        <v>4.6864954117647057</v>
      </c>
      <c r="E12" s="1465">
        <v>5.5250672941176475</v>
      </c>
      <c r="F12" s="1465">
        <v>5.3765315882352942</v>
      </c>
      <c r="G12" s="1465">
        <v>4.3757013529411761</v>
      </c>
      <c r="H12" s="1465">
        <v>5.3053313529411774</v>
      </c>
      <c r="I12" s="1465">
        <v>5.808960529411765</v>
      </c>
      <c r="J12" s="1465">
        <v>5.5102801764705882</v>
      </c>
      <c r="K12" s="1465">
        <v>4.7236647058823529</v>
      </c>
      <c r="L12" s="1465">
        <v>4.3488295882352936</v>
      </c>
      <c r="M12" s="1465">
        <v>5.1447347058823523</v>
      </c>
      <c r="N12" s="1465">
        <v>4.5128559411764702</v>
      </c>
      <c r="O12" s="1465">
        <v>3.9980008823529412</v>
      </c>
      <c r="P12" s="1465">
        <v>4.0358316470588242</v>
      </c>
      <c r="Q12" s="1465">
        <v>4.0336667647058828</v>
      </c>
      <c r="R12" s="1465">
        <v>4.6888384705882356</v>
      </c>
    </row>
    <row r="13" spans="1:18" s="755" customFormat="1" ht="41.25" customHeight="1">
      <c r="A13" s="754"/>
      <c r="B13" s="1470" t="s">
        <v>246</v>
      </c>
      <c r="C13" s="1439">
        <v>5.8536078823529412</v>
      </c>
      <c r="D13" s="1465">
        <v>4.8426368823529407</v>
      </c>
      <c r="E13" s="1465">
        <v>5.5090574117647062</v>
      </c>
      <c r="F13" s="1465">
        <v>5.3140191764705875</v>
      </c>
      <c r="G13" s="1465">
        <v>4.369205941176471</v>
      </c>
      <c r="H13" s="1465">
        <v>5.1267251176470587</v>
      </c>
      <c r="I13" s="1465">
        <v>6.0210172941176472</v>
      </c>
      <c r="J13" s="1465">
        <v>5.7057848823529413</v>
      </c>
      <c r="K13" s="1465">
        <v>4.7685659411764707</v>
      </c>
      <c r="L13" s="1465">
        <v>4.5154062352941171</v>
      </c>
      <c r="M13" s="1465">
        <v>4.9377349411764699</v>
      </c>
      <c r="N13" s="1465">
        <v>4.5101259411764705</v>
      </c>
      <c r="O13" s="1465">
        <v>4.1425379411764709</v>
      </c>
      <c r="P13" s="1465">
        <v>4.3525024705882354</v>
      </c>
      <c r="Q13" s="1465">
        <v>4.2294070000000001</v>
      </c>
      <c r="R13" s="1465">
        <v>4.7416995294117648</v>
      </c>
    </row>
    <row r="14" spans="1:18" s="755" customFormat="1" ht="41.25" customHeight="1">
      <c r="A14" s="754"/>
      <c r="B14" s="1470" t="s">
        <v>247</v>
      </c>
      <c r="C14" s="1439">
        <v>5.9130400588235297</v>
      </c>
      <c r="D14" s="1465">
        <v>4.7104314705882349</v>
      </c>
      <c r="E14" s="1465">
        <v>5.3303945882352934</v>
      </c>
      <c r="F14" s="1465">
        <v>5.4117569999999997</v>
      </c>
      <c r="G14" s="1465">
        <v>4.6075043529411772</v>
      </c>
      <c r="H14" s="1465">
        <v>4.9195464117647054</v>
      </c>
      <c r="I14" s="1465">
        <v>5.9991482352941174</v>
      </c>
      <c r="J14" s="1465">
        <v>5.9576224117647065</v>
      </c>
      <c r="K14" s="1465">
        <v>5.0050512352941174</v>
      </c>
      <c r="L14" s="1465">
        <v>4.2433514117647055</v>
      </c>
      <c r="M14" s="1465">
        <v>4.648552235294118</v>
      </c>
      <c r="N14" s="1465">
        <v>4.6245779411764705</v>
      </c>
      <c r="O14" s="1465">
        <v>4.1212362941176472</v>
      </c>
      <c r="P14" s="1465">
        <v>4.1748291764705883</v>
      </c>
      <c r="Q14" s="1465">
        <v>4.1711777058823527</v>
      </c>
      <c r="R14" s="1465">
        <v>4.9952867058823527</v>
      </c>
    </row>
    <row r="15" spans="1:18" s="755" customFormat="1" ht="41.25" customHeight="1">
      <c r="A15" s="754"/>
      <c r="B15" s="1470" t="s">
        <v>248</v>
      </c>
      <c r="C15" s="1466"/>
      <c r="D15" s="1465">
        <v>4.3952296470588239</v>
      </c>
      <c r="E15" s="1465">
        <v>4.8488730588235294</v>
      </c>
      <c r="F15" s="1465">
        <v>5.0430089411764705</v>
      </c>
      <c r="G15" s="1465">
        <v>4.3864248235294117</v>
      </c>
      <c r="H15" s="1465">
        <v>4.5843069999999999</v>
      </c>
      <c r="I15" s="1465">
        <v>5.7128668235294118</v>
      </c>
      <c r="J15" s="1465">
        <v>5.9389980000000007</v>
      </c>
      <c r="K15" s="1465">
        <v>5.0848674117647059</v>
      </c>
      <c r="L15" s="1465">
        <v>3.85</v>
      </c>
      <c r="M15" s="1465">
        <v>4.1778925882352942</v>
      </c>
      <c r="N15" s="1465">
        <v>4.2942770000000001</v>
      </c>
      <c r="O15" s="1465">
        <v>3.5944227647058824</v>
      </c>
      <c r="P15" s="1465">
        <v>3.7915379411764709</v>
      </c>
      <c r="Q15" s="1465">
        <v>3.9639661176470593</v>
      </c>
      <c r="R15" s="1465">
        <v>4.7378645294117643</v>
      </c>
    </row>
    <row r="16" spans="1:18" s="755" customFormat="1" ht="41.25" customHeight="1">
      <c r="A16" s="754"/>
      <c r="B16" s="1470" t="s">
        <v>249</v>
      </c>
      <c r="C16" s="1466"/>
      <c r="D16" s="1464">
        <v>4.2439073529411759</v>
      </c>
      <c r="E16" s="1464">
        <v>4.6415024117647059</v>
      </c>
      <c r="F16" s="1464">
        <v>4.964059176470589</v>
      </c>
      <c r="G16" s="1464">
        <v>3.9086411764705882</v>
      </c>
      <c r="H16" s="1464">
        <v>4.4262484117647061</v>
      </c>
      <c r="I16" s="1464">
        <v>5.3009495882352944</v>
      </c>
      <c r="J16" s="1464">
        <v>5.6770426470588236</v>
      </c>
      <c r="K16" s="1464">
        <v>5.207137764705883</v>
      </c>
      <c r="L16" s="1464">
        <v>3.8211312941176465</v>
      </c>
      <c r="M16" s="1464">
        <v>4.1016108823529409</v>
      </c>
      <c r="N16" s="1464">
        <v>4.2692741764705877</v>
      </c>
      <c r="O16" s="1464">
        <v>3.2830567058823532</v>
      </c>
      <c r="P16" s="1465">
        <v>3.457396647058824</v>
      </c>
      <c r="Q16" s="1464">
        <v>3.7161922352941179</v>
      </c>
      <c r="R16" s="1465">
        <v>4.6342583529411758</v>
      </c>
    </row>
    <row r="17" spans="1:18" s="755" customFormat="1" ht="41.25" customHeight="1" thickBot="1">
      <c r="A17" s="754"/>
      <c r="B17" s="1471" t="s">
        <v>250</v>
      </c>
      <c r="C17" s="1467"/>
      <c r="D17" s="1468">
        <v>4.1740682941176468</v>
      </c>
      <c r="E17" s="1468">
        <v>4.5495847647058829</v>
      </c>
      <c r="F17" s="1468">
        <v>5.0889670000000002</v>
      </c>
      <c r="G17" s="1468">
        <v>3.8344853529411767</v>
      </c>
      <c r="H17" s="1468">
        <v>4.1064040588235295</v>
      </c>
      <c r="I17" s="1468">
        <v>5.2678317058823527</v>
      </c>
      <c r="J17" s="1468">
        <v>5.3314231176470583</v>
      </c>
      <c r="K17" s="1468">
        <v>5.584733470588235</v>
      </c>
      <c r="L17" s="1468">
        <v>3.9353852352941181</v>
      </c>
      <c r="M17" s="1468">
        <v>3.8366532941176468</v>
      </c>
      <c r="N17" s="1468">
        <v>4.4508268235294119</v>
      </c>
      <c r="O17" s="1468">
        <v>3.3737707058823529</v>
      </c>
      <c r="P17" s="1468">
        <v>3.2683307647058815</v>
      </c>
      <c r="Q17" s="1468">
        <v>3.6448948823529412</v>
      </c>
      <c r="R17" s="1468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4" t="s">
        <v>354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5"/>
      <c r="M19" s="1125"/>
      <c r="N19" s="1125"/>
      <c r="O19" s="1125"/>
      <c r="P19" s="1125"/>
      <c r="Q19" s="1126"/>
      <c r="R19" s="1126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8" t="s">
        <v>488</v>
      </c>
      <c r="B1" s="1049"/>
      <c r="C1" s="1048"/>
      <c r="D1" s="1048"/>
      <c r="E1" s="1048"/>
      <c r="F1" s="1048"/>
      <c r="G1" s="1050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696" t="s">
        <v>7</v>
      </c>
      <c r="C5" s="1697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72">
        <v>5777.9088235294112</v>
      </c>
      <c r="C7" s="1273">
        <v>6596.5401960784311</v>
      </c>
      <c r="D7" s="1274">
        <v>4.506768882352941</v>
      </c>
      <c r="E7" s="1275">
        <v>5.1453013529411766</v>
      </c>
      <c r="F7" s="1276">
        <v>-12.410011130314754</v>
      </c>
    </row>
    <row r="8" spans="1:13" ht="30" customHeight="1">
      <c r="A8" s="252" t="s">
        <v>46</v>
      </c>
      <c r="B8" s="1277">
        <v>5795.9156862745094</v>
      </c>
      <c r="C8" s="1278">
        <v>6651.5</v>
      </c>
      <c r="D8" s="1279">
        <v>4.5208142352941181</v>
      </c>
      <c r="E8" s="1280">
        <v>5.1881700000000004</v>
      </c>
      <c r="F8" s="1281">
        <v>-12.863028094798018</v>
      </c>
    </row>
    <row r="9" spans="1:13" ht="30" customHeight="1">
      <c r="A9" s="253" t="s">
        <v>47</v>
      </c>
      <c r="B9" s="1282">
        <v>5829.3049019607843</v>
      </c>
      <c r="C9" s="1283">
        <v>6618.876470588235</v>
      </c>
      <c r="D9" s="1284">
        <v>4.5468578235294119</v>
      </c>
      <c r="E9" s="1285">
        <v>5.1627236470588231</v>
      </c>
      <c r="F9" s="1286">
        <v>-11.929087544328793</v>
      </c>
    </row>
    <row r="10" spans="1:13" ht="30" customHeight="1">
      <c r="A10" s="253" t="s">
        <v>237</v>
      </c>
      <c r="B10" s="1282">
        <v>5784.964705882353</v>
      </c>
      <c r="C10" s="1283">
        <v>6595.8892156862739</v>
      </c>
      <c r="D10" s="1284">
        <v>4.5122724705882353</v>
      </c>
      <c r="E10" s="1285">
        <v>5.1447935882352942</v>
      </c>
      <c r="F10" s="1286">
        <v>-12.294392511556888</v>
      </c>
    </row>
    <row r="11" spans="1:13" ht="30" customHeight="1" thickBot="1">
      <c r="A11" s="254" t="s">
        <v>48</v>
      </c>
      <c r="B11" s="1287">
        <v>5707.823529411764</v>
      </c>
      <c r="C11" s="1288">
        <v>6539.886274509804</v>
      </c>
      <c r="D11" s="1289">
        <v>4.4521023529411758</v>
      </c>
      <c r="E11" s="1290">
        <v>5.1011112941176471</v>
      </c>
      <c r="F11" s="1291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349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6"/>
      <c r="B24" s="136"/>
      <c r="C24" s="136"/>
      <c r="D24" s="136"/>
      <c r="E24" s="1047"/>
      <c r="F24" s="1047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486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487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32"/>
      <c r="V2" s="1432"/>
      <c r="W2" s="1432"/>
      <c r="X2" s="1432"/>
      <c r="Y2" s="1432"/>
      <c r="Z2" s="1432"/>
      <c r="AA2" s="1432"/>
      <c r="AB2" s="1432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429</v>
      </c>
      <c r="C6" s="839"/>
      <c r="D6" s="839"/>
      <c r="E6" s="842"/>
      <c r="F6" s="842"/>
      <c r="G6" s="43"/>
      <c r="AI6" s="1431"/>
      <c r="AJ6" s="1431"/>
    </row>
    <row r="7" spans="2:36" ht="19.5" customHeight="1">
      <c r="B7" s="1148" t="s">
        <v>430</v>
      </c>
      <c r="C7" s="842"/>
      <c r="D7" s="842"/>
      <c r="E7" s="840"/>
      <c r="F7" s="840"/>
      <c r="G7" s="43"/>
      <c r="AI7" s="1431"/>
      <c r="AJ7" s="1431"/>
    </row>
    <row r="8" spans="2:36" ht="15.75">
      <c r="B8" s="43"/>
      <c r="C8" s="43"/>
      <c r="D8" s="43"/>
      <c r="E8" s="43"/>
      <c r="F8" s="43"/>
      <c r="G8" s="43"/>
      <c r="H8" s="1430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30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596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597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21.10.2019 - 27.10.2019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428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1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1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V8" sqref="V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598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33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8" t="s">
        <v>159</v>
      </c>
      <c r="D7" s="1699"/>
      <c r="E7" s="1699"/>
      <c r="F7" s="1699"/>
      <c r="G7" s="1247" t="s">
        <v>480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5"/>
      <c r="G8" s="1248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603</v>
      </c>
      <c r="D9" s="30" t="s">
        <v>604</v>
      </c>
      <c r="E9" s="103" t="s">
        <v>603</v>
      </c>
      <c r="F9" s="1246" t="s">
        <v>604</v>
      </c>
      <c r="G9" s="1249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43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7760.1570000000002</v>
      </c>
      <c r="D12" s="51">
        <v>7781.9539999999997</v>
      </c>
      <c r="E12" s="106">
        <v>7607.9970588235292</v>
      </c>
      <c r="F12" s="106">
        <v>7629.3666666666659</v>
      </c>
      <c r="G12" s="140">
        <v>-0.28009674690957526</v>
      </c>
      <c r="H12" s="32">
        <v>61.53</v>
      </c>
      <c r="I12" s="57">
        <v>93.9</v>
      </c>
      <c r="J12" s="33">
        <v>30.938903780386358</v>
      </c>
      <c r="K12" s="25"/>
      <c r="L12" s="1244"/>
    </row>
    <row r="13" spans="1:18" ht="15">
      <c r="B13" s="56" t="s">
        <v>12</v>
      </c>
      <c r="C13" s="68">
        <v>7637.0590000000002</v>
      </c>
      <c r="D13" s="51">
        <v>7663.2449999999999</v>
      </c>
      <c r="E13" s="106">
        <v>7487.3127450980392</v>
      </c>
      <c r="F13" s="106">
        <v>7512.9852941176468</v>
      </c>
      <c r="G13" s="140">
        <v>-0.34170902796399821</v>
      </c>
      <c r="H13" s="32">
        <v>57.83</v>
      </c>
      <c r="I13" s="57">
        <v>96.1</v>
      </c>
      <c r="J13" s="33">
        <v>56.03401423421758</v>
      </c>
      <c r="K13" s="25"/>
      <c r="L13" s="1244"/>
    </row>
    <row r="14" spans="1:18" ht="15">
      <c r="B14" s="56" t="s">
        <v>13</v>
      </c>
      <c r="C14" s="68">
        <v>7276.5069999999996</v>
      </c>
      <c r="D14" s="51">
        <v>7297.7190000000001</v>
      </c>
      <c r="E14" s="106">
        <v>7133.8303921568622</v>
      </c>
      <c r="F14" s="106">
        <v>7154.626470588235</v>
      </c>
      <c r="G14" s="140">
        <v>-0.29066616568821635</v>
      </c>
      <c r="H14" s="57">
        <v>53.33</v>
      </c>
      <c r="I14" s="57">
        <v>97.3</v>
      </c>
      <c r="J14" s="33">
        <v>11.698678251224697</v>
      </c>
      <c r="K14" s="25"/>
    </row>
    <row r="15" spans="1:18" ht="15">
      <c r="B15" s="56" t="s">
        <v>14</v>
      </c>
      <c r="C15" s="68">
        <v>6913.4390000000003</v>
      </c>
      <c r="D15" s="51">
        <v>6946.6419999999998</v>
      </c>
      <c r="E15" s="106">
        <v>6777.8813725490199</v>
      </c>
      <c r="F15" s="106">
        <v>6810.4333333333334</v>
      </c>
      <c r="G15" s="140">
        <v>-0.47797194673339322</v>
      </c>
      <c r="H15" s="57">
        <v>48.4</v>
      </c>
      <c r="I15" s="57">
        <v>97.5</v>
      </c>
      <c r="J15" s="33">
        <v>1.212681393844163</v>
      </c>
      <c r="K15" s="25"/>
    </row>
    <row r="16" spans="1:18" ht="15">
      <c r="B16" s="56" t="s">
        <v>15</v>
      </c>
      <c r="C16" s="68">
        <v>6171.893</v>
      </c>
      <c r="D16" s="51">
        <v>6122.3850000000002</v>
      </c>
      <c r="E16" s="106">
        <v>6050.8754901960783</v>
      </c>
      <c r="F16" s="106">
        <v>6002.338235294118</v>
      </c>
      <c r="G16" s="140">
        <v>0.80863911694543567</v>
      </c>
      <c r="H16" s="57">
        <v>43.58</v>
      </c>
      <c r="I16" s="57">
        <v>100.1</v>
      </c>
      <c r="J16" s="33">
        <v>0.11054626120713561</v>
      </c>
      <c r="K16" s="25"/>
    </row>
    <row r="17" spans="2:11" ht="15">
      <c r="B17" s="56" t="s">
        <v>16</v>
      </c>
      <c r="C17" s="68">
        <v>6320.35</v>
      </c>
      <c r="D17" s="51">
        <v>5851.1540000000005</v>
      </c>
      <c r="E17" s="106">
        <v>6196.4215686274511</v>
      </c>
      <c r="F17" s="106">
        <v>5736.4254901960785</v>
      </c>
      <c r="G17" s="140">
        <v>8.0188626038555793</v>
      </c>
      <c r="H17" s="57">
        <v>38.880000000000003</v>
      </c>
      <c r="I17" s="57">
        <v>100</v>
      </c>
      <c r="J17" s="33">
        <v>5.1760791200665497E-3</v>
      </c>
      <c r="K17" s="25"/>
    </row>
    <row r="18" spans="2:11" ht="15" thickBot="1">
      <c r="B18" s="58" t="s">
        <v>124</v>
      </c>
      <c r="C18" s="69">
        <v>7620.8029999999999</v>
      </c>
      <c r="D18" s="70">
        <v>7647.3590000000004</v>
      </c>
      <c r="E18" s="141">
        <v>7471.3754901960783</v>
      </c>
      <c r="F18" s="141">
        <v>7497.4107843137253</v>
      </c>
      <c r="G18" s="142">
        <v>-0.34725713805250275</v>
      </c>
      <c r="H18" s="59">
        <v>58.32</v>
      </c>
      <c r="I18" s="59">
        <v>95.6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7763.174</v>
      </c>
      <c r="D20" s="51">
        <v>7794.2569999999996</v>
      </c>
      <c r="E20" s="106">
        <v>7610.9549019607839</v>
      </c>
      <c r="F20" s="106">
        <v>7641.4284313725484</v>
      </c>
      <c r="G20" s="140">
        <v>-0.39879362458794504</v>
      </c>
      <c r="H20" s="57">
        <v>61.5</v>
      </c>
      <c r="I20" s="57">
        <v>92.4</v>
      </c>
      <c r="J20" s="33">
        <v>28.65903019509431</v>
      </c>
      <c r="K20" s="25"/>
    </row>
    <row r="21" spans="2:11" ht="15">
      <c r="B21" s="56" t="s">
        <v>12</v>
      </c>
      <c r="C21" s="68">
        <v>7645.8879999999999</v>
      </c>
      <c r="D21" s="51">
        <v>7679.9229999999998</v>
      </c>
      <c r="E21" s="106">
        <v>7495.9686274509804</v>
      </c>
      <c r="F21" s="106">
        <v>7529.3362745098038</v>
      </c>
      <c r="G21" s="140">
        <v>-0.44316850572590188</v>
      </c>
      <c r="H21" s="57">
        <v>57.75</v>
      </c>
      <c r="I21" s="57">
        <v>94.8</v>
      </c>
      <c r="J21" s="33">
        <v>57.911033756982114</v>
      </c>
      <c r="K21" s="25"/>
    </row>
    <row r="22" spans="2:11" ht="15">
      <c r="B22" s="56" t="s">
        <v>13</v>
      </c>
      <c r="C22" s="68">
        <v>7327.0029999999997</v>
      </c>
      <c r="D22" s="51">
        <v>7341.3220000000001</v>
      </c>
      <c r="E22" s="106">
        <v>7183.3362745098038</v>
      </c>
      <c r="F22" s="106">
        <v>7197.3745098039217</v>
      </c>
      <c r="G22" s="140">
        <v>-0.19504661422016925</v>
      </c>
      <c r="H22" s="57">
        <v>53.29</v>
      </c>
      <c r="I22" s="57">
        <v>96.4</v>
      </c>
      <c r="J22" s="33">
        <v>12.335060309236622</v>
      </c>
      <c r="K22" s="25"/>
    </row>
    <row r="23" spans="2:11" ht="15">
      <c r="B23" s="56" t="s">
        <v>14</v>
      </c>
      <c r="C23" s="68">
        <v>6998.8469999999998</v>
      </c>
      <c r="D23" s="51">
        <v>6988.7110000000002</v>
      </c>
      <c r="E23" s="106">
        <v>6861.6147058823526</v>
      </c>
      <c r="F23" s="106">
        <v>6851.6774509803927</v>
      </c>
      <c r="G23" s="140">
        <v>0.14503389823959686</v>
      </c>
      <c r="H23" s="57">
        <v>48.43</v>
      </c>
      <c r="I23" s="57">
        <v>96.6</v>
      </c>
      <c r="J23" s="33">
        <v>1.0220189427669393</v>
      </c>
      <c r="K23" s="25"/>
    </row>
    <row r="24" spans="2:11" ht="15">
      <c r="B24" s="56" t="s">
        <v>15</v>
      </c>
      <c r="C24" s="68">
        <v>6431.1139999999996</v>
      </c>
      <c r="D24" s="51">
        <v>6375.4089999999997</v>
      </c>
      <c r="E24" s="106">
        <v>6305.0137254901956</v>
      </c>
      <c r="F24" s="106">
        <v>6250.4009803921563</v>
      </c>
      <c r="G24" s="140">
        <v>0.87374786464680043</v>
      </c>
      <c r="H24" s="57">
        <v>43.13</v>
      </c>
      <c r="I24" s="57">
        <v>95.9</v>
      </c>
      <c r="J24" s="33">
        <v>6.8809196146685014E-2</v>
      </c>
      <c r="K24" s="25"/>
    </row>
    <row r="25" spans="2:11" ht="15">
      <c r="B25" s="56" t="s">
        <v>16</v>
      </c>
      <c r="C25" s="68" t="s">
        <v>296</v>
      </c>
      <c r="D25" s="51">
        <v>5840.0910000000003</v>
      </c>
      <c r="E25" s="106" t="s">
        <v>296</v>
      </c>
      <c r="F25" s="106">
        <v>5725.5794117647065</v>
      </c>
      <c r="G25" s="140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7630.91</v>
      </c>
      <c r="D26" s="70">
        <v>7659.402</v>
      </c>
      <c r="E26" s="141">
        <v>7481.2843137254895</v>
      </c>
      <c r="F26" s="141">
        <v>7509.2176470588238</v>
      </c>
      <c r="G26" s="142">
        <v>-0.37198726480213712</v>
      </c>
      <c r="H26" s="59">
        <v>58.17</v>
      </c>
      <c r="I26" s="59">
        <v>94.3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7778.1940000000004</v>
      </c>
      <c r="D28" s="51">
        <v>7768.4089999999997</v>
      </c>
      <c r="E28" s="106">
        <v>7625.6803921568626</v>
      </c>
      <c r="F28" s="106">
        <v>7616.0872549019605</v>
      </c>
      <c r="G28" s="140">
        <v>0.12595886751071891</v>
      </c>
      <c r="H28" s="57">
        <v>61.51</v>
      </c>
      <c r="I28" s="57">
        <v>94.5</v>
      </c>
      <c r="J28" s="33">
        <v>32.955668943259433</v>
      </c>
      <c r="K28" s="25"/>
    </row>
    <row r="29" spans="2:11" ht="15">
      <c r="B29" s="56" t="s">
        <v>12</v>
      </c>
      <c r="C29" s="68">
        <v>7638.2150000000001</v>
      </c>
      <c r="D29" s="51">
        <v>7637.9380000000001</v>
      </c>
      <c r="E29" s="106">
        <v>7488.4460784313724</v>
      </c>
      <c r="F29" s="106">
        <v>7488.1745098039219</v>
      </c>
      <c r="G29" s="140">
        <v>3.6266332614907798E-3</v>
      </c>
      <c r="H29" s="57">
        <v>57.78</v>
      </c>
      <c r="I29" s="57">
        <v>97</v>
      </c>
      <c r="J29" s="33">
        <v>54.980283418752904</v>
      </c>
      <c r="K29" s="25"/>
    </row>
    <row r="30" spans="2:11" ht="15">
      <c r="B30" s="56" t="s">
        <v>13</v>
      </c>
      <c r="C30" s="68">
        <v>7188.4040000000005</v>
      </c>
      <c r="D30" s="51">
        <v>7188.7849999999999</v>
      </c>
      <c r="E30" s="106">
        <v>7047.4549019607848</v>
      </c>
      <c r="F30" s="106">
        <v>7047.8284313725489</v>
      </c>
      <c r="G30" s="140">
        <v>-5.2999220313224467E-3</v>
      </c>
      <c r="H30" s="57">
        <v>53.29</v>
      </c>
      <c r="I30" s="57">
        <v>98</v>
      </c>
      <c r="J30" s="33">
        <v>10.943554893916838</v>
      </c>
      <c r="K30" s="25"/>
    </row>
    <row r="31" spans="2:11" ht="15">
      <c r="B31" s="56" t="s">
        <v>14</v>
      </c>
      <c r="C31" s="68">
        <v>6895.2669999999998</v>
      </c>
      <c r="D31" s="51">
        <v>6913.7879999999996</v>
      </c>
      <c r="E31" s="106">
        <v>6760.0656862745091</v>
      </c>
      <c r="F31" s="106">
        <v>6778.2235294117645</v>
      </c>
      <c r="G31" s="140">
        <v>-0.26788498577045944</v>
      </c>
      <c r="H31" s="57">
        <v>48.34</v>
      </c>
      <c r="I31" s="57">
        <v>98.3</v>
      </c>
      <c r="J31" s="33">
        <v>1.0500357966748868</v>
      </c>
      <c r="K31" s="25"/>
    </row>
    <row r="32" spans="2:11" ht="15">
      <c r="B32" s="56" t="s">
        <v>15</v>
      </c>
      <c r="C32" s="68">
        <v>6524.32</v>
      </c>
      <c r="D32" s="51">
        <v>6672.0209999999997</v>
      </c>
      <c r="E32" s="106">
        <v>6396.3921568627447</v>
      </c>
      <c r="F32" s="106">
        <v>6541.197058823529</v>
      </c>
      <c r="G32" s="140">
        <v>-2.2137370370986549</v>
      </c>
      <c r="H32" s="57">
        <v>43.79</v>
      </c>
      <c r="I32" s="57">
        <v>97</v>
      </c>
      <c r="J32" s="33">
        <v>6.4774935509165077E-2</v>
      </c>
      <c r="K32" s="25"/>
    </row>
    <row r="33" spans="2:11" ht="15">
      <c r="B33" s="56" t="s">
        <v>16</v>
      </c>
      <c r="C33" s="68">
        <v>6210.491</v>
      </c>
      <c r="D33" s="51" t="s">
        <v>296</v>
      </c>
      <c r="E33" s="106">
        <v>6088.7166666666662</v>
      </c>
      <c r="F33" s="106" t="s">
        <v>296</v>
      </c>
      <c r="G33" s="140" t="s">
        <v>296</v>
      </c>
      <c r="H33" s="57">
        <v>37.799999999999997</v>
      </c>
      <c r="I33" s="57">
        <v>96</v>
      </c>
      <c r="J33" s="33">
        <v>5.6820118867688674E-3</v>
      </c>
      <c r="K33" s="25"/>
    </row>
    <row r="34" spans="2:11" ht="15" thickBot="1">
      <c r="B34" s="58" t="s">
        <v>124</v>
      </c>
      <c r="C34" s="69">
        <v>7624.6610000000001</v>
      </c>
      <c r="D34" s="70">
        <v>7626.3980000000001</v>
      </c>
      <c r="E34" s="141">
        <v>7475.1578431372545</v>
      </c>
      <c r="F34" s="141">
        <v>7476.8607843137252</v>
      </c>
      <c r="G34" s="142">
        <v>-2.2776151992068602E-2</v>
      </c>
      <c r="H34" s="59">
        <v>58.41</v>
      </c>
      <c r="I34" s="59">
        <v>96.3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7720.3440000000001</v>
      </c>
      <c r="D36" s="51">
        <v>7754.2969999999996</v>
      </c>
      <c r="E36" s="106">
        <v>7568.964705882353</v>
      </c>
      <c r="F36" s="106">
        <v>7602.2519607843133</v>
      </c>
      <c r="G36" s="140">
        <v>-0.43786045337184692</v>
      </c>
      <c r="H36" s="57">
        <v>61.33</v>
      </c>
      <c r="I36" s="57">
        <v>94.8</v>
      </c>
      <c r="J36" s="33">
        <v>33.647451603349396</v>
      </c>
      <c r="K36" s="25"/>
    </row>
    <row r="37" spans="2:11" ht="15">
      <c r="B37" s="56" t="s">
        <v>12</v>
      </c>
      <c r="C37" s="68">
        <v>7654.0950000000003</v>
      </c>
      <c r="D37" s="51">
        <v>7673.4</v>
      </c>
      <c r="E37" s="106">
        <v>7504.0147058823532</v>
      </c>
      <c r="F37" s="106">
        <v>7522.9411764705874</v>
      </c>
      <c r="G37" s="140">
        <v>-0.25158339197747259</v>
      </c>
      <c r="H37" s="57">
        <v>57.91</v>
      </c>
      <c r="I37" s="57">
        <v>96.5</v>
      </c>
      <c r="J37" s="33">
        <v>54.400796962925071</v>
      </c>
      <c r="K37" s="25"/>
    </row>
    <row r="38" spans="2:11" ht="15">
      <c r="B38" s="56" t="s">
        <v>13</v>
      </c>
      <c r="C38" s="68">
        <v>7352.1660000000002</v>
      </c>
      <c r="D38" s="51">
        <v>7315.9549999999999</v>
      </c>
      <c r="E38" s="106">
        <v>7208.0058823529416</v>
      </c>
      <c r="F38" s="106">
        <v>7172.5049019607841</v>
      </c>
      <c r="G38" s="140">
        <v>0.49495930469774951</v>
      </c>
      <c r="H38" s="57">
        <v>53.19</v>
      </c>
      <c r="I38" s="57">
        <v>96.9</v>
      </c>
      <c r="J38" s="33">
        <v>10.53014189170997</v>
      </c>
      <c r="K38" s="25"/>
    </row>
    <row r="39" spans="2:11" ht="15">
      <c r="B39" s="56" t="s">
        <v>14</v>
      </c>
      <c r="C39" s="68">
        <v>6871.6030000000001</v>
      </c>
      <c r="D39" s="51">
        <v>6909.3770000000004</v>
      </c>
      <c r="E39" s="106">
        <v>6736.8656862745102</v>
      </c>
      <c r="F39" s="106">
        <v>6773.899019607843</v>
      </c>
      <c r="G39" s="140">
        <v>-0.54670630941111398</v>
      </c>
      <c r="H39" s="57">
        <v>48.3</v>
      </c>
      <c r="I39" s="57">
        <v>98.7</v>
      </c>
      <c r="J39" s="33">
        <v>1.3085269648097788</v>
      </c>
      <c r="K39" s="25"/>
    </row>
    <row r="40" spans="2:11" ht="15">
      <c r="B40" s="56" t="s">
        <v>15</v>
      </c>
      <c r="C40" s="68">
        <v>6267.6390000000001</v>
      </c>
      <c r="D40" s="51">
        <v>6266.52</v>
      </c>
      <c r="E40" s="106">
        <v>6144.7441176470593</v>
      </c>
      <c r="F40" s="106">
        <v>6143.6470588235297</v>
      </c>
      <c r="G40" s="140">
        <v>1.7856800903845949E-2</v>
      </c>
      <c r="H40" s="57">
        <v>43.1</v>
      </c>
      <c r="I40" s="57">
        <v>99</v>
      </c>
      <c r="J40" s="33">
        <v>0.10769769257693654</v>
      </c>
      <c r="K40" s="25"/>
    </row>
    <row r="41" spans="2:11" ht="15">
      <c r="B41" s="56" t="s">
        <v>16</v>
      </c>
      <c r="C41" s="68">
        <v>6127.0860000000002</v>
      </c>
      <c r="D41" s="51">
        <v>5906.12</v>
      </c>
      <c r="E41" s="106">
        <v>6006.9470588235299</v>
      </c>
      <c r="F41" s="106">
        <v>5790.3137254901958</v>
      </c>
      <c r="G41" s="140">
        <v>3.7413056287376545</v>
      </c>
      <c r="H41" s="57">
        <v>39.6</v>
      </c>
      <c r="I41" s="57">
        <v>110</v>
      </c>
      <c r="J41" s="33">
        <v>5.3848846288468265E-3</v>
      </c>
      <c r="K41" s="25"/>
    </row>
    <row r="42" spans="2:11" ht="15" thickBot="1">
      <c r="B42" s="58" t="s">
        <v>124</v>
      </c>
      <c r="C42" s="69">
        <v>7631.8789999999999</v>
      </c>
      <c r="D42" s="70">
        <v>7651.5990000000002</v>
      </c>
      <c r="E42" s="141">
        <v>7482.2343137254902</v>
      </c>
      <c r="F42" s="141">
        <v>7501.5676470588232</v>
      </c>
      <c r="G42" s="142">
        <v>-0.25772390842750981</v>
      </c>
      <c r="H42" s="59">
        <v>58.42</v>
      </c>
      <c r="I42" s="59">
        <v>96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7757.7920000000004</v>
      </c>
      <c r="D44" s="51">
        <v>7803.2179999999998</v>
      </c>
      <c r="E44" s="106">
        <v>7605.6784313725493</v>
      </c>
      <c r="F44" s="106">
        <v>7650.2137254901954</v>
      </c>
      <c r="G44" s="140">
        <v>-0.58214444348471972</v>
      </c>
      <c r="H44" s="57">
        <v>61.66</v>
      </c>
      <c r="I44" s="57">
        <v>93.6</v>
      </c>
      <c r="J44" s="33">
        <v>29.214490487359917</v>
      </c>
      <c r="K44" s="25"/>
    </row>
    <row r="45" spans="2:11" ht="15">
      <c r="B45" s="56" t="s">
        <v>12</v>
      </c>
      <c r="C45" s="68">
        <v>7625.0219999999999</v>
      </c>
      <c r="D45" s="51">
        <v>7673.2790000000005</v>
      </c>
      <c r="E45" s="106">
        <v>7475.5117647058823</v>
      </c>
      <c r="F45" s="106">
        <v>7522.8225490196082</v>
      </c>
      <c r="G45" s="140">
        <v>-0.62889672068486646</v>
      </c>
      <c r="H45" s="57">
        <v>57.89</v>
      </c>
      <c r="I45" s="57">
        <v>95.7</v>
      </c>
      <c r="J45" s="33">
        <v>56.666145426114156</v>
      </c>
      <c r="K45" s="25"/>
    </row>
    <row r="46" spans="2:11" ht="15">
      <c r="B46" s="56" t="s">
        <v>13</v>
      </c>
      <c r="C46" s="68">
        <v>7297.6959999999999</v>
      </c>
      <c r="D46" s="51">
        <v>7349.1710000000003</v>
      </c>
      <c r="E46" s="106">
        <v>7154.6039215686269</v>
      </c>
      <c r="F46" s="106">
        <v>7205.0696078431374</v>
      </c>
      <c r="G46" s="140">
        <v>-0.70041913570932501</v>
      </c>
      <c r="H46" s="57">
        <v>53.43</v>
      </c>
      <c r="I46" s="57">
        <v>97.4</v>
      </c>
      <c r="J46" s="33">
        <v>12.516028146989836</v>
      </c>
      <c r="K46" s="25"/>
    </row>
    <row r="47" spans="2:11" ht="15">
      <c r="B47" s="56" t="s">
        <v>14</v>
      </c>
      <c r="C47" s="68">
        <v>6909.5839999999998</v>
      </c>
      <c r="D47" s="51">
        <v>6970.54</v>
      </c>
      <c r="E47" s="106">
        <v>6774.1019607843136</v>
      </c>
      <c r="F47" s="106">
        <v>6833.8627450980393</v>
      </c>
      <c r="G47" s="140">
        <v>-0.87448031285955086</v>
      </c>
      <c r="H47" s="57">
        <v>48.46</v>
      </c>
      <c r="I47" s="57">
        <v>96.9</v>
      </c>
      <c r="J47" s="33">
        <v>1.4229867083659109</v>
      </c>
      <c r="K47" s="25"/>
    </row>
    <row r="48" spans="2:11" ht="15">
      <c r="B48" s="56" t="s">
        <v>15</v>
      </c>
      <c r="C48" s="68">
        <v>5987.3010000000004</v>
      </c>
      <c r="D48" s="51">
        <v>5857.0479999999998</v>
      </c>
      <c r="E48" s="106">
        <v>5869.9029411764704</v>
      </c>
      <c r="F48" s="106">
        <v>5742.2039215686273</v>
      </c>
      <c r="G48" s="140">
        <v>2.2238677231260628</v>
      </c>
      <c r="H48" s="57">
        <v>43.72</v>
      </c>
      <c r="I48" s="57">
        <v>102.3</v>
      </c>
      <c r="J48" s="33">
        <v>0.17513682564503516</v>
      </c>
      <c r="K48" s="25" t="s">
        <v>101</v>
      </c>
    </row>
    <row r="49" spans="2:11" ht="15">
      <c r="B49" s="56" t="s">
        <v>16</v>
      </c>
      <c r="C49" s="68">
        <v>6654.1149999999998</v>
      </c>
      <c r="D49" s="51">
        <v>5365.116</v>
      </c>
      <c r="E49" s="106">
        <v>6523.6421568627447</v>
      </c>
      <c r="F49" s="106">
        <v>5259.9176470588236</v>
      </c>
      <c r="G49" s="140">
        <v>24.025556949747216</v>
      </c>
      <c r="H49" s="57">
        <v>39.5</v>
      </c>
      <c r="I49" s="57">
        <v>100</v>
      </c>
      <c r="J49" s="33">
        <v>5.2124055251498566E-3</v>
      </c>
      <c r="K49" s="25"/>
    </row>
    <row r="50" spans="2:11" ht="15" thickBot="1">
      <c r="B50" s="71" t="s">
        <v>124</v>
      </c>
      <c r="C50" s="72">
        <v>7607.7529999999997</v>
      </c>
      <c r="D50" s="52">
        <v>7658.2780000000002</v>
      </c>
      <c r="E50" s="143">
        <v>7458.5813725490189</v>
      </c>
      <c r="F50" s="143">
        <v>7508.1156862745102</v>
      </c>
      <c r="G50" s="142">
        <v>-0.65974361338150089</v>
      </c>
      <c r="H50" s="73">
        <v>58.27</v>
      </c>
      <c r="I50" s="73">
        <v>95.3</v>
      </c>
      <c r="J50" s="34">
        <v>100</v>
      </c>
      <c r="K50" s="25"/>
    </row>
    <row r="51" spans="2:11">
      <c r="B51" s="188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0" t="s">
        <v>602</v>
      </c>
      <c r="C53" s="1701"/>
      <c r="D53" s="1701"/>
      <c r="E53" s="1701"/>
      <c r="F53" s="1701"/>
      <c r="G53" s="1701"/>
      <c r="H53" s="1701"/>
      <c r="I53" s="1701"/>
      <c r="J53" s="1701"/>
      <c r="K53" s="1701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H12" sqref="H12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02" t="s">
        <v>158</v>
      </c>
      <c r="C1" s="1702"/>
      <c r="D1" s="1702"/>
      <c r="E1" s="761" t="str">
        <f>SKUP_SEUROP_tyg!J1</f>
        <v xml:space="preserve"> 21.10.2019 - 27.10.2019 r. </v>
      </c>
      <c r="F1" s="761"/>
      <c r="G1" s="764"/>
    </row>
    <row r="2" spans="1:18" ht="18.75">
      <c r="A2" s="31"/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50"/>
      <c r="C4" s="992"/>
      <c r="D4" s="992"/>
      <c r="E4" s="992"/>
      <c r="F4" s="992"/>
      <c r="G4" s="235"/>
      <c r="H4" s="234"/>
    </row>
    <row r="5" spans="1:18" ht="24" customHeight="1" thickBot="1">
      <c r="B5" s="1709" t="s">
        <v>148</v>
      </c>
      <c r="C5" s="1710"/>
      <c r="D5" s="1710"/>
      <c r="E5" s="1711"/>
      <c r="F5" s="188"/>
      <c r="G5" s="188"/>
      <c r="H5" s="188"/>
    </row>
    <row r="6" spans="1:18" ht="37.5" customHeight="1" thickBot="1">
      <c r="B6" s="1227" t="s">
        <v>45</v>
      </c>
      <c r="C6" s="1228" t="s">
        <v>603</v>
      </c>
      <c r="D6" s="1229" t="s">
        <v>604</v>
      </c>
      <c r="E6" s="1220" t="s">
        <v>481</v>
      </c>
      <c r="F6" s="188"/>
      <c r="G6" s="188"/>
      <c r="H6" s="188"/>
    </row>
    <row r="7" spans="1:18" ht="22.5" customHeight="1" thickBot="1">
      <c r="B7" s="1234" t="s">
        <v>11</v>
      </c>
      <c r="C7" s="1235">
        <v>5.8276728823529407</v>
      </c>
      <c r="D7" s="1236">
        <v>5.8479804117647065</v>
      </c>
      <c r="E7" s="1237">
        <f>((C7-D7)/D7)*100</f>
        <v>-0.34725713805251557</v>
      </c>
      <c r="F7" s="236"/>
      <c r="G7" s="236"/>
      <c r="H7" s="236"/>
    </row>
    <row r="8" spans="1:18" ht="16.5" customHeight="1">
      <c r="B8" s="1230" t="s">
        <v>46</v>
      </c>
      <c r="C8" s="1231">
        <v>5.8354017647058818</v>
      </c>
      <c r="D8" s="1232">
        <v>5.8571897647058835</v>
      </c>
      <c r="E8" s="1233">
        <f>((C8-D8)/D8)*100</f>
        <v>-0.37198726480216354</v>
      </c>
      <c r="F8" s="762"/>
      <c r="G8" s="236"/>
      <c r="H8" s="236"/>
    </row>
    <row r="9" spans="1:18" ht="15.75" customHeight="1">
      <c r="B9" s="1221" t="s">
        <v>47</v>
      </c>
      <c r="C9" s="1225">
        <v>5.8306231176470584</v>
      </c>
      <c r="D9" s="1223">
        <v>5.831951411764706</v>
      </c>
      <c r="E9" s="85">
        <f>((C9-D9)/D9)*100</f>
        <v>-2.2776151992076249E-2</v>
      </c>
      <c r="F9" s="236"/>
      <c r="G9" s="236"/>
      <c r="H9" s="236"/>
    </row>
    <row r="10" spans="1:18" ht="15.75" customHeight="1">
      <c r="B10" s="1221" t="s">
        <v>188</v>
      </c>
      <c r="C10" s="1225">
        <v>5.8361427647058823</v>
      </c>
      <c r="D10" s="1223">
        <v>5.8512227647058825</v>
      </c>
      <c r="E10" s="85">
        <f>((C10-D10)/D10)*100</f>
        <v>-0.25772390842750992</v>
      </c>
      <c r="F10" s="236"/>
      <c r="G10" s="236"/>
      <c r="H10" s="236"/>
    </row>
    <row r="11" spans="1:18" ht="15.75" customHeight="1" thickBot="1">
      <c r="B11" s="1222" t="s">
        <v>48</v>
      </c>
      <c r="C11" s="1226">
        <v>5.8176934705882353</v>
      </c>
      <c r="D11" s="1224">
        <v>5.8563302352941182</v>
      </c>
      <c r="E11" s="86">
        <f>((C11-D11)/D11)*100</f>
        <v>-0.659743613381504</v>
      </c>
      <c r="F11" s="236"/>
      <c r="G11" s="236"/>
      <c r="H11" s="236"/>
    </row>
    <row r="12" spans="1:18" ht="15.75">
      <c r="B12" s="243" t="s">
        <v>350</v>
      </c>
      <c r="C12" s="243"/>
      <c r="D12" s="243"/>
      <c r="E12" s="243"/>
      <c r="F12" s="243"/>
      <c r="G12" s="1219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33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08" t="s">
        <v>297</v>
      </c>
      <c r="C16" s="1708"/>
      <c r="D16" s="1708"/>
      <c r="E16" s="1708"/>
      <c r="F16" s="1708"/>
      <c r="G16" s="1708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50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03" t="s">
        <v>11</v>
      </c>
      <c r="C20" s="245" t="s">
        <v>301</v>
      </c>
      <c r="D20" s="559"/>
      <c r="E20" s="559"/>
      <c r="F20" s="560"/>
      <c r="G20" s="1705" t="s">
        <v>302</v>
      </c>
      <c r="I20" s="1403" t="s">
        <v>494</v>
      </c>
    </row>
    <row r="21" spans="2:11" ht="24" customHeight="1" thickBot="1">
      <c r="B21" s="1704"/>
      <c r="C21" s="561" t="s">
        <v>303</v>
      </c>
      <c r="D21" s="562"/>
      <c r="E21" s="561" t="s">
        <v>304</v>
      </c>
      <c r="F21" s="562"/>
      <c r="G21" s="1706"/>
      <c r="H21" s="147"/>
      <c r="I21" s="1404" t="s">
        <v>495</v>
      </c>
      <c r="J21" s="1405" t="s">
        <v>496</v>
      </c>
      <c r="K21" s="1405" t="s">
        <v>497</v>
      </c>
    </row>
    <row r="22" spans="2:11" ht="15.75" customHeight="1" thickBot="1">
      <c r="B22" s="1704"/>
      <c r="C22" s="574" t="s">
        <v>603</v>
      </c>
      <c r="D22" s="575" t="s">
        <v>605</v>
      </c>
      <c r="E22" s="563" t="str">
        <f>C22</f>
        <v>2019-10-27</v>
      </c>
      <c r="F22" s="563" t="str">
        <f>D22</f>
        <v>2018-10-28</v>
      </c>
      <c r="G22" s="1707"/>
      <c r="I22" s="1406" t="s">
        <v>498</v>
      </c>
      <c r="J22" s="1407">
        <v>75.7</v>
      </c>
      <c r="K22" s="1407">
        <v>1.32</v>
      </c>
    </row>
    <row r="23" spans="2:11" ht="15.75" thickBot="1">
      <c r="B23" s="564" t="s">
        <v>125</v>
      </c>
      <c r="C23" s="565">
        <v>7607.9970588235292</v>
      </c>
      <c r="D23" s="566">
        <v>5657.3598039215685</v>
      </c>
      <c r="E23" s="567">
        <f>(C23/1.32)/1000</f>
        <v>5.7636341354723699</v>
      </c>
      <c r="F23" s="567">
        <f>(D23/1.32)/1000</f>
        <v>4.2858786393345216</v>
      </c>
      <c r="G23" s="568">
        <f t="shared" ref="G23:G29" si="0">((E23-F23)/F23)*100</f>
        <v>34.47963931072259</v>
      </c>
      <c r="I23" s="1406" t="s">
        <v>499</v>
      </c>
      <c r="J23" s="1407">
        <v>75.7</v>
      </c>
      <c r="K23" s="1407">
        <v>1.32</v>
      </c>
    </row>
    <row r="24" spans="2:11" ht="15.75" thickBot="1">
      <c r="B24" s="464" t="s">
        <v>12</v>
      </c>
      <c r="C24" s="577">
        <v>7487.3127450980392</v>
      </c>
      <c r="D24" s="576">
        <v>5543.75</v>
      </c>
      <c r="E24" s="569">
        <f>(C24/1.32)/1000</f>
        <v>5.6722066250742715</v>
      </c>
      <c r="F24" s="569">
        <f>(D24/1.32)/1000</f>
        <v>4.1998106060606064</v>
      </c>
      <c r="G24" s="570">
        <f t="shared" si="0"/>
        <v>35.058628998386247</v>
      </c>
      <c r="I24" s="1406" t="s">
        <v>500</v>
      </c>
      <c r="J24" s="1407">
        <v>76.3</v>
      </c>
      <c r="K24" s="1407">
        <v>1.31</v>
      </c>
    </row>
    <row r="25" spans="2:11" ht="15.75" thickBot="1">
      <c r="B25" s="464" t="s">
        <v>13</v>
      </c>
      <c r="C25" s="577">
        <v>7133.8303921568622</v>
      </c>
      <c r="D25" s="576">
        <v>5189.1019607843136</v>
      </c>
      <c r="E25" s="569">
        <f>(C25/1.31)/1000</f>
        <v>5.445672055081574</v>
      </c>
      <c r="F25" s="569">
        <f>(D25/1.31)/1000</f>
        <v>3.9611465349498576</v>
      </c>
      <c r="G25" s="570">
        <f t="shared" si="0"/>
        <v>37.477167457287933</v>
      </c>
      <c r="I25" s="1406" t="s">
        <v>501</v>
      </c>
      <c r="J25" s="1407">
        <v>76.900000000000006</v>
      </c>
      <c r="K25" s="1407">
        <v>1.3</v>
      </c>
    </row>
    <row r="26" spans="2:11" ht="16.5" thickBot="1">
      <c r="B26" s="464" t="s">
        <v>14</v>
      </c>
      <c r="C26" s="577">
        <v>6777.8813725490199</v>
      </c>
      <c r="D26" s="576">
        <v>4852.8313725490198</v>
      </c>
      <c r="E26" s="569">
        <f>(C26/1.3)/1000</f>
        <v>5.2137549019607841</v>
      </c>
      <c r="F26" s="569">
        <f>(D26/1.3)/1000</f>
        <v>3.732947209653092</v>
      </c>
      <c r="G26" s="570">
        <f t="shared" si="0"/>
        <v>39.668594521734626</v>
      </c>
      <c r="H26" s="237"/>
      <c r="I26" s="1406" t="s">
        <v>502</v>
      </c>
      <c r="J26" s="1407">
        <v>77.5</v>
      </c>
      <c r="K26" s="1407">
        <v>1.29</v>
      </c>
    </row>
    <row r="27" spans="2:11" ht="16.5" thickBot="1">
      <c r="B27" s="464" t="s">
        <v>15</v>
      </c>
      <c r="C27" s="577">
        <v>6050.8754901960783</v>
      </c>
      <c r="D27" s="576">
        <v>4330.1019607843136</v>
      </c>
      <c r="E27" s="569">
        <f>(C27/1.29)/1000</f>
        <v>4.6906011551907589</v>
      </c>
      <c r="F27" s="569">
        <f>(D27/1.29)/1000</f>
        <v>3.3566681866545069</v>
      </c>
      <c r="G27" s="570">
        <f t="shared" si="0"/>
        <v>39.739792388170009</v>
      </c>
      <c r="H27" s="237"/>
      <c r="I27" s="1406" t="s">
        <v>503</v>
      </c>
      <c r="J27" s="1407">
        <v>78.099999999999994</v>
      </c>
      <c r="K27" s="1407">
        <v>1.28</v>
      </c>
    </row>
    <row r="28" spans="2:11" ht="15.75">
      <c r="B28" s="464" t="s">
        <v>16</v>
      </c>
      <c r="C28" s="577">
        <v>6196.4215686274511</v>
      </c>
      <c r="D28" s="576">
        <v>4143.2009803921565</v>
      </c>
      <c r="E28" s="569">
        <f>(C28/1.28)/1000</f>
        <v>4.840954350490196</v>
      </c>
      <c r="F28" s="569">
        <f>(D28/1.28)/1000</f>
        <v>3.2368757659313725</v>
      </c>
      <c r="G28" s="570">
        <f t="shared" si="0"/>
        <v>49.556384012077423</v>
      </c>
      <c r="H28" s="237"/>
      <c r="I28" s="1408"/>
    </row>
    <row r="29" spans="2:11" ht="16.5" thickBot="1">
      <c r="B29" s="571" t="s">
        <v>124</v>
      </c>
      <c r="C29" s="578">
        <v>7471.3754901960783</v>
      </c>
      <c r="D29" s="579">
        <v>5509.2</v>
      </c>
      <c r="E29" s="572">
        <f>(C29*0.78)/1000</f>
        <v>5.8276728823529407</v>
      </c>
      <c r="F29" s="572">
        <f>(D29*0.78)/1000</f>
        <v>4.2971760000000003</v>
      </c>
      <c r="G29" s="573">
        <f t="shared" si="0"/>
        <v>35.61634157765333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3" sqref="I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2" t="s">
        <v>145</v>
      </c>
      <c r="C1" s="1712"/>
      <c r="D1" s="1712"/>
      <c r="E1" s="1712"/>
      <c r="F1" s="313" t="str">
        <f>SKUP_SEUROP_tyg!J1</f>
        <v xml:space="preserve"> 21.10.2019 - 27.10.2019 r. </v>
      </c>
      <c r="G1" s="313"/>
      <c r="I1" s="35"/>
    </row>
    <row r="2" spans="1:20" ht="18" customHeight="1">
      <c r="A2" s="1433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20" t="s">
        <v>3</v>
      </c>
      <c r="D5" s="1721"/>
      <c r="E5" s="1713" t="s">
        <v>481</v>
      </c>
      <c r="F5" s="35"/>
      <c r="G5" s="35"/>
      <c r="H5" s="35"/>
      <c r="I5" s="35"/>
      <c r="K5" s="1132"/>
    </row>
    <row r="6" spans="1:20" ht="27" customHeight="1" thickBot="1">
      <c r="A6" s="2"/>
      <c r="B6" s="875"/>
      <c r="C6" s="30" t="s">
        <v>606</v>
      </c>
      <c r="D6" s="30" t="s">
        <v>607</v>
      </c>
      <c r="E6" s="171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8541.68</v>
      </c>
      <c r="D8" s="877">
        <v>8514.8780000000006</v>
      </c>
      <c r="E8" s="878">
        <v>0.31476669424975529</v>
      </c>
      <c r="F8" s="35"/>
      <c r="G8" s="35"/>
      <c r="H8" s="879"/>
      <c r="I8" s="35"/>
      <c r="J8" s="1133"/>
      <c r="K8" s="1133"/>
      <c r="L8" s="1133"/>
      <c r="M8" s="1133"/>
    </row>
    <row r="9" spans="1:20" ht="20.100000000000001" customHeight="1">
      <c r="A9" s="2"/>
      <c r="B9" s="880" t="s">
        <v>140</v>
      </c>
      <c r="C9" s="106">
        <v>8611.1669999999995</v>
      </c>
      <c r="D9" s="106">
        <v>8479.0110000000004</v>
      </c>
      <c r="E9" s="88">
        <v>1.5586251745633899</v>
      </c>
      <c r="F9" s="35"/>
      <c r="G9" s="35"/>
      <c r="H9" s="35"/>
      <c r="I9" s="35"/>
      <c r="J9" s="1134"/>
      <c r="K9" s="1135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6"/>
      <c r="K10" s="1137"/>
      <c r="L10"/>
      <c r="M10"/>
    </row>
    <row r="11" spans="1:20" ht="20.100000000000001" customHeight="1">
      <c r="A11" s="2"/>
      <c r="B11" s="880" t="s">
        <v>142</v>
      </c>
      <c r="C11" s="106">
        <v>8727.4040000000005</v>
      </c>
      <c r="D11" s="106">
        <v>8557.5</v>
      </c>
      <c r="E11" s="88">
        <v>1.9854396728016415</v>
      </c>
      <c r="F11" s="35"/>
      <c r="G11" s="35"/>
      <c r="H11" s="79"/>
      <c r="I11" s="35"/>
      <c r="J11" s="1138"/>
      <c r="K11" s="1139"/>
      <c r="L11"/>
      <c r="M11"/>
    </row>
    <row r="12" spans="1:20" ht="20.100000000000001" customHeight="1" thickBot="1">
      <c r="A12" s="2"/>
      <c r="B12" s="881" t="s">
        <v>143</v>
      </c>
      <c r="C12" s="107">
        <v>8467.8369999999995</v>
      </c>
      <c r="D12" s="107">
        <v>8502.5110000000004</v>
      </c>
      <c r="E12" s="89">
        <v>-0.4078089402060272</v>
      </c>
      <c r="F12" s="35"/>
      <c r="G12" s="35"/>
      <c r="H12" s="35"/>
      <c r="I12" s="35"/>
      <c r="J12" s="1140"/>
      <c r="K12" s="1141"/>
      <c r="L12"/>
      <c r="M12"/>
    </row>
    <row r="13" spans="1:20">
      <c r="B13" s="13"/>
      <c r="H13" s="35"/>
      <c r="I13" s="35"/>
      <c r="J13" s="1142"/>
      <c r="K13" s="1143"/>
      <c r="L13"/>
      <c r="M13"/>
    </row>
    <row r="14" spans="1:20" ht="27" customHeight="1">
      <c r="A14" s="1433"/>
      <c r="B14" s="992"/>
      <c r="C14" s="992"/>
      <c r="D14" s="992"/>
      <c r="E14" s="992"/>
      <c r="F14" s="992"/>
      <c r="G14" s="992"/>
      <c r="H14" s="992"/>
      <c r="I14" s="992"/>
      <c r="J14" s="992"/>
      <c r="K14" s="1143"/>
      <c r="L14"/>
      <c r="M14"/>
    </row>
    <row r="15" spans="1:20" ht="15.75">
      <c r="B15" s="1708" t="s">
        <v>297</v>
      </c>
      <c r="C15" s="1708"/>
      <c r="D15" s="1708"/>
      <c r="E15" s="1708"/>
      <c r="F15" s="1708"/>
      <c r="G15" s="1708"/>
      <c r="H15" s="35"/>
      <c r="I15" s="35"/>
      <c r="J15" s="1144"/>
      <c r="K15" s="1143"/>
      <c r="L15"/>
      <c r="M15"/>
    </row>
    <row r="16" spans="1:20" ht="18">
      <c r="B16" s="1250"/>
      <c r="C16" s="992"/>
      <c r="D16" s="992"/>
      <c r="E16" s="992"/>
      <c r="F16" s="992"/>
      <c r="G16" s="767"/>
      <c r="H16" s="35"/>
      <c r="I16" s="35"/>
      <c r="J16" s="1145"/>
      <c r="K16" s="1143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5"/>
      <c r="K17" s="114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5" t="s">
        <v>608</v>
      </c>
      <c r="C18" s="1716"/>
      <c r="D18" s="1716"/>
      <c r="E18" s="1717"/>
      <c r="F18" s="1"/>
      <c r="G18" s="1"/>
      <c r="H18" s="1"/>
      <c r="I18" s="1"/>
      <c r="J18" s="1144"/>
      <c r="K18" s="114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8" t="s">
        <v>45</v>
      </c>
      <c r="C19" s="1696" t="s">
        <v>159</v>
      </c>
      <c r="D19" s="1697"/>
      <c r="E19" s="454" t="s">
        <v>609</v>
      </c>
      <c r="F19" s="1"/>
      <c r="G19" s="1"/>
      <c r="H19" s="1"/>
      <c r="I19" s="1"/>
      <c r="J19" s="1144"/>
      <c r="K19" s="1144"/>
      <c r="L19" s="1144"/>
      <c r="M19" s="114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9">
        <v>0</v>
      </c>
      <c r="C20" s="455" t="s">
        <v>606</v>
      </c>
      <c r="D20" s="456" t="s">
        <v>610</v>
      </c>
      <c r="E20" s="324" t="s">
        <v>18</v>
      </c>
      <c r="F20" s="1"/>
      <c r="G20" s="1"/>
      <c r="H20" s="1"/>
      <c r="I20" s="1"/>
      <c r="J20" s="1144"/>
      <c r="K20" s="1144"/>
      <c r="L20" s="1144"/>
      <c r="M20" s="114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54">
        <v>8541.68</v>
      </c>
      <c r="D21" s="458">
        <v>6469.991</v>
      </c>
      <c r="E21" s="459">
        <v>32.019967261160026</v>
      </c>
      <c r="F21" s="1"/>
      <c r="G21" s="1"/>
      <c r="H21" s="1"/>
      <c r="I21" s="1"/>
      <c r="J21" s="1144"/>
      <c r="K21" s="1144"/>
      <c r="L21" s="1144"/>
      <c r="M21" s="1144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8611.1669999999995</v>
      </c>
      <c r="D22" s="462">
        <v>6438.857</v>
      </c>
      <c r="E22" s="463">
        <v>33.737509623214173</v>
      </c>
      <c r="F22" s="1"/>
      <c r="G22" s="1"/>
      <c r="H22" s="1"/>
      <c r="I22" s="1"/>
      <c r="J22" s="1144"/>
      <c r="K22" s="1144"/>
      <c r="L22" s="1144"/>
      <c r="M22" s="1144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7767.7669999999998</v>
      </c>
      <c r="E23" s="463" t="s">
        <v>296</v>
      </c>
      <c r="F23" s="1"/>
      <c r="G23" s="1"/>
      <c r="H23" s="1"/>
      <c r="I23" s="1"/>
      <c r="J23" s="1144"/>
      <c r="K23" s="1144"/>
      <c r="L23" s="1144"/>
      <c r="M23" s="1144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8727.4040000000005</v>
      </c>
      <c r="D24" s="466">
        <v>6590.9269999999997</v>
      </c>
      <c r="E24" s="467">
        <v>32.415425022914093</v>
      </c>
      <c r="F24" s="1"/>
      <c r="G24" s="1"/>
      <c r="H24" s="1"/>
      <c r="I24" s="1"/>
      <c r="J24" s="1144"/>
      <c r="K24" s="1144"/>
      <c r="L24" s="1144"/>
      <c r="M24" s="114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8467.8369999999995</v>
      </c>
      <c r="D25" s="471">
        <v>6429.393</v>
      </c>
      <c r="E25" s="472">
        <v>31.705076980050826</v>
      </c>
      <c r="F25" s="1"/>
      <c r="G25" s="1"/>
      <c r="H25" s="1"/>
      <c r="I25" s="1"/>
      <c r="J25" s="1144"/>
      <c r="K25" s="1144"/>
      <c r="L25" s="1144"/>
      <c r="M25" s="114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4"/>
      <c r="K26" s="1144"/>
      <c r="L26" s="1144"/>
      <c r="M26" s="114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4"/>
      <c r="K27" s="1144"/>
      <c r="L27" s="1144"/>
      <c r="M27" s="114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4"/>
      <c r="K28" s="1144"/>
      <c r="L28" s="1144"/>
      <c r="M28" s="1144"/>
      <c r="N28" s="1"/>
      <c r="O28" s="1"/>
      <c r="P28" s="1"/>
      <c r="Q28" s="1"/>
      <c r="R28" s="1"/>
      <c r="S28" s="1"/>
      <c r="T28" s="1"/>
    </row>
    <row r="29" spans="2:20" ht="15.75">
      <c r="B29" s="765" t="s">
        <v>355</v>
      </c>
      <c r="C29" s="766"/>
      <c r="D29" s="240"/>
      <c r="E29" s="240"/>
      <c r="F29" s="237"/>
      <c r="G29" s="237"/>
      <c r="H29" s="1"/>
      <c r="I29" s="1"/>
      <c r="J29" s="1144"/>
      <c r="K29" s="1144"/>
      <c r="L29" s="1144"/>
      <c r="M29" s="1144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4"/>
      <c r="K30" s="1144"/>
      <c r="L30" s="1144"/>
      <c r="M30" s="1144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4"/>
      <c r="K31" s="1144"/>
      <c r="L31" s="1144"/>
      <c r="M31" s="1144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4"/>
      <c r="K32" s="1144"/>
      <c r="L32" s="1144"/>
      <c r="M32" s="1144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4"/>
      <c r="K33" s="1144"/>
      <c r="L33" s="1144"/>
      <c r="M33" s="1144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4"/>
      <c r="K34" s="1144"/>
      <c r="L34" s="1144"/>
      <c r="M34" s="114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4"/>
      <c r="K35" s="1144"/>
      <c r="L35" s="1144"/>
      <c r="M35" s="114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4"/>
      <c r="K36" s="1144"/>
      <c r="L36" s="1144"/>
      <c r="M36" s="114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4"/>
      <c r="K37" s="1144"/>
      <c r="L37" s="1144"/>
      <c r="M37" s="114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4"/>
      <c r="K38" s="1144"/>
      <c r="L38" s="1144"/>
      <c r="M38" s="114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4"/>
      <c r="K39" s="1144"/>
      <c r="L39" s="1144"/>
      <c r="M39" s="114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4"/>
      <c r="K40" s="1144"/>
      <c r="L40" s="1144"/>
      <c r="M40" s="114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4"/>
      <c r="K41" s="1144"/>
      <c r="L41" s="1144"/>
      <c r="M41" s="114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4"/>
      <c r="K42" s="1144"/>
      <c r="L42" s="1144"/>
      <c r="M42" s="114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4"/>
      <c r="K43" s="1144"/>
      <c r="L43" s="1144"/>
      <c r="M43" s="114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4"/>
      <c r="K44" s="1144"/>
      <c r="L44" s="1144"/>
      <c r="M44" s="114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4"/>
      <c r="K45" s="1144"/>
      <c r="L45" s="1144"/>
      <c r="M45" s="114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4"/>
      <c r="K46" s="1144"/>
      <c r="L46" s="1144"/>
      <c r="M46" s="114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4"/>
      <c r="K47" s="1144"/>
      <c r="L47" s="1144"/>
      <c r="M47" s="114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4"/>
      <c r="K48" s="1144"/>
      <c r="L48" s="1144"/>
      <c r="M48" s="114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4"/>
      <c r="K49" s="1144"/>
      <c r="L49" s="1144"/>
      <c r="M49" s="114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4"/>
      <c r="K50" s="1144"/>
      <c r="L50" s="1144"/>
      <c r="M50" s="114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4"/>
      <c r="K51" s="1144"/>
      <c r="L51" s="1144"/>
      <c r="M51" s="114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4"/>
      <c r="K52" s="1144"/>
      <c r="L52" s="1144"/>
      <c r="M52" s="114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4"/>
      <c r="K53" s="1144"/>
      <c r="L53" s="1144"/>
      <c r="M53" s="114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4"/>
      <c r="K54" s="1144"/>
      <c r="L54" s="1144"/>
      <c r="M54" s="114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4"/>
      <c r="K55" s="1144"/>
      <c r="L55" s="1144"/>
      <c r="M55" s="114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Ceny_MIESIECZNE_UE_IX_2019</vt:lpstr>
      <vt:lpstr>Ceny_tygodniowe_UE</vt:lpstr>
      <vt:lpstr>CENY_WRZESIEŃ_2019</vt:lpstr>
      <vt:lpstr>HANDEL_2018_kod0103_OSTATECZNY</vt:lpstr>
      <vt:lpstr>HANDEL_2018_kod0203_OSTATECZNY</vt:lpstr>
      <vt:lpstr>Handel zagr. wg krajów 8_19</vt:lpstr>
      <vt:lpstr>HANDEL_VIII_2019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2019-10-31T10:15:57Z</dcterms:modified>
</cp:coreProperties>
</file>