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activeTab="6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95" i="45" s="1"/>
  <c r="C587" i="45"/>
  <c r="C586" i="45"/>
  <c r="C585" i="45"/>
  <c r="C584" i="45"/>
  <c r="C583" i="45"/>
  <c r="C582" i="45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<sst xmlns="http://schemas.openxmlformats.org/spreadsheetml/2006/main" count="5150" uniqueCount="384">
  <si>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</si>
  <si>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</si>
  <si>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</si>
  <si>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</si>
  <si>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</si>
  <si>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</si>
  <si>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</si>
  <si>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</si>
  <si>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</si>
  <si>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</si>
  <si>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</si>
  <si>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</si>
  <si>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</si>
  <si>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</si>
  <si>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</si>
  <si>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</si>
  <si>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</si>
  <si>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</si>
  <si>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</si>
  <si>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</si>
  <si>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</si>
  <si>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</si>
  <si>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</si>
  <si>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</si>
  <si>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</si>
  <si>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</si>
  <si>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</si>
  <si>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</si>
  <si>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</si>
  <si>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</si>
  <si>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</si>
  <si>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</si>
  <si>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</si>
  <si>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</si>
  <si>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</si>
  <si>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</si>
  <si>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</si>
  <si>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</si>
  <si>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</si>
  <si>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</si>
  <si>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</si>
  <si>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</si>
  <si>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</si>
  <si>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</si>
  <si>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</si>
  <si>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</si>
  <si>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</si>
  <si>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</si>
  <si>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</si>
  <si>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</si>
  <si>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</si>
  <si>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</si>
  <si>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</si>
  <si>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</si>
  <si>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</si>
  <si>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</si>
  <si>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</si>
  <si>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</si>
  <si>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</si>
  <si>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</si>
  <si>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</si>
  <si>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</si>
  <si>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</si>
  <si>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</si>
  <si>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</si>
  <si>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</si>
  <si>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</si>
  <si>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</si>
  <si>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</si>
  <si>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</si>
  <si>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</si>
  <si>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</si>
  <si>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</si>
  <si>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</si>
  <si>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</si>
  <si>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</si>
  <si>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</si>
  <si>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</si>
  <si>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</si>
  <si>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</si>
  <si>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</si>
  <si>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</si>
  <si>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</si>
  <si>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</si>
  <si>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</si>
  <si>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</si>
  <si>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</si>
  <si>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</si>
  <si>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</si>
  <si>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</si>
  <si>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</si>
  <si>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</si>
  <si>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</si>
  <si>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</si>
  <si>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</si>
  <si>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</si>
  <si>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</si>
  <si>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</si>
  <si>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</si>
  <si>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</si>
  <si>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</si>
  <si>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</si>
  <si>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</si>
  <si>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</si>
  <si>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</si>
  <si>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</si>
  <si>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</si>
  <si>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</si>
  <si>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</si>
  <si>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</si>
  <si>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</si>
  <si>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</si>
  <si>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</si>
  <si>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</si>
  <si>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</si>
  <si>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</si>
  <si>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</si>
  <si>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</si>
  <si>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</si>
  <si>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</si>
  <si>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</si>
  <si>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</si>
  <si>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</si>
  <si>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</si>
  <si>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</si>
  <si>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</si>
  <si>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</si>
  <si>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</si>
  <si>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</si>
  <si>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</si>
  <si>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</si>
  <si>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</si>
  <si>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</si>
  <si>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</si>
  <si>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</si>
  <si>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</si>
  <si>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</si>
  <si>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</si>
  <si>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</si>
  <si>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</si>
  <si>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</si>
  <si>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</si>
  <si>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</si>
  <si>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</si>
  <si>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</si>
  <si>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</si>
  <si>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</si>
  <si>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</si>
  <si>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</si>
  <si>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</si>
  <si>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</si>
  <si>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</si>
  <si>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</si>
  <si>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</si>
  <si>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</si>
  <si>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</si>
  <si>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</si>
  <si>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</si>
  <si>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</si>
  <si>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</si>
  <si>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</si>
  <si>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</si>
  <si>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</si>
  <si>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</si>
  <si>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</si>
  <si>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</si>
  <si>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</si>
  <si>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</si>
  <si>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</si>
  <si>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</si>
  <si>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</si>
  <si>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</si>
  <si>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</si>
  <si>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</si>
  <si>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</si>
  <si>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</si>
  <si>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</si>
  <si>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</si>
  <si>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</si>
  <si>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</si>
  <si>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</si>
  <si>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</si>
  <si>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</si>
  <si>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</si>
  <si>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</si>
  <si>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</si>
  <si>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</si>
  <si>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</si>
  <si>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</si>
  <si>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</si>
  <si>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</si>
  <si>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</si>
  <si>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</si>
  <si>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</si>
  <si>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</si>
  <si>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</si>
  <si>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</si>
  <si>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</si>
  <si>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</si>
  <si>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</si>
  <si>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</si>
  <si>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</si>
  <si>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</si>
  <si>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</si>
  <si>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</si>
  <si>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</si>
  <si>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</si>
  <si>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</si>
  <si>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</si>
  <si>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</si>
  <si>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</si>
  <si>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</si>
  <si>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</si>
  <si>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</si>
  <si>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</si>
  <si>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</si>
  <si>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</si>
  <si>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</si>
  <si>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</si>
  <si>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</si>
  <si>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</si>
  <si>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</si>
  <si>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</si>
  <si>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</si>
  <si>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</si>
  <si>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</si>
  <si>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</si>
  <si>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</si>
  <si>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</si>
  <si>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</si>
  <si>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</si>
  <si>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</si>
  <si>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</si>
  <si>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</si>
  <si>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</si>
  <si>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</si>
  <si>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</si>
  <si>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</si>
  <si>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</si>
  <si>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</si>
  <si>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</si>
  <si>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</si>
  <si>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</si>
  <si>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</si>
  <si>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</si>
  <si>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</si>
  <si>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</si>
  <si>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</si>
  <si>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</si>
  <si>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</si>
  <si>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</si>
  <si>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</si>
  <si>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</si>
  <si>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</si>
  <si>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</si>
  <si>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</si>
  <si>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</si>
  <si>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</si>
  <si>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</si>
  <si>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</si>
  <si>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</si>
  <si>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</si>
  <si>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</si>
  <si>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</si>
  <si>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</si>
  <si>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</si>
  <si>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</si>
  <si>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</si>
  <si>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</si>
  <si>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</si>
  <si>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</si>
  <si>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</si>
  <si>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</si>
  <si>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</si>
  <si>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</si>
  <si>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</si>
  <si>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</si>
  <si>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</si>
  <si>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</si>
  <si>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</si>
  <si>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</si>
  <si>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</si>
  <si>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</si>
  <si>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</si>
  <si>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</si>
  <si>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</si>
  <si>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</si>
  <si>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</si>
  <si>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</si>
  <si>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</si>
  <si>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</si>
  <si>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</si>
  <si>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</si>
  <si>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</si>
  <si>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</si>
  <si>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</si>
  <si>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</si>
  <si>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</si>
  <si>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</si>
  <si>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</si>
  <si>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</si>
  <si>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</si>
  <si>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</si>
  <si>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</si>
  <si>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</si>
  <si>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</si>
  <si>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</si>
  <si>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</si>
  <si>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</si>
  <si>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</si>
  <si>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</si>
  <si>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</si>
  <si>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</si>
  <si>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</si>
  <si>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</si>
  <si>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</si>
  <si>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</si>
  <si>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</si>
  <si>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</si>
  <si>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</si>
  <si>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</si>
  <si>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</si>
  <si>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</si>
  <si>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</si>
  <si>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</si>
  <si>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</si>
  <si>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</si>
  <si>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</si>
  <si>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</si>
  <si>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</si>
  <si>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</si>
  <si>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</si>
  <si>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</si>
  <si>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</si>
  <si>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</si>
  <si>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</si>
  <si>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</si>
  <si>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</si>
  <si>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</si>
  <si>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</si>
  <si>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</si>
  <si>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</si>
  <si>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</si>
  <si>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</si>
  <si>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</si>
  <si>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</si>
  <si>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</si>
  <si>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</si>
  <si>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</si>
  <si>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</si>
  <si>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</si>
  <si>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</si>
  <si>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</si>
  <si>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</si>
  <si>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</si>
  <si>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</si>
  <si>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</si>
  <si>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</si>
  <si>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</si>
  <si>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</si>
  <si>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</si>
  <si>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</si>
  <si>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</si>
  <si>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</si>
  <si>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</si>
  <si>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t>2019-08-18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</si>
  <si>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 2019 r. (dane wstępne) </t>
    </r>
    <r>
      <rPr>
        <b/>
        <sz val="11"/>
        <rFont val="Times New Roman"/>
        <family val="1"/>
        <charset val="238"/>
      </rPr>
      <t xml:space="preserve">w porównaniu do I-VI 2018 r. </t>
    </r>
    <r>
      <rPr>
        <i/>
        <sz val="11"/>
        <rFont val="Times New Roman"/>
        <family val="1"/>
        <charset val="238"/>
      </rPr>
      <t>(wg wstępnych danych Min. Finansów).</t>
    </r>
  </si>
  <si>
    <t>I-VI 2019 r. (wstępne)</t>
  </si>
  <si>
    <t>I-VI 2018 r.</t>
  </si>
  <si>
    <t>zmiana I-VI 2019 /I-VI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</si>
  <si>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  2019 r. (dane wstępne) </t>
    </r>
    <r>
      <rPr>
        <b/>
        <sz val="11"/>
        <rFont val="Times New Roman"/>
        <family val="1"/>
        <charset val="238"/>
      </rPr>
      <t>w porównaniu do  I-VI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</si>
  <si>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 2019 r. (dane wstępne)</t>
  </si>
  <si>
    <t>OKRES: I -  VI 2019 r. (wstępne) - ważniejsze państwa</t>
  </si>
  <si>
    <t>Kierunki, wartość, wolumen oraz średnia cena uzyskana w imporcie bydła żywego i mięsa wołowego w okresie I - VI 2019 r. (dane wstępne)</t>
  </si>
  <si>
    <t>OKRES: I - VI 2019 r. (wstępne) - ważniejsze państwa</t>
  </si>
  <si>
    <t>Unia Europejska</t>
  </si>
  <si>
    <t>Portugalia</t>
  </si>
  <si>
    <t>Słowenia</t>
  </si>
  <si>
    <t>2019-08-19 - 2019-08-25</t>
  </si>
  <si>
    <t>2019-08-25</t>
  </si>
  <si>
    <t>NR 34/2019</t>
  </si>
  <si>
    <t>29.08.2019 r.</t>
  </si>
  <si>
    <t>Notowania z okresu: 19.08 - 25.08.2019r.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</si>
  <si>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19.08 - 25.08.2019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</si>
</sst>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19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3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3" fontId="37" fillId="60" borderId="55" xfId="188" applyNumberFormat="1" applyFont="1" applyFill="1" applyBorder="1" applyAlignment="1">
      <alignment vertical="center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2" fontId="37" fillId="0" borderId="27" xfId="188" applyNumberFormat="1" applyFont="1" applyFill="1" applyBorder="1" applyAlignment="1"/>
    <xf numFmtId="14" fontId="5" fillId="0" borderId="47" xfId="0" applyNumberFormat="1" applyFont="1" applyBorder="1" applyAlignment="1">
      <alignment horizontal="center" vertical="center" wrapText="1"/>
    </xf>
    <xf numFmtId="3" fontId="14" fillId="2" borderId="46" xfId="0" quotePrefix="1" applyNumberFormat="1" applyFont="1" applyFill="1" applyBorder="1"/>
    <xf numFmtId="2" fontId="14" fillId="0" borderId="63" xfId="0" quotePrefix="1" applyNumberFormat="1" applyFont="1" applyFill="1" applyBorder="1"/>
    <xf numFmtId="164" fontId="14" fillId="0" borderId="61" xfId="0" quotePrefix="1" applyNumberFormat="1" applyFont="1" applyFill="1" applyBorder="1"/>
    <xf numFmtId="164" fontId="14" fillId="0" borderId="62" xfId="0" quotePrefix="1" applyNumberFormat="1" applyFont="1" applyFill="1" applyBorder="1"/>
    <xf numFmtId="2" fontId="14" fillId="0" borderId="58" xfId="0" quotePrefix="1" applyNumberFormat="1" applyFont="1" applyFill="1" applyBorder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89" fillId="0" borderId="82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0" fontId="0" fillId="64" borderId="0" xfId="0" applyFill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524777</xdr:colOff>
      <xdr:row>20</xdr:row>
      <xdr:rowOff>35336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524777</xdr:colOff>
      <xdr:row>20</xdr:row>
      <xdr:rowOff>53625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524777</xdr:colOff>
      <xdr:row>41</xdr:row>
      <xdr:rowOff>110775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110775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zoomScale="130" zoomScaleNormal="130" workbookViewId="0">
      <selection activeCell="T15" sqref="T15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1" t="s">
        <v>381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0" t="s">
        <v>351</v>
      </c>
      <c r="C5" s="770"/>
      <c r="D5" s="770"/>
      <c r="E5" s="770"/>
      <c r="F5" s="77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9" t="s">
        <v>380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6" t="s">
        <v>382</v>
      </c>
      <c r="C13" s="757"/>
      <c r="D13" s="757"/>
      <c r="E13" s="757"/>
      <c r="F13" s="75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9"/>
      <c r="B15" s="1098"/>
      <c r="C15" s="1096"/>
      <c r="D15" s="1096"/>
      <c r="E15" s="1097"/>
      <c r="F15" s="1097"/>
      <c r="G15" s="1097"/>
      <c r="H15" s="1097"/>
      <c r="I15" s="1096"/>
      <c r="J15" s="1096"/>
      <c r="K15" s="1096"/>
      <c r="L15" s="1097"/>
      <c r="M15" s="1097"/>
      <c r="N15" s="1097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1"/>
      <c r="C16" s="941"/>
      <c r="D16" s="942"/>
      <c r="E16" s="942"/>
      <c r="F16" s="942"/>
      <c r="G16" s="942"/>
      <c r="H16" s="942"/>
      <c r="I16" s="942"/>
      <c r="J16" s="942"/>
      <c r="K16" s="943"/>
      <c r="L16" s="943"/>
      <c r="M16" s="943"/>
      <c r="N16" s="943"/>
      <c r="O16" s="943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29" t="s">
        <v>366</v>
      </c>
      <c r="C5" s="1229"/>
      <c r="D5" s="1229"/>
      <c r="E5" s="1229"/>
      <c r="F5" s="1229"/>
      <c r="G5" s="1229"/>
      <c r="I5" s="673" t="s">
        <v>336</v>
      </c>
    </row>
    <row r="6" spans="2:11" ht="15.75" customHeight="1" thickBot="1">
      <c r="B6" s="1230" t="s">
        <v>172</v>
      </c>
      <c r="C6" s="1232" t="s">
        <v>367</v>
      </c>
      <c r="D6" s="1233"/>
      <c r="E6" s="1234"/>
      <c r="F6" s="1235" t="s">
        <v>368</v>
      </c>
      <c r="G6" s="1230" t="s">
        <v>369</v>
      </c>
    </row>
    <row r="7" spans="2:11" ht="31.5" customHeight="1" thickBot="1">
      <c r="B7" s="1231"/>
      <c r="C7" s="900" t="s">
        <v>316</v>
      </c>
      <c r="D7" s="900" t="s">
        <v>325</v>
      </c>
      <c r="E7" s="900" t="s">
        <v>326</v>
      </c>
      <c r="F7" s="1236"/>
      <c r="G7" s="1231"/>
    </row>
    <row r="8" spans="2:11" ht="17.25" customHeight="1" thickBot="1">
      <c r="B8" s="901" t="s">
        <v>173</v>
      </c>
      <c r="C8" s="771">
        <v>6051.7460000000001</v>
      </c>
      <c r="D8" s="771">
        <v>2461.7249999999999</v>
      </c>
      <c r="E8" s="953">
        <f>(D8/C8)*100</f>
        <v>40.67792997260625</v>
      </c>
      <c r="F8" s="771">
        <v>5195.3959999999997</v>
      </c>
      <c r="G8" s="953">
        <f>((C8-F8)/F8)*100</f>
        <v>16.482862904001934</v>
      </c>
      <c r="I8" s="707" t="s">
        <v>174</v>
      </c>
    </row>
    <row r="9" spans="2:11" ht="18" customHeight="1" thickBot="1">
      <c r="B9" s="902" t="s">
        <v>175</v>
      </c>
      <c r="C9" s="772">
        <v>21820</v>
      </c>
      <c r="D9" s="772">
        <v>4960</v>
      </c>
      <c r="E9" s="954">
        <f t="shared" ref="E9:E13" si="0">(D9/C9)*100</f>
        <v>22.731439046746104</v>
      </c>
      <c r="F9" s="772">
        <v>27158</v>
      </c>
      <c r="G9" s="954">
        <f t="shared" ref="G9:G13" si="1">((C9-F9)/F9)*100</f>
        <v>-19.655350173061343</v>
      </c>
      <c r="I9" s="672">
        <f>C9-F9</f>
        <v>-5338</v>
      </c>
    </row>
    <row r="10" spans="2:11" ht="15" customHeight="1" thickBot="1">
      <c r="B10" s="903" t="s">
        <v>308</v>
      </c>
      <c r="C10" s="773">
        <v>8627</v>
      </c>
      <c r="D10" s="774">
        <v>0</v>
      </c>
      <c r="E10" s="954">
        <f t="shared" si="0"/>
        <v>0</v>
      </c>
      <c r="F10" s="775">
        <v>15723</v>
      </c>
      <c r="G10" s="954">
        <f t="shared" si="1"/>
        <v>-45.131336258983659</v>
      </c>
    </row>
    <row r="11" spans="2:11" ht="17.25" customHeight="1" thickBot="1">
      <c r="B11" s="904" t="s">
        <v>176</v>
      </c>
      <c r="C11" s="776">
        <v>130408.678</v>
      </c>
      <c r="D11" s="777">
        <v>6593.8419999999996</v>
      </c>
      <c r="E11" s="955">
        <f t="shared" si="0"/>
        <v>5.0562908091131789</v>
      </c>
      <c r="F11" s="777">
        <v>160679.734</v>
      </c>
      <c r="G11" s="955">
        <f t="shared" si="1"/>
        <v>-18.839373981039824</v>
      </c>
      <c r="K11" s="898"/>
    </row>
    <row r="12" spans="2:11" ht="15" customHeight="1" thickBot="1">
      <c r="B12" s="901" t="s">
        <v>177</v>
      </c>
      <c r="C12" s="771">
        <v>51179.877</v>
      </c>
      <c r="D12" s="771">
        <v>9461.0830000000005</v>
      </c>
      <c r="E12" s="954">
        <f t="shared" si="0"/>
        <v>18.485943215533716</v>
      </c>
      <c r="F12" s="771">
        <v>43931.881999999998</v>
      </c>
      <c r="G12" s="954">
        <f t="shared" si="1"/>
        <v>16.498257461403551</v>
      </c>
    </row>
    <row r="13" spans="2:11" ht="15" customHeight="1" thickBot="1">
      <c r="B13" s="901" t="s">
        <v>178</v>
      </c>
      <c r="C13" s="771">
        <f t="shared" ref="C13:D13" si="2">C11+C12</f>
        <v>181588.55499999999</v>
      </c>
      <c r="D13" s="771">
        <f t="shared" si="2"/>
        <v>16054.924999999999</v>
      </c>
      <c r="E13" s="956">
        <f t="shared" si="0"/>
        <v>8.8413749423800407</v>
      </c>
      <c r="F13" s="771">
        <f t="shared" ref="F13" si="3">F11+F12</f>
        <v>204611.61599999998</v>
      </c>
      <c r="G13" s="956">
        <f t="shared" si="1"/>
        <v>-11.252079158594784</v>
      </c>
    </row>
    <row r="16" spans="2:11" ht="15.75">
      <c r="B16" s="588" t="s">
        <v>309</v>
      </c>
    </row>
    <row r="18" spans="1:13" ht="33" customHeight="1" thickBot="1">
      <c r="B18" s="1229" t="s">
        <v>370</v>
      </c>
      <c r="C18" s="1229"/>
      <c r="D18" s="1229"/>
      <c r="E18" s="1229"/>
      <c r="F18" s="1229"/>
      <c r="G18" s="1229"/>
      <c r="L18" s="122"/>
      <c r="M18" s="122"/>
    </row>
    <row r="19" spans="1:13" ht="24.75" customHeight="1" thickBot="1">
      <c r="B19" s="1225" t="s">
        <v>179</v>
      </c>
      <c r="C19" s="1238" t="s">
        <v>367</v>
      </c>
      <c r="D19" s="1239"/>
      <c r="E19" s="1240"/>
      <c r="F19" s="1241" t="s">
        <v>368</v>
      </c>
      <c r="G19" s="1225" t="s">
        <v>369</v>
      </c>
      <c r="K19" s="122"/>
      <c r="L19" s="122"/>
      <c r="M19" s="122"/>
    </row>
    <row r="20" spans="1:13" ht="21" customHeight="1" thickBot="1">
      <c r="B20" s="1237"/>
      <c r="C20" s="940" t="s">
        <v>316</v>
      </c>
      <c r="D20" s="940" t="s">
        <v>325</v>
      </c>
      <c r="E20" s="940" t="s">
        <v>326</v>
      </c>
      <c r="F20" s="1242"/>
      <c r="G20" s="1226"/>
      <c r="K20" s="122"/>
      <c r="L20" s="122"/>
      <c r="M20" s="957"/>
    </row>
    <row r="21" spans="1:13" ht="15.75" thickBot="1">
      <c r="B21" s="586" t="s">
        <v>173</v>
      </c>
      <c r="C21" s="771">
        <v>16789.271000000001</v>
      </c>
      <c r="D21" s="778">
        <v>0</v>
      </c>
      <c r="E21" s="953">
        <f>(D21/C21)*100</f>
        <v>0</v>
      </c>
      <c r="F21" s="771">
        <v>22542.924999999999</v>
      </c>
      <c r="G21" s="953">
        <f>((C21-F21)/F21)*100</f>
        <v>-25.523103146552629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71">
        <v>79798</v>
      </c>
      <c r="D22" s="778">
        <v>0</v>
      </c>
      <c r="E22" s="954">
        <f t="shared" ref="E22:E26" si="4">(D22/C22)*100</f>
        <v>0</v>
      </c>
      <c r="F22" s="771">
        <v>103812</v>
      </c>
      <c r="G22" s="954">
        <f t="shared" ref="G22:G26" si="5">((C22-F22)/F22)*100</f>
        <v>-23.132200516317962</v>
      </c>
      <c r="I22" s="672">
        <f>C22-F22</f>
        <v>-24014</v>
      </c>
      <c r="L22" s="122"/>
      <c r="M22" s="122"/>
    </row>
    <row r="23" spans="1:13" ht="15.75" thickBot="1">
      <c r="B23" s="587" t="s">
        <v>308</v>
      </c>
      <c r="C23" s="775">
        <v>30233</v>
      </c>
      <c r="D23" s="779">
        <v>0</v>
      </c>
      <c r="E23" s="954">
        <f t="shared" si="4"/>
        <v>0</v>
      </c>
      <c r="F23" s="775">
        <v>34386</v>
      </c>
      <c r="G23" s="954">
        <f t="shared" si="5"/>
        <v>-12.077589716745187</v>
      </c>
    </row>
    <row r="24" spans="1:13" ht="15.75" thickBot="1">
      <c r="B24" s="586" t="s">
        <v>176</v>
      </c>
      <c r="C24" s="771">
        <v>7737.5079999999998</v>
      </c>
      <c r="D24" s="780">
        <v>17.623999999999999</v>
      </c>
      <c r="E24" s="955">
        <f t="shared" si="4"/>
        <v>0.22777359325508936</v>
      </c>
      <c r="F24" s="771">
        <v>8152.71</v>
      </c>
      <c r="G24" s="955">
        <f t="shared" si="5"/>
        <v>-5.0928096301720558</v>
      </c>
    </row>
    <row r="25" spans="1:13" ht="15.75" thickBot="1">
      <c r="B25" s="586" t="s">
        <v>177</v>
      </c>
      <c r="C25" s="771">
        <v>2405.0529999999999</v>
      </c>
      <c r="D25" s="780">
        <v>15.86</v>
      </c>
      <c r="E25" s="954">
        <f t="shared" si="4"/>
        <v>0.65944492699329293</v>
      </c>
      <c r="F25" s="771">
        <v>2379.0210000000002</v>
      </c>
      <c r="G25" s="954">
        <f t="shared" si="5"/>
        <v>1.0942316188045291</v>
      </c>
    </row>
    <row r="26" spans="1:13" ht="15.75" thickBot="1">
      <c r="B26" s="586" t="s">
        <v>178</v>
      </c>
      <c r="C26" s="771">
        <f t="shared" ref="C26:D26" si="6">C24+C25</f>
        <v>10142.561</v>
      </c>
      <c r="D26" s="781">
        <f t="shared" si="6"/>
        <v>33.483999999999995</v>
      </c>
      <c r="E26" s="956">
        <f t="shared" si="4"/>
        <v>0.33013358263263087</v>
      </c>
      <c r="F26" s="771">
        <f>F24+F25</f>
        <v>10531.731</v>
      </c>
      <c r="G26" s="956">
        <f t="shared" si="5"/>
        <v>-3.6952140156257323</v>
      </c>
    </row>
    <row r="27" spans="1:13" ht="16.5" customHeight="1">
      <c r="B27" s="1227"/>
      <c r="C27" s="1227"/>
      <c r="D27" s="1227"/>
      <c r="E27" s="1227"/>
      <c r="F27" s="1227"/>
      <c r="G27" s="1227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7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28"/>
      <c r="E32" s="1228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7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28"/>
      <c r="D43" s="1228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L12" sqref="L12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8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43" t="s">
        <v>371</v>
      </c>
      <c r="C2" s="1243"/>
      <c r="D2" s="1243"/>
      <c r="E2" s="1243"/>
      <c r="F2" s="1243"/>
      <c r="G2" s="1243"/>
      <c r="H2" s="1243"/>
      <c r="I2" s="1243"/>
      <c r="J2" s="1243"/>
      <c r="K2" s="1243"/>
      <c r="L2" s="1243"/>
      <c r="M2" s="1243"/>
      <c r="N2" s="1243"/>
      <c r="O2" s="1243"/>
      <c r="P2" s="1243"/>
      <c r="Q2" s="1243"/>
      <c r="R2" s="1243"/>
      <c r="S2" s="1243"/>
      <c r="T2" s="1243"/>
      <c r="U2" s="1243"/>
      <c r="V2" s="1243"/>
      <c r="W2" s="1243"/>
      <c r="X2" s="1243"/>
      <c r="Y2" s="1243"/>
    </row>
    <row r="3" spans="2:25" ht="15.75" customHeight="1">
      <c r="B3" s="1244" t="s">
        <v>372</v>
      </c>
      <c r="C3" s="1244"/>
      <c r="D3" s="1244"/>
      <c r="E3" s="1244"/>
      <c r="F3" s="1244"/>
      <c r="G3" s="1244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45" t="s">
        <v>182</v>
      </c>
      <c r="D5" s="1245"/>
      <c r="E5" s="610"/>
      <c r="F5" s="610"/>
      <c r="G5" s="609" t="s">
        <v>183</v>
      </c>
      <c r="H5" s="611" t="s">
        <v>184</v>
      </c>
      <c r="I5" s="1008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9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2" t="s">
        <v>206</v>
      </c>
      <c r="C7" s="621">
        <v>4965.8599999999997</v>
      </c>
      <c r="D7" s="621">
        <v>3175</v>
      </c>
      <c r="E7" s="927">
        <v>2.3943290506453923</v>
      </c>
      <c r="G7" s="624" t="s">
        <v>212</v>
      </c>
      <c r="H7" s="625">
        <v>3630.2220000000002</v>
      </c>
      <c r="I7" s="625">
        <v>16244</v>
      </c>
      <c r="J7" s="905">
        <v>3.1320775879473293</v>
      </c>
      <c r="L7" s="782" t="s">
        <v>194</v>
      </c>
      <c r="M7" s="621">
        <v>149578.82800000001</v>
      </c>
      <c r="N7" s="621">
        <v>39692.713000000003</v>
      </c>
      <c r="O7" s="767">
        <v>3.7684203647153067</v>
      </c>
      <c r="Q7" s="622" t="s">
        <v>195</v>
      </c>
      <c r="R7" s="623">
        <v>30450.436000000002</v>
      </c>
      <c r="S7" s="623">
        <v>8242.3590000000004</v>
      </c>
      <c r="T7" s="676">
        <v>3.6943836103232095</v>
      </c>
    </row>
    <row r="8" spans="2:25" ht="15.75">
      <c r="B8" s="624" t="s">
        <v>194</v>
      </c>
      <c r="C8" s="625">
        <v>3985.2139999999999</v>
      </c>
      <c r="D8" s="625">
        <v>6492</v>
      </c>
      <c r="E8" s="905">
        <v>2.6502208842151744</v>
      </c>
      <c r="G8" s="624" t="s">
        <v>310</v>
      </c>
      <c r="H8" s="625">
        <v>948.93899999999996</v>
      </c>
      <c r="I8" s="625">
        <v>5591</v>
      </c>
      <c r="J8" s="905">
        <v>2.4929109035741028</v>
      </c>
      <c r="L8" s="624" t="s">
        <v>197</v>
      </c>
      <c r="M8" s="625">
        <v>75686.626000000004</v>
      </c>
      <c r="N8" s="625">
        <v>21507.21</v>
      </c>
      <c r="O8" s="674">
        <v>3.5191280505467706</v>
      </c>
      <c r="Q8" s="624" t="s">
        <v>197</v>
      </c>
      <c r="R8" s="625">
        <v>24387.263999999999</v>
      </c>
      <c r="S8" s="625">
        <v>6521.799</v>
      </c>
      <c r="T8" s="676">
        <v>3.7393461528023173</v>
      </c>
    </row>
    <row r="9" spans="2:25" ht="15.75">
      <c r="B9" s="624" t="s">
        <v>204</v>
      </c>
      <c r="C9" s="625">
        <v>2458.6379999999999</v>
      </c>
      <c r="D9" s="625">
        <v>1857</v>
      </c>
      <c r="E9" s="905">
        <v>2.3660861732472602</v>
      </c>
      <c r="G9" s="624" t="s">
        <v>214</v>
      </c>
      <c r="H9" s="625">
        <v>698.91300000000001</v>
      </c>
      <c r="I9" s="625">
        <v>3073</v>
      </c>
      <c r="J9" s="905">
        <v>3.7538227695811197</v>
      </c>
      <c r="L9" s="624" t="s">
        <v>310</v>
      </c>
      <c r="M9" s="625">
        <v>44769.498</v>
      </c>
      <c r="N9" s="625">
        <v>14109.868</v>
      </c>
      <c r="O9" s="674">
        <v>3.1729211074122023</v>
      </c>
      <c r="Q9" s="624" t="s">
        <v>201</v>
      </c>
      <c r="R9" s="625">
        <v>21241.914000000001</v>
      </c>
      <c r="S9" s="625">
        <v>3865.8960000000002</v>
      </c>
      <c r="T9" s="676">
        <v>5.4946935975515121</v>
      </c>
    </row>
    <row r="10" spans="2:25" ht="16.5" thickBot="1">
      <c r="B10" s="624" t="s">
        <v>202</v>
      </c>
      <c r="C10" s="625">
        <v>1198.0119999999999</v>
      </c>
      <c r="D10" s="625">
        <v>1957</v>
      </c>
      <c r="E10" s="905">
        <v>2.9625823171711825</v>
      </c>
      <c r="G10" s="624" t="s">
        <v>216</v>
      </c>
      <c r="H10" s="625">
        <v>436.63</v>
      </c>
      <c r="I10" s="625">
        <v>3071</v>
      </c>
      <c r="J10" s="905">
        <v>2.1276398756444368</v>
      </c>
      <c r="L10" s="624" t="s">
        <v>196</v>
      </c>
      <c r="M10" s="625">
        <v>42716.822</v>
      </c>
      <c r="N10" s="625">
        <v>10727.455</v>
      </c>
      <c r="O10" s="674">
        <v>3.9820089667120486</v>
      </c>
      <c r="Q10" s="624" t="s">
        <v>196</v>
      </c>
      <c r="R10" s="625">
        <v>15742.942999999999</v>
      </c>
      <c r="S10" s="625">
        <v>4414.9160000000002</v>
      </c>
      <c r="T10" s="676">
        <v>3.5658533480591701</v>
      </c>
    </row>
    <row r="11" spans="2:25" ht="16.5" thickBot="1">
      <c r="B11" s="624" t="s">
        <v>200</v>
      </c>
      <c r="C11" s="625">
        <v>752.91300000000001</v>
      </c>
      <c r="D11" s="625">
        <v>1559</v>
      </c>
      <c r="E11" s="905">
        <v>2.678871826255266</v>
      </c>
      <c r="G11" s="1011" t="s">
        <v>327</v>
      </c>
      <c r="H11" s="628">
        <v>6099.7820000000002</v>
      </c>
      <c r="I11" s="628">
        <v>30233</v>
      </c>
      <c r="J11" s="1012">
        <v>2.9669210527595786</v>
      </c>
      <c r="L11" s="624" t="s">
        <v>203</v>
      </c>
      <c r="M11" s="625">
        <v>27193.887999999999</v>
      </c>
      <c r="N11" s="625">
        <v>6066.366</v>
      </c>
      <c r="O11" s="674">
        <v>4.4827311771165803</v>
      </c>
      <c r="Q11" s="624" t="s">
        <v>198</v>
      </c>
      <c r="R11" s="625">
        <v>13085.018</v>
      </c>
      <c r="S11" s="625">
        <v>3118.2109999999998</v>
      </c>
      <c r="T11" s="676">
        <v>4.1963221860226909</v>
      </c>
    </row>
    <row r="12" spans="2:25" ht="15.75">
      <c r="B12" s="624" t="s">
        <v>196</v>
      </c>
      <c r="C12" s="625">
        <v>691.56200000000001</v>
      </c>
      <c r="D12" s="625">
        <v>3297</v>
      </c>
      <c r="E12" s="905">
        <v>2.9361201684668163</v>
      </c>
      <c r="G12" s="122"/>
      <c r="H12" s="122"/>
      <c r="I12" s="122"/>
      <c r="J12" s="122"/>
      <c r="L12" s="624" t="s">
        <v>201</v>
      </c>
      <c r="M12" s="625">
        <v>22400.164000000001</v>
      </c>
      <c r="N12" s="625">
        <v>3517.47</v>
      </c>
      <c r="O12" s="674">
        <v>6.3682601415221738</v>
      </c>
      <c r="Q12" s="624" t="s">
        <v>310</v>
      </c>
      <c r="R12" s="625">
        <v>10749.296</v>
      </c>
      <c r="S12" s="625">
        <v>4234.6360000000004</v>
      </c>
      <c r="T12" s="676">
        <v>2.5384226648996511</v>
      </c>
    </row>
    <row r="13" spans="2:25" ht="16.5" thickBot="1">
      <c r="B13" s="624" t="s">
        <v>310</v>
      </c>
      <c r="C13" s="625">
        <v>578.63599999999997</v>
      </c>
      <c r="D13" s="625">
        <v>2822</v>
      </c>
      <c r="E13" s="905">
        <v>3.1116990669785696</v>
      </c>
      <c r="G13" s="122"/>
      <c r="H13" s="122"/>
      <c r="I13" s="122"/>
      <c r="J13" s="122"/>
      <c r="L13" s="624" t="s">
        <v>204</v>
      </c>
      <c r="M13" s="625">
        <v>17121.967000000001</v>
      </c>
      <c r="N13" s="625">
        <v>5032.33</v>
      </c>
      <c r="O13" s="674">
        <v>3.4023935234771967</v>
      </c>
      <c r="Q13" s="624" t="s">
        <v>203</v>
      </c>
      <c r="R13" s="625">
        <v>6773.4719999999998</v>
      </c>
      <c r="S13" s="625">
        <v>1803.394</v>
      </c>
      <c r="T13" s="676">
        <v>3.7559579326536516</v>
      </c>
    </row>
    <row r="14" spans="2:25" ht="16.5" thickBot="1">
      <c r="B14" s="1011" t="s">
        <v>327</v>
      </c>
      <c r="C14" s="628">
        <v>15624.653</v>
      </c>
      <c r="D14" s="628">
        <v>21820</v>
      </c>
      <c r="E14" s="1012">
        <v>2.5818421658807229</v>
      </c>
      <c r="G14" s="122"/>
      <c r="H14" s="122"/>
      <c r="I14" s="122"/>
      <c r="J14" s="122"/>
      <c r="L14" s="624" t="s">
        <v>195</v>
      </c>
      <c r="M14" s="625">
        <v>15499.619000000001</v>
      </c>
      <c r="N14" s="625">
        <v>3553.1010000000001</v>
      </c>
      <c r="O14" s="674">
        <v>4.3622793160115627</v>
      </c>
      <c r="Q14" s="624" t="s">
        <v>194</v>
      </c>
      <c r="R14" s="625">
        <v>6007.8140000000003</v>
      </c>
      <c r="S14" s="625">
        <v>1834.502</v>
      </c>
      <c r="T14" s="676">
        <v>3.274901853473041</v>
      </c>
    </row>
    <row r="15" spans="2:25" ht="15.75">
      <c r="B15" s="122"/>
      <c r="C15" s="122"/>
      <c r="D15" s="122"/>
      <c r="E15" s="122"/>
      <c r="F15" s="875"/>
      <c r="L15" s="624" t="s">
        <v>376</v>
      </c>
      <c r="M15" s="625">
        <v>13645.496999999999</v>
      </c>
      <c r="N15" s="625">
        <v>2437.7510000000002</v>
      </c>
      <c r="O15" s="674">
        <v>5.5975762085627281</v>
      </c>
      <c r="Q15" s="624" t="s">
        <v>347</v>
      </c>
      <c r="R15" s="625">
        <v>4825.1809999999996</v>
      </c>
      <c r="S15" s="625">
        <v>1167.857</v>
      </c>
      <c r="T15" s="676">
        <v>4.1316539610585883</v>
      </c>
    </row>
    <row r="16" spans="2:25" ht="15.75">
      <c r="B16" s="122"/>
      <c r="C16" s="122"/>
      <c r="D16" s="122"/>
      <c r="E16" s="122"/>
      <c r="F16" s="687"/>
      <c r="L16" s="624" t="s">
        <v>199</v>
      </c>
      <c r="M16" s="625">
        <v>13124.800999999999</v>
      </c>
      <c r="N16" s="625">
        <v>3413.8960000000002</v>
      </c>
      <c r="O16" s="674">
        <v>3.8445227974138634</v>
      </c>
      <c r="Q16" s="624" t="s">
        <v>204</v>
      </c>
      <c r="R16" s="625">
        <v>4783.09</v>
      </c>
      <c r="S16" s="625">
        <v>1360.0609999999999</v>
      </c>
      <c r="T16" s="676">
        <v>3.5168202014468473</v>
      </c>
    </row>
    <row r="17" spans="2:20" ht="15.75">
      <c r="B17" s="122"/>
      <c r="C17" s="122"/>
      <c r="D17" s="122"/>
      <c r="E17" s="122"/>
      <c r="L17" s="624" t="s">
        <v>211</v>
      </c>
      <c r="M17" s="625">
        <v>10679.16</v>
      </c>
      <c r="N17" s="625">
        <v>3419.7089999999998</v>
      </c>
      <c r="O17" s="674">
        <v>3.1228271177459836</v>
      </c>
      <c r="Q17" s="624" t="s">
        <v>210</v>
      </c>
      <c r="R17" s="625">
        <v>4380.1450000000004</v>
      </c>
      <c r="S17" s="625">
        <v>1487.777</v>
      </c>
      <c r="T17" s="676">
        <v>2.9440870506803103</v>
      </c>
    </row>
    <row r="18" spans="2:20" ht="15.75">
      <c r="B18" s="122"/>
      <c r="C18" s="122"/>
      <c r="D18" s="122"/>
      <c r="E18" s="122"/>
      <c r="L18" s="624" t="s">
        <v>208</v>
      </c>
      <c r="M18" s="625">
        <v>10349.700000000001</v>
      </c>
      <c r="N18" s="625">
        <v>2724.085</v>
      </c>
      <c r="O18" s="674">
        <v>3.7993307844652429</v>
      </c>
      <c r="Q18" s="624" t="s">
        <v>215</v>
      </c>
      <c r="R18" s="625">
        <v>3935.9270000000001</v>
      </c>
      <c r="S18" s="625">
        <v>1510.692</v>
      </c>
      <c r="T18" s="676">
        <v>2.6053801833861567</v>
      </c>
    </row>
    <row r="19" spans="2:20" ht="15.75">
      <c r="B19" s="122"/>
      <c r="C19" s="122"/>
      <c r="D19" s="122"/>
      <c r="E19" s="122"/>
      <c r="L19" s="624" t="s">
        <v>209</v>
      </c>
      <c r="M19" s="625">
        <v>6636.7280000000001</v>
      </c>
      <c r="N19" s="625">
        <v>1726.9110000000001</v>
      </c>
      <c r="O19" s="674">
        <v>3.8431210409801082</v>
      </c>
      <c r="Q19" s="624" t="s">
        <v>214</v>
      </c>
      <c r="R19" s="625">
        <v>3519.7579999999998</v>
      </c>
      <c r="S19" s="625">
        <v>909.101</v>
      </c>
      <c r="T19" s="676">
        <v>3.8716908242318508</v>
      </c>
    </row>
    <row r="20" spans="2:20" ht="15.75">
      <c r="L20" s="624" t="s">
        <v>202</v>
      </c>
      <c r="M20" s="625">
        <v>6478.6059999999998</v>
      </c>
      <c r="N20" s="625">
        <v>2359.84</v>
      </c>
      <c r="O20" s="674">
        <v>2.7453581598752455</v>
      </c>
      <c r="Q20" s="624" t="s">
        <v>205</v>
      </c>
      <c r="R20" s="625">
        <v>3155.1819999999998</v>
      </c>
      <c r="S20" s="625">
        <v>1527.117</v>
      </c>
      <c r="T20" s="676">
        <v>2.0661036449728476</v>
      </c>
    </row>
    <row r="21" spans="2:20" ht="15.75">
      <c r="B21" s="122"/>
      <c r="C21" s="122"/>
      <c r="D21" s="122"/>
      <c r="E21" s="122"/>
      <c r="L21" s="624" t="s">
        <v>377</v>
      </c>
      <c r="M21" s="625">
        <v>5509.7280000000001</v>
      </c>
      <c r="N21" s="625">
        <v>1752.5260000000001</v>
      </c>
      <c r="O21" s="674">
        <v>3.1438780366168602</v>
      </c>
      <c r="Q21" s="624" t="s">
        <v>211</v>
      </c>
      <c r="R21" s="625">
        <v>2500.3789999999999</v>
      </c>
      <c r="S21" s="625">
        <v>916.50400000000002</v>
      </c>
      <c r="T21" s="676">
        <v>2.7281703080401174</v>
      </c>
    </row>
    <row r="22" spans="2:20" ht="15.75">
      <c r="B22" s="122"/>
      <c r="C22" s="122"/>
      <c r="D22" s="122"/>
      <c r="E22" s="122"/>
      <c r="F22" s="122"/>
      <c r="G22" s="122"/>
      <c r="H22" s="122"/>
      <c r="I22" s="1013"/>
      <c r="L22" s="624" t="s">
        <v>198</v>
      </c>
      <c r="M22" s="625">
        <v>5113.3029999999999</v>
      </c>
      <c r="N22" s="625">
        <v>1133.933</v>
      </c>
      <c r="O22" s="674">
        <v>4.5093519634757957</v>
      </c>
      <c r="Q22" s="624" t="s">
        <v>212</v>
      </c>
      <c r="R22" s="625">
        <v>2268.1979999999999</v>
      </c>
      <c r="S22" s="625">
        <v>591.87</v>
      </c>
      <c r="T22" s="676">
        <v>3.8322570834811698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22"/>
      <c r="J23" s="122"/>
      <c r="L23" s="1152" t="s">
        <v>200</v>
      </c>
      <c r="M23" s="1010">
        <v>3366.8870000000002</v>
      </c>
      <c r="N23" s="1010">
        <v>1425.7170000000001</v>
      </c>
      <c r="O23" s="1153">
        <v>2.3615394920590833</v>
      </c>
      <c r="Q23" s="624" t="s">
        <v>364</v>
      </c>
      <c r="R23" s="625">
        <v>2249.3649999999998</v>
      </c>
      <c r="S23" s="625">
        <v>667.79300000000001</v>
      </c>
      <c r="T23" s="676">
        <v>3.3683566614205298</v>
      </c>
    </row>
    <row r="24" spans="2:20" ht="16.5" thickBot="1">
      <c r="B24" s="122"/>
      <c r="C24" s="122"/>
      <c r="D24" s="122"/>
      <c r="E24" s="122"/>
      <c r="F24" s="122"/>
      <c r="G24" s="122"/>
      <c r="H24" s="122"/>
      <c r="I24" s="122"/>
      <c r="J24" s="122"/>
      <c r="L24" s="1011" t="s">
        <v>327</v>
      </c>
      <c r="M24" s="628">
        <v>489274.01199999999</v>
      </c>
      <c r="N24" s="628">
        <v>130408.678</v>
      </c>
      <c r="O24" s="1154">
        <v>3.7518516367446035</v>
      </c>
      <c r="Q24" s="624" t="s">
        <v>208</v>
      </c>
      <c r="R24" s="625">
        <v>2076.6370000000002</v>
      </c>
      <c r="S24" s="625">
        <v>522.05100000000004</v>
      </c>
      <c r="T24" s="676">
        <v>3.9778431609172284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2018.0930000000001</v>
      </c>
      <c r="S25" s="625">
        <v>667.09199999999998</v>
      </c>
      <c r="T25" s="676">
        <v>3.0252094163923418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1011" t="s">
        <v>327</v>
      </c>
      <c r="R26" s="628">
        <v>181232.948</v>
      </c>
      <c r="S26" s="628">
        <v>51179.877</v>
      </c>
      <c r="T26" s="766">
        <v>3.5410977638730943</v>
      </c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T36" sqref="T36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43" t="s">
        <v>373</v>
      </c>
      <c r="C2" s="1243"/>
      <c r="D2" s="1243"/>
      <c r="E2" s="1243"/>
      <c r="F2" s="1243"/>
      <c r="G2" s="1243"/>
      <c r="H2" s="1243"/>
      <c r="I2" s="1243"/>
      <c r="J2" s="1243"/>
      <c r="K2" s="1243"/>
      <c r="L2" s="1243"/>
      <c r="M2" s="1243"/>
      <c r="N2" s="1243"/>
      <c r="O2" s="1243"/>
      <c r="P2" s="1243"/>
      <c r="Q2" s="1243"/>
      <c r="R2" s="1243"/>
      <c r="S2" s="1243"/>
      <c r="T2" s="1243"/>
      <c r="U2" s="1243"/>
      <c r="V2" s="1243"/>
      <c r="W2" s="1243"/>
      <c r="X2" s="1243"/>
      <c r="Y2" s="1243"/>
      <c r="Z2" s="1243"/>
      <c r="AA2" s="1243"/>
      <c r="AB2" s="1243"/>
    </row>
    <row r="3" spans="2:28" ht="18" customHeight="1">
      <c r="B3" s="1246" t="s">
        <v>374</v>
      </c>
      <c r="C3" s="1246"/>
      <c r="D3" s="1246"/>
      <c r="E3" s="1246"/>
      <c r="F3" s="1246"/>
      <c r="G3" s="1246"/>
      <c r="H3" s="1246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6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7" t="s">
        <v>209</v>
      </c>
      <c r="C8" s="621">
        <v>8210.2389999999996</v>
      </c>
      <c r="D8" s="958">
        <v>13075</v>
      </c>
      <c r="E8" s="959">
        <v>2.2671425226238222</v>
      </c>
      <c r="F8" s="878"/>
      <c r="G8" s="877" t="s">
        <v>212</v>
      </c>
      <c r="H8" s="621">
        <v>2841.7759999999998</v>
      </c>
      <c r="I8" s="958">
        <v>12662</v>
      </c>
      <c r="J8" s="959">
        <v>3.1454120626431292</v>
      </c>
      <c r="K8" s="687"/>
      <c r="L8" s="782" t="s">
        <v>203</v>
      </c>
      <c r="M8" s="621">
        <v>4392.058</v>
      </c>
      <c r="N8" s="621">
        <v>1466.7270000000001</v>
      </c>
      <c r="O8" s="767">
        <v>2.9944618187297292</v>
      </c>
      <c r="P8" s="687"/>
      <c r="Q8" s="782" t="s">
        <v>310</v>
      </c>
      <c r="R8" s="621">
        <v>2784.2350000000001</v>
      </c>
      <c r="S8" s="621">
        <v>580.21500000000003</v>
      </c>
      <c r="T8" s="767">
        <v>4.7986263712589299</v>
      </c>
    </row>
    <row r="9" spans="2:28" ht="15.75">
      <c r="B9" s="626" t="s">
        <v>212</v>
      </c>
      <c r="C9" s="625">
        <v>7628.0140000000001</v>
      </c>
      <c r="D9" s="627">
        <v>24853</v>
      </c>
      <c r="E9" s="675">
        <v>2.3407949359381943</v>
      </c>
      <c r="F9" s="879"/>
      <c r="G9" s="626" t="s">
        <v>310</v>
      </c>
      <c r="H9" s="625">
        <v>747.47</v>
      </c>
      <c r="I9" s="627">
        <v>4989</v>
      </c>
      <c r="J9" s="675">
        <v>2.1852908673102451</v>
      </c>
      <c r="K9" s="687"/>
      <c r="L9" s="624" t="s">
        <v>197</v>
      </c>
      <c r="M9" s="625">
        <v>4094.335</v>
      </c>
      <c r="N9" s="625">
        <v>1068.5440000000001</v>
      </c>
      <c r="O9" s="674">
        <v>3.8316952788092955</v>
      </c>
      <c r="P9" s="687"/>
      <c r="Q9" s="624" t="s">
        <v>199</v>
      </c>
      <c r="R9" s="625">
        <v>1952.2139999999999</v>
      </c>
      <c r="S9" s="625">
        <v>596.22299999999996</v>
      </c>
      <c r="T9" s="674">
        <v>3.274301729386488</v>
      </c>
    </row>
    <row r="10" spans="2:28" ht="15.75">
      <c r="B10" s="626" t="s">
        <v>208</v>
      </c>
      <c r="C10" s="625">
        <v>4723.91</v>
      </c>
      <c r="D10" s="625">
        <v>3084</v>
      </c>
      <c r="E10" s="674">
        <v>2.9882561320829311</v>
      </c>
      <c r="F10" s="878"/>
      <c r="G10" s="1018" t="s">
        <v>214</v>
      </c>
      <c r="H10" s="1010">
        <v>387.65699999999998</v>
      </c>
      <c r="I10" s="1019">
        <v>1821</v>
      </c>
      <c r="J10" s="1020">
        <v>3.4082732547916299</v>
      </c>
      <c r="K10" s="687"/>
      <c r="L10" s="624" t="s">
        <v>199</v>
      </c>
      <c r="M10" s="625">
        <v>2883.1509999999998</v>
      </c>
      <c r="N10" s="625">
        <v>870.077</v>
      </c>
      <c r="O10" s="674">
        <v>3.3136733875277704</v>
      </c>
      <c r="P10" s="687"/>
      <c r="Q10" s="624" t="s">
        <v>197</v>
      </c>
      <c r="R10" s="625">
        <v>1412.665</v>
      </c>
      <c r="S10" s="625">
        <v>361.75299999999999</v>
      </c>
      <c r="T10" s="674">
        <v>3.9050540009343391</v>
      </c>
    </row>
    <row r="11" spans="2:28" ht="15.75">
      <c r="B11" s="626" t="s">
        <v>216</v>
      </c>
      <c r="C11" s="625">
        <v>3551.9079999999999</v>
      </c>
      <c r="D11" s="627">
        <v>8688</v>
      </c>
      <c r="E11" s="675">
        <v>1.8968669376394183</v>
      </c>
      <c r="F11" s="879"/>
      <c r="G11" s="626" t="s">
        <v>216</v>
      </c>
      <c r="H11" s="625">
        <v>346.83800000000002</v>
      </c>
      <c r="I11" s="627">
        <v>2415</v>
      </c>
      <c r="J11" s="675">
        <v>2.1304283731158096</v>
      </c>
      <c r="K11" s="687"/>
      <c r="L11" s="624" t="s">
        <v>215</v>
      </c>
      <c r="M11" s="625">
        <v>2332.1489999999999</v>
      </c>
      <c r="N11" s="625">
        <v>906.28399999999999</v>
      </c>
      <c r="O11" s="674">
        <v>2.5733092496391858</v>
      </c>
      <c r="P11" s="687"/>
      <c r="Q11" s="624" t="s">
        <v>214</v>
      </c>
      <c r="R11" s="625">
        <v>1042.866</v>
      </c>
      <c r="S11" s="625">
        <v>194.45</v>
      </c>
      <c r="T11" s="674">
        <v>5.3631576240678838</v>
      </c>
    </row>
    <row r="12" spans="2:28" ht="16.5" thickBot="1">
      <c r="B12" s="626" t="s">
        <v>310</v>
      </c>
      <c r="C12" s="625">
        <v>3197.529</v>
      </c>
      <c r="D12" s="625">
        <v>9172</v>
      </c>
      <c r="E12" s="674">
        <v>3.2163025580312281</v>
      </c>
      <c r="F12" s="879"/>
      <c r="G12" s="626" t="s">
        <v>209</v>
      </c>
      <c r="H12" s="625">
        <v>339.995</v>
      </c>
      <c r="I12" s="627">
        <v>2036</v>
      </c>
      <c r="J12" s="675">
        <v>2.9976106928109187</v>
      </c>
      <c r="K12" s="687"/>
      <c r="L12" s="624" t="s">
        <v>310</v>
      </c>
      <c r="M12" s="625">
        <v>2144.107</v>
      </c>
      <c r="N12" s="625">
        <v>282.536</v>
      </c>
      <c r="O12" s="674">
        <v>7.5887922247076478</v>
      </c>
      <c r="P12" s="687"/>
      <c r="Q12" s="624" t="s">
        <v>208</v>
      </c>
      <c r="R12" s="625">
        <v>894.82</v>
      </c>
      <c r="S12" s="625">
        <v>303.28899999999999</v>
      </c>
      <c r="T12" s="674">
        <v>2.9503872544009182</v>
      </c>
    </row>
    <row r="13" spans="2:28" ht="16.5" thickBot="1">
      <c r="B13" s="626" t="s">
        <v>199</v>
      </c>
      <c r="C13" s="625">
        <v>3112.2330000000002</v>
      </c>
      <c r="D13" s="625">
        <v>3044</v>
      </c>
      <c r="E13" s="674">
        <v>1.5979557760852399</v>
      </c>
      <c r="F13" s="879"/>
      <c r="G13" s="1139" t="s">
        <v>327</v>
      </c>
      <c r="H13" s="628">
        <v>4708.7860000000001</v>
      </c>
      <c r="I13" s="1140">
        <v>24156</v>
      </c>
      <c r="J13" s="1141">
        <v>2.8556909915805138</v>
      </c>
      <c r="K13" s="687"/>
      <c r="L13" s="624" t="s">
        <v>214</v>
      </c>
      <c r="M13" s="625">
        <v>2024.9280000000001</v>
      </c>
      <c r="N13" s="625">
        <v>445.92399999999998</v>
      </c>
      <c r="O13" s="674">
        <v>4.5409711071841841</v>
      </c>
      <c r="P13" s="687"/>
      <c r="Q13" s="624" t="s">
        <v>375</v>
      </c>
      <c r="R13" s="625">
        <v>412.17099999999999</v>
      </c>
      <c r="S13" s="625">
        <v>74.162000000000006</v>
      </c>
      <c r="T13" s="674">
        <v>5.5577114964537087</v>
      </c>
    </row>
    <row r="14" spans="2:28" ht="15.75">
      <c r="B14" s="626" t="s">
        <v>197</v>
      </c>
      <c r="C14" s="625">
        <v>2082.7139999999999</v>
      </c>
      <c r="D14" s="625">
        <v>2553</v>
      </c>
      <c r="E14" s="674">
        <v>2.8836908557970422</v>
      </c>
      <c r="F14" s="879"/>
      <c r="G14" s="122"/>
      <c r="H14" s="122"/>
      <c r="I14" s="122"/>
      <c r="J14" s="122"/>
      <c r="K14" s="687"/>
      <c r="L14" s="624" t="s">
        <v>194</v>
      </c>
      <c r="M14" s="625">
        <v>1772.808</v>
      </c>
      <c r="N14" s="625">
        <v>673.52300000000002</v>
      </c>
      <c r="O14" s="674">
        <v>2.6321417382925305</v>
      </c>
      <c r="P14" s="687"/>
      <c r="Q14" s="624" t="s">
        <v>203</v>
      </c>
      <c r="R14" s="625">
        <v>373.49799999999999</v>
      </c>
      <c r="S14" s="625">
        <v>109.25700000000001</v>
      </c>
      <c r="T14" s="674">
        <v>3.4185269593710239</v>
      </c>
    </row>
    <row r="15" spans="2:28" ht="15.75">
      <c r="B15" s="626" t="s">
        <v>207</v>
      </c>
      <c r="C15" s="625">
        <v>1849.807</v>
      </c>
      <c r="D15" s="627">
        <v>2003</v>
      </c>
      <c r="E15" s="675">
        <v>2.3734979643527563</v>
      </c>
      <c r="F15" s="879"/>
      <c r="K15" s="687"/>
      <c r="L15" s="624" t="s">
        <v>207</v>
      </c>
      <c r="M15" s="625">
        <v>1034.82</v>
      </c>
      <c r="N15" s="625">
        <v>412.93700000000001</v>
      </c>
      <c r="O15" s="674">
        <v>2.5059997045554163</v>
      </c>
      <c r="P15" s="687"/>
      <c r="Q15" s="624" t="s">
        <v>195</v>
      </c>
      <c r="R15" s="625">
        <v>346.601</v>
      </c>
      <c r="S15" s="625">
        <v>65.552999999999997</v>
      </c>
      <c r="T15" s="674">
        <v>5.2873400149497352</v>
      </c>
    </row>
    <row r="16" spans="2:28" ht="15.75">
      <c r="B16" s="626" t="s">
        <v>213</v>
      </c>
      <c r="C16" s="625">
        <v>1741.0129999999999</v>
      </c>
      <c r="D16" s="627">
        <v>2730</v>
      </c>
      <c r="E16" s="675">
        <v>1.951845494813242</v>
      </c>
      <c r="F16" s="879"/>
      <c r="K16" s="687"/>
      <c r="L16" s="624" t="s">
        <v>208</v>
      </c>
      <c r="M16" s="625">
        <v>568.83100000000002</v>
      </c>
      <c r="N16" s="625">
        <v>128.46299999999999</v>
      </c>
      <c r="O16" s="674">
        <v>4.4279753703400981</v>
      </c>
      <c r="P16" s="687"/>
      <c r="Q16" s="624" t="s">
        <v>196</v>
      </c>
      <c r="R16" s="625">
        <v>317.30200000000002</v>
      </c>
      <c r="S16" s="625">
        <v>48.784999999999997</v>
      </c>
      <c r="T16" s="674">
        <v>6.5040893717331159</v>
      </c>
    </row>
    <row r="17" spans="2:21" ht="16.5" thickBot="1">
      <c r="B17" s="626" t="s">
        <v>194</v>
      </c>
      <c r="C17" s="625">
        <v>1424.33</v>
      </c>
      <c r="D17" s="625">
        <v>5721</v>
      </c>
      <c r="E17" s="674">
        <v>3.0871149315421809</v>
      </c>
      <c r="F17" s="878"/>
      <c r="K17" s="687"/>
      <c r="L17" s="624" t="s">
        <v>216</v>
      </c>
      <c r="M17" s="625">
        <v>530.07500000000005</v>
      </c>
      <c r="N17" s="625">
        <v>208.58099999999999</v>
      </c>
      <c r="O17" s="674">
        <v>2.5413388563675507</v>
      </c>
      <c r="P17" s="687"/>
      <c r="Q17" s="624" t="s">
        <v>211</v>
      </c>
      <c r="R17" s="625">
        <v>147.32300000000001</v>
      </c>
      <c r="S17" s="625">
        <v>38.283000000000001</v>
      </c>
      <c r="T17" s="674">
        <v>3.8482616304887287</v>
      </c>
      <c r="U17" s="122"/>
    </row>
    <row r="18" spans="2:21" ht="16.5" thickBot="1">
      <c r="B18" s="1139" t="s">
        <v>327</v>
      </c>
      <c r="C18" s="628">
        <v>39341.284</v>
      </c>
      <c r="D18" s="1144">
        <v>79798</v>
      </c>
      <c r="E18" s="1141">
        <v>2.3432395605503062</v>
      </c>
      <c r="F18" s="880"/>
      <c r="H18" s="122"/>
      <c r="I18" s="122"/>
      <c r="J18" s="122"/>
      <c r="K18" s="122"/>
      <c r="L18" s="624" t="s">
        <v>211</v>
      </c>
      <c r="M18" s="625">
        <v>428.01900000000001</v>
      </c>
      <c r="N18" s="625">
        <v>111.36499999999999</v>
      </c>
      <c r="O18" s="674">
        <v>3.8433888564629823</v>
      </c>
      <c r="P18" s="687"/>
      <c r="Q18" s="1011" t="s">
        <v>327</v>
      </c>
      <c r="R18" s="628">
        <v>9979.0139999999992</v>
      </c>
      <c r="S18" s="628">
        <v>2405.0529999999999</v>
      </c>
      <c r="T18" s="766">
        <v>4.1491867330990209</v>
      </c>
      <c r="U18" s="122"/>
    </row>
    <row r="19" spans="2:21" ht="15.75">
      <c r="B19" s="122"/>
      <c r="C19" s="122"/>
      <c r="D19" s="122"/>
      <c r="E19" s="122"/>
      <c r="F19" s="881"/>
      <c r="K19" s="687"/>
      <c r="L19" s="624" t="s">
        <v>212</v>
      </c>
      <c r="M19" s="625">
        <v>339.34500000000003</v>
      </c>
      <c r="N19" s="625">
        <v>153.78</v>
      </c>
      <c r="O19" s="674">
        <v>2.2066913772922359</v>
      </c>
      <c r="P19" s="687"/>
      <c r="U19" s="122"/>
    </row>
    <row r="20" spans="2:21" ht="15" customHeight="1" thickBot="1">
      <c r="B20" s="122"/>
      <c r="C20" s="122"/>
      <c r="D20" s="122"/>
      <c r="E20" s="122"/>
      <c r="F20" s="881"/>
      <c r="K20" s="687"/>
      <c r="L20" s="624" t="s">
        <v>213</v>
      </c>
      <c r="M20" s="625">
        <v>255.76400000000001</v>
      </c>
      <c r="N20" s="625">
        <v>62.542999999999999</v>
      </c>
      <c r="O20" s="674">
        <v>4.0894104855859172</v>
      </c>
      <c r="P20" s="687"/>
      <c r="Q20" s="122"/>
      <c r="R20" s="122"/>
      <c r="S20" s="122"/>
      <c r="T20" s="122"/>
      <c r="U20" s="122"/>
    </row>
    <row r="21" spans="2:21" ht="16.5" thickBot="1">
      <c r="B21" s="122"/>
      <c r="C21" s="122"/>
      <c r="D21" s="122"/>
      <c r="E21" s="122"/>
      <c r="F21" s="882"/>
      <c r="K21" s="687"/>
      <c r="L21" s="1011" t="s">
        <v>327</v>
      </c>
      <c r="M21" s="628">
        <v>23551.482</v>
      </c>
      <c r="N21" s="628">
        <v>6880.3860000000004</v>
      </c>
      <c r="O21" s="766">
        <v>3.4229884776813391</v>
      </c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47" zoomScale="80" zoomScaleNormal="80" workbookViewId="0">
      <selection activeCell="U592" sqref="U592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311" t="s">
        <v>260</v>
      </c>
      <c r="C5" s="1311"/>
      <c r="D5" s="1311"/>
      <c r="E5" s="1311"/>
      <c r="F5" s="1311"/>
      <c r="G5" s="1311"/>
      <c r="H5" s="1311"/>
      <c r="I5" s="1311"/>
      <c r="J5" s="1311"/>
      <c r="K5" s="1311"/>
      <c r="L5" s="1311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312" t="s">
        <v>262</v>
      </c>
      <c r="C7" s="1304" t="s">
        <v>22</v>
      </c>
      <c r="D7" s="1304" t="s">
        <v>263</v>
      </c>
      <c r="E7" s="1315" t="s">
        <v>264</v>
      </c>
      <c r="F7" s="1316"/>
      <c r="G7" s="1317"/>
      <c r="H7" s="1318" t="s">
        <v>265</v>
      </c>
      <c r="I7" s="1320" t="s">
        <v>266</v>
      </c>
      <c r="J7" s="1321"/>
      <c r="K7" s="1321"/>
      <c r="L7" s="1312"/>
    </row>
    <row r="8" spans="2:13">
      <c r="B8" s="1313"/>
      <c r="C8" s="1314"/>
      <c r="D8" s="1314"/>
      <c r="E8" s="1306" t="s">
        <v>267</v>
      </c>
      <c r="F8" s="1304" t="s">
        <v>268</v>
      </c>
      <c r="G8" s="1304" t="s">
        <v>269</v>
      </c>
      <c r="H8" s="1319"/>
      <c r="I8" s="1306" t="s">
        <v>270</v>
      </c>
      <c r="J8" s="1306" t="s">
        <v>24</v>
      </c>
      <c r="K8" s="1304" t="s">
        <v>271</v>
      </c>
      <c r="L8" s="1306" t="s">
        <v>272</v>
      </c>
    </row>
    <row r="9" spans="2:13">
      <c r="B9" s="1313"/>
      <c r="C9" s="1314"/>
      <c r="D9" s="1314"/>
      <c r="E9" s="1307"/>
      <c r="F9" s="1314"/>
      <c r="G9" s="1314"/>
      <c r="H9" s="1319"/>
      <c r="I9" s="1307"/>
      <c r="J9" s="1307"/>
      <c r="K9" s="1305"/>
      <c r="L9" s="1307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310"/>
      <c r="O105" s="1310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310"/>
      <c r="O121" s="1310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310"/>
      <c r="O145" s="1310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310"/>
      <c r="O171" s="1310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73" t="s">
        <v>298</v>
      </c>
      <c r="D177" s="1273"/>
      <c r="E177" s="1273"/>
      <c r="F177" s="1273"/>
      <c r="G177" s="1273"/>
      <c r="H177" s="1273"/>
      <c r="I177" s="1273"/>
      <c r="J177" s="1273"/>
      <c r="K177" s="1273"/>
      <c r="L177" s="1302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322" t="s">
        <v>262</v>
      </c>
      <c r="C194" s="1277" t="s">
        <v>22</v>
      </c>
      <c r="D194" s="1277" t="s">
        <v>263</v>
      </c>
      <c r="E194" s="1279" t="s">
        <v>264</v>
      </c>
      <c r="F194" s="1280"/>
      <c r="G194" s="1281"/>
      <c r="H194" s="1282" t="s">
        <v>265</v>
      </c>
      <c r="I194" s="1284" t="s">
        <v>266</v>
      </c>
      <c r="J194" s="1285"/>
      <c r="K194" s="1285"/>
      <c r="L194" s="1324"/>
    </row>
    <row r="195" spans="2:12" ht="12.75" customHeight="1">
      <c r="B195" s="1323"/>
      <c r="C195" s="1278"/>
      <c r="D195" s="1278"/>
      <c r="E195" s="1292" t="s">
        <v>267</v>
      </c>
      <c r="F195" s="1277" t="s">
        <v>268</v>
      </c>
      <c r="G195" s="1277" t="s">
        <v>269</v>
      </c>
      <c r="H195" s="1283"/>
      <c r="I195" s="1292" t="s">
        <v>270</v>
      </c>
      <c r="J195" s="1292" t="s">
        <v>24</v>
      </c>
      <c r="K195" s="1277" t="s">
        <v>271</v>
      </c>
      <c r="L195" s="1308" t="s">
        <v>272</v>
      </c>
    </row>
    <row r="196" spans="2:12" ht="12.75" customHeight="1">
      <c r="B196" s="1323"/>
      <c r="C196" s="1278"/>
      <c r="D196" s="1278"/>
      <c r="E196" s="1299"/>
      <c r="F196" s="1278"/>
      <c r="G196" s="1278"/>
      <c r="H196" s="1283"/>
      <c r="I196" s="1293"/>
      <c r="J196" s="1293"/>
      <c r="K196" s="1294"/>
      <c r="L196" s="1309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73" t="s">
        <v>299</v>
      </c>
      <c r="D199" s="1273"/>
      <c r="E199" s="1273"/>
      <c r="F199" s="1273"/>
      <c r="G199" s="1273"/>
      <c r="H199" s="1273"/>
      <c r="I199" s="1273"/>
      <c r="J199" s="1273"/>
      <c r="K199" s="1273"/>
      <c r="L199" s="1302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286" t="s">
        <v>262</v>
      </c>
      <c r="C234" s="1277" t="s">
        <v>22</v>
      </c>
      <c r="D234" s="1277" t="s">
        <v>263</v>
      </c>
      <c r="E234" s="1279" t="s">
        <v>264</v>
      </c>
      <c r="F234" s="1280"/>
      <c r="G234" s="1281"/>
      <c r="H234" s="1282" t="s">
        <v>265</v>
      </c>
      <c r="I234" s="1279" t="s">
        <v>266</v>
      </c>
      <c r="J234" s="1280"/>
      <c r="K234" s="1280"/>
      <c r="L234" s="1280"/>
    </row>
    <row r="235" spans="2:12">
      <c r="B235" s="1303"/>
      <c r="C235" s="1278"/>
      <c r="D235" s="1278"/>
      <c r="E235" s="1292" t="s">
        <v>267</v>
      </c>
      <c r="F235" s="1277" t="s">
        <v>268</v>
      </c>
      <c r="G235" s="1277" t="s">
        <v>269</v>
      </c>
      <c r="H235" s="1283"/>
      <c r="I235" s="1292" t="s">
        <v>270</v>
      </c>
      <c r="J235" s="1292" t="s">
        <v>24</v>
      </c>
      <c r="K235" s="1277" t="s">
        <v>271</v>
      </c>
      <c r="L235" s="1284" t="s">
        <v>272</v>
      </c>
    </row>
    <row r="236" spans="2:12">
      <c r="B236" s="1303"/>
      <c r="C236" s="1278"/>
      <c r="D236" s="1278"/>
      <c r="E236" s="1299"/>
      <c r="F236" s="1278"/>
      <c r="G236" s="1278"/>
      <c r="H236" s="1283"/>
      <c r="I236" s="1299"/>
      <c r="J236" s="1299"/>
      <c r="K236" s="1278"/>
      <c r="L236" s="1298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296" t="s">
        <v>273</v>
      </c>
      <c r="D239" s="1296"/>
      <c r="E239" s="1296"/>
      <c r="F239" s="1296"/>
      <c r="G239" s="1296"/>
      <c r="H239" s="1296"/>
      <c r="I239" s="1296"/>
      <c r="J239" s="1296"/>
      <c r="K239" s="1296"/>
      <c r="L239" s="1296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73" t="s">
        <v>298</v>
      </c>
      <c r="D256" s="1273"/>
      <c r="E256" s="1273"/>
      <c r="F256" s="1273"/>
      <c r="G256" s="1273"/>
      <c r="H256" s="1273"/>
      <c r="I256" s="1273"/>
      <c r="J256" s="1273"/>
      <c r="K256" s="1273"/>
      <c r="L256" s="1273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300" t="s">
        <v>262</v>
      </c>
      <c r="C273" s="1277" t="s">
        <v>22</v>
      </c>
      <c r="D273" s="1277" t="s">
        <v>263</v>
      </c>
      <c r="E273" s="1279" t="s">
        <v>264</v>
      </c>
      <c r="F273" s="1280"/>
      <c r="G273" s="1281"/>
      <c r="H273" s="1282" t="s">
        <v>265</v>
      </c>
      <c r="I273" s="1284" t="s">
        <v>266</v>
      </c>
      <c r="J273" s="1285"/>
      <c r="K273" s="1285"/>
      <c r="L273" s="1285"/>
    </row>
    <row r="274" spans="2:12" ht="11.25" customHeight="1">
      <c r="B274" s="1301"/>
      <c r="C274" s="1278"/>
      <c r="D274" s="1278"/>
      <c r="E274" s="1292" t="s">
        <v>267</v>
      </c>
      <c r="F274" s="1277" t="s">
        <v>268</v>
      </c>
      <c r="G274" s="1277" t="s">
        <v>269</v>
      </c>
      <c r="H274" s="1283"/>
      <c r="I274" s="1292" t="s">
        <v>270</v>
      </c>
      <c r="J274" s="1292" t="s">
        <v>24</v>
      </c>
      <c r="K274" s="1277" t="s">
        <v>271</v>
      </c>
      <c r="L274" s="1284" t="s">
        <v>272</v>
      </c>
    </row>
    <row r="275" spans="2:12" ht="11.25" customHeight="1">
      <c r="B275" s="1301"/>
      <c r="C275" s="1278"/>
      <c r="D275" s="1278"/>
      <c r="E275" s="1299"/>
      <c r="F275" s="1278"/>
      <c r="G275" s="1278"/>
      <c r="H275" s="1283"/>
      <c r="I275" s="1293"/>
      <c r="J275" s="1293"/>
      <c r="K275" s="1294"/>
      <c r="L275" s="1298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73" t="s">
        <v>299</v>
      </c>
      <c r="D278" s="1273"/>
      <c r="E278" s="1273"/>
      <c r="F278" s="1273"/>
      <c r="G278" s="1273"/>
      <c r="H278" s="1273"/>
      <c r="I278" s="1273"/>
      <c r="J278" s="1273"/>
      <c r="K278" s="1273"/>
      <c r="L278" s="1273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292" t="s">
        <v>262</v>
      </c>
      <c r="C313" s="1277" t="s">
        <v>22</v>
      </c>
      <c r="D313" s="1277" t="s">
        <v>263</v>
      </c>
      <c r="E313" s="1279" t="s">
        <v>264</v>
      </c>
      <c r="F313" s="1280"/>
      <c r="G313" s="1281"/>
      <c r="H313" s="1277" t="s">
        <v>265</v>
      </c>
      <c r="I313" s="1279" t="s">
        <v>266</v>
      </c>
      <c r="J313" s="1280"/>
      <c r="K313" s="1280"/>
      <c r="L313" s="1281"/>
    </row>
    <row r="314" spans="2:12" ht="11.25" customHeight="1">
      <c r="B314" s="1299"/>
      <c r="C314" s="1278"/>
      <c r="D314" s="1278"/>
      <c r="E314" s="1287" t="s">
        <v>303</v>
      </c>
      <c r="F314" s="1290" t="s">
        <v>304</v>
      </c>
      <c r="G314" s="1290" t="s">
        <v>305</v>
      </c>
      <c r="H314" s="1278"/>
      <c r="I314" s="1292" t="s">
        <v>270</v>
      </c>
      <c r="J314" s="1292" t="s">
        <v>24</v>
      </c>
      <c r="K314" s="1277" t="s">
        <v>271</v>
      </c>
      <c r="L314" s="1292" t="s">
        <v>272</v>
      </c>
    </row>
    <row r="315" spans="2:12" ht="11.25" customHeight="1">
      <c r="B315" s="1293"/>
      <c r="C315" s="1294"/>
      <c r="D315" s="1294"/>
      <c r="E315" s="1289"/>
      <c r="F315" s="1291"/>
      <c r="G315" s="1291"/>
      <c r="H315" s="1294"/>
      <c r="I315" s="1293"/>
      <c r="J315" s="1293"/>
      <c r="K315" s="1294"/>
      <c r="L315" s="1293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7"/>
      <c r="C317" s="464"/>
      <c r="D317" s="464"/>
      <c r="E317" s="464"/>
      <c r="F317" s="464"/>
      <c r="G317" s="464"/>
      <c r="H317" s="464"/>
      <c r="I317" s="464"/>
      <c r="J317" s="464"/>
      <c r="K317" s="464"/>
      <c r="L317" s="742"/>
    </row>
    <row r="318" spans="2:12" ht="14.25">
      <c r="B318" s="748"/>
      <c r="C318" s="1296" t="s">
        <v>273</v>
      </c>
      <c r="D318" s="1296"/>
      <c r="E318" s="1296"/>
      <c r="F318" s="1296"/>
      <c r="G318" s="1296"/>
      <c r="H318" s="1296"/>
      <c r="I318" s="1296"/>
      <c r="J318" s="1296"/>
      <c r="K318" s="1296"/>
      <c r="L318" s="1297"/>
    </row>
    <row r="319" spans="2:12" ht="12.75">
      <c r="B319" s="747"/>
      <c r="C319" s="464"/>
      <c r="D319" s="464"/>
      <c r="E319" s="464"/>
      <c r="F319" s="464"/>
      <c r="G319" s="464"/>
      <c r="H319" s="464"/>
      <c r="I319" s="464"/>
      <c r="J319" s="464"/>
      <c r="K319" s="464"/>
      <c r="L319" s="742"/>
    </row>
    <row r="320" spans="2:12" ht="15">
      <c r="B320" s="749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9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9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9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9" t="s">
        <v>278</v>
      </c>
      <c r="C324" s="519">
        <v>139590</v>
      </c>
      <c r="D324" s="743">
        <v>4908</v>
      </c>
      <c r="E324" s="578">
        <v>2031</v>
      </c>
      <c r="F324" s="579">
        <v>2587</v>
      </c>
      <c r="G324" s="579">
        <v>290</v>
      </c>
      <c r="H324" s="743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9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9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9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9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0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0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0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1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2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8"/>
      <c r="C334" s="532"/>
      <c r="D334" s="532"/>
      <c r="E334" s="532"/>
      <c r="F334" s="532"/>
      <c r="G334" s="532"/>
      <c r="H334" s="532"/>
      <c r="I334" s="532"/>
      <c r="J334" s="532"/>
      <c r="K334" s="532"/>
      <c r="L334" s="744"/>
    </row>
    <row r="335" spans="2:12" ht="12.75">
      <c r="B335" s="748"/>
      <c r="C335" s="1273" t="s">
        <v>298</v>
      </c>
      <c r="D335" s="1273"/>
      <c r="E335" s="1273"/>
      <c r="F335" s="1273"/>
      <c r="G335" s="1273"/>
      <c r="H335" s="1273"/>
      <c r="I335" s="1273"/>
      <c r="J335" s="1273"/>
      <c r="K335" s="1273"/>
      <c r="L335" s="1274"/>
    </row>
    <row r="336" spans="2:12" ht="12.75">
      <c r="B336" s="747"/>
      <c r="C336" s="532"/>
      <c r="D336" s="532"/>
      <c r="E336" s="532"/>
      <c r="F336" s="532"/>
      <c r="G336" s="532"/>
      <c r="H336" s="532"/>
      <c r="I336" s="532"/>
      <c r="J336" s="532"/>
      <c r="K336" s="532"/>
      <c r="L336" s="744"/>
    </row>
    <row r="337" spans="2:12" ht="12.75">
      <c r="B337" s="753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3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3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3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3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3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3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3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3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3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3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3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8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2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4"/>
      <c r="C351" s="537"/>
      <c r="D351" s="537"/>
      <c r="E351" s="537"/>
      <c r="F351" s="537"/>
      <c r="G351" s="537"/>
      <c r="H351" s="537"/>
      <c r="I351" s="537"/>
      <c r="J351" s="537"/>
      <c r="K351" s="537"/>
      <c r="L351" s="745"/>
    </row>
    <row r="352" spans="2:12" ht="12.75" customHeight="1">
      <c r="B352" s="1275" t="s">
        <v>262</v>
      </c>
      <c r="C352" s="1277" t="s">
        <v>22</v>
      </c>
      <c r="D352" s="1277" t="s">
        <v>263</v>
      </c>
      <c r="E352" s="1279" t="s">
        <v>264</v>
      </c>
      <c r="F352" s="1280"/>
      <c r="G352" s="1281"/>
      <c r="H352" s="1282" t="s">
        <v>265</v>
      </c>
      <c r="I352" s="1284" t="s">
        <v>266</v>
      </c>
      <c r="J352" s="1285"/>
      <c r="K352" s="1285"/>
      <c r="L352" s="1286"/>
    </row>
    <row r="353" spans="2:12" ht="11.25" customHeight="1">
      <c r="B353" s="1276"/>
      <c r="C353" s="1278"/>
      <c r="D353" s="1278"/>
      <c r="E353" s="1287" t="s">
        <v>303</v>
      </c>
      <c r="F353" s="1290" t="s">
        <v>304</v>
      </c>
      <c r="G353" s="1290" t="s">
        <v>305</v>
      </c>
      <c r="H353" s="1283"/>
      <c r="I353" s="1292" t="s">
        <v>270</v>
      </c>
      <c r="J353" s="1292" t="s">
        <v>24</v>
      </c>
      <c r="K353" s="1277" t="s">
        <v>271</v>
      </c>
      <c r="L353" s="1292" t="s">
        <v>272</v>
      </c>
    </row>
    <row r="354" spans="2:12" ht="11.25" customHeight="1">
      <c r="B354" s="1276"/>
      <c r="C354" s="1278"/>
      <c r="D354" s="1278"/>
      <c r="E354" s="1288"/>
      <c r="F354" s="1295"/>
      <c r="G354" s="1295"/>
      <c r="H354" s="1283"/>
      <c r="I354" s="1293"/>
      <c r="J354" s="1293"/>
      <c r="K354" s="1294"/>
      <c r="L354" s="1293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7"/>
      <c r="C356" s="532"/>
      <c r="D356" s="532"/>
      <c r="E356" s="532"/>
      <c r="F356" s="532"/>
      <c r="G356" s="532"/>
      <c r="H356" s="532"/>
      <c r="I356" s="532"/>
      <c r="J356" s="532"/>
      <c r="K356" s="532"/>
      <c r="L356" s="744"/>
    </row>
    <row r="357" spans="2:12" ht="12.75">
      <c r="B357" s="748"/>
      <c r="C357" s="1273" t="s">
        <v>299</v>
      </c>
      <c r="D357" s="1273"/>
      <c r="E357" s="1273"/>
      <c r="F357" s="1273"/>
      <c r="G357" s="1273"/>
      <c r="H357" s="1273"/>
      <c r="I357" s="1273"/>
      <c r="J357" s="1273"/>
      <c r="K357" s="1273"/>
      <c r="L357" s="1274"/>
    </row>
    <row r="358" spans="2:12" ht="12.75">
      <c r="B358" s="748"/>
      <c r="C358" s="542"/>
      <c r="D358" s="542"/>
      <c r="E358" s="542"/>
      <c r="F358" s="542"/>
      <c r="G358" s="542"/>
      <c r="H358" s="542"/>
      <c r="I358" s="542"/>
      <c r="J358" s="542"/>
      <c r="K358" s="542"/>
      <c r="L358" s="746"/>
    </row>
    <row r="359" spans="2:12" ht="12.75">
      <c r="B359" s="753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3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3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3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3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3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3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3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3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3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3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3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8"/>
    </row>
    <row r="371" spans="2:16" ht="12.75">
      <c r="B371" s="753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2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60" t="s">
        <v>262</v>
      </c>
      <c r="C393" s="1248" t="s">
        <v>22</v>
      </c>
      <c r="D393" s="1248" t="s">
        <v>263</v>
      </c>
      <c r="E393" s="1253" t="s">
        <v>264</v>
      </c>
      <c r="F393" s="1254"/>
      <c r="G393" s="1255"/>
      <c r="H393" s="1256" t="s">
        <v>265</v>
      </c>
      <c r="I393" s="1253" t="s">
        <v>266</v>
      </c>
      <c r="J393" s="1254"/>
      <c r="K393" s="1254"/>
      <c r="L393" s="1255"/>
    </row>
    <row r="394" spans="2:12" ht="11.25" customHeight="1">
      <c r="B394" s="1261"/>
      <c r="C394" s="1249"/>
      <c r="D394" s="1249"/>
      <c r="E394" s="1269" t="s">
        <v>303</v>
      </c>
      <c r="F394" s="1271" t="s">
        <v>304</v>
      </c>
      <c r="G394" s="1271" t="s">
        <v>305</v>
      </c>
      <c r="H394" s="1257"/>
      <c r="I394" s="1260" t="s">
        <v>270</v>
      </c>
      <c r="J394" s="1260" t="s">
        <v>24</v>
      </c>
      <c r="K394" s="1248" t="s">
        <v>271</v>
      </c>
      <c r="L394" s="1260" t="s">
        <v>272</v>
      </c>
    </row>
    <row r="395" spans="2:12" ht="11.25" customHeight="1">
      <c r="B395" s="1261"/>
      <c r="C395" s="1249"/>
      <c r="D395" s="1249"/>
      <c r="E395" s="1270"/>
      <c r="F395" s="1272"/>
      <c r="G395" s="1272"/>
      <c r="H395" s="1257"/>
      <c r="I395" s="1261"/>
      <c r="J395" s="1261"/>
      <c r="K395" s="1249"/>
      <c r="L395" s="1262"/>
    </row>
    <row r="396" spans="2:12" ht="12.75">
      <c r="B396" s="712">
        <v>0</v>
      </c>
      <c r="C396" s="711">
        <v>1</v>
      </c>
      <c r="D396" s="711">
        <v>2</v>
      </c>
      <c r="E396" s="712">
        <v>3</v>
      </c>
      <c r="F396" s="712">
        <v>4</v>
      </c>
      <c r="G396" s="711">
        <v>5</v>
      </c>
      <c r="H396" s="711">
        <v>6</v>
      </c>
      <c r="I396" s="711">
        <v>7</v>
      </c>
      <c r="J396" s="711">
        <v>8</v>
      </c>
      <c r="K396" s="713">
        <v>9</v>
      </c>
      <c r="L396" s="711">
        <v>10</v>
      </c>
    </row>
    <row r="397" spans="2:12" ht="12.75">
      <c r="B397" s="734"/>
      <c r="C397" s="714"/>
      <c r="D397" s="714"/>
      <c r="E397" s="714"/>
      <c r="F397" s="714"/>
      <c r="G397" s="714"/>
      <c r="H397" s="714"/>
      <c r="I397" s="714"/>
      <c r="J397" s="714"/>
      <c r="K397" s="714"/>
      <c r="L397" s="739"/>
    </row>
    <row r="398" spans="2:12" ht="14.25">
      <c r="B398" s="735"/>
      <c r="C398" s="1250" t="s">
        <v>273</v>
      </c>
      <c r="D398" s="1250"/>
      <c r="E398" s="1250"/>
      <c r="F398" s="1250"/>
      <c r="G398" s="1250"/>
      <c r="H398" s="1250"/>
      <c r="I398" s="1250"/>
      <c r="J398" s="1250"/>
      <c r="K398" s="1250"/>
      <c r="L398" s="1265"/>
    </row>
    <row r="399" spans="2:12" ht="12.75">
      <c r="B399" s="734"/>
      <c r="C399" s="714"/>
      <c r="D399" s="714"/>
      <c r="E399" s="714"/>
      <c r="F399" s="714"/>
      <c r="G399" s="714"/>
      <c r="H399" s="714"/>
      <c r="I399" s="714"/>
      <c r="J399" s="714"/>
      <c r="K399" s="714"/>
      <c r="L399" s="739"/>
    </row>
    <row r="400" spans="2:12" ht="12.75">
      <c r="B400" s="736" t="s">
        <v>274</v>
      </c>
      <c r="C400" s="715">
        <f>SUM(D400+H400)</f>
        <v>142019</v>
      </c>
      <c r="D400" s="715">
        <v>5112</v>
      </c>
      <c r="E400" s="715">
        <v>2410</v>
      </c>
      <c r="F400" s="715">
        <v>2274</v>
      </c>
      <c r="G400" s="715">
        <v>428</v>
      </c>
      <c r="H400" s="715">
        <v>136907</v>
      </c>
      <c r="I400" s="715">
        <v>21885</v>
      </c>
      <c r="J400" s="715">
        <v>43909</v>
      </c>
      <c r="K400" s="715">
        <v>71113</v>
      </c>
      <c r="L400" s="718">
        <v>0</v>
      </c>
    </row>
    <row r="401" spans="2:15" ht="12.75">
      <c r="B401" s="736" t="s">
        <v>275</v>
      </c>
      <c r="C401" s="715">
        <f t="shared" ref="C401:C405" si="10">SUM(D401+H401)</f>
        <v>137800</v>
      </c>
      <c r="D401" s="715">
        <v>4709</v>
      </c>
      <c r="E401" s="715">
        <v>2035</v>
      </c>
      <c r="F401" s="715">
        <v>2318</v>
      </c>
      <c r="G401" s="715">
        <v>356</v>
      </c>
      <c r="H401" s="715">
        <v>133091</v>
      </c>
      <c r="I401" s="715">
        <v>22712</v>
      </c>
      <c r="J401" s="715">
        <v>41741</v>
      </c>
      <c r="K401" s="715">
        <v>68638</v>
      </c>
      <c r="L401" s="718">
        <v>0</v>
      </c>
    </row>
    <row r="402" spans="2:15" ht="12.75">
      <c r="B402" s="736" t="s">
        <v>276</v>
      </c>
      <c r="C402" s="715">
        <f t="shared" si="10"/>
        <v>169805</v>
      </c>
      <c r="D402" s="716">
        <v>5406</v>
      </c>
      <c r="E402" s="716">
        <v>2609</v>
      </c>
      <c r="F402" s="716">
        <v>2592</v>
      </c>
      <c r="G402" s="717">
        <v>205</v>
      </c>
      <c r="H402" s="715">
        <v>164399</v>
      </c>
      <c r="I402" s="716">
        <v>28402</v>
      </c>
      <c r="J402" s="716">
        <v>50847</v>
      </c>
      <c r="K402" s="716">
        <v>85150</v>
      </c>
      <c r="L402" s="717">
        <v>0</v>
      </c>
      <c r="N402" s="715"/>
      <c r="O402" s="715"/>
    </row>
    <row r="403" spans="2:15" ht="12.75">
      <c r="B403" s="736" t="s">
        <v>277</v>
      </c>
      <c r="C403" s="715">
        <f>SUM(D403+H403)</f>
        <v>143826</v>
      </c>
      <c r="D403" s="715">
        <v>5957</v>
      </c>
      <c r="E403" s="718">
        <v>3079</v>
      </c>
      <c r="F403" s="718">
        <v>2627</v>
      </c>
      <c r="G403" s="715">
        <v>251</v>
      </c>
      <c r="H403" s="715">
        <v>137869</v>
      </c>
      <c r="I403" s="715">
        <v>21774</v>
      </c>
      <c r="J403" s="715">
        <v>43335</v>
      </c>
      <c r="K403" s="715">
        <v>72760</v>
      </c>
      <c r="L403" s="718">
        <v>0</v>
      </c>
      <c r="N403" s="715"/>
      <c r="O403" s="715"/>
    </row>
    <row r="404" spans="2:15" ht="12.75">
      <c r="B404" s="736" t="s">
        <v>278</v>
      </c>
      <c r="C404" s="715">
        <f>SUM(D404+H404)</f>
        <v>157519</v>
      </c>
      <c r="D404" s="740">
        <v>4757</v>
      </c>
      <c r="E404" s="688">
        <v>2322</v>
      </c>
      <c r="F404" s="690">
        <v>2142</v>
      </c>
      <c r="G404" s="690">
        <v>293</v>
      </c>
      <c r="H404" s="740">
        <v>152762</v>
      </c>
      <c r="I404" s="688">
        <v>24428</v>
      </c>
      <c r="J404" s="688">
        <v>42846</v>
      </c>
      <c r="K404" s="690">
        <v>85488</v>
      </c>
      <c r="L404" s="718">
        <v>0</v>
      </c>
      <c r="N404" s="768"/>
      <c r="O404" s="768"/>
    </row>
    <row r="405" spans="2:15" ht="12.75">
      <c r="B405" s="736" t="s">
        <v>279</v>
      </c>
      <c r="C405" s="715">
        <f t="shared" si="10"/>
        <v>167380</v>
      </c>
      <c r="D405" s="715">
        <v>5640</v>
      </c>
      <c r="E405" s="718">
        <v>2230</v>
      </c>
      <c r="F405" s="718">
        <v>3183</v>
      </c>
      <c r="G405" s="715">
        <v>227</v>
      </c>
      <c r="H405" s="715">
        <v>161740</v>
      </c>
      <c r="I405" s="715">
        <v>29820</v>
      </c>
      <c r="J405" s="715">
        <v>51196</v>
      </c>
      <c r="K405" s="715">
        <v>80724</v>
      </c>
      <c r="L405" s="718">
        <v>0</v>
      </c>
    </row>
    <row r="406" spans="2:15" ht="12.75">
      <c r="B406" s="736" t="s">
        <v>280</v>
      </c>
      <c r="C406" s="715">
        <f>SUM(D406+H406)</f>
        <v>171735</v>
      </c>
      <c r="D406" s="741">
        <v>5424</v>
      </c>
      <c r="E406" s="716">
        <v>2254</v>
      </c>
      <c r="F406" s="717">
        <v>2901</v>
      </c>
      <c r="G406" s="717">
        <v>269</v>
      </c>
      <c r="H406" s="715">
        <v>166311</v>
      </c>
      <c r="I406" s="716">
        <v>29103</v>
      </c>
      <c r="J406" s="716">
        <v>53333</v>
      </c>
      <c r="K406" s="716">
        <v>83875</v>
      </c>
      <c r="L406" s="717">
        <v>0</v>
      </c>
    </row>
    <row r="407" spans="2:15" ht="12.75">
      <c r="B407" s="736" t="s">
        <v>281</v>
      </c>
      <c r="C407" s="715">
        <v>169404</v>
      </c>
      <c r="D407" s="741">
        <v>5064</v>
      </c>
      <c r="E407" s="716">
        <v>2316</v>
      </c>
      <c r="F407" s="716">
        <v>2611</v>
      </c>
      <c r="G407" s="717">
        <v>137</v>
      </c>
      <c r="H407" s="715">
        <v>164340</v>
      </c>
      <c r="I407" s="716">
        <v>25228</v>
      </c>
      <c r="J407" s="716">
        <v>52498</v>
      </c>
      <c r="K407" s="716">
        <v>86614</v>
      </c>
      <c r="L407" s="717">
        <v>0</v>
      </c>
    </row>
    <row r="408" spans="2:15" ht="12.75">
      <c r="B408" s="736" t="s">
        <v>282</v>
      </c>
      <c r="C408" s="715">
        <v>172982</v>
      </c>
      <c r="D408" s="715">
        <v>6274</v>
      </c>
      <c r="E408" s="718">
        <v>2518</v>
      </c>
      <c r="F408" s="718">
        <v>3121</v>
      </c>
      <c r="G408" s="715">
        <v>635</v>
      </c>
      <c r="H408" s="715">
        <v>166708</v>
      </c>
      <c r="I408" s="715">
        <v>26444</v>
      </c>
      <c r="J408" s="715">
        <v>56017</v>
      </c>
      <c r="K408" s="715">
        <v>84247</v>
      </c>
      <c r="L408" s="718">
        <v>0</v>
      </c>
    </row>
    <row r="409" spans="2:15" ht="12.75">
      <c r="B409" s="736" t="s">
        <v>283</v>
      </c>
      <c r="C409" s="715">
        <v>178724</v>
      </c>
      <c r="D409" s="741">
        <v>5649</v>
      </c>
      <c r="E409" s="716">
        <v>2339</v>
      </c>
      <c r="F409" s="716">
        <v>2939</v>
      </c>
      <c r="G409" s="716">
        <v>371</v>
      </c>
      <c r="H409" s="718">
        <v>173075</v>
      </c>
      <c r="I409" s="716">
        <v>27983</v>
      </c>
      <c r="J409" s="716">
        <v>60272</v>
      </c>
      <c r="K409" s="716">
        <v>84820</v>
      </c>
      <c r="L409" s="717">
        <v>0</v>
      </c>
    </row>
    <row r="410" spans="2:15" ht="12.75">
      <c r="B410" s="736" t="s">
        <v>284</v>
      </c>
      <c r="C410" s="715">
        <f>SUM(D410+H410)</f>
        <v>169376</v>
      </c>
      <c r="D410" s="716">
        <v>4663</v>
      </c>
      <c r="E410" s="716">
        <v>2074</v>
      </c>
      <c r="F410" s="716">
        <v>2336</v>
      </c>
      <c r="G410" s="716">
        <v>253</v>
      </c>
      <c r="H410" s="716">
        <v>164713</v>
      </c>
      <c r="I410" s="716">
        <v>26084</v>
      </c>
      <c r="J410" s="716">
        <v>57837</v>
      </c>
      <c r="K410" s="716">
        <v>80792</v>
      </c>
      <c r="L410" s="716">
        <v>0</v>
      </c>
    </row>
    <row r="411" spans="2:15" ht="12.75">
      <c r="B411" s="736" t="s">
        <v>285</v>
      </c>
      <c r="C411" s="715">
        <f t="shared" ref="C411" si="11">SUM(D411+H411)</f>
        <v>152498</v>
      </c>
      <c r="D411" s="716">
        <v>5089</v>
      </c>
      <c r="E411" s="716">
        <v>2321</v>
      </c>
      <c r="F411" s="716">
        <v>2452</v>
      </c>
      <c r="G411" s="716">
        <v>316</v>
      </c>
      <c r="H411" s="716">
        <v>147409</v>
      </c>
      <c r="I411" s="716">
        <v>22785</v>
      </c>
      <c r="J411" s="716">
        <v>48292</v>
      </c>
      <c r="K411" s="716">
        <v>76332</v>
      </c>
      <c r="L411" s="716">
        <v>0</v>
      </c>
    </row>
    <row r="412" spans="2:15" ht="15">
      <c r="B412" s="738"/>
      <c r="C412" s="718"/>
      <c r="D412" s="718"/>
      <c r="E412" s="718"/>
      <c r="F412" s="718"/>
      <c r="G412" s="718"/>
      <c r="H412" s="718"/>
      <c r="I412" s="718"/>
      <c r="J412" s="718"/>
      <c r="K412" s="718"/>
      <c r="L412" s="731"/>
    </row>
    <row r="413" spans="2:15" ht="12.75">
      <c r="B413" s="737">
        <v>2017</v>
      </c>
      <c r="C413" s="719">
        <f t="shared" ref="C413:K413" si="12">SUM(C400:C411)</f>
        <v>1933068</v>
      </c>
      <c r="D413" s="719">
        <f>SUM(D400:D411)</f>
        <v>63744</v>
      </c>
      <c r="E413" s="719">
        <f t="shared" si="12"/>
        <v>28507</v>
      </c>
      <c r="F413" s="719">
        <f t="shared" si="12"/>
        <v>31496</v>
      </c>
      <c r="G413" s="719">
        <f>SUM(G400:G411)</f>
        <v>3741</v>
      </c>
      <c r="H413" s="719">
        <f t="shared" si="12"/>
        <v>1869324</v>
      </c>
      <c r="I413" s="719">
        <f t="shared" si="12"/>
        <v>306648</v>
      </c>
      <c r="J413" s="719">
        <f t="shared" si="12"/>
        <v>602123</v>
      </c>
      <c r="K413" s="719">
        <f t="shared" si="12"/>
        <v>960553</v>
      </c>
      <c r="L413" s="719">
        <f>SUM(L400:L411)</f>
        <v>0</v>
      </c>
    </row>
    <row r="414" spans="2:15" ht="12.75">
      <c r="B414" s="735"/>
      <c r="C414" s="720"/>
      <c r="D414" s="720"/>
      <c r="E414" s="720"/>
      <c r="F414" s="720"/>
      <c r="G414" s="720"/>
      <c r="H414" s="720"/>
      <c r="I414" s="720"/>
      <c r="J414" s="720"/>
      <c r="K414" s="720"/>
      <c r="L414" s="732"/>
    </row>
    <row r="415" spans="2:15" ht="12.75">
      <c r="B415" s="735"/>
      <c r="C415" s="1247" t="s">
        <v>298</v>
      </c>
      <c r="D415" s="1247"/>
      <c r="E415" s="1247"/>
      <c r="F415" s="1247"/>
      <c r="G415" s="1247"/>
      <c r="H415" s="1247"/>
      <c r="I415" s="1247"/>
      <c r="J415" s="1247"/>
      <c r="K415" s="1247"/>
      <c r="L415" s="1264"/>
    </row>
    <row r="416" spans="2:15" ht="12.75">
      <c r="B416" s="734"/>
      <c r="C416" s="720"/>
      <c r="D416" s="720"/>
      <c r="E416" s="720"/>
      <c r="F416" s="720"/>
      <c r="G416" s="720"/>
      <c r="H416" s="720"/>
      <c r="I416" s="720"/>
      <c r="J416" s="720"/>
      <c r="K416" s="720"/>
      <c r="L416" s="732"/>
    </row>
    <row r="417" spans="2:12" ht="12.75">
      <c r="B417" s="736" t="s">
        <v>274</v>
      </c>
      <c r="C417" s="715">
        <f t="shared" ref="C417:C423" si="13">SUM(D417+H417)</f>
        <v>41284749</v>
      </c>
      <c r="D417" s="715">
        <v>258614</v>
      </c>
      <c r="E417" s="715">
        <v>82064</v>
      </c>
      <c r="F417" s="715">
        <v>124018</v>
      </c>
      <c r="G417" s="715">
        <v>52532</v>
      </c>
      <c r="H417" s="715">
        <v>41026135</v>
      </c>
      <c r="I417" s="715">
        <v>5754367</v>
      </c>
      <c r="J417" s="715">
        <v>11777688</v>
      </c>
      <c r="K417" s="715">
        <v>23494080</v>
      </c>
      <c r="L417" s="715">
        <v>0</v>
      </c>
    </row>
    <row r="418" spans="2:12" ht="12.75">
      <c r="B418" s="736" t="s">
        <v>275</v>
      </c>
      <c r="C418" s="715">
        <f t="shared" si="13"/>
        <v>39885929</v>
      </c>
      <c r="D418" s="715">
        <v>248053</v>
      </c>
      <c r="E418" s="715">
        <v>69467</v>
      </c>
      <c r="F418" s="715">
        <v>130095</v>
      </c>
      <c r="G418" s="715">
        <v>48491</v>
      </c>
      <c r="H418" s="715">
        <v>39637876</v>
      </c>
      <c r="I418" s="715">
        <v>5869144</v>
      </c>
      <c r="J418" s="715">
        <v>11348293</v>
      </c>
      <c r="K418" s="715">
        <v>22420439</v>
      </c>
      <c r="L418" s="715">
        <v>0</v>
      </c>
    </row>
    <row r="419" spans="2:12" ht="12.75">
      <c r="B419" s="736" t="s">
        <v>276</v>
      </c>
      <c r="C419" s="715">
        <f t="shared" si="13"/>
        <v>49565417</v>
      </c>
      <c r="D419" s="716">
        <v>279950</v>
      </c>
      <c r="E419" s="716">
        <v>90328</v>
      </c>
      <c r="F419" s="716">
        <v>159641</v>
      </c>
      <c r="G419" s="717">
        <v>29981</v>
      </c>
      <c r="H419" s="715">
        <v>49285467</v>
      </c>
      <c r="I419" s="716">
        <v>7544830</v>
      </c>
      <c r="J419" s="716">
        <v>13676720</v>
      </c>
      <c r="K419" s="716">
        <v>28063917</v>
      </c>
      <c r="L419" s="717">
        <v>0</v>
      </c>
    </row>
    <row r="420" spans="2:12" ht="12.75">
      <c r="B420" s="736" t="s">
        <v>277</v>
      </c>
      <c r="C420" s="715">
        <f t="shared" si="13"/>
        <v>41822512</v>
      </c>
      <c r="D420" s="715">
        <v>297950</v>
      </c>
      <c r="E420" s="718">
        <v>106177</v>
      </c>
      <c r="F420" s="718">
        <v>154822</v>
      </c>
      <c r="G420" s="715">
        <v>36951</v>
      </c>
      <c r="H420" s="715">
        <v>41524562</v>
      </c>
      <c r="I420" s="715">
        <v>5781070</v>
      </c>
      <c r="J420" s="715">
        <v>11588848</v>
      </c>
      <c r="K420" s="715">
        <v>24154644</v>
      </c>
      <c r="L420" s="715">
        <v>0</v>
      </c>
    </row>
    <row r="421" spans="2:12" ht="12.75">
      <c r="B421" s="736" t="s">
        <v>278</v>
      </c>
      <c r="C421" s="715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5">
        <v>0</v>
      </c>
    </row>
    <row r="422" spans="2:12" ht="12.75">
      <c r="B422" s="736" t="s">
        <v>279</v>
      </c>
      <c r="C422" s="715">
        <f t="shared" si="13"/>
        <v>48420690</v>
      </c>
      <c r="D422" s="715">
        <v>290566</v>
      </c>
      <c r="E422" s="718">
        <v>79673</v>
      </c>
      <c r="F422" s="718">
        <v>178876</v>
      </c>
      <c r="G422" s="715">
        <v>32017</v>
      </c>
      <c r="H422" s="715">
        <v>48130124</v>
      </c>
      <c r="I422" s="715">
        <v>7982252</v>
      </c>
      <c r="J422" s="715">
        <v>13825867</v>
      </c>
      <c r="K422" s="715">
        <v>26322005</v>
      </c>
      <c r="L422" s="715">
        <v>0</v>
      </c>
    </row>
    <row r="423" spans="2:12" ht="12.75">
      <c r="B423" s="736" t="s">
        <v>280</v>
      </c>
      <c r="C423" s="715">
        <f t="shared" si="13"/>
        <v>49583982</v>
      </c>
      <c r="D423" s="716">
        <v>288103</v>
      </c>
      <c r="E423" s="716">
        <v>81207</v>
      </c>
      <c r="F423" s="716">
        <v>167580</v>
      </c>
      <c r="G423" s="717">
        <v>39316</v>
      </c>
      <c r="H423" s="715">
        <v>49295879</v>
      </c>
      <c r="I423" s="716">
        <v>7692900</v>
      </c>
      <c r="J423" s="716">
        <v>14162171</v>
      </c>
      <c r="K423" s="716">
        <v>27440808</v>
      </c>
      <c r="L423" s="717">
        <v>0</v>
      </c>
    </row>
    <row r="424" spans="2:12" ht="12.75">
      <c r="B424" s="736" t="s">
        <v>281</v>
      </c>
      <c r="C424" s="715">
        <v>49308554</v>
      </c>
      <c r="D424" s="716">
        <v>248689</v>
      </c>
      <c r="E424" s="716">
        <v>84427</v>
      </c>
      <c r="F424" s="716">
        <v>146773</v>
      </c>
      <c r="G424" s="717">
        <v>17489</v>
      </c>
      <c r="H424" s="715">
        <v>49059865</v>
      </c>
      <c r="I424" s="716">
        <v>6595512</v>
      </c>
      <c r="J424" s="716">
        <v>13787237</v>
      </c>
      <c r="K424" s="716">
        <v>28677116</v>
      </c>
      <c r="L424" s="717">
        <v>0</v>
      </c>
    </row>
    <row r="425" spans="2:12" ht="12.75">
      <c r="B425" s="736" t="s">
        <v>282</v>
      </c>
      <c r="C425" s="715">
        <v>49438456</v>
      </c>
      <c r="D425" s="716">
        <v>345800</v>
      </c>
      <c r="E425" s="716">
        <v>89061</v>
      </c>
      <c r="F425" s="716">
        <v>167893</v>
      </c>
      <c r="G425" s="717">
        <v>88846</v>
      </c>
      <c r="H425" s="715">
        <v>49092656</v>
      </c>
      <c r="I425" s="716">
        <v>6815830</v>
      </c>
      <c r="J425" s="716">
        <v>14849864</v>
      </c>
      <c r="K425" s="716">
        <v>27426962</v>
      </c>
      <c r="L425" s="717">
        <v>0</v>
      </c>
    </row>
    <row r="426" spans="2:12" ht="12.75">
      <c r="B426" s="736" t="s">
        <v>283</v>
      </c>
      <c r="C426" s="715">
        <v>50346027</v>
      </c>
      <c r="D426" s="716">
        <v>295352</v>
      </c>
      <c r="E426" s="716">
        <v>84726</v>
      </c>
      <c r="F426" s="716">
        <v>167445</v>
      </c>
      <c r="G426" s="716">
        <v>43181</v>
      </c>
      <c r="H426" s="718">
        <v>50050675</v>
      </c>
      <c r="I426" s="716">
        <v>7132124</v>
      </c>
      <c r="J426" s="716">
        <v>15718038</v>
      </c>
      <c r="K426" s="716">
        <v>27200513</v>
      </c>
      <c r="L426" s="717">
        <v>0</v>
      </c>
    </row>
    <row r="427" spans="2:12" ht="12.75">
      <c r="B427" s="736" t="s">
        <v>284</v>
      </c>
      <c r="C427" s="715">
        <f t="shared" ref="C427:C428" si="14">SUM(D427+H427)</f>
        <v>48798626</v>
      </c>
      <c r="D427" s="716">
        <v>261198</v>
      </c>
      <c r="E427" s="716">
        <v>70669</v>
      </c>
      <c r="F427" s="716">
        <v>148982</v>
      </c>
      <c r="G427" s="716">
        <v>41547</v>
      </c>
      <c r="H427" s="716">
        <v>48537428</v>
      </c>
      <c r="I427" s="716">
        <v>6751971</v>
      </c>
      <c r="J427" s="716">
        <v>15640889</v>
      </c>
      <c r="K427" s="716">
        <v>26144568</v>
      </c>
      <c r="L427" s="716">
        <v>0</v>
      </c>
    </row>
    <row r="428" spans="2:12" ht="12.75">
      <c r="B428" s="736" t="s">
        <v>285</v>
      </c>
      <c r="C428" s="715">
        <f t="shared" si="14"/>
        <v>43494618</v>
      </c>
      <c r="D428" s="716">
        <v>256297</v>
      </c>
      <c r="E428" s="716">
        <v>77163</v>
      </c>
      <c r="F428" s="716">
        <v>143113</v>
      </c>
      <c r="G428" s="716">
        <v>36021</v>
      </c>
      <c r="H428" s="716">
        <v>43238321</v>
      </c>
      <c r="I428" s="716">
        <v>5912817</v>
      </c>
      <c r="J428" s="716">
        <v>12978598</v>
      </c>
      <c r="K428" s="716">
        <v>24346906</v>
      </c>
      <c r="L428" s="716">
        <v>0</v>
      </c>
    </row>
    <row r="429" spans="2:12" ht="12.75">
      <c r="B429" s="735"/>
      <c r="C429" s="718"/>
      <c r="D429" s="718"/>
      <c r="E429" s="718"/>
      <c r="F429" s="718"/>
      <c r="G429" s="718"/>
      <c r="H429" s="718"/>
      <c r="I429" s="718"/>
      <c r="J429" s="718"/>
      <c r="K429" s="718"/>
      <c r="L429" s="715"/>
    </row>
    <row r="430" spans="2:12" ht="12.75">
      <c r="B430" s="737">
        <v>2017</v>
      </c>
      <c r="C430" s="719">
        <f t="shared" ref="C430:L430" si="15">SUM(C417:C428)</f>
        <v>559023242</v>
      </c>
      <c r="D430" s="719">
        <f t="shared" si="15"/>
        <v>3329401</v>
      </c>
      <c r="E430" s="719">
        <f t="shared" si="15"/>
        <v>999577</v>
      </c>
      <c r="F430" s="719">
        <f t="shared" si="15"/>
        <v>1818478</v>
      </c>
      <c r="G430" s="719">
        <f t="shared" si="15"/>
        <v>511346</v>
      </c>
      <c r="H430" s="719">
        <f t="shared" si="15"/>
        <v>555693841</v>
      </c>
      <c r="I430" s="719">
        <f t="shared" si="15"/>
        <v>80335411</v>
      </c>
      <c r="J430" s="719">
        <f t="shared" si="15"/>
        <v>161081509</v>
      </c>
      <c r="K430" s="719">
        <f t="shared" si="15"/>
        <v>314276921</v>
      </c>
      <c r="L430" s="719">
        <f t="shared" si="15"/>
        <v>0</v>
      </c>
    </row>
    <row r="431" spans="2:12" ht="12.75">
      <c r="B431" s="721"/>
      <c r="C431" s="722"/>
      <c r="D431" s="722"/>
      <c r="E431" s="722"/>
      <c r="F431" s="722"/>
      <c r="G431" s="722"/>
      <c r="H431" s="722"/>
      <c r="I431" s="722"/>
      <c r="J431" s="722"/>
      <c r="K431" s="722"/>
      <c r="L431" s="722"/>
    </row>
    <row r="432" spans="2:12" ht="12.75" customHeight="1">
      <c r="B432" s="1266" t="s">
        <v>262</v>
      </c>
      <c r="C432" s="1248" t="s">
        <v>22</v>
      </c>
      <c r="D432" s="1248" t="s">
        <v>263</v>
      </c>
      <c r="E432" s="1253" t="s">
        <v>264</v>
      </c>
      <c r="F432" s="1254"/>
      <c r="G432" s="1255"/>
      <c r="H432" s="1256" t="s">
        <v>265</v>
      </c>
      <c r="I432" s="1258" t="s">
        <v>266</v>
      </c>
      <c r="J432" s="1259"/>
      <c r="K432" s="1259"/>
      <c r="L432" s="1268"/>
    </row>
    <row r="433" spans="2:12" ht="11.25" customHeight="1">
      <c r="B433" s="1267"/>
      <c r="C433" s="1249"/>
      <c r="D433" s="1249"/>
      <c r="E433" s="1269" t="s">
        <v>303</v>
      </c>
      <c r="F433" s="1271" t="s">
        <v>304</v>
      </c>
      <c r="G433" s="1271" t="s">
        <v>305</v>
      </c>
      <c r="H433" s="1257"/>
      <c r="I433" s="1260" t="s">
        <v>270</v>
      </c>
      <c r="J433" s="1260" t="s">
        <v>24</v>
      </c>
      <c r="K433" s="1248" t="s">
        <v>271</v>
      </c>
      <c r="L433" s="1260" t="s">
        <v>272</v>
      </c>
    </row>
    <row r="434" spans="2:12" ht="11.25" customHeight="1">
      <c r="B434" s="1267"/>
      <c r="C434" s="1249"/>
      <c r="D434" s="1249"/>
      <c r="E434" s="1270"/>
      <c r="F434" s="1272"/>
      <c r="G434" s="1272"/>
      <c r="H434" s="1257"/>
      <c r="I434" s="1262"/>
      <c r="J434" s="1262"/>
      <c r="K434" s="1263"/>
      <c r="L434" s="1262"/>
    </row>
    <row r="435" spans="2:12" ht="12.75">
      <c r="B435" s="712">
        <v>0</v>
      </c>
      <c r="C435" s="723">
        <v>1</v>
      </c>
      <c r="D435" s="723">
        <v>2</v>
      </c>
      <c r="E435" s="724">
        <v>3</v>
      </c>
      <c r="F435" s="724">
        <v>4</v>
      </c>
      <c r="G435" s="723">
        <v>5</v>
      </c>
      <c r="H435" s="723">
        <v>6</v>
      </c>
      <c r="I435" s="723">
        <v>7</v>
      </c>
      <c r="J435" s="723">
        <v>8</v>
      </c>
      <c r="K435" s="723">
        <v>9</v>
      </c>
      <c r="L435" s="723">
        <v>10</v>
      </c>
    </row>
    <row r="436" spans="2:12" ht="12.75">
      <c r="B436" s="734"/>
      <c r="C436" s="720"/>
      <c r="D436" s="720"/>
      <c r="E436" s="720"/>
      <c r="F436" s="720"/>
      <c r="G436" s="720"/>
      <c r="H436" s="720"/>
      <c r="I436" s="720"/>
      <c r="J436" s="720"/>
      <c r="K436" s="720"/>
      <c r="L436" s="732"/>
    </row>
    <row r="437" spans="2:12" ht="12.75">
      <c r="B437" s="735"/>
      <c r="C437" s="1247" t="s">
        <v>299</v>
      </c>
      <c r="D437" s="1247"/>
      <c r="E437" s="1247"/>
      <c r="F437" s="1247"/>
      <c r="G437" s="1247"/>
      <c r="H437" s="1247"/>
      <c r="I437" s="1247"/>
      <c r="J437" s="1247"/>
      <c r="K437" s="1247"/>
      <c r="L437" s="1264"/>
    </row>
    <row r="438" spans="2:12" ht="12.75">
      <c r="B438" s="735"/>
      <c r="C438" s="725"/>
      <c r="D438" s="725"/>
      <c r="E438" s="725"/>
      <c r="F438" s="725"/>
      <c r="G438" s="725"/>
      <c r="H438" s="725"/>
      <c r="I438" s="725"/>
      <c r="J438" s="725"/>
      <c r="K438" s="725"/>
      <c r="L438" s="733"/>
    </row>
    <row r="439" spans="2:12" ht="12.75">
      <c r="B439" s="736" t="s">
        <v>274</v>
      </c>
      <c r="C439" s="715">
        <f>SUM(D439+H439)</f>
        <v>82047763</v>
      </c>
      <c r="D439" s="715">
        <v>445114</v>
      </c>
      <c r="E439" s="715">
        <v>144107</v>
      </c>
      <c r="F439" s="715">
        <v>212420</v>
      </c>
      <c r="G439" s="715">
        <v>88587</v>
      </c>
      <c r="H439" s="715">
        <v>81602649</v>
      </c>
      <c r="I439" s="715">
        <v>11433324</v>
      </c>
      <c r="J439" s="715">
        <v>24279425</v>
      </c>
      <c r="K439" s="715">
        <v>45889900</v>
      </c>
      <c r="L439" s="715">
        <v>0</v>
      </c>
    </row>
    <row r="440" spans="2:12" ht="12.75">
      <c r="B440" s="736" t="s">
        <v>275</v>
      </c>
      <c r="C440" s="715">
        <f t="shared" ref="C440:C444" si="16">SUM(D440+H440)</f>
        <v>79287813</v>
      </c>
      <c r="D440" s="715">
        <v>431200</v>
      </c>
      <c r="E440" s="715">
        <v>121487</v>
      </c>
      <c r="F440" s="715">
        <v>225727</v>
      </c>
      <c r="G440" s="715">
        <v>83986</v>
      </c>
      <c r="H440" s="715">
        <v>78856613</v>
      </c>
      <c r="I440" s="715">
        <v>11712359</v>
      </c>
      <c r="J440" s="715">
        <v>23159515</v>
      </c>
      <c r="K440" s="715">
        <v>43984739</v>
      </c>
      <c r="L440" s="715">
        <v>0</v>
      </c>
    </row>
    <row r="441" spans="2:12" ht="12.75">
      <c r="B441" s="736" t="s">
        <v>276</v>
      </c>
      <c r="C441" s="715">
        <f t="shared" si="16"/>
        <v>98808454</v>
      </c>
      <c r="D441" s="716">
        <v>475895</v>
      </c>
      <c r="E441" s="716">
        <v>153902</v>
      </c>
      <c r="F441" s="716">
        <v>271849</v>
      </c>
      <c r="G441" s="717">
        <v>50144</v>
      </c>
      <c r="H441" s="715">
        <v>98332559</v>
      </c>
      <c r="I441" s="716">
        <v>15012576</v>
      </c>
      <c r="J441" s="716">
        <v>28202934</v>
      </c>
      <c r="K441" s="716">
        <v>55117049</v>
      </c>
      <c r="L441" s="717">
        <v>0</v>
      </c>
    </row>
    <row r="442" spans="2:12" ht="12.75">
      <c r="B442" s="736" t="s">
        <v>277</v>
      </c>
      <c r="C442" s="715">
        <f t="shared" si="16"/>
        <v>83378440</v>
      </c>
      <c r="D442" s="715">
        <v>506953</v>
      </c>
      <c r="E442" s="718">
        <v>180973</v>
      </c>
      <c r="F442" s="718">
        <v>263009</v>
      </c>
      <c r="G442" s="718">
        <v>62971</v>
      </c>
      <c r="H442" s="715">
        <v>82871487</v>
      </c>
      <c r="I442" s="718">
        <v>11495417</v>
      </c>
      <c r="J442" s="718">
        <v>23956645</v>
      </c>
      <c r="K442" s="718">
        <v>47419425</v>
      </c>
      <c r="L442" s="718">
        <v>0</v>
      </c>
    </row>
    <row r="443" spans="2:12" ht="12.75">
      <c r="B443" s="736" t="s">
        <v>278</v>
      </c>
      <c r="C443" s="715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6" t="s">
        <v>279</v>
      </c>
      <c r="C444" s="715">
        <f t="shared" si="16"/>
        <v>97715871</v>
      </c>
      <c r="D444" s="715">
        <v>501090</v>
      </c>
      <c r="E444" s="718">
        <v>136122</v>
      </c>
      <c r="F444" s="718">
        <v>308716</v>
      </c>
      <c r="G444" s="718">
        <v>56252</v>
      </c>
      <c r="H444" s="715">
        <v>97214781</v>
      </c>
      <c r="I444" s="718">
        <v>15895397</v>
      </c>
      <c r="J444" s="718">
        <v>28478797</v>
      </c>
      <c r="K444" s="718">
        <v>52840587</v>
      </c>
      <c r="L444" s="718">
        <v>0</v>
      </c>
    </row>
    <row r="445" spans="2:12" ht="12.75">
      <c r="B445" s="736" t="s">
        <v>280</v>
      </c>
      <c r="C445" s="715">
        <f>SUM(D445+H445)</f>
        <v>99467079</v>
      </c>
      <c r="D445" s="716">
        <v>496753</v>
      </c>
      <c r="E445" s="716">
        <v>139368</v>
      </c>
      <c r="F445" s="716">
        <v>288296</v>
      </c>
      <c r="G445" s="717">
        <v>69089</v>
      </c>
      <c r="H445" s="715">
        <v>98970326</v>
      </c>
      <c r="I445" s="716">
        <v>15406513</v>
      </c>
      <c r="J445" s="716">
        <v>29584265</v>
      </c>
      <c r="K445" s="716">
        <v>53979548</v>
      </c>
      <c r="L445" s="717">
        <v>0</v>
      </c>
    </row>
    <row r="446" spans="2:12" ht="12.75">
      <c r="B446" s="736" t="s">
        <v>281</v>
      </c>
      <c r="C446" s="715">
        <v>98783442</v>
      </c>
      <c r="D446" s="716">
        <v>431889</v>
      </c>
      <c r="E446" s="716">
        <v>146917</v>
      </c>
      <c r="F446" s="716">
        <v>253926</v>
      </c>
      <c r="G446" s="717">
        <v>31046</v>
      </c>
      <c r="H446" s="715">
        <v>98351553</v>
      </c>
      <c r="I446" s="716">
        <v>13211629</v>
      </c>
      <c r="J446" s="716">
        <v>28906546</v>
      </c>
      <c r="K446" s="716">
        <v>56233378</v>
      </c>
      <c r="L446" s="717">
        <v>0</v>
      </c>
    </row>
    <row r="447" spans="2:12" ht="12.75">
      <c r="B447" s="736" t="s">
        <v>282</v>
      </c>
      <c r="C447" s="715">
        <v>99441068</v>
      </c>
      <c r="D447" s="715">
        <v>604779</v>
      </c>
      <c r="E447" s="718">
        <v>156559</v>
      </c>
      <c r="F447" s="718">
        <v>296235</v>
      </c>
      <c r="G447" s="718">
        <v>151985</v>
      </c>
      <c r="H447" s="715">
        <v>98836289</v>
      </c>
      <c r="I447" s="718">
        <v>13738070</v>
      </c>
      <c r="J447" s="718">
        <v>31047650</v>
      </c>
      <c r="K447" s="718">
        <v>54050569</v>
      </c>
      <c r="L447" s="718">
        <v>0</v>
      </c>
    </row>
    <row r="448" spans="2:12" ht="12.75">
      <c r="B448" s="736" t="s">
        <v>283</v>
      </c>
      <c r="C448" s="715">
        <v>100815036</v>
      </c>
      <c r="D448" s="716">
        <v>512334</v>
      </c>
      <c r="E448" s="716">
        <v>145829</v>
      </c>
      <c r="F448" s="716">
        <v>290888</v>
      </c>
      <c r="G448" s="716">
        <v>75617</v>
      </c>
      <c r="H448" s="718">
        <v>100302702</v>
      </c>
      <c r="I448" s="716">
        <v>14244388</v>
      </c>
      <c r="J448" s="716">
        <v>32756234</v>
      </c>
      <c r="K448" s="716">
        <v>53302080</v>
      </c>
      <c r="L448" s="717">
        <v>0</v>
      </c>
    </row>
    <row r="449" spans="2:12" ht="12.75">
      <c r="B449" s="736" t="s">
        <v>284</v>
      </c>
      <c r="C449" s="715">
        <f t="shared" ref="C449:C450" si="17">SUM(D449+H449)</f>
        <v>97522278</v>
      </c>
      <c r="D449" s="716">
        <v>455737</v>
      </c>
      <c r="E449" s="716">
        <v>125370</v>
      </c>
      <c r="F449" s="716">
        <v>259194</v>
      </c>
      <c r="G449" s="717">
        <v>71173</v>
      </c>
      <c r="H449" s="726">
        <v>97066541</v>
      </c>
      <c r="I449" s="716">
        <v>13496180</v>
      </c>
      <c r="J449" s="716">
        <v>32357917</v>
      </c>
      <c r="K449" s="716">
        <v>51212444</v>
      </c>
      <c r="L449" s="716">
        <v>0</v>
      </c>
    </row>
    <row r="450" spans="2:12" ht="12.75">
      <c r="B450" s="736" t="s">
        <v>285</v>
      </c>
      <c r="C450" s="715">
        <f t="shared" si="17"/>
        <v>87972319</v>
      </c>
      <c r="D450" s="716">
        <v>449241</v>
      </c>
      <c r="E450" s="716">
        <v>137836</v>
      </c>
      <c r="F450" s="716">
        <v>249036</v>
      </c>
      <c r="G450" s="717">
        <v>62369</v>
      </c>
      <c r="H450" s="726">
        <v>87523078</v>
      </c>
      <c r="I450" s="716">
        <v>11823830</v>
      </c>
      <c r="J450" s="716">
        <v>26806394</v>
      </c>
      <c r="K450" s="716">
        <v>48892854</v>
      </c>
      <c r="L450" s="716">
        <v>0</v>
      </c>
    </row>
    <row r="451" spans="2:12" ht="12.75">
      <c r="B451" s="736"/>
      <c r="C451" s="727"/>
      <c r="D451" s="728"/>
      <c r="E451" s="729"/>
      <c r="F451" s="729"/>
      <c r="G451" s="729"/>
      <c r="H451" s="728"/>
      <c r="I451" s="729"/>
      <c r="J451" s="729"/>
      <c r="K451" s="729"/>
      <c r="L451" s="729"/>
    </row>
    <row r="452" spans="2:12" ht="12.75">
      <c r="B452" s="737">
        <v>2017</v>
      </c>
      <c r="C452" s="730">
        <f t="shared" ref="C452:K452" si="18">SUM(C439:C450)</f>
        <v>1119140641</v>
      </c>
      <c r="D452" s="730">
        <f t="shared" si="18"/>
        <v>5755809</v>
      </c>
      <c r="E452" s="730">
        <f t="shared" si="18"/>
        <v>1734268</v>
      </c>
      <c r="F452" s="730">
        <f t="shared" si="18"/>
        <v>3141217</v>
      </c>
      <c r="G452" s="730">
        <f t="shared" si="18"/>
        <v>880324</v>
      </c>
      <c r="H452" s="730">
        <f t="shared" si="18"/>
        <v>1113384832</v>
      </c>
      <c r="I452" s="730">
        <f t="shared" si="18"/>
        <v>160458984</v>
      </c>
      <c r="J452" s="730">
        <f t="shared" si="18"/>
        <v>333788636</v>
      </c>
      <c r="K452" s="730">
        <f t="shared" si="18"/>
        <v>619137212</v>
      </c>
      <c r="L452" s="730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2"/>
      <c r="C474" s="862"/>
      <c r="D474" s="862"/>
      <c r="E474" s="862"/>
      <c r="F474" s="863" t="s">
        <v>261</v>
      </c>
      <c r="G474" s="862"/>
      <c r="H474" s="862"/>
      <c r="I474" s="862"/>
      <c r="J474" s="862"/>
      <c r="K474" s="862"/>
      <c r="L474" s="862"/>
    </row>
    <row r="475" spans="2:12" ht="12.75" customHeight="1">
      <c r="B475" s="1260" t="s">
        <v>262</v>
      </c>
      <c r="C475" s="1248" t="s">
        <v>22</v>
      </c>
      <c r="D475" s="1248" t="s">
        <v>263</v>
      </c>
      <c r="E475" s="1253" t="s">
        <v>264</v>
      </c>
      <c r="F475" s="1254"/>
      <c r="G475" s="1255"/>
      <c r="H475" s="1256" t="s">
        <v>265</v>
      </c>
      <c r="I475" s="1253" t="s">
        <v>266</v>
      </c>
      <c r="J475" s="1254"/>
      <c r="K475" s="1254"/>
      <c r="L475" s="1255"/>
    </row>
    <row r="476" spans="2:12" ht="11.25" customHeight="1">
      <c r="B476" s="1261"/>
      <c r="C476" s="1249"/>
      <c r="D476" s="1249"/>
      <c r="E476" s="1269" t="s">
        <v>303</v>
      </c>
      <c r="F476" s="1271" t="s">
        <v>304</v>
      </c>
      <c r="G476" s="1271" t="s">
        <v>305</v>
      </c>
      <c r="H476" s="1257"/>
      <c r="I476" s="1260" t="s">
        <v>270</v>
      </c>
      <c r="J476" s="1260" t="s">
        <v>24</v>
      </c>
      <c r="K476" s="1248" t="s">
        <v>271</v>
      </c>
      <c r="L476" s="1260" t="s">
        <v>272</v>
      </c>
    </row>
    <row r="477" spans="2:12" ht="11.25" customHeight="1">
      <c r="B477" s="1261"/>
      <c r="C477" s="1249"/>
      <c r="D477" s="1249"/>
      <c r="E477" s="1270"/>
      <c r="F477" s="1272"/>
      <c r="G477" s="1272"/>
      <c r="H477" s="1257"/>
      <c r="I477" s="1261"/>
      <c r="J477" s="1261"/>
      <c r="K477" s="1249"/>
      <c r="L477" s="1262"/>
    </row>
    <row r="478" spans="2:12" ht="12.75">
      <c r="B478" s="712">
        <v>0</v>
      </c>
      <c r="C478" s="711">
        <v>1</v>
      </c>
      <c r="D478" s="711">
        <v>2</v>
      </c>
      <c r="E478" s="712">
        <v>3</v>
      </c>
      <c r="F478" s="712">
        <v>4</v>
      </c>
      <c r="G478" s="711">
        <v>5</v>
      </c>
      <c r="H478" s="711">
        <v>6</v>
      </c>
      <c r="I478" s="711">
        <v>7</v>
      </c>
      <c r="J478" s="711">
        <v>8</v>
      </c>
      <c r="K478" s="713">
        <v>9</v>
      </c>
      <c r="L478" s="711">
        <v>10</v>
      </c>
    </row>
    <row r="479" spans="2:12" ht="12.75">
      <c r="B479" s="734"/>
      <c r="C479" s="714"/>
      <c r="D479" s="714"/>
      <c r="E479" s="714"/>
      <c r="F479" s="714"/>
      <c r="G479" s="714"/>
      <c r="H479" s="714"/>
      <c r="I479" s="714"/>
      <c r="J479" s="714"/>
      <c r="K479" s="714"/>
      <c r="L479" s="739"/>
    </row>
    <row r="480" spans="2:12" ht="14.25">
      <c r="B480" s="735"/>
      <c r="C480" s="1250" t="s">
        <v>273</v>
      </c>
      <c r="D480" s="1250"/>
      <c r="E480" s="1250"/>
      <c r="F480" s="1250"/>
      <c r="G480" s="1250"/>
      <c r="H480" s="1250"/>
      <c r="I480" s="1250"/>
      <c r="J480" s="1250"/>
      <c r="K480" s="1250"/>
      <c r="L480" s="1265"/>
    </row>
    <row r="481" spans="2:12" ht="12.75">
      <c r="B481" s="734"/>
      <c r="C481" s="714"/>
      <c r="D481" s="714"/>
      <c r="E481" s="714"/>
      <c r="F481" s="714"/>
      <c r="G481" s="714"/>
      <c r="H481" s="714"/>
      <c r="I481" s="714"/>
      <c r="J481" s="714"/>
      <c r="K481" s="714"/>
      <c r="L481" s="739"/>
    </row>
    <row r="482" spans="2:12" ht="15">
      <c r="B482" s="864" t="s">
        <v>274</v>
      </c>
      <c r="C482" s="715">
        <f>SUM(D482+H482)</f>
        <v>153311</v>
      </c>
      <c r="D482" s="715">
        <v>4907</v>
      </c>
      <c r="E482" s="715">
        <v>2376</v>
      </c>
      <c r="F482" s="715">
        <v>2183</v>
      </c>
      <c r="G482" s="715">
        <v>348</v>
      </c>
      <c r="H482" s="715">
        <v>148404</v>
      </c>
      <c r="I482" s="715">
        <v>23209</v>
      </c>
      <c r="J482" s="715">
        <v>48538</v>
      </c>
      <c r="K482" s="715">
        <v>76657</v>
      </c>
      <c r="L482" s="715">
        <v>0</v>
      </c>
    </row>
    <row r="483" spans="2:12" ht="15">
      <c r="B483" s="864" t="s">
        <v>275</v>
      </c>
      <c r="C483" s="715">
        <f t="shared" ref="C483:C487" si="21">SUM(D483+H483)</f>
        <v>149700</v>
      </c>
      <c r="D483" s="715">
        <v>4276</v>
      </c>
      <c r="E483" s="715">
        <v>1971</v>
      </c>
      <c r="F483" s="715">
        <v>2099</v>
      </c>
      <c r="G483" s="715">
        <v>206</v>
      </c>
      <c r="H483" s="715">
        <v>145424</v>
      </c>
      <c r="I483" s="715">
        <v>23853</v>
      </c>
      <c r="J483" s="715">
        <v>43685</v>
      </c>
      <c r="K483" s="715">
        <v>77886</v>
      </c>
      <c r="L483" s="715">
        <v>0</v>
      </c>
    </row>
    <row r="484" spans="2:12" ht="15">
      <c r="B484" s="864" t="s">
        <v>276</v>
      </c>
      <c r="C484" s="715">
        <f t="shared" si="21"/>
        <v>176360</v>
      </c>
      <c r="D484" s="716">
        <v>5618</v>
      </c>
      <c r="E484" s="716">
        <v>2663</v>
      </c>
      <c r="F484" s="716">
        <v>2694</v>
      </c>
      <c r="G484" s="717">
        <v>261</v>
      </c>
      <c r="H484" s="715">
        <v>170742</v>
      </c>
      <c r="I484" s="716">
        <v>27174</v>
      </c>
      <c r="J484" s="716">
        <v>52139</v>
      </c>
      <c r="K484" s="716">
        <v>91429</v>
      </c>
      <c r="L484" s="717">
        <v>0</v>
      </c>
    </row>
    <row r="485" spans="2:12" ht="15">
      <c r="B485" s="864" t="s">
        <v>277</v>
      </c>
      <c r="C485" s="715">
        <f>SUM(D485+H485)</f>
        <v>152257</v>
      </c>
      <c r="D485" s="715">
        <v>4644</v>
      </c>
      <c r="E485" s="718">
        <v>2428</v>
      </c>
      <c r="F485" s="718">
        <v>2008</v>
      </c>
      <c r="G485" s="715">
        <v>208</v>
      </c>
      <c r="H485" s="715">
        <v>147613</v>
      </c>
      <c r="I485" s="715">
        <v>23760</v>
      </c>
      <c r="J485" s="715">
        <v>44089</v>
      </c>
      <c r="K485" s="715">
        <v>79764</v>
      </c>
      <c r="L485" s="715">
        <v>0</v>
      </c>
    </row>
    <row r="486" spans="2:12" ht="15">
      <c r="B486" s="864" t="s">
        <v>278</v>
      </c>
      <c r="C486" s="715">
        <f>SUM(D486+H486)</f>
        <v>162957</v>
      </c>
      <c r="D486" s="740">
        <v>4436</v>
      </c>
      <c r="E486" s="688">
        <v>1879</v>
      </c>
      <c r="F486" s="690">
        <v>2351</v>
      </c>
      <c r="G486" s="690">
        <v>206</v>
      </c>
      <c r="H486" s="740">
        <v>158521</v>
      </c>
      <c r="I486" s="688">
        <v>25665</v>
      </c>
      <c r="J486" s="688">
        <v>43148</v>
      </c>
      <c r="K486" s="690">
        <v>89708</v>
      </c>
      <c r="L486" s="715">
        <v>0</v>
      </c>
    </row>
    <row r="487" spans="2:12" ht="15">
      <c r="B487" s="864" t="s">
        <v>279</v>
      </c>
      <c r="C487" s="715">
        <f t="shared" si="21"/>
        <v>181713</v>
      </c>
      <c r="D487" s="715">
        <v>5439</v>
      </c>
      <c r="E487" s="718">
        <v>2129</v>
      </c>
      <c r="F487" s="718">
        <v>3088</v>
      </c>
      <c r="G487" s="715">
        <v>222</v>
      </c>
      <c r="H487" s="715">
        <v>176274</v>
      </c>
      <c r="I487" s="715">
        <v>31296</v>
      </c>
      <c r="J487" s="715">
        <v>51302</v>
      </c>
      <c r="K487" s="715">
        <v>93676</v>
      </c>
      <c r="L487" s="715">
        <v>0</v>
      </c>
    </row>
    <row r="488" spans="2:12" ht="15">
      <c r="B488" s="864" t="s">
        <v>280</v>
      </c>
      <c r="C488" s="715">
        <f>SUM(D488+H488)</f>
        <v>167840</v>
      </c>
      <c r="D488" s="741">
        <v>5002</v>
      </c>
      <c r="E488" s="716">
        <v>2060</v>
      </c>
      <c r="F488" s="717">
        <v>2632</v>
      </c>
      <c r="G488" s="717">
        <v>310</v>
      </c>
      <c r="H488" s="715">
        <v>162838</v>
      </c>
      <c r="I488" s="716">
        <v>28780</v>
      </c>
      <c r="J488" s="716">
        <v>54814</v>
      </c>
      <c r="K488" s="716">
        <v>79244</v>
      </c>
      <c r="L488" s="717">
        <v>0</v>
      </c>
    </row>
    <row r="489" spans="2:12" ht="15">
      <c r="B489" s="864" t="s">
        <v>281</v>
      </c>
      <c r="C489" s="715">
        <v>172228</v>
      </c>
      <c r="D489" s="741">
        <v>4825</v>
      </c>
      <c r="E489" s="716">
        <v>1907</v>
      </c>
      <c r="F489" s="716">
        <v>2589</v>
      </c>
      <c r="G489" s="717">
        <v>329</v>
      </c>
      <c r="H489" s="715">
        <v>167403</v>
      </c>
      <c r="I489" s="716">
        <v>26432</v>
      </c>
      <c r="J489" s="716">
        <v>56705</v>
      </c>
      <c r="K489" s="716">
        <v>84266</v>
      </c>
      <c r="L489" s="717">
        <v>0</v>
      </c>
    </row>
    <row r="490" spans="2:12" ht="15">
      <c r="B490" s="864" t="s">
        <v>282</v>
      </c>
      <c r="C490" s="715">
        <v>160101</v>
      </c>
      <c r="D490" s="715">
        <v>5229</v>
      </c>
      <c r="E490" s="718">
        <v>1936</v>
      </c>
      <c r="F490" s="718">
        <v>2930</v>
      </c>
      <c r="G490" s="715">
        <v>363</v>
      </c>
      <c r="H490" s="715">
        <v>154872</v>
      </c>
      <c r="I490" s="715">
        <v>25855</v>
      </c>
      <c r="J490" s="715">
        <v>53933</v>
      </c>
      <c r="K490" s="715">
        <v>75084</v>
      </c>
      <c r="L490" s="715">
        <v>0</v>
      </c>
    </row>
    <row r="491" spans="2:12" ht="15">
      <c r="B491" s="865" t="s">
        <v>283</v>
      </c>
      <c r="C491" s="961">
        <v>176881</v>
      </c>
      <c r="D491" s="963">
        <v>4941</v>
      </c>
      <c r="E491" s="964">
        <v>1899</v>
      </c>
      <c r="F491" s="964">
        <v>2767</v>
      </c>
      <c r="G491" s="964">
        <v>275</v>
      </c>
      <c r="H491" s="962">
        <v>171940</v>
      </c>
      <c r="I491" s="964">
        <v>28983</v>
      </c>
      <c r="J491" s="964">
        <v>60425</v>
      </c>
      <c r="K491" s="964">
        <v>82532</v>
      </c>
      <c r="L491" s="717"/>
    </row>
    <row r="492" spans="2:12" ht="15">
      <c r="B492" s="865" t="s">
        <v>284</v>
      </c>
      <c r="C492" s="961">
        <v>157650</v>
      </c>
      <c r="D492" s="964">
        <v>4336</v>
      </c>
      <c r="E492" s="964">
        <v>1814</v>
      </c>
      <c r="F492" s="964">
        <v>2017</v>
      </c>
      <c r="G492" s="964">
        <v>505</v>
      </c>
      <c r="H492" s="964">
        <v>153314</v>
      </c>
      <c r="I492" s="964">
        <v>26176</v>
      </c>
      <c r="J492" s="964">
        <v>53316</v>
      </c>
      <c r="K492" s="964">
        <v>73822</v>
      </c>
      <c r="L492" s="717"/>
    </row>
    <row r="493" spans="2:12" ht="15">
      <c r="B493" s="865" t="s">
        <v>285</v>
      </c>
      <c r="C493" s="715">
        <v>133310</v>
      </c>
      <c r="D493" s="716">
        <v>4231</v>
      </c>
      <c r="E493" s="716">
        <v>2037</v>
      </c>
      <c r="F493" s="716">
        <v>1869</v>
      </c>
      <c r="G493" s="716">
        <v>325</v>
      </c>
      <c r="H493" s="716">
        <v>129079</v>
      </c>
      <c r="I493" s="716">
        <v>21017</v>
      </c>
      <c r="J493" s="716">
        <v>43426</v>
      </c>
      <c r="K493" s="716">
        <v>64636</v>
      </c>
      <c r="L493" s="717"/>
    </row>
    <row r="494" spans="2:12" ht="15">
      <c r="B494" s="738"/>
      <c r="C494" s="718"/>
      <c r="D494" s="718"/>
      <c r="E494" s="718"/>
      <c r="F494" s="718"/>
      <c r="G494" s="718"/>
      <c r="H494" s="718"/>
      <c r="I494" s="718"/>
      <c r="J494" s="718"/>
      <c r="K494" s="718"/>
      <c r="L494" s="715"/>
    </row>
    <row r="495" spans="2:12" ht="12.75">
      <c r="B495" s="737">
        <v>2018</v>
      </c>
      <c r="C495" s="719">
        <f t="shared" ref="C495:K495" si="22">SUM(C482:C493)</f>
        <v>1944308</v>
      </c>
      <c r="D495" s="719">
        <f>SUM(D482:D493)</f>
        <v>57884</v>
      </c>
      <c r="E495" s="719">
        <f t="shared" si="22"/>
        <v>25099</v>
      </c>
      <c r="F495" s="719">
        <f t="shared" si="22"/>
        <v>29227</v>
      </c>
      <c r="G495" s="719">
        <f>SUM(G482:G493)</f>
        <v>3558</v>
      </c>
      <c r="H495" s="719">
        <f t="shared" si="22"/>
        <v>1886424</v>
      </c>
      <c r="I495" s="719">
        <f t="shared" si="22"/>
        <v>312200</v>
      </c>
      <c r="J495" s="719">
        <f t="shared" si="22"/>
        <v>605520</v>
      </c>
      <c r="K495" s="719">
        <f t="shared" si="22"/>
        <v>968704</v>
      </c>
      <c r="L495" s="719">
        <f>SUM(L482:L493)</f>
        <v>0</v>
      </c>
    </row>
    <row r="496" spans="2:12" ht="12.75">
      <c r="B496" s="735"/>
      <c r="C496" s="720"/>
      <c r="D496" s="720"/>
      <c r="E496" s="720"/>
      <c r="F496" s="720"/>
      <c r="G496" s="720"/>
      <c r="H496" s="720"/>
      <c r="I496" s="720"/>
      <c r="J496" s="720"/>
      <c r="K496" s="720"/>
      <c r="L496" s="732"/>
    </row>
    <row r="497" spans="2:12" ht="12.75">
      <c r="B497" s="735"/>
      <c r="C497" s="1247" t="s">
        <v>298</v>
      </c>
      <c r="D497" s="1247"/>
      <c r="E497" s="1247"/>
      <c r="F497" s="1247"/>
      <c r="G497" s="1247"/>
      <c r="H497" s="1247"/>
      <c r="I497" s="1247"/>
      <c r="J497" s="1247"/>
      <c r="K497" s="1247"/>
      <c r="L497" s="1264"/>
    </row>
    <row r="498" spans="2:12" ht="12.75">
      <c r="B498" s="734"/>
      <c r="C498" s="720"/>
      <c r="D498" s="720"/>
      <c r="E498" s="720"/>
      <c r="F498" s="720"/>
      <c r="G498" s="720"/>
      <c r="H498" s="720"/>
      <c r="I498" s="720"/>
      <c r="J498" s="720"/>
      <c r="K498" s="720"/>
      <c r="L498" s="732"/>
    </row>
    <row r="499" spans="2:12" ht="12.75">
      <c r="B499" s="736" t="s">
        <v>274</v>
      </c>
      <c r="C499" s="715">
        <f t="shared" ref="C499:C505" si="23">SUM(D499+H499)</f>
        <v>45099890</v>
      </c>
      <c r="D499" s="715">
        <v>252878</v>
      </c>
      <c r="E499" s="715">
        <v>84059</v>
      </c>
      <c r="F499" s="715">
        <v>124324</v>
      </c>
      <c r="G499" s="715">
        <v>44495</v>
      </c>
      <c r="H499" s="715">
        <v>44847012</v>
      </c>
      <c r="I499" s="715">
        <v>6130268</v>
      </c>
      <c r="J499" s="715">
        <v>13150822</v>
      </c>
      <c r="K499" s="715">
        <v>25565922</v>
      </c>
      <c r="L499" s="715">
        <v>0</v>
      </c>
    </row>
    <row r="500" spans="2:12" ht="12.75">
      <c r="B500" s="736" t="s">
        <v>275</v>
      </c>
      <c r="C500" s="715">
        <f t="shared" si="23"/>
        <v>44003287</v>
      </c>
      <c r="D500" s="715">
        <v>212882</v>
      </c>
      <c r="E500" s="715">
        <v>66858</v>
      </c>
      <c r="F500" s="715">
        <v>119964</v>
      </c>
      <c r="G500" s="715">
        <v>26060</v>
      </c>
      <c r="H500" s="715">
        <v>43790405</v>
      </c>
      <c r="I500" s="715">
        <v>6249605</v>
      </c>
      <c r="J500" s="715">
        <v>11767910</v>
      </c>
      <c r="K500" s="715">
        <v>25772890</v>
      </c>
      <c r="L500" s="715">
        <v>0</v>
      </c>
    </row>
    <row r="501" spans="2:12" ht="12.75">
      <c r="B501" s="736" t="s">
        <v>276</v>
      </c>
      <c r="C501" s="715">
        <f t="shared" si="23"/>
        <v>51532662</v>
      </c>
      <c r="D501" s="716">
        <v>276186</v>
      </c>
      <c r="E501" s="716">
        <v>92377</v>
      </c>
      <c r="F501" s="716">
        <v>149908</v>
      </c>
      <c r="G501" s="717">
        <v>33901</v>
      </c>
      <c r="H501" s="715">
        <v>51256476</v>
      </c>
      <c r="I501" s="716">
        <v>7135756</v>
      </c>
      <c r="J501" s="716">
        <v>13997142</v>
      </c>
      <c r="K501" s="716">
        <v>30123578</v>
      </c>
      <c r="L501" s="717">
        <v>0</v>
      </c>
    </row>
    <row r="502" spans="2:12" ht="12.75">
      <c r="B502" s="736" t="s">
        <v>277</v>
      </c>
      <c r="C502" s="715">
        <f t="shared" si="23"/>
        <v>45189937</v>
      </c>
      <c r="D502" s="715">
        <v>208679</v>
      </c>
      <c r="E502" s="718">
        <v>67024</v>
      </c>
      <c r="F502" s="718">
        <v>110501</v>
      </c>
      <c r="G502" s="715">
        <v>31154</v>
      </c>
      <c r="H502" s="715">
        <v>44981258</v>
      </c>
      <c r="I502" s="715">
        <v>6355996</v>
      </c>
      <c r="J502" s="715">
        <v>11909326</v>
      </c>
      <c r="K502" s="715">
        <v>26715936</v>
      </c>
      <c r="L502" s="715">
        <v>0</v>
      </c>
    </row>
    <row r="503" spans="2:12" ht="12.75">
      <c r="B503" s="736" t="s">
        <v>278</v>
      </c>
      <c r="C503" s="715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5">
        <v>0</v>
      </c>
    </row>
    <row r="504" spans="2:12" ht="12.75">
      <c r="B504" s="736" t="s">
        <v>279</v>
      </c>
      <c r="C504" s="715">
        <f t="shared" si="23"/>
        <v>51811853</v>
      </c>
      <c r="D504" s="715">
        <v>282004</v>
      </c>
      <c r="E504" s="718">
        <v>76688</v>
      </c>
      <c r="F504" s="718">
        <v>177674</v>
      </c>
      <c r="G504" s="715">
        <v>27642</v>
      </c>
      <c r="H504" s="715">
        <v>51529849</v>
      </c>
      <c r="I504" s="715">
        <v>8016005</v>
      </c>
      <c r="J504" s="715">
        <v>13339077</v>
      </c>
      <c r="K504" s="715">
        <v>30174767</v>
      </c>
      <c r="L504" s="715">
        <v>0</v>
      </c>
    </row>
    <row r="505" spans="2:12" ht="12.75">
      <c r="B505" s="736" t="s">
        <v>280</v>
      </c>
      <c r="C505" s="715">
        <f t="shared" si="23"/>
        <v>48842758</v>
      </c>
      <c r="D505" s="716">
        <v>265436</v>
      </c>
      <c r="E505" s="716">
        <v>71941</v>
      </c>
      <c r="F505" s="716">
        <v>155048</v>
      </c>
      <c r="G505" s="717">
        <v>38447</v>
      </c>
      <c r="H505" s="715">
        <v>48577322</v>
      </c>
      <c r="I505" s="716">
        <v>7658442</v>
      </c>
      <c r="J505" s="716">
        <v>14565252</v>
      </c>
      <c r="K505" s="716">
        <v>26353628</v>
      </c>
      <c r="L505" s="717">
        <v>0</v>
      </c>
    </row>
    <row r="506" spans="2:12" ht="12.75">
      <c r="B506" s="736" t="s">
        <v>281</v>
      </c>
      <c r="C506" s="715">
        <v>48263436</v>
      </c>
      <c r="D506" s="716">
        <v>256924</v>
      </c>
      <c r="E506" s="716">
        <v>69078</v>
      </c>
      <c r="F506" s="716">
        <v>147163</v>
      </c>
      <c r="G506" s="717">
        <v>40683</v>
      </c>
      <c r="H506" s="715">
        <v>48006512</v>
      </c>
      <c r="I506" s="716">
        <v>6609994</v>
      </c>
      <c r="J506" s="716">
        <v>14348975</v>
      </c>
      <c r="K506" s="716">
        <v>27047543</v>
      </c>
      <c r="L506" s="717">
        <v>0</v>
      </c>
    </row>
    <row r="507" spans="2:12" ht="12.75">
      <c r="B507" s="736" t="s">
        <v>282</v>
      </c>
      <c r="C507" s="715">
        <v>45286151</v>
      </c>
      <c r="D507" s="716">
        <v>278053</v>
      </c>
      <c r="E507" s="716">
        <v>69043</v>
      </c>
      <c r="F507" s="716">
        <v>162479</v>
      </c>
      <c r="G507" s="717">
        <v>46531</v>
      </c>
      <c r="H507" s="715">
        <v>45008098</v>
      </c>
      <c r="I507" s="716">
        <v>6477502</v>
      </c>
      <c r="J507" s="716">
        <v>13766890</v>
      </c>
      <c r="K507" s="716">
        <v>24763706</v>
      </c>
      <c r="L507" s="717">
        <v>0</v>
      </c>
    </row>
    <row r="508" spans="2:12" ht="12.75">
      <c r="B508" s="736" t="s">
        <v>283</v>
      </c>
      <c r="C508" s="965">
        <v>51567073</v>
      </c>
      <c r="D508" s="967">
        <v>269087</v>
      </c>
      <c r="E508" s="967">
        <v>66984</v>
      </c>
      <c r="F508" s="967">
        <v>160926</v>
      </c>
      <c r="G508" s="967">
        <v>41177</v>
      </c>
      <c r="H508" s="966">
        <v>51297986</v>
      </c>
      <c r="I508" s="967">
        <v>7715024</v>
      </c>
      <c r="J508" s="967">
        <v>16353050</v>
      </c>
      <c r="K508" s="967">
        <v>27229912</v>
      </c>
      <c r="L508" s="717"/>
    </row>
    <row r="509" spans="2:12" ht="12.75">
      <c r="B509" s="736" t="s">
        <v>284</v>
      </c>
      <c r="C509" s="965">
        <v>46086574</v>
      </c>
      <c r="D509" s="967">
        <v>232053</v>
      </c>
      <c r="E509" s="967">
        <v>58546</v>
      </c>
      <c r="F509" s="967">
        <v>113020</v>
      </c>
      <c r="G509" s="967">
        <v>60487</v>
      </c>
      <c r="H509" s="967">
        <v>45854521</v>
      </c>
      <c r="I509" s="967">
        <v>6971766</v>
      </c>
      <c r="J509" s="967">
        <v>14390917</v>
      </c>
      <c r="K509" s="967">
        <v>24491838</v>
      </c>
      <c r="L509" s="717"/>
    </row>
    <row r="510" spans="2:12" ht="12.75">
      <c r="B510" s="736" t="s">
        <v>285</v>
      </c>
      <c r="C510" s="715">
        <v>39184758</v>
      </c>
      <c r="D510" s="716">
        <v>228472</v>
      </c>
      <c r="E510" s="716">
        <v>69809</v>
      </c>
      <c r="F510" s="716">
        <v>111392</v>
      </c>
      <c r="G510" s="716">
        <v>47271</v>
      </c>
      <c r="H510" s="716">
        <v>38956286</v>
      </c>
      <c r="I510" s="716">
        <v>5576516</v>
      </c>
      <c r="J510" s="716">
        <v>11693522</v>
      </c>
      <c r="K510" s="716">
        <v>21686248</v>
      </c>
      <c r="L510" s="717"/>
    </row>
    <row r="511" spans="2:12" ht="12.75">
      <c r="B511" s="735"/>
      <c r="C511" s="718"/>
      <c r="D511" s="718"/>
      <c r="E511" s="718"/>
      <c r="F511" s="718"/>
      <c r="G511" s="718"/>
      <c r="H511" s="718"/>
      <c r="I511" s="718"/>
      <c r="J511" s="718"/>
      <c r="K511" s="718"/>
      <c r="L511" s="715"/>
    </row>
    <row r="512" spans="2:12" ht="12.75">
      <c r="B512" s="737">
        <v>2018</v>
      </c>
      <c r="C512" s="719">
        <f t="shared" ref="C512:L512" si="24">SUM(C499:C510)</f>
        <v>565172853</v>
      </c>
      <c r="D512" s="719">
        <f t="shared" si="24"/>
        <v>2985436</v>
      </c>
      <c r="E512" s="719">
        <f t="shared" si="24"/>
        <v>858024</v>
      </c>
      <c r="F512" s="719">
        <f t="shared" si="24"/>
        <v>1663565</v>
      </c>
      <c r="G512" s="719">
        <f t="shared" si="24"/>
        <v>463847</v>
      </c>
      <c r="H512" s="719">
        <f t="shared" si="24"/>
        <v>562187417</v>
      </c>
      <c r="I512" s="719">
        <f t="shared" si="24"/>
        <v>81759043</v>
      </c>
      <c r="J512" s="719">
        <f t="shared" si="24"/>
        <v>160990404</v>
      </c>
      <c r="K512" s="719">
        <f t="shared" si="24"/>
        <v>319437970</v>
      </c>
      <c r="L512" s="719">
        <f t="shared" si="24"/>
        <v>0</v>
      </c>
    </row>
    <row r="513" spans="2:12" ht="12.75">
      <c r="B513" s="932"/>
      <c r="C513" s="722"/>
      <c r="D513" s="722"/>
      <c r="E513" s="722"/>
      <c r="F513" s="722"/>
      <c r="G513" s="722"/>
      <c r="H513" s="722"/>
      <c r="I513" s="722"/>
      <c r="J513" s="722"/>
      <c r="K513" s="722"/>
      <c r="L513" s="933"/>
    </row>
    <row r="514" spans="2:12" ht="12.75" customHeight="1">
      <c r="B514" s="1266" t="s">
        <v>262</v>
      </c>
      <c r="C514" s="1248" t="s">
        <v>22</v>
      </c>
      <c r="D514" s="1248" t="s">
        <v>263</v>
      </c>
      <c r="E514" s="1253" t="s">
        <v>264</v>
      </c>
      <c r="F514" s="1254"/>
      <c r="G514" s="1255"/>
      <c r="H514" s="1256" t="s">
        <v>265</v>
      </c>
      <c r="I514" s="1258" t="s">
        <v>266</v>
      </c>
      <c r="J514" s="1259"/>
      <c r="K514" s="1259"/>
      <c r="L514" s="1268"/>
    </row>
    <row r="515" spans="2:12" ht="11.25" customHeight="1">
      <c r="B515" s="1267"/>
      <c r="C515" s="1249"/>
      <c r="D515" s="1249"/>
      <c r="E515" s="1269" t="s">
        <v>303</v>
      </c>
      <c r="F515" s="1271" t="s">
        <v>304</v>
      </c>
      <c r="G515" s="1271" t="s">
        <v>305</v>
      </c>
      <c r="H515" s="1257"/>
      <c r="I515" s="1260" t="s">
        <v>270</v>
      </c>
      <c r="J515" s="1260" t="s">
        <v>24</v>
      </c>
      <c r="K515" s="1248" t="s">
        <v>271</v>
      </c>
      <c r="L515" s="1260" t="s">
        <v>272</v>
      </c>
    </row>
    <row r="516" spans="2:12" ht="11.25" customHeight="1">
      <c r="B516" s="1267"/>
      <c r="C516" s="1249"/>
      <c r="D516" s="1249"/>
      <c r="E516" s="1270"/>
      <c r="F516" s="1272"/>
      <c r="G516" s="1272"/>
      <c r="H516" s="1257"/>
      <c r="I516" s="1262"/>
      <c r="J516" s="1262"/>
      <c r="K516" s="1263"/>
      <c r="L516" s="1262"/>
    </row>
    <row r="517" spans="2:12" ht="12.75">
      <c r="B517" s="712">
        <v>0</v>
      </c>
      <c r="C517" s="723">
        <v>1</v>
      </c>
      <c r="D517" s="723">
        <v>2</v>
      </c>
      <c r="E517" s="724">
        <v>3</v>
      </c>
      <c r="F517" s="724">
        <v>4</v>
      </c>
      <c r="G517" s="723">
        <v>5</v>
      </c>
      <c r="H517" s="723">
        <v>6</v>
      </c>
      <c r="I517" s="723">
        <v>7</v>
      </c>
      <c r="J517" s="723">
        <v>8</v>
      </c>
      <c r="K517" s="723">
        <v>9</v>
      </c>
      <c r="L517" s="723">
        <v>10</v>
      </c>
    </row>
    <row r="518" spans="2:12" ht="12.75">
      <c r="B518" s="734"/>
      <c r="C518" s="720"/>
      <c r="D518" s="720"/>
      <c r="E518" s="720"/>
      <c r="F518" s="720"/>
      <c r="G518" s="720"/>
      <c r="H518" s="720"/>
      <c r="I518" s="720"/>
      <c r="J518" s="720"/>
      <c r="K518" s="720"/>
      <c r="L518" s="732"/>
    </row>
    <row r="519" spans="2:12" ht="12.75">
      <c r="B519" s="735"/>
      <c r="C519" s="1247" t="s">
        <v>299</v>
      </c>
      <c r="D519" s="1247"/>
      <c r="E519" s="1247"/>
      <c r="F519" s="1247"/>
      <c r="G519" s="1247"/>
      <c r="H519" s="1247"/>
      <c r="I519" s="1247"/>
      <c r="J519" s="1247"/>
      <c r="K519" s="1247"/>
      <c r="L519" s="1264"/>
    </row>
    <row r="520" spans="2:12" ht="12.75">
      <c r="B520" s="735"/>
      <c r="C520" s="725"/>
      <c r="D520" s="725"/>
      <c r="E520" s="725"/>
      <c r="F520" s="725"/>
      <c r="G520" s="725"/>
      <c r="H520" s="725"/>
      <c r="I520" s="725"/>
      <c r="J520" s="725"/>
      <c r="K520" s="725"/>
      <c r="L520" s="733"/>
    </row>
    <row r="521" spans="2:12" ht="12.75">
      <c r="B521" s="736" t="s">
        <v>274</v>
      </c>
      <c r="C521" s="715">
        <f>SUM(D521+H521)</f>
        <v>90057014</v>
      </c>
      <c r="D521" s="715">
        <v>438151</v>
      </c>
      <c r="E521" s="715">
        <v>144810</v>
      </c>
      <c r="F521" s="715">
        <v>215494</v>
      </c>
      <c r="G521" s="715">
        <v>77847</v>
      </c>
      <c r="H521" s="715">
        <v>89618863</v>
      </c>
      <c r="I521" s="715">
        <v>12292165</v>
      </c>
      <c r="J521" s="715">
        <v>27496766</v>
      </c>
      <c r="K521" s="715">
        <v>49829932</v>
      </c>
      <c r="L521" s="715">
        <v>0</v>
      </c>
    </row>
    <row r="522" spans="2:12" ht="12.75">
      <c r="B522" s="736" t="s">
        <v>275</v>
      </c>
      <c r="C522" s="715">
        <f t="shared" ref="C522:C526" si="25">SUM(D522+H522)</f>
        <v>87625873</v>
      </c>
      <c r="D522" s="715">
        <v>376411</v>
      </c>
      <c r="E522" s="715">
        <v>117606</v>
      </c>
      <c r="F522" s="715">
        <v>212849</v>
      </c>
      <c r="G522" s="715">
        <v>45956</v>
      </c>
      <c r="H522" s="715">
        <v>87249462</v>
      </c>
      <c r="I522" s="715">
        <v>12525302</v>
      </c>
      <c r="J522" s="715">
        <v>24475372</v>
      </c>
      <c r="K522" s="715">
        <v>50248788</v>
      </c>
      <c r="L522" s="715">
        <v>0</v>
      </c>
    </row>
    <row r="523" spans="2:12" ht="12.75">
      <c r="B523" s="736" t="s">
        <v>276</v>
      </c>
      <c r="C523" s="715">
        <f t="shared" si="25"/>
        <v>102956905</v>
      </c>
      <c r="D523" s="716">
        <v>484939</v>
      </c>
      <c r="E523" s="716">
        <v>160312</v>
      </c>
      <c r="F523" s="716">
        <v>263733</v>
      </c>
      <c r="G523" s="717">
        <v>60894</v>
      </c>
      <c r="H523" s="715">
        <v>102471966</v>
      </c>
      <c r="I523" s="716">
        <v>14376293</v>
      </c>
      <c r="J523" s="716">
        <v>29217947</v>
      </c>
      <c r="K523" s="716">
        <v>58877726</v>
      </c>
      <c r="L523" s="717">
        <v>0</v>
      </c>
    </row>
    <row r="524" spans="2:12" ht="12.75">
      <c r="B524" s="736" t="s">
        <v>277</v>
      </c>
      <c r="C524" s="715">
        <f t="shared" si="25"/>
        <v>89833124</v>
      </c>
      <c r="D524" s="715">
        <v>369992</v>
      </c>
      <c r="E524" s="718">
        <v>117042</v>
      </c>
      <c r="F524" s="718">
        <v>198243</v>
      </c>
      <c r="G524" s="718">
        <v>54707</v>
      </c>
      <c r="H524" s="715">
        <v>89463132</v>
      </c>
      <c r="I524" s="718">
        <v>12659311</v>
      </c>
      <c r="J524" s="718">
        <v>24713683</v>
      </c>
      <c r="K524" s="718">
        <v>52090138</v>
      </c>
      <c r="L524" s="718">
        <v>0</v>
      </c>
    </row>
    <row r="525" spans="2:12" ht="12.75">
      <c r="B525" s="736" t="s">
        <v>278</v>
      </c>
      <c r="C525" s="715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6" t="s">
        <v>279</v>
      </c>
      <c r="C526" s="715">
        <f t="shared" si="25"/>
        <v>106478761</v>
      </c>
      <c r="D526" s="715">
        <v>490758</v>
      </c>
      <c r="E526" s="718">
        <v>133555</v>
      </c>
      <c r="F526" s="718">
        <v>309712</v>
      </c>
      <c r="G526" s="718">
        <v>47491</v>
      </c>
      <c r="H526" s="715">
        <v>105988003</v>
      </c>
      <c r="I526" s="718">
        <v>16711067</v>
      </c>
      <c r="J526" s="718">
        <v>28416605</v>
      </c>
      <c r="K526" s="718">
        <v>60860331</v>
      </c>
      <c r="L526" s="718">
        <v>0</v>
      </c>
    </row>
    <row r="527" spans="2:12" ht="12.75">
      <c r="B527" s="736" t="s">
        <v>280</v>
      </c>
      <c r="C527" s="715">
        <f>SUM(D527+H527)</f>
        <v>97513011</v>
      </c>
      <c r="D527" s="716">
        <v>466110</v>
      </c>
      <c r="E527" s="716">
        <v>126040</v>
      </c>
      <c r="F527" s="716">
        <v>272293</v>
      </c>
      <c r="G527" s="717">
        <v>67777</v>
      </c>
      <c r="H527" s="715">
        <v>97046901</v>
      </c>
      <c r="I527" s="716">
        <v>15281444</v>
      </c>
      <c r="J527" s="716">
        <v>30459496</v>
      </c>
      <c r="K527" s="716">
        <v>51305961</v>
      </c>
      <c r="L527" s="717">
        <v>0</v>
      </c>
    </row>
    <row r="528" spans="2:12" ht="12.75">
      <c r="B528" s="736" t="s">
        <v>281</v>
      </c>
      <c r="C528" s="715">
        <v>99779863</v>
      </c>
      <c r="D528" s="716">
        <v>453846</v>
      </c>
      <c r="E528" s="716">
        <v>121139</v>
      </c>
      <c r="F528" s="716">
        <v>255727</v>
      </c>
      <c r="G528" s="717">
        <v>76980</v>
      </c>
      <c r="H528" s="715">
        <v>99326017</v>
      </c>
      <c r="I528" s="716">
        <v>13903750</v>
      </c>
      <c r="J528" s="716">
        <v>30830195</v>
      </c>
      <c r="K528" s="716">
        <v>54592072</v>
      </c>
      <c r="L528" s="717">
        <v>0</v>
      </c>
    </row>
    <row r="529" spans="2:12" ht="12.75">
      <c r="B529" s="736" t="s">
        <v>282</v>
      </c>
      <c r="C529" s="715">
        <v>91969686</v>
      </c>
      <c r="D529" s="715">
        <v>483179</v>
      </c>
      <c r="E529" s="718">
        <v>120441</v>
      </c>
      <c r="F529" s="718">
        <v>282316</v>
      </c>
      <c r="G529" s="718">
        <v>80422</v>
      </c>
      <c r="H529" s="715">
        <v>91486507</v>
      </c>
      <c r="I529" s="718">
        <v>13573553</v>
      </c>
      <c r="J529" s="718">
        <v>29620194</v>
      </c>
      <c r="K529" s="718">
        <v>48292760</v>
      </c>
      <c r="L529" s="718">
        <v>0</v>
      </c>
    </row>
    <row r="530" spans="2:12" ht="12.75">
      <c r="B530" s="736" t="s">
        <v>283</v>
      </c>
      <c r="C530" s="968">
        <v>103129786</v>
      </c>
      <c r="D530" s="970">
        <v>466381</v>
      </c>
      <c r="E530" s="970">
        <v>115783</v>
      </c>
      <c r="F530" s="970">
        <v>279344</v>
      </c>
      <c r="G530" s="970">
        <v>71254</v>
      </c>
      <c r="H530" s="969">
        <v>102663405</v>
      </c>
      <c r="I530" s="970">
        <v>15418876</v>
      </c>
      <c r="J530" s="970">
        <v>33786806</v>
      </c>
      <c r="K530" s="970">
        <v>53457723</v>
      </c>
      <c r="L530" s="717"/>
    </row>
    <row r="531" spans="2:12" ht="12.75">
      <c r="B531" s="736" t="s">
        <v>284</v>
      </c>
      <c r="C531" s="968">
        <v>92254109</v>
      </c>
      <c r="D531" s="970">
        <v>409307</v>
      </c>
      <c r="E531" s="970">
        <v>101133</v>
      </c>
      <c r="F531" s="970">
        <v>196225</v>
      </c>
      <c r="G531" s="971">
        <v>111949</v>
      </c>
      <c r="H531" s="972">
        <v>91844802</v>
      </c>
      <c r="I531" s="970">
        <v>13938872</v>
      </c>
      <c r="J531" s="970">
        <v>29955939</v>
      </c>
      <c r="K531" s="970">
        <v>47949991</v>
      </c>
      <c r="L531" s="717"/>
    </row>
    <row r="532" spans="2:12" ht="12.75">
      <c r="B532" s="736" t="s">
        <v>285</v>
      </c>
      <c r="C532" s="715">
        <v>78132290</v>
      </c>
      <c r="D532" s="716">
        <v>398393</v>
      </c>
      <c r="E532" s="716">
        <v>124025</v>
      </c>
      <c r="F532" s="716">
        <v>193496</v>
      </c>
      <c r="G532" s="717">
        <v>80872</v>
      </c>
      <c r="H532" s="726">
        <v>77733897</v>
      </c>
      <c r="I532" s="716">
        <v>11141565</v>
      </c>
      <c r="J532" s="716">
        <v>24343592</v>
      </c>
      <c r="K532" s="716">
        <v>42248740</v>
      </c>
      <c r="L532" s="717"/>
    </row>
    <row r="533" spans="2:12" ht="12.75">
      <c r="B533" s="736"/>
      <c r="C533" s="727"/>
      <c r="D533" s="728"/>
      <c r="E533" s="729"/>
      <c r="F533" s="729"/>
      <c r="G533" s="729"/>
      <c r="H533" s="728"/>
      <c r="I533" s="729"/>
      <c r="J533" s="729"/>
      <c r="K533" s="729"/>
      <c r="L533" s="729"/>
    </row>
    <row r="534" spans="2:12" ht="12.75">
      <c r="B534" s="737">
        <v>2018</v>
      </c>
      <c r="C534" s="730">
        <f t="shared" ref="C534:K534" si="26">SUM(C521:C532)</f>
        <v>1135861671</v>
      </c>
      <c r="D534" s="730">
        <f t="shared" si="26"/>
        <v>5225661</v>
      </c>
      <c r="E534" s="730">
        <f t="shared" si="26"/>
        <v>1499245</v>
      </c>
      <c r="F534" s="730">
        <f t="shared" si="26"/>
        <v>2906288</v>
      </c>
      <c r="G534" s="730">
        <f t="shared" si="26"/>
        <v>820128</v>
      </c>
      <c r="H534" s="730">
        <f t="shared" si="26"/>
        <v>1130636010</v>
      </c>
      <c r="I534" s="730">
        <f t="shared" si="26"/>
        <v>165517386</v>
      </c>
      <c r="J534" s="730">
        <f t="shared" si="26"/>
        <v>337510583</v>
      </c>
      <c r="K534" s="730">
        <f t="shared" si="26"/>
        <v>627608041</v>
      </c>
      <c r="L534" s="730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2"/>
      <c r="C557" s="862"/>
      <c r="D557" s="862"/>
      <c r="E557" s="862"/>
      <c r="F557" s="863" t="s">
        <v>261</v>
      </c>
      <c r="G557" s="862"/>
      <c r="H557" s="862"/>
      <c r="I557" s="862"/>
      <c r="J557" s="862"/>
      <c r="K557" s="862"/>
      <c r="L557"/>
    </row>
    <row r="558" spans="2:12" ht="14.25" customHeight="1">
      <c r="B558" s="1260" t="s">
        <v>262</v>
      </c>
      <c r="C558" s="1248" t="s">
        <v>22</v>
      </c>
      <c r="D558" s="1248" t="s">
        <v>263</v>
      </c>
      <c r="E558" s="1253" t="s">
        <v>264</v>
      </c>
      <c r="F558" s="1254"/>
      <c r="G558" s="1255"/>
      <c r="H558" s="1256" t="s">
        <v>265</v>
      </c>
      <c r="I558" s="1253" t="s">
        <v>266</v>
      </c>
      <c r="J558" s="1254"/>
      <c r="K558" s="1255"/>
      <c r="L558"/>
    </row>
    <row r="559" spans="2:12" ht="12.75" customHeight="1">
      <c r="B559" s="1261"/>
      <c r="C559" s="1249"/>
      <c r="D559" s="1249"/>
      <c r="E559" s="1260" t="s">
        <v>303</v>
      </c>
      <c r="F559" s="1248" t="s">
        <v>304</v>
      </c>
      <c r="G559" s="1248" t="s">
        <v>305</v>
      </c>
      <c r="H559" s="1257"/>
      <c r="I559" s="1260" t="s">
        <v>270</v>
      </c>
      <c r="J559" s="1260" t="s">
        <v>24</v>
      </c>
      <c r="K559" s="1248" t="s">
        <v>361</v>
      </c>
      <c r="L559"/>
    </row>
    <row r="560" spans="2:12" ht="12.75">
      <c r="B560" s="1261"/>
      <c r="C560" s="1249"/>
      <c r="D560" s="1249"/>
      <c r="E560" s="1261"/>
      <c r="F560" s="1249"/>
      <c r="G560" s="1249"/>
      <c r="H560" s="1257"/>
      <c r="I560" s="1261"/>
      <c r="J560" s="1261"/>
      <c r="K560" s="1249"/>
      <c r="L560"/>
    </row>
    <row r="561" spans="2:12" ht="12.75">
      <c r="B561" s="712">
        <v>0</v>
      </c>
      <c r="C561" s="711">
        <v>1</v>
      </c>
      <c r="D561" s="711">
        <v>2</v>
      </c>
      <c r="E561" s="712">
        <v>3</v>
      </c>
      <c r="F561" s="712">
        <v>4</v>
      </c>
      <c r="G561" s="711">
        <v>5</v>
      </c>
      <c r="H561" s="711">
        <v>6</v>
      </c>
      <c r="I561" s="711">
        <v>7</v>
      </c>
      <c r="J561" s="711">
        <v>8</v>
      </c>
      <c r="K561" s="713">
        <v>9</v>
      </c>
      <c r="L561"/>
    </row>
    <row r="562" spans="2:12" ht="12.75">
      <c r="B562" s="734"/>
      <c r="C562" s="714"/>
      <c r="D562" s="714"/>
      <c r="E562" s="714"/>
      <c r="F562" s="714"/>
      <c r="G562" s="714"/>
      <c r="H562" s="714"/>
      <c r="I562" s="714"/>
      <c r="J562" s="714"/>
      <c r="K562" s="739"/>
      <c r="L562"/>
    </row>
    <row r="563" spans="2:12" ht="14.25">
      <c r="B563" s="122"/>
      <c r="C563" s="1250" t="s">
        <v>273</v>
      </c>
      <c r="D563" s="1250"/>
      <c r="E563" s="1250"/>
      <c r="F563" s="1250"/>
      <c r="G563" s="1250"/>
      <c r="H563" s="1250"/>
      <c r="I563" s="1250"/>
      <c r="J563" s="1250"/>
      <c r="K563" s="1250"/>
      <c r="L563"/>
    </row>
    <row r="564" spans="2:12" ht="12.75">
      <c r="B564" s="714"/>
      <c r="C564" s="714"/>
      <c r="D564" s="714"/>
      <c r="E564" s="714"/>
      <c r="F564" s="714"/>
      <c r="G564" s="714"/>
      <c r="H564" s="714"/>
      <c r="I564" s="714"/>
      <c r="J564" s="714"/>
      <c r="K564" s="714"/>
      <c r="L564"/>
    </row>
    <row r="565" spans="2:12" ht="15">
      <c r="B565" s="1145" t="s">
        <v>274</v>
      </c>
      <c r="C565" s="968">
        <f>SUM(D565+H565)</f>
        <v>160405</v>
      </c>
      <c r="D565" s="968">
        <v>4252</v>
      </c>
      <c r="E565" s="968">
        <v>1993</v>
      </c>
      <c r="F565" s="968">
        <v>1899</v>
      </c>
      <c r="G565" s="968">
        <v>360</v>
      </c>
      <c r="H565" s="968">
        <v>156153</v>
      </c>
      <c r="I565" s="968">
        <v>25576</v>
      </c>
      <c r="J565" s="968">
        <v>49577</v>
      </c>
      <c r="K565" s="968">
        <v>81000</v>
      </c>
      <c r="L565"/>
    </row>
    <row r="566" spans="2:12" ht="15">
      <c r="B566" s="1145" t="s">
        <v>275</v>
      </c>
      <c r="C566" s="968">
        <f t="shared" ref="C566:C576" si="41">SUM(D566+H566)</f>
        <v>118397</v>
      </c>
      <c r="D566" s="968">
        <v>3761</v>
      </c>
      <c r="E566" s="968">
        <v>1965</v>
      </c>
      <c r="F566" s="968">
        <v>1503</v>
      </c>
      <c r="G566" s="968">
        <v>293</v>
      </c>
      <c r="H566" s="968">
        <v>114636</v>
      </c>
      <c r="I566" s="968">
        <v>20407</v>
      </c>
      <c r="J566" s="968">
        <v>32761</v>
      </c>
      <c r="K566" s="968">
        <v>61468</v>
      </c>
      <c r="L566"/>
    </row>
    <row r="567" spans="2:12" ht="15">
      <c r="B567" s="1145" t="s">
        <v>276</v>
      </c>
      <c r="C567" s="968">
        <f t="shared" si="41"/>
        <v>154468</v>
      </c>
      <c r="D567" s="970">
        <v>4195</v>
      </c>
      <c r="E567" s="970">
        <v>2254</v>
      </c>
      <c r="F567" s="970">
        <v>1618</v>
      </c>
      <c r="G567" s="971">
        <v>323</v>
      </c>
      <c r="H567" s="968">
        <v>150273</v>
      </c>
      <c r="I567" s="970">
        <v>25918</v>
      </c>
      <c r="J567" s="970">
        <v>43821</v>
      </c>
      <c r="K567" s="970">
        <v>80534</v>
      </c>
      <c r="L567"/>
    </row>
    <row r="568" spans="2:12" ht="15">
      <c r="B568" s="1145" t="s">
        <v>277</v>
      </c>
      <c r="C568" s="968">
        <f>SUM(D568+H568)</f>
        <v>147058</v>
      </c>
      <c r="D568" s="968">
        <v>4501</v>
      </c>
      <c r="E568" s="969">
        <v>2298</v>
      </c>
      <c r="F568" s="969">
        <v>1927</v>
      </c>
      <c r="G568" s="968">
        <v>276</v>
      </c>
      <c r="H568" s="968">
        <v>142557</v>
      </c>
      <c r="I568" s="968">
        <v>23715</v>
      </c>
      <c r="J568" s="968">
        <v>40827</v>
      </c>
      <c r="K568" s="968">
        <v>78015</v>
      </c>
      <c r="L568"/>
    </row>
    <row r="569" spans="2:12" ht="15">
      <c r="B569" s="1145" t="s">
        <v>278</v>
      </c>
      <c r="C569" s="968">
        <f>SUM(D569+H569)</f>
        <v>161636</v>
      </c>
      <c r="D569" s="1146">
        <v>4146</v>
      </c>
      <c r="E569" s="688">
        <v>2119</v>
      </c>
      <c r="F569" s="690">
        <v>1793</v>
      </c>
      <c r="G569" s="690">
        <v>234</v>
      </c>
      <c r="H569" s="1146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45" t="s">
        <v>279</v>
      </c>
      <c r="C570" s="968">
        <f t="shared" si="41"/>
        <v>148239</v>
      </c>
      <c r="D570" s="968">
        <v>3808</v>
      </c>
      <c r="E570" s="969">
        <v>1579</v>
      </c>
      <c r="F570" s="969">
        <v>1924</v>
      </c>
      <c r="G570" s="968">
        <v>305</v>
      </c>
      <c r="H570" s="968">
        <v>144431</v>
      </c>
      <c r="I570" s="968">
        <v>25807</v>
      </c>
      <c r="J570" s="968">
        <v>41213</v>
      </c>
      <c r="K570" s="968">
        <v>77411</v>
      </c>
      <c r="L570"/>
    </row>
    <row r="571" spans="2:12" ht="15">
      <c r="B571" s="1145" t="s">
        <v>280</v>
      </c>
      <c r="C571" s="968">
        <f>SUM(D571+H571)</f>
        <v>0</v>
      </c>
      <c r="D571" s="963"/>
      <c r="E571" s="970"/>
      <c r="F571" s="971"/>
      <c r="G571" s="971"/>
      <c r="H571" s="968"/>
      <c r="I571" s="970"/>
      <c r="J571" s="970"/>
      <c r="K571" s="970"/>
      <c r="L571"/>
    </row>
    <row r="572" spans="2:12" ht="15">
      <c r="B572" s="1145" t="s">
        <v>281</v>
      </c>
      <c r="C572" s="968">
        <f t="shared" si="41"/>
        <v>0</v>
      </c>
      <c r="D572" s="963"/>
      <c r="E572" s="970"/>
      <c r="F572" s="970"/>
      <c r="G572" s="971"/>
      <c r="H572" s="968"/>
      <c r="I572" s="970"/>
      <c r="J572" s="970"/>
      <c r="K572" s="970"/>
      <c r="L572"/>
    </row>
    <row r="573" spans="2:12" ht="15">
      <c r="B573" s="1145" t="s">
        <v>282</v>
      </c>
      <c r="C573" s="968">
        <f t="shared" si="41"/>
        <v>0</v>
      </c>
      <c r="D573" s="968"/>
      <c r="E573" s="969"/>
      <c r="F573" s="969"/>
      <c r="G573" s="968"/>
      <c r="H573" s="968"/>
      <c r="I573" s="968"/>
      <c r="J573" s="968"/>
      <c r="K573" s="968"/>
      <c r="L573"/>
    </row>
    <row r="574" spans="2:12" ht="15">
      <c r="B574" s="1147" t="s">
        <v>283</v>
      </c>
      <c r="C574" s="968">
        <f>SUM(D574+H574)</f>
        <v>0</v>
      </c>
      <c r="D574" s="963"/>
      <c r="E574" s="970"/>
      <c r="F574" s="970"/>
      <c r="G574" s="970"/>
      <c r="H574" s="969"/>
      <c r="I574" s="970"/>
      <c r="J574" s="970"/>
      <c r="K574" s="970"/>
      <c r="L574"/>
    </row>
    <row r="575" spans="2:12" ht="15">
      <c r="B575" s="1148" t="s">
        <v>284</v>
      </c>
      <c r="C575" s="968">
        <f>SUM(D575+H575)</f>
        <v>0</v>
      </c>
      <c r="D575" s="970"/>
      <c r="E575" s="970"/>
      <c r="F575" s="970"/>
      <c r="G575" s="970"/>
      <c r="H575" s="970"/>
      <c r="I575" s="970"/>
      <c r="J575" s="970"/>
      <c r="K575" s="970"/>
      <c r="L575"/>
    </row>
    <row r="576" spans="2:12" ht="15">
      <c r="B576" s="1148" t="s">
        <v>285</v>
      </c>
      <c r="C576" s="968">
        <f t="shared" si="41"/>
        <v>0</v>
      </c>
      <c r="D576" s="970"/>
      <c r="E576" s="970"/>
      <c r="F576" s="970"/>
      <c r="G576" s="970"/>
      <c r="H576" s="970"/>
      <c r="I576" s="970"/>
      <c r="J576" s="970"/>
      <c r="K576" s="970"/>
      <c r="L576"/>
    </row>
    <row r="577" spans="2:12" ht="15">
      <c r="B577" s="1149"/>
      <c r="C577" s="969"/>
      <c r="D577" s="969"/>
      <c r="E577" s="969"/>
      <c r="F577" s="969"/>
      <c r="G577" s="969"/>
      <c r="H577" s="969"/>
      <c r="I577" s="969"/>
      <c r="J577" s="969"/>
      <c r="K577" s="969"/>
      <c r="L577"/>
    </row>
    <row r="578" spans="2:12" ht="12.75">
      <c r="B578" s="1150">
        <v>2019</v>
      </c>
      <c r="C578" s="719">
        <f t="shared" ref="C578:K578" si="42">SUM(C565:C576)</f>
        <v>890203</v>
      </c>
      <c r="D578" s="719">
        <f>SUM(D565:D576)</f>
        <v>24663</v>
      </c>
      <c r="E578" s="719">
        <f t="shared" si="42"/>
        <v>12208</v>
      </c>
      <c r="F578" s="719">
        <f t="shared" si="42"/>
        <v>10664</v>
      </c>
      <c r="G578" s="719">
        <f>SUM(G565:G576)</f>
        <v>1791</v>
      </c>
      <c r="H578" s="719">
        <f t="shared" si="42"/>
        <v>865540</v>
      </c>
      <c r="I578" s="719">
        <f t="shared" si="42"/>
        <v>148939</v>
      </c>
      <c r="J578" s="719">
        <f t="shared" si="42"/>
        <v>251783</v>
      </c>
      <c r="K578" s="719">
        <f t="shared" si="42"/>
        <v>464818</v>
      </c>
      <c r="L578"/>
    </row>
    <row r="579" spans="2:12" ht="12.75">
      <c r="B579" s="5"/>
      <c r="C579" s="720"/>
      <c r="D579" s="720"/>
      <c r="E579" s="720"/>
      <c r="F579" s="720"/>
      <c r="G579" s="720"/>
      <c r="H579" s="720"/>
      <c r="I579" s="720"/>
      <c r="J579" s="720"/>
      <c r="K579" s="720"/>
      <c r="L579"/>
    </row>
    <row r="580" spans="2:12" ht="12.75">
      <c r="B580" s="122"/>
      <c r="C580" s="1247" t="s">
        <v>298</v>
      </c>
      <c r="D580" s="1247"/>
      <c r="E580" s="1247"/>
      <c r="F580" s="1247"/>
      <c r="G580" s="1247"/>
      <c r="H580" s="1247"/>
      <c r="I580" s="1247"/>
      <c r="J580" s="1247"/>
      <c r="K580" s="1247"/>
      <c r="L580"/>
    </row>
    <row r="581" spans="2:12" ht="12.75">
      <c r="B581" s="714"/>
      <c r="C581" s="720"/>
      <c r="D581" s="720"/>
      <c r="E581" s="720"/>
      <c r="F581" s="720"/>
      <c r="G581" s="720"/>
      <c r="H581" s="720"/>
      <c r="I581" s="720"/>
      <c r="J581" s="720"/>
      <c r="K581" s="720"/>
      <c r="L581"/>
    </row>
    <row r="582" spans="2:12" ht="12.75">
      <c r="B582" s="1151" t="s">
        <v>274</v>
      </c>
      <c r="C582" s="968">
        <f t="shared" ref="C582:C593" si="43">SUM(D582+H582)</f>
        <v>49128195</v>
      </c>
      <c r="D582" s="968">
        <v>226689</v>
      </c>
      <c r="E582" s="968">
        <v>68974</v>
      </c>
      <c r="F582" s="968">
        <v>109268</v>
      </c>
      <c r="G582" s="968">
        <v>48447</v>
      </c>
      <c r="H582" s="968">
        <v>48901506</v>
      </c>
      <c r="I582" s="968">
        <v>7017848</v>
      </c>
      <c r="J582" s="968">
        <v>13675018</v>
      </c>
      <c r="K582" s="968">
        <v>28208640</v>
      </c>
      <c r="L582"/>
    </row>
    <row r="583" spans="2:12" ht="12.75">
      <c r="B583" s="1151" t="s">
        <v>275</v>
      </c>
      <c r="C583" s="968">
        <f t="shared" si="43"/>
        <v>36008767</v>
      </c>
      <c r="D583" s="968">
        <v>193480</v>
      </c>
      <c r="E583" s="968">
        <v>70783</v>
      </c>
      <c r="F583" s="968">
        <v>85595</v>
      </c>
      <c r="G583" s="968">
        <v>37102</v>
      </c>
      <c r="H583" s="968">
        <v>35815287</v>
      </c>
      <c r="I583" s="968">
        <v>5626521</v>
      </c>
      <c r="J583" s="968">
        <v>9142502</v>
      </c>
      <c r="K583" s="968">
        <v>21046264</v>
      </c>
      <c r="L583"/>
    </row>
    <row r="584" spans="2:12" ht="12.75">
      <c r="B584" s="1151" t="s">
        <v>276</v>
      </c>
      <c r="C584" s="968">
        <f t="shared" si="43"/>
        <v>47017379</v>
      </c>
      <c r="D584" s="970">
        <v>213319</v>
      </c>
      <c r="E584" s="970">
        <v>80814</v>
      </c>
      <c r="F584" s="970">
        <v>94000</v>
      </c>
      <c r="G584" s="971">
        <v>38505</v>
      </c>
      <c r="H584" s="968">
        <v>46804060</v>
      </c>
      <c r="I584" s="970">
        <v>7062525</v>
      </c>
      <c r="J584" s="970">
        <v>12295509</v>
      </c>
      <c r="K584" s="970">
        <v>27446026</v>
      </c>
      <c r="L584"/>
    </row>
    <row r="585" spans="2:12" ht="12.75">
      <c r="B585" s="1151" t="s">
        <v>277</v>
      </c>
      <c r="C585" s="968">
        <f t="shared" si="43"/>
        <v>45318921</v>
      </c>
      <c r="D585" s="968">
        <v>214619</v>
      </c>
      <c r="E585" s="969">
        <v>78379</v>
      </c>
      <c r="F585" s="969">
        <v>102218</v>
      </c>
      <c r="G585" s="968">
        <v>34022</v>
      </c>
      <c r="H585" s="968">
        <v>45104302</v>
      </c>
      <c r="I585" s="968">
        <v>6540916</v>
      </c>
      <c r="J585" s="968">
        <v>11552622</v>
      </c>
      <c r="K585" s="968">
        <v>27010764</v>
      </c>
      <c r="L585"/>
    </row>
    <row r="586" spans="2:12" ht="12.75">
      <c r="B586" s="1151" t="s">
        <v>278</v>
      </c>
      <c r="C586" s="968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51" t="s">
        <v>279</v>
      </c>
      <c r="C587" s="968">
        <f t="shared" si="43"/>
        <v>45108919</v>
      </c>
      <c r="D587" s="968">
        <v>202740</v>
      </c>
      <c r="E587" s="969">
        <v>55064</v>
      </c>
      <c r="F587" s="969">
        <v>110221</v>
      </c>
      <c r="G587" s="968">
        <v>37455</v>
      </c>
      <c r="H587" s="968">
        <v>44906179</v>
      </c>
      <c r="I587" s="968">
        <v>6786887</v>
      </c>
      <c r="J587" s="968">
        <v>11328083</v>
      </c>
      <c r="K587" s="968">
        <v>26791209</v>
      </c>
      <c r="L587"/>
    </row>
    <row r="588" spans="2:12" ht="12.75">
      <c r="B588" s="1151" t="s">
        <v>280</v>
      </c>
      <c r="C588" s="968">
        <f t="shared" si="43"/>
        <v>0</v>
      </c>
      <c r="D588" s="970"/>
      <c r="E588" s="970"/>
      <c r="F588" s="970"/>
      <c r="G588" s="971"/>
      <c r="H588" s="968"/>
      <c r="I588" s="970"/>
      <c r="J588" s="970"/>
      <c r="K588" s="970"/>
      <c r="L588"/>
    </row>
    <row r="589" spans="2:12" ht="12.75">
      <c r="B589" s="1151" t="s">
        <v>281</v>
      </c>
      <c r="C589" s="968">
        <f t="shared" si="43"/>
        <v>0</v>
      </c>
      <c r="D589" s="970"/>
      <c r="E589" s="970"/>
      <c r="F589" s="970"/>
      <c r="G589" s="971"/>
      <c r="H589" s="968"/>
      <c r="I589" s="970"/>
      <c r="J589" s="970"/>
      <c r="K589" s="970"/>
      <c r="L589"/>
    </row>
    <row r="590" spans="2:12" ht="12.75">
      <c r="B590" s="1151" t="s">
        <v>282</v>
      </c>
      <c r="C590" s="968">
        <f t="shared" si="43"/>
        <v>0</v>
      </c>
      <c r="D590" s="970"/>
      <c r="E590" s="970"/>
      <c r="F590" s="970"/>
      <c r="G590" s="971"/>
      <c r="H590" s="968"/>
      <c r="I590" s="970"/>
      <c r="J590" s="970"/>
      <c r="K590" s="970"/>
      <c r="L590"/>
    </row>
    <row r="591" spans="2:12" ht="12.75">
      <c r="B591" s="1151" t="s">
        <v>283</v>
      </c>
      <c r="C591" s="968">
        <f>SUM(D591+H591)</f>
        <v>0</v>
      </c>
      <c r="D591" s="970"/>
      <c r="E591" s="970"/>
      <c r="F591" s="970"/>
      <c r="G591" s="970"/>
      <c r="H591" s="969"/>
      <c r="I591" s="970"/>
      <c r="J591" s="970"/>
      <c r="K591" s="970"/>
      <c r="L591"/>
    </row>
    <row r="592" spans="2:12" ht="12.75">
      <c r="B592" s="1151" t="s">
        <v>284</v>
      </c>
      <c r="C592" s="968">
        <f t="shared" si="43"/>
        <v>0</v>
      </c>
      <c r="D592" s="970"/>
      <c r="E592" s="970"/>
      <c r="F592" s="970"/>
      <c r="G592" s="970"/>
      <c r="H592" s="970"/>
      <c r="I592" s="970"/>
      <c r="J592" s="970"/>
      <c r="K592" s="970"/>
      <c r="L592"/>
    </row>
    <row r="593" spans="2:12" ht="12.75">
      <c r="B593" s="1151" t="s">
        <v>285</v>
      </c>
      <c r="C593" s="968">
        <f t="shared" si="43"/>
        <v>0</v>
      </c>
      <c r="D593" s="970"/>
      <c r="E593" s="970"/>
      <c r="F593" s="970"/>
      <c r="G593" s="970"/>
      <c r="H593" s="970"/>
      <c r="I593" s="970"/>
      <c r="J593" s="970"/>
      <c r="K593" s="970"/>
      <c r="L593"/>
    </row>
    <row r="594" spans="2:12" ht="12.75">
      <c r="B594" s="5"/>
      <c r="C594" s="969"/>
      <c r="D594" s="969"/>
      <c r="E594" s="969"/>
      <c r="F594" s="969"/>
      <c r="G594" s="969"/>
      <c r="H594" s="969"/>
      <c r="I594" s="969"/>
      <c r="J594" s="969"/>
      <c r="K594" s="969"/>
      <c r="L594"/>
    </row>
    <row r="595" spans="2:12" ht="12.75">
      <c r="B595" s="1150">
        <v>2019</v>
      </c>
      <c r="C595" s="719">
        <f t="shared" ref="C595:K595" si="44">SUM(C582:C593)</f>
        <v>272577575</v>
      </c>
      <c r="D595" s="719">
        <f t="shared" si="44"/>
        <v>1257233</v>
      </c>
      <c r="E595" s="719">
        <f t="shared" si="44"/>
        <v>428615</v>
      </c>
      <c r="F595" s="719">
        <f t="shared" si="44"/>
        <v>601640</v>
      </c>
      <c r="G595" s="719">
        <f t="shared" si="44"/>
        <v>226978</v>
      </c>
      <c r="H595" s="719">
        <f t="shared" si="44"/>
        <v>271320342</v>
      </c>
      <c r="I595" s="719">
        <f t="shared" si="44"/>
        <v>40511634</v>
      </c>
      <c r="J595" s="719">
        <f t="shared" si="44"/>
        <v>70110154</v>
      </c>
      <c r="K595" s="719">
        <f t="shared" si="44"/>
        <v>160698554</v>
      </c>
      <c r="L595"/>
    </row>
    <row r="596" spans="2:12" ht="12.75">
      <c r="B596" s="721"/>
      <c r="C596" s="722"/>
      <c r="D596" s="722"/>
      <c r="E596" s="722"/>
      <c r="F596" s="722"/>
      <c r="G596" s="722"/>
      <c r="H596" s="722"/>
      <c r="I596" s="722"/>
      <c r="J596" s="722"/>
      <c r="K596" s="722"/>
      <c r="L596"/>
    </row>
    <row r="597" spans="2:12" ht="12.75" customHeight="1">
      <c r="B597" s="1251" t="s">
        <v>262</v>
      </c>
      <c r="C597" s="1248" t="s">
        <v>22</v>
      </c>
      <c r="D597" s="1248" t="s">
        <v>263</v>
      </c>
      <c r="E597" s="1253" t="s">
        <v>264</v>
      </c>
      <c r="F597" s="1254"/>
      <c r="G597" s="1255"/>
      <c r="H597" s="1256" t="s">
        <v>265</v>
      </c>
      <c r="I597" s="1258" t="s">
        <v>266</v>
      </c>
      <c r="J597" s="1259"/>
      <c r="K597" s="1259"/>
      <c r="L597"/>
    </row>
    <row r="598" spans="2:12" ht="12.75" customHeight="1">
      <c r="B598" s="1252"/>
      <c r="C598" s="1249"/>
      <c r="D598" s="1249"/>
      <c r="E598" s="1260" t="s">
        <v>303</v>
      </c>
      <c r="F598" s="1248" t="s">
        <v>304</v>
      </c>
      <c r="G598" s="1248" t="s">
        <v>305</v>
      </c>
      <c r="H598" s="1257"/>
      <c r="I598" s="1260" t="s">
        <v>270</v>
      </c>
      <c r="J598" s="1260" t="s">
        <v>24</v>
      </c>
      <c r="K598" s="1248" t="s">
        <v>271</v>
      </c>
      <c r="L598"/>
    </row>
    <row r="599" spans="2:12" ht="12.75" customHeight="1">
      <c r="B599" s="1252"/>
      <c r="C599" s="1249"/>
      <c r="D599" s="1249"/>
      <c r="E599" s="1261"/>
      <c r="F599" s="1249"/>
      <c r="G599" s="1249"/>
      <c r="H599" s="1257"/>
      <c r="I599" s="1262"/>
      <c r="J599" s="1262"/>
      <c r="K599" s="1263"/>
      <c r="L599"/>
    </row>
    <row r="600" spans="2:12" ht="12.75">
      <c r="B600" s="711">
        <v>0</v>
      </c>
      <c r="C600" s="723">
        <v>1</v>
      </c>
      <c r="D600" s="723">
        <v>2</v>
      </c>
      <c r="E600" s="724">
        <v>3</v>
      </c>
      <c r="F600" s="724">
        <v>4</v>
      </c>
      <c r="G600" s="723">
        <v>5</v>
      </c>
      <c r="H600" s="723">
        <v>6</v>
      </c>
      <c r="I600" s="723">
        <v>7</v>
      </c>
      <c r="J600" s="723">
        <v>8</v>
      </c>
      <c r="K600" s="723">
        <v>9</v>
      </c>
      <c r="L600"/>
    </row>
    <row r="601" spans="2:12" ht="12.75">
      <c r="B601" s="714"/>
      <c r="C601" s="720"/>
      <c r="D601" s="720"/>
      <c r="E601" s="720"/>
      <c r="F601" s="720"/>
      <c r="G601" s="720"/>
      <c r="H601" s="720"/>
      <c r="I601" s="720"/>
      <c r="J601" s="720"/>
      <c r="K601" s="720"/>
      <c r="L601"/>
    </row>
    <row r="602" spans="2:12" ht="12.75">
      <c r="B602" s="122"/>
      <c r="C602" s="1247" t="s">
        <v>299</v>
      </c>
      <c r="D602" s="1247"/>
      <c r="E602" s="1247"/>
      <c r="F602" s="1247"/>
      <c r="G602" s="1247"/>
      <c r="H602" s="1247"/>
      <c r="I602" s="1247"/>
      <c r="J602" s="1247"/>
      <c r="K602" s="1247"/>
      <c r="L602"/>
    </row>
    <row r="603" spans="2:12" ht="12.75">
      <c r="B603" s="122"/>
      <c r="C603" s="725"/>
      <c r="D603" s="725"/>
      <c r="E603" s="725"/>
      <c r="F603" s="725"/>
      <c r="G603" s="725"/>
      <c r="H603" s="725"/>
      <c r="I603" s="725"/>
      <c r="J603" s="725"/>
      <c r="K603" s="725"/>
      <c r="L603"/>
    </row>
    <row r="604" spans="2:12" ht="12.75">
      <c r="B604" s="1151" t="s">
        <v>274</v>
      </c>
      <c r="C604" s="968">
        <f>SUM(D604+H604)</f>
        <v>97042744</v>
      </c>
      <c r="D604" s="968">
        <v>397525</v>
      </c>
      <c r="E604" s="968">
        <v>123027</v>
      </c>
      <c r="F604" s="968">
        <v>190820</v>
      </c>
      <c r="G604" s="968">
        <v>83678</v>
      </c>
      <c r="H604" s="968">
        <v>96645219</v>
      </c>
      <c r="I604" s="968">
        <v>13890672</v>
      </c>
      <c r="J604" s="968">
        <v>28529726</v>
      </c>
      <c r="K604" s="968">
        <v>54224821</v>
      </c>
      <c r="L604"/>
    </row>
    <row r="605" spans="2:12" ht="12.75">
      <c r="B605" s="1151" t="s">
        <v>275</v>
      </c>
      <c r="C605" s="968">
        <f t="shared" ref="C605:C615" si="45">SUM(D605+H605)</f>
        <v>71080437</v>
      </c>
      <c r="D605" s="968">
        <v>338786</v>
      </c>
      <c r="E605" s="968">
        <v>123131</v>
      </c>
      <c r="F605" s="968">
        <v>150015</v>
      </c>
      <c r="G605" s="968">
        <v>65640</v>
      </c>
      <c r="H605" s="968">
        <v>70741651</v>
      </c>
      <c r="I605" s="968">
        <v>11152641</v>
      </c>
      <c r="J605" s="968">
        <v>19000308</v>
      </c>
      <c r="K605" s="968">
        <v>40588702</v>
      </c>
      <c r="L605"/>
    </row>
    <row r="606" spans="2:12" ht="12.75">
      <c r="B606" s="1151" t="s">
        <v>276</v>
      </c>
      <c r="C606" s="968">
        <f t="shared" si="45"/>
        <v>94326127</v>
      </c>
      <c r="D606" s="970">
        <v>370021</v>
      </c>
      <c r="E606" s="970">
        <v>141070</v>
      </c>
      <c r="F606" s="970">
        <v>162127</v>
      </c>
      <c r="G606" s="971">
        <v>66824</v>
      </c>
      <c r="H606" s="968">
        <v>93956106</v>
      </c>
      <c r="I606" s="970">
        <v>14326353</v>
      </c>
      <c r="J606" s="970">
        <v>25473371</v>
      </c>
      <c r="K606" s="970">
        <v>54156382</v>
      </c>
      <c r="L606"/>
    </row>
    <row r="607" spans="2:12" ht="12.75">
      <c r="B607" s="1151" t="s">
        <v>277</v>
      </c>
      <c r="C607" s="968">
        <f t="shared" si="45"/>
        <v>90179542</v>
      </c>
      <c r="D607" s="968">
        <v>377198</v>
      </c>
      <c r="E607" s="969">
        <v>138987</v>
      </c>
      <c r="F607" s="969">
        <v>177400</v>
      </c>
      <c r="G607" s="969">
        <v>60811</v>
      </c>
      <c r="H607" s="968">
        <v>89802344</v>
      </c>
      <c r="I607" s="969">
        <v>13026121</v>
      </c>
      <c r="J607" s="969">
        <v>24019148</v>
      </c>
      <c r="K607" s="969">
        <v>52757075</v>
      </c>
      <c r="L607"/>
    </row>
    <row r="608" spans="2:12" ht="12.75">
      <c r="B608" s="1151" t="s">
        <v>278</v>
      </c>
      <c r="C608" s="968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51" t="s">
        <v>279</v>
      </c>
      <c r="C609" s="968">
        <f t="shared" si="45"/>
        <v>89668731</v>
      </c>
      <c r="D609" s="968">
        <v>358330</v>
      </c>
      <c r="E609" s="969">
        <v>97987</v>
      </c>
      <c r="F609" s="969">
        <v>193201</v>
      </c>
      <c r="G609" s="969">
        <v>67142</v>
      </c>
      <c r="H609" s="968">
        <v>89310401</v>
      </c>
      <c r="I609" s="969">
        <v>13566128</v>
      </c>
      <c r="J609" s="969">
        <v>23364570</v>
      </c>
      <c r="K609" s="969">
        <v>52379703</v>
      </c>
      <c r="L609"/>
    </row>
    <row r="610" spans="2:12" ht="12.75">
      <c r="B610" s="1151" t="s">
        <v>280</v>
      </c>
      <c r="C610" s="968">
        <f>SUM(D610+H610)</f>
        <v>0</v>
      </c>
      <c r="D610" s="970"/>
      <c r="E610" s="970"/>
      <c r="F610" s="970"/>
      <c r="G610" s="971"/>
      <c r="H610" s="968"/>
      <c r="I610" s="970"/>
      <c r="J610" s="970"/>
      <c r="K610" s="970"/>
      <c r="L610"/>
    </row>
    <row r="611" spans="2:12" ht="12.75">
      <c r="B611" s="1151" t="s">
        <v>281</v>
      </c>
      <c r="C611" s="968">
        <f>SUM(D611+H611)</f>
        <v>0</v>
      </c>
      <c r="D611" s="970"/>
      <c r="E611" s="970"/>
      <c r="F611" s="970"/>
      <c r="G611" s="971"/>
      <c r="H611" s="968"/>
      <c r="I611" s="970"/>
      <c r="J611" s="970"/>
      <c r="K611" s="970"/>
      <c r="L611"/>
    </row>
    <row r="612" spans="2:12" ht="12.75">
      <c r="B612" s="1151" t="s">
        <v>282</v>
      </c>
      <c r="C612" s="968">
        <f t="shared" si="45"/>
        <v>0</v>
      </c>
      <c r="D612" s="968"/>
      <c r="E612" s="969"/>
      <c r="F612" s="969"/>
      <c r="G612" s="969"/>
      <c r="H612" s="968"/>
      <c r="I612" s="969"/>
      <c r="J612" s="969"/>
      <c r="K612" s="969"/>
      <c r="L612"/>
    </row>
    <row r="613" spans="2:12" ht="12.75">
      <c r="B613" s="1151" t="s">
        <v>283</v>
      </c>
      <c r="C613" s="968">
        <f t="shared" si="45"/>
        <v>0</v>
      </c>
      <c r="D613" s="970"/>
      <c r="E613" s="970"/>
      <c r="F613" s="970"/>
      <c r="G613" s="970"/>
      <c r="H613" s="969"/>
      <c r="I613" s="970"/>
      <c r="J613" s="970"/>
      <c r="K613" s="970"/>
      <c r="L613"/>
    </row>
    <row r="614" spans="2:12" ht="12.75">
      <c r="B614" s="1151" t="s">
        <v>284</v>
      </c>
      <c r="C614" s="968">
        <f t="shared" si="45"/>
        <v>0</v>
      </c>
      <c r="D614" s="970"/>
      <c r="E614" s="970"/>
      <c r="F614" s="970"/>
      <c r="G614" s="971"/>
      <c r="H614" s="972"/>
      <c r="I614" s="970"/>
      <c r="J614" s="970"/>
      <c r="K614" s="970"/>
      <c r="L614"/>
    </row>
    <row r="615" spans="2:12" ht="12.75">
      <c r="B615" s="1151" t="s">
        <v>285</v>
      </c>
      <c r="C615" s="968">
        <f t="shared" si="45"/>
        <v>0</v>
      </c>
      <c r="D615" s="970"/>
      <c r="E615" s="970"/>
      <c r="F615" s="970"/>
      <c r="G615" s="971"/>
      <c r="H615" s="972"/>
      <c r="I615" s="970"/>
      <c r="J615" s="970"/>
      <c r="K615" s="970"/>
      <c r="L615"/>
    </row>
    <row r="616" spans="2:12" ht="12.75">
      <c r="B616" s="1151"/>
      <c r="C616" s="727"/>
      <c r="D616" s="728"/>
      <c r="E616" s="729"/>
      <c r="F616" s="729"/>
      <c r="G616" s="729"/>
      <c r="H616" s="728"/>
      <c r="I616" s="729"/>
      <c r="J616" s="729"/>
      <c r="K616" s="729"/>
      <c r="L616"/>
    </row>
    <row r="617" spans="2:12" ht="12.75">
      <c r="B617" s="1150">
        <v>2019</v>
      </c>
      <c r="C617" s="730">
        <f t="shared" ref="C617:K617" si="46">SUM(C604:C615)</f>
        <v>540646348</v>
      </c>
      <c r="D617" s="730">
        <f t="shared" si="46"/>
        <v>2207403</v>
      </c>
      <c r="E617" s="730">
        <f t="shared" si="46"/>
        <v>758458</v>
      </c>
      <c r="F617" s="730">
        <f t="shared" si="46"/>
        <v>1049671</v>
      </c>
      <c r="G617" s="730">
        <f t="shared" si="46"/>
        <v>399274</v>
      </c>
      <c r="H617" s="730">
        <f t="shared" si="46"/>
        <v>538438945</v>
      </c>
      <c r="I617" s="730">
        <f t="shared" si="46"/>
        <v>80740400</v>
      </c>
      <c r="J617" s="730">
        <f t="shared" si="46"/>
        <v>145387615</v>
      </c>
      <c r="K617" s="730">
        <f t="shared" si="46"/>
        <v>312310930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34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25" t="s">
        <v>354</v>
      </c>
      <c r="B1" s="1325"/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</row>
    <row r="2" spans="1:14" ht="13.5" thickBot="1">
      <c r="B2" s="984"/>
      <c r="C2" s="984"/>
      <c r="D2" s="984"/>
      <c r="E2" s="984"/>
      <c r="F2" s="984"/>
      <c r="G2" s="985" t="s">
        <v>355</v>
      </c>
      <c r="H2" s="984"/>
      <c r="I2" s="984"/>
      <c r="J2" s="984"/>
      <c r="K2" s="984"/>
      <c r="L2" s="984"/>
      <c r="M2" s="984"/>
      <c r="N2" s="984"/>
    </row>
    <row r="3" spans="1:14" ht="14.25" thickBot="1">
      <c r="A3" s="986" t="s">
        <v>356</v>
      </c>
      <c r="B3" s="987" t="s">
        <v>222</v>
      </c>
      <c r="C3" s="987" t="s">
        <v>223</v>
      </c>
      <c r="D3" s="987" t="s">
        <v>224</v>
      </c>
      <c r="E3" s="987" t="s">
        <v>225</v>
      </c>
      <c r="F3" s="987" t="s">
        <v>226</v>
      </c>
      <c r="G3" s="987" t="s">
        <v>227</v>
      </c>
      <c r="H3" s="987" t="s">
        <v>228</v>
      </c>
      <c r="I3" s="987" t="s">
        <v>229</v>
      </c>
      <c r="J3" s="987" t="s">
        <v>230</v>
      </c>
      <c r="K3" s="987" t="s">
        <v>231</v>
      </c>
      <c r="L3" s="987" t="s">
        <v>232</v>
      </c>
      <c r="M3" s="987" t="s">
        <v>233</v>
      </c>
      <c r="N3" s="987" t="s">
        <v>240</v>
      </c>
    </row>
    <row r="4" spans="1:14" ht="13.5">
      <c r="A4" s="988">
        <v>2004</v>
      </c>
      <c r="B4" s="989">
        <v>299.39999999999998</v>
      </c>
      <c r="C4" s="989">
        <v>296.39999999999998</v>
      </c>
      <c r="D4" s="989">
        <v>293.7</v>
      </c>
      <c r="E4" s="989">
        <v>293.5</v>
      </c>
      <c r="F4" s="989">
        <v>293.5</v>
      </c>
      <c r="G4" s="989">
        <v>291.60000000000002</v>
      </c>
      <c r="H4" s="989">
        <v>290.2</v>
      </c>
      <c r="I4" s="989">
        <v>286.3</v>
      </c>
      <c r="J4" s="989">
        <v>285.39999999999998</v>
      </c>
      <c r="K4" s="989">
        <v>285.10000000000002</v>
      </c>
      <c r="L4" s="989">
        <v>291.2</v>
      </c>
      <c r="M4" s="989">
        <v>297.8</v>
      </c>
      <c r="N4" s="990">
        <v>291.3</v>
      </c>
    </row>
    <row r="5" spans="1:14" ht="13.5">
      <c r="A5" s="991">
        <v>2005</v>
      </c>
      <c r="B5" s="992">
        <v>304.10000000000002</v>
      </c>
      <c r="C5" s="992">
        <v>308.10000000000002</v>
      </c>
      <c r="D5" s="992">
        <v>308.2</v>
      </c>
      <c r="E5" s="992">
        <v>310.89999999999998</v>
      </c>
      <c r="F5" s="992">
        <v>309.89999999999998</v>
      </c>
      <c r="G5" s="992">
        <v>309.10000000000002</v>
      </c>
      <c r="H5" s="992">
        <v>307</v>
      </c>
      <c r="I5" s="992">
        <v>300.60000000000002</v>
      </c>
      <c r="J5" s="992">
        <v>303.3</v>
      </c>
      <c r="K5" s="992">
        <v>304.3</v>
      </c>
      <c r="L5" s="992">
        <v>311.8</v>
      </c>
      <c r="M5" s="992">
        <v>315.5</v>
      </c>
      <c r="N5" s="993">
        <v>307.60000000000002</v>
      </c>
    </row>
    <row r="6" spans="1:14" ht="13.5">
      <c r="A6" s="991">
        <v>2006</v>
      </c>
      <c r="B6" s="992">
        <v>317.10000000000002</v>
      </c>
      <c r="C6" s="992">
        <v>319.89999999999998</v>
      </c>
      <c r="D6" s="992">
        <v>324</v>
      </c>
      <c r="E6" s="992">
        <v>319.5</v>
      </c>
      <c r="F6" s="992">
        <v>325.8</v>
      </c>
      <c r="G6" s="992">
        <v>323.8</v>
      </c>
      <c r="H6" s="992">
        <v>312.8</v>
      </c>
      <c r="I6" s="992">
        <v>313</v>
      </c>
      <c r="J6" s="992">
        <v>315.2</v>
      </c>
      <c r="K6" s="992">
        <v>311.2</v>
      </c>
      <c r="L6" s="992">
        <v>316.2</v>
      </c>
      <c r="M6" s="992">
        <v>321.8</v>
      </c>
      <c r="N6" s="993">
        <v>318.7</v>
      </c>
    </row>
    <row r="7" spans="1:14" ht="13.5">
      <c r="A7" s="991">
        <v>2007</v>
      </c>
      <c r="B7" s="992">
        <v>325.7</v>
      </c>
      <c r="C7" s="992">
        <v>327.9</v>
      </c>
      <c r="D7" s="992">
        <v>329.1</v>
      </c>
      <c r="E7" s="992">
        <v>329.9</v>
      </c>
      <c r="F7" s="992">
        <v>328.7</v>
      </c>
      <c r="G7" s="992">
        <v>330</v>
      </c>
      <c r="H7" s="992">
        <v>327.9</v>
      </c>
      <c r="I7" s="992">
        <v>324</v>
      </c>
      <c r="J7" s="992">
        <v>329.3</v>
      </c>
      <c r="K7" s="992">
        <v>312.8</v>
      </c>
      <c r="L7" s="992">
        <v>317.5</v>
      </c>
      <c r="M7" s="992">
        <v>319</v>
      </c>
      <c r="N7" s="993">
        <v>325.39999999999998</v>
      </c>
    </row>
    <row r="8" spans="1:14" ht="13.5">
      <c r="A8" s="991">
        <v>2008</v>
      </c>
      <c r="B8" s="992">
        <v>326.5</v>
      </c>
      <c r="C8" s="992">
        <v>327</v>
      </c>
      <c r="D8" s="992">
        <v>324.5</v>
      </c>
      <c r="E8" s="992">
        <v>322.60000000000002</v>
      </c>
      <c r="F8" s="992">
        <v>325.7</v>
      </c>
      <c r="G8" s="992">
        <v>323.8</v>
      </c>
      <c r="H8" s="992">
        <v>317</v>
      </c>
      <c r="I8" s="992">
        <v>314.39999999999998</v>
      </c>
      <c r="J8" s="992">
        <v>314.60000000000002</v>
      </c>
      <c r="K8" s="992">
        <v>310.5</v>
      </c>
      <c r="L8" s="992">
        <v>315.10000000000002</v>
      </c>
      <c r="M8" s="992">
        <v>321.7</v>
      </c>
      <c r="N8" s="993">
        <v>320.39999999999998</v>
      </c>
    </row>
    <row r="9" spans="1:14" ht="13.5">
      <c r="A9" s="991">
        <v>2009</v>
      </c>
      <c r="B9" s="992">
        <v>322.2</v>
      </c>
      <c r="C9" s="992">
        <v>324.3</v>
      </c>
      <c r="D9" s="992">
        <v>325.89999999999998</v>
      </c>
      <c r="E9" s="992">
        <v>324.2</v>
      </c>
      <c r="F9" s="992">
        <v>325.3</v>
      </c>
      <c r="G9" s="992">
        <v>324.5</v>
      </c>
      <c r="H9" s="992">
        <v>323.3</v>
      </c>
      <c r="I9" s="992">
        <v>316.2</v>
      </c>
      <c r="J9" s="992">
        <v>320.10000000000002</v>
      </c>
      <c r="K9" s="992">
        <v>320</v>
      </c>
      <c r="L9" s="992">
        <v>324.5</v>
      </c>
      <c r="M9" s="992">
        <v>330</v>
      </c>
      <c r="N9" s="994">
        <v>323.60000000000002</v>
      </c>
    </row>
    <row r="10" spans="1:14" ht="13.5">
      <c r="A10" s="991">
        <v>2010</v>
      </c>
      <c r="B10" s="992">
        <v>333.4</v>
      </c>
      <c r="C10" s="992">
        <v>341.3</v>
      </c>
      <c r="D10" s="992">
        <v>335.1</v>
      </c>
      <c r="E10" s="992">
        <v>343.1</v>
      </c>
      <c r="F10" s="992">
        <v>346.2</v>
      </c>
      <c r="G10" s="992">
        <v>345.9</v>
      </c>
      <c r="H10" s="992">
        <v>340.4</v>
      </c>
      <c r="I10" s="992">
        <v>336.9</v>
      </c>
      <c r="J10" s="992">
        <v>334.2</v>
      </c>
      <c r="K10" s="992">
        <v>325.7</v>
      </c>
      <c r="L10" s="992">
        <v>326.39999999999998</v>
      </c>
      <c r="M10" s="992">
        <v>326.3</v>
      </c>
      <c r="N10" s="994">
        <v>335.8</v>
      </c>
    </row>
    <row r="11" spans="1:14" ht="13.5">
      <c r="A11" s="991">
        <v>2011</v>
      </c>
      <c r="B11" s="992">
        <v>325.60000000000002</v>
      </c>
      <c r="C11" s="992">
        <v>323.5</v>
      </c>
      <c r="D11" s="992">
        <v>322.8</v>
      </c>
      <c r="E11" s="992">
        <v>323</v>
      </c>
      <c r="F11" s="992">
        <v>326.89999999999998</v>
      </c>
      <c r="G11" s="992">
        <v>323.39999999999998</v>
      </c>
      <c r="H11" s="992">
        <v>321.10000000000002</v>
      </c>
      <c r="I11" s="992">
        <v>317.7</v>
      </c>
      <c r="J11" s="992">
        <v>313</v>
      </c>
      <c r="K11" s="992">
        <v>312.89999999999998</v>
      </c>
      <c r="L11" s="992">
        <v>315.60000000000002</v>
      </c>
      <c r="M11" s="992">
        <v>322.10000000000002</v>
      </c>
      <c r="N11" s="994">
        <v>320.7</v>
      </c>
    </row>
    <row r="12" spans="1:14" ht="13.5">
      <c r="A12" s="995">
        <v>2012</v>
      </c>
      <c r="B12" s="996">
        <v>324.89999999999998</v>
      </c>
      <c r="C12" s="996">
        <v>327.2</v>
      </c>
      <c r="D12" s="996">
        <v>329</v>
      </c>
      <c r="E12" s="996">
        <v>329.8</v>
      </c>
      <c r="F12" s="996">
        <v>334.6</v>
      </c>
      <c r="G12" s="996">
        <v>336.3</v>
      </c>
      <c r="H12" s="996">
        <v>330.7</v>
      </c>
      <c r="I12" s="996">
        <v>326.3</v>
      </c>
      <c r="J12" s="996">
        <v>325.7</v>
      </c>
      <c r="K12" s="996">
        <v>322</v>
      </c>
      <c r="L12" s="996">
        <v>327.2</v>
      </c>
      <c r="M12" s="996">
        <v>330.6</v>
      </c>
      <c r="N12" s="997">
        <v>328.9</v>
      </c>
    </row>
    <row r="13" spans="1:14" ht="13.5">
      <c r="A13" s="995">
        <v>2013</v>
      </c>
      <c r="B13" s="996">
        <v>334</v>
      </c>
      <c r="C13" s="996">
        <v>336.5</v>
      </c>
      <c r="D13" s="996">
        <v>334.9</v>
      </c>
      <c r="E13" s="996">
        <v>338</v>
      </c>
      <c r="F13" s="996">
        <v>338.8</v>
      </c>
      <c r="G13" s="996">
        <v>343</v>
      </c>
      <c r="H13" s="996">
        <v>338.6</v>
      </c>
      <c r="I13" s="996">
        <v>334</v>
      </c>
      <c r="J13" s="996">
        <v>329.8</v>
      </c>
      <c r="K13" s="996">
        <v>328.9</v>
      </c>
      <c r="L13" s="996">
        <v>331</v>
      </c>
      <c r="M13" s="996">
        <v>333.1</v>
      </c>
      <c r="N13" s="997">
        <v>335.2</v>
      </c>
    </row>
    <row r="14" spans="1:14" ht="13.5">
      <c r="A14" s="995">
        <v>2014</v>
      </c>
      <c r="B14" s="996">
        <v>335.3</v>
      </c>
      <c r="C14" s="996">
        <v>339.5</v>
      </c>
      <c r="D14" s="996">
        <v>336</v>
      </c>
      <c r="E14" s="996">
        <v>338.1</v>
      </c>
      <c r="F14" s="996">
        <v>336</v>
      </c>
      <c r="G14" s="996">
        <v>336.1</v>
      </c>
      <c r="H14" s="996">
        <v>331.4</v>
      </c>
      <c r="I14" s="996">
        <v>332.4</v>
      </c>
      <c r="J14" s="996">
        <v>327.3</v>
      </c>
      <c r="K14" s="996">
        <v>326.3</v>
      </c>
      <c r="L14" s="996">
        <v>328.5</v>
      </c>
      <c r="M14" s="996">
        <v>340.6</v>
      </c>
      <c r="N14" s="997">
        <v>333.6</v>
      </c>
    </row>
    <row r="15" spans="1:14" ht="13.5">
      <c r="A15" s="998">
        <v>2015</v>
      </c>
      <c r="B15" s="999">
        <v>336</v>
      </c>
      <c r="C15" s="999">
        <v>338.9</v>
      </c>
      <c r="D15" s="999">
        <v>339.7</v>
      </c>
      <c r="E15" s="999">
        <v>340.8</v>
      </c>
      <c r="F15" s="999">
        <v>346.1</v>
      </c>
      <c r="G15" s="999">
        <v>343.9</v>
      </c>
      <c r="H15" s="999">
        <v>339.4</v>
      </c>
      <c r="I15" s="999">
        <v>334</v>
      </c>
      <c r="J15" s="999">
        <v>332.9</v>
      </c>
      <c r="K15" s="999">
        <v>331.2</v>
      </c>
      <c r="L15" s="999">
        <v>332.8</v>
      </c>
      <c r="M15" s="999">
        <v>335.4</v>
      </c>
      <c r="N15" s="1000">
        <v>337.6</v>
      </c>
    </row>
    <row r="16" spans="1:14" ht="13.5">
      <c r="A16" s="998">
        <v>2016</v>
      </c>
      <c r="B16" s="999">
        <v>335.2</v>
      </c>
      <c r="C16" s="999">
        <v>337.7</v>
      </c>
      <c r="D16" s="999">
        <v>338.5</v>
      </c>
      <c r="E16" s="999">
        <v>340.3</v>
      </c>
      <c r="F16" s="999">
        <v>345.4</v>
      </c>
      <c r="G16" s="999">
        <v>342.5</v>
      </c>
      <c r="H16" s="999">
        <v>339.1</v>
      </c>
      <c r="I16" s="999">
        <v>336.7</v>
      </c>
      <c r="J16" s="999">
        <v>336</v>
      </c>
      <c r="K16" s="999">
        <v>338.1</v>
      </c>
      <c r="L16" s="999">
        <v>339.8</v>
      </c>
      <c r="M16" s="999">
        <v>343.5</v>
      </c>
      <c r="N16" s="1000">
        <v>339.5</v>
      </c>
    </row>
    <row r="17" spans="1:14" ht="13.5">
      <c r="A17" s="998">
        <v>2017</v>
      </c>
      <c r="B17" s="999">
        <v>343.84877560849145</v>
      </c>
      <c r="C17" s="999">
        <v>344.01260355448568</v>
      </c>
      <c r="D17" s="999">
        <v>345.08323788722237</v>
      </c>
      <c r="E17" s="999">
        <v>349.4260933003689</v>
      </c>
      <c r="F17" s="999">
        <v>351.85998819252393</v>
      </c>
      <c r="G17" s="999">
        <v>351.12109667545815</v>
      </c>
      <c r="H17" s="999">
        <v>346.75726994620067</v>
      </c>
      <c r="I17" s="999">
        <v>344.85589941972938</v>
      </c>
      <c r="J17" s="999">
        <v>342.09908231074832</v>
      </c>
      <c r="K17" s="999">
        <v>340.25607000681453</v>
      </c>
      <c r="L17" s="999">
        <v>343.96423731809307</v>
      </c>
      <c r="M17" s="999">
        <v>345.17611667491775</v>
      </c>
      <c r="N17" s="1000">
        <v>345.73613890143946</v>
      </c>
    </row>
    <row r="18" spans="1:14" ht="13.5">
      <c r="A18" s="998">
        <v>2018</v>
      </c>
      <c r="B18" s="999">
        <v>328.68883172082138</v>
      </c>
      <c r="C18" s="999">
        <v>335.33083028686195</v>
      </c>
      <c r="D18" s="999">
        <v>339.13477331184731</v>
      </c>
      <c r="E18" s="999">
        <v>352.1288362407397</v>
      </c>
      <c r="F18" s="999">
        <v>354.40806226015781</v>
      </c>
      <c r="G18" s="999">
        <v>352.31798629918734</v>
      </c>
      <c r="H18" s="999">
        <v>349.02563708344542</v>
      </c>
      <c r="I18" s="999">
        <v>347.00933631012759</v>
      </c>
      <c r="J18" s="999">
        <v>345.11329021489684</v>
      </c>
      <c r="K18" s="999">
        <v>347.11988043981063</v>
      </c>
      <c r="L18" s="999">
        <v>349.40972512323503</v>
      </c>
      <c r="M18" s="999">
        <v>350.98601398601369</v>
      </c>
      <c r="N18" s="1000">
        <v>345.25543478260863</v>
      </c>
    </row>
    <row r="19" spans="1:14" ht="14.25" thickBot="1">
      <c r="A19" s="1001">
        <v>2019</v>
      </c>
      <c r="B19" s="1002">
        <v>354.37491656654714</v>
      </c>
      <c r="C19" s="1002"/>
      <c r="D19" s="1002"/>
      <c r="E19" s="1002"/>
      <c r="F19" s="1002"/>
      <c r="G19" s="1002"/>
      <c r="H19" s="1002"/>
      <c r="I19" s="1002"/>
      <c r="J19" s="1002"/>
      <c r="K19" s="1002"/>
      <c r="L19" s="1002"/>
      <c r="M19" s="1002"/>
      <c r="N19" s="1003"/>
    </row>
    <row r="20" spans="1:14" ht="13.5" thickBot="1">
      <c r="B20" s="984"/>
      <c r="C20" s="984"/>
      <c r="D20" s="984"/>
      <c r="E20" s="984"/>
      <c r="F20" s="984"/>
      <c r="G20" s="1004" t="s">
        <v>357</v>
      </c>
      <c r="H20" s="984"/>
      <c r="I20" s="984"/>
      <c r="J20" s="984"/>
      <c r="K20" s="984"/>
      <c r="L20" s="984"/>
      <c r="M20" s="984"/>
      <c r="N20" s="1005"/>
    </row>
    <row r="21" spans="1:14" ht="14.25" thickBot="1">
      <c r="A21" s="986" t="s">
        <v>356</v>
      </c>
      <c r="B21" s="987" t="s">
        <v>222</v>
      </c>
      <c r="C21" s="987" t="s">
        <v>223</v>
      </c>
      <c r="D21" s="987" t="s">
        <v>224</v>
      </c>
      <c r="E21" s="987" t="s">
        <v>225</v>
      </c>
      <c r="F21" s="987" t="s">
        <v>226</v>
      </c>
      <c r="G21" s="987" t="s">
        <v>227</v>
      </c>
      <c r="H21" s="987" t="s">
        <v>228</v>
      </c>
      <c r="I21" s="987" t="s">
        <v>229</v>
      </c>
      <c r="J21" s="987" t="s">
        <v>230</v>
      </c>
      <c r="K21" s="987" t="s">
        <v>231</v>
      </c>
      <c r="L21" s="987" t="s">
        <v>232</v>
      </c>
      <c r="M21" s="987" t="s">
        <v>233</v>
      </c>
      <c r="N21" s="987" t="s">
        <v>240</v>
      </c>
    </row>
    <row r="22" spans="1:14" ht="13.5">
      <c r="A22" s="988">
        <v>2004</v>
      </c>
      <c r="B22" s="989">
        <v>272.2</v>
      </c>
      <c r="C22" s="989">
        <v>271.5</v>
      </c>
      <c r="D22" s="989">
        <v>272</v>
      </c>
      <c r="E22" s="989">
        <v>273.10000000000002</v>
      </c>
      <c r="F22" s="989">
        <v>267.2</v>
      </c>
      <c r="G22" s="989">
        <v>269.60000000000002</v>
      </c>
      <c r="H22" s="989">
        <v>261.5</v>
      </c>
      <c r="I22" s="989">
        <v>261.39999999999998</v>
      </c>
      <c r="J22" s="989">
        <v>264.8</v>
      </c>
      <c r="K22" s="989">
        <v>267</v>
      </c>
      <c r="L22" s="989">
        <v>266.39999999999998</v>
      </c>
      <c r="M22" s="989">
        <v>271.3</v>
      </c>
      <c r="N22" s="990">
        <v>267.3</v>
      </c>
    </row>
    <row r="23" spans="1:14" ht="13.5">
      <c r="A23" s="991">
        <v>2005</v>
      </c>
      <c r="B23" s="992">
        <v>272.10000000000002</v>
      </c>
      <c r="C23" s="992">
        <v>274.8</v>
      </c>
      <c r="D23" s="992">
        <v>271.8</v>
      </c>
      <c r="E23" s="992">
        <v>273.39999999999998</v>
      </c>
      <c r="F23" s="992">
        <v>271</v>
      </c>
      <c r="G23" s="992">
        <v>266.39999999999998</v>
      </c>
      <c r="H23" s="992">
        <v>264.60000000000002</v>
      </c>
      <c r="I23" s="992">
        <v>261.10000000000002</v>
      </c>
      <c r="J23" s="992">
        <v>266.60000000000002</v>
      </c>
      <c r="K23" s="992">
        <v>272.5</v>
      </c>
      <c r="L23" s="992">
        <v>270.60000000000002</v>
      </c>
      <c r="M23" s="992">
        <v>272.39999999999998</v>
      </c>
      <c r="N23" s="993">
        <v>269.2</v>
      </c>
    </row>
    <row r="24" spans="1:14" ht="13.5">
      <c r="A24" s="991">
        <v>2006</v>
      </c>
      <c r="B24" s="992">
        <v>275.10000000000002</v>
      </c>
      <c r="C24" s="992">
        <v>273.39999999999998</v>
      </c>
      <c r="D24" s="992">
        <v>273.39999999999998</v>
      </c>
      <c r="E24" s="992">
        <v>272.89999999999998</v>
      </c>
      <c r="F24" s="992">
        <v>270.39999999999998</v>
      </c>
      <c r="G24" s="992">
        <v>264.2</v>
      </c>
      <c r="H24" s="992">
        <v>260.2</v>
      </c>
      <c r="I24" s="992">
        <v>258.10000000000002</v>
      </c>
      <c r="J24" s="992">
        <v>263.5</v>
      </c>
      <c r="K24" s="992">
        <v>263.89999999999998</v>
      </c>
      <c r="L24" s="992">
        <v>264.89999999999998</v>
      </c>
      <c r="M24" s="992">
        <v>266.89999999999998</v>
      </c>
      <c r="N24" s="993">
        <v>267.5</v>
      </c>
    </row>
    <row r="25" spans="1:14" ht="13.5">
      <c r="A25" s="991">
        <v>2007</v>
      </c>
      <c r="B25" s="992">
        <v>274.10000000000002</v>
      </c>
      <c r="C25" s="992">
        <v>274.89999999999998</v>
      </c>
      <c r="D25" s="992">
        <v>274</v>
      </c>
      <c r="E25" s="992">
        <v>272.3</v>
      </c>
      <c r="F25" s="992">
        <v>271.89999999999998</v>
      </c>
      <c r="G25" s="992">
        <v>269.2</v>
      </c>
      <c r="H25" s="992">
        <v>267.89999999999998</v>
      </c>
      <c r="I25" s="992">
        <v>264.60000000000002</v>
      </c>
      <c r="J25" s="992">
        <v>266</v>
      </c>
      <c r="K25" s="992">
        <v>268.8</v>
      </c>
      <c r="L25" s="992">
        <v>269.10000000000002</v>
      </c>
      <c r="M25" s="992">
        <v>271.60000000000002</v>
      </c>
      <c r="N25" s="993">
        <v>270.2</v>
      </c>
    </row>
    <row r="26" spans="1:14" ht="13.5">
      <c r="A26" s="991">
        <v>2008</v>
      </c>
      <c r="B26" s="992">
        <v>273.89999999999998</v>
      </c>
      <c r="C26" s="992">
        <v>274.89999999999998</v>
      </c>
      <c r="D26" s="992">
        <v>273.8</v>
      </c>
      <c r="E26" s="992">
        <v>270</v>
      </c>
      <c r="F26" s="992">
        <v>271.89999999999998</v>
      </c>
      <c r="G26" s="992">
        <v>270.5</v>
      </c>
      <c r="H26" s="992">
        <v>268.60000000000002</v>
      </c>
      <c r="I26" s="992">
        <v>265</v>
      </c>
      <c r="J26" s="992">
        <v>266.5</v>
      </c>
      <c r="K26" s="992">
        <v>266.60000000000002</v>
      </c>
      <c r="L26" s="992">
        <v>269.7</v>
      </c>
      <c r="M26" s="992">
        <v>274.60000000000002</v>
      </c>
      <c r="N26" s="993">
        <v>270.3</v>
      </c>
    </row>
    <row r="27" spans="1:14" ht="13.5">
      <c r="A27" s="991">
        <v>2009</v>
      </c>
      <c r="B27" s="992">
        <v>276.8</v>
      </c>
      <c r="C27" s="992">
        <v>274.3</v>
      </c>
      <c r="D27" s="992">
        <v>276.39999999999998</v>
      </c>
      <c r="E27" s="992">
        <v>273.60000000000002</v>
      </c>
      <c r="F27" s="992">
        <v>273.8</v>
      </c>
      <c r="G27" s="992">
        <v>272.10000000000002</v>
      </c>
      <c r="H27" s="992">
        <v>268.60000000000002</v>
      </c>
      <c r="I27" s="992">
        <v>266.8</v>
      </c>
      <c r="J27" s="992">
        <v>269.5</v>
      </c>
      <c r="K27" s="992">
        <v>271.39999999999998</v>
      </c>
      <c r="L27" s="992">
        <v>275.60000000000002</v>
      </c>
      <c r="M27" s="992">
        <v>277.10000000000002</v>
      </c>
      <c r="N27" s="994">
        <v>272.8</v>
      </c>
    </row>
    <row r="28" spans="1:14" ht="13.5">
      <c r="A28" s="991">
        <v>2010</v>
      </c>
      <c r="B28" s="992">
        <v>278.5</v>
      </c>
      <c r="C28" s="992">
        <v>282.10000000000002</v>
      </c>
      <c r="D28" s="992">
        <v>281.7</v>
      </c>
      <c r="E28" s="992">
        <v>280.5</v>
      </c>
      <c r="F28" s="992">
        <v>280.89999999999998</v>
      </c>
      <c r="G28" s="992">
        <v>279</v>
      </c>
      <c r="H28" s="992">
        <v>275</v>
      </c>
      <c r="I28" s="992">
        <v>272.89999999999998</v>
      </c>
      <c r="J28" s="992">
        <v>275.5</v>
      </c>
      <c r="K28" s="992">
        <v>275.10000000000002</v>
      </c>
      <c r="L28" s="992">
        <v>275</v>
      </c>
      <c r="M28" s="992">
        <v>277.5</v>
      </c>
      <c r="N28" s="994">
        <v>277.8</v>
      </c>
    </row>
    <row r="29" spans="1:14" ht="13.5">
      <c r="A29" s="991">
        <v>2011</v>
      </c>
      <c r="B29" s="992">
        <v>280.2</v>
      </c>
      <c r="C29" s="992">
        <v>279.3</v>
      </c>
      <c r="D29" s="992">
        <v>279.5</v>
      </c>
      <c r="E29" s="992">
        <v>281.39999999999998</v>
      </c>
      <c r="F29" s="992">
        <v>279.7</v>
      </c>
      <c r="G29" s="992">
        <v>275.89999999999998</v>
      </c>
      <c r="H29" s="992">
        <v>274.2</v>
      </c>
      <c r="I29" s="992">
        <v>268.2</v>
      </c>
      <c r="J29" s="992">
        <v>259.3</v>
      </c>
      <c r="K29" s="992">
        <v>260.89999999999998</v>
      </c>
      <c r="L29" s="992">
        <v>262.89999999999998</v>
      </c>
      <c r="M29" s="992">
        <v>267.2</v>
      </c>
      <c r="N29" s="994">
        <v>271.2</v>
      </c>
    </row>
    <row r="30" spans="1:14" s="984" customFormat="1" ht="13.5">
      <c r="A30" s="995">
        <v>2012</v>
      </c>
      <c r="B30" s="996">
        <v>270.2</v>
      </c>
      <c r="C30" s="996">
        <v>267.8</v>
      </c>
      <c r="D30" s="996">
        <v>269.60000000000002</v>
      </c>
      <c r="E30" s="996">
        <v>266.2</v>
      </c>
      <c r="F30" s="996">
        <v>265.3</v>
      </c>
      <c r="G30" s="996">
        <v>265.10000000000002</v>
      </c>
      <c r="H30" s="996">
        <v>259.10000000000002</v>
      </c>
      <c r="I30" s="996">
        <v>258.3</v>
      </c>
      <c r="J30" s="996">
        <v>258.89999999999998</v>
      </c>
      <c r="K30" s="996">
        <v>261.60000000000002</v>
      </c>
      <c r="L30" s="996">
        <v>263.2</v>
      </c>
      <c r="M30" s="996">
        <v>267</v>
      </c>
      <c r="N30" s="997">
        <v>264</v>
      </c>
    </row>
    <row r="31" spans="1:14" s="984" customFormat="1" ht="13.5">
      <c r="A31" s="995">
        <v>2013</v>
      </c>
      <c r="B31" s="996">
        <v>269.39999999999998</v>
      </c>
      <c r="C31" s="996">
        <v>271.89999999999998</v>
      </c>
      <c r="D31" s="996">
        <v>270.60000000000002</v>
      </c>
      <c r="E31" s="996">
        <v>270.89999999999998</v>
      </c>
      <c r="F31" s="996">
        <v>266.89999999999998</v>
      </c>
      <c r="G31" s="996">
        <v>265.89999999999998</v>
      </c>
      <c r="H31" s="996">
        <v>262.5</v>
      </c>
      <c r="I31" s="996">
        <v>259.3</v>
      </c>
      <c r="J31" s="996">
        <v>261.2</v>
      </c>
      <c r="K31" s="996">
        <v>263.10000000000002</v>
      </c>
      <c r="L31" s="996">
        <v>265.5</v>
      </c>
      <c r="M31" s="996">
        <v>270.2</v>
      </c>
      <c r="N31" s="997">
        <v>266.10000000000002</v>
      </c>
    </row>
    <row r="32" spans="1:14" s="984" customFormat="1" ht="13.5">
      <c r="A32" s="995">
        <v>2014</v>
      </c>
      <c r="B32" s="996">
        <v>273</v>
      </c>
      <c r="C32" s="996">
        <v>274.60000000000002</v>
      </c>
      <c r="D32" s="996">
        <v>271.8</v>
      </c>
      <c r="E32" s="996">
        <v>270.39999999999998</v>
      </c>
      <c r="F32" s="996">
        <v>268.39999999999998</v>
      </c>
      <c r="G32" s="996">
        <v>268.60000000000002</v>
      </c>
      <c r="H32" s="996">
        <v>264.5</v>
      </c>
      <c r="I32" s="996">
        <v>259.7</v>
      </c>
      <c r="J32" s="996">
        <v>261.60000000000002</v>
      </c>
      <c r="K32" s="996">
        <v>263.39999999999998</v>
      </c>
      <c r="L32" s="996">
        <v>264.39999999999998</v>
      </c>
      <c r="M32" s="996">
        <v>264.8</v>
      </c>
      <c r="N32" s="997">
        <v>267</v>
      </c>
    </row>
    <row r="33" spans="1:14" s="984" customFormat="1" ht="13.5">
      <c r="A33" s="998">
        <v>2015</v>
      </c>
      <c r="B33" s="999">
        <v>270.5</v>
      </c>
      <c r="C33" s="999">
        <v>271.5</v>
      </c>
      <c r="D33" s="999">
        <v>272.60000000000002</v>
      </c>
      <c r="E33" s="999">
        <v>270.89999999999998</v>
      </c>
      <c r="F33" s="999">
        <v>273.3</v>
      </c>
      <c r="G33" s="999">
        <v>272</v>
      </c>
      <c r="H33" s="999">
        <v>267.8</v>
      </c>
      <c r="I33" s="999">
        <v>262.10000000000002</v>
      </c>
      <c r="J33" s="999">
        <v>261.39999999999998</v>
      </c>
      <c r="K33" s="999">
        <v>264.5</v>
      </c>
      <c r="L33" s="999">
        <v>266.60000000000002</v>
      </c>
      <c r="M33" s="999">
        <v>268.10000000000002</v>
      </c>
      <c r="N33" s="1000">
        <v>267.89999999999998</v>
      </c>
    </row>
    <row r="34" spans="1:14" ht="13.5">
      <c r="A34" s="998">
        <v>2016</v>
      </c>
      <c r="B34" s="999">
        <v>270.10000000000002</v>
      </c>
      <c r="C34" s="999">
        <v>272.10000000000002</v>
      </c>
      <c r="D34" s="999">
        <v>268.7</v>
      </c>
      <c r="E34" s="999">
        <v>267.7</v>
      </c>
      <c r="F34" s="999">
        <v>266.10000000000002</v>
      </c>
      <c r="G34" s="999">
        <v>263.60000000000002</v>
      </c>
      <c r="H34" s="999">
        <v>259.10000000000002</v>
      </c>
      <c r="I34" s="999">
        <v>256.7</v>
      </c>
      <c r="J34" s="999">
        <v>259.60000000000002</v>
      </c>
      <c r="K34" s="999">
        <v>263.8</v>
      </c>
      <c r="L34" s="999">
        <v>267.10000000000002</v>
      </c>
      <c r="M34" s="999">
        <v>271.10000000000002</v>
      </c>
      <c r="N34" s="1000">
        <v>265.2</v>
      </c>
    </row>
    <row r="35" spans="1:14" ht="13.5">
      <c r="A35" s="998">
        <v>2017</v>
      </c>
      <c r="B35" s="999">
        <v>272.88640213541373</v>
      </c>
      <c r="C35" s="999">
        <v>276.25085307594861</v>
      </c>
      <c r="D35" s="999">
        <v>274.85711246631678</v>
      </c>
      <c r="E35" s="999">
        <v>274.82589285714283</v>
      </c>
      <c r="F35" s="999">
        <v>275.79789937320038</v>
      </c>
      <c r="G35" s="999">
        <v>275.68322171001125</v>
      </c>
      <c r="H35" s="999">
        <v>271.12366069701773</v>
      </c>
      <c r="I35" s="999">
        <v>265.89233861961111</v>
      </c>
      <c r="J35" s="999">
        <v>268.51868601734992</v>
      </c>
      <c r="K35" s="999">
        <v>269.27624185210152</v>
      </c>
      <c r="L35" s="999">
        <v>272.87214014486779</v>
      </c>
      <c r="M35" s="999">
        <v>275.60365369340764</v>
      </c>
      <c r="N35" s="1000">
        <v>272.59345923219968</v>
      </c>
    </row>
    <row r="36" spans="1:14" ht="13.5">
      <c r="A36" s="998">
        <v>2018</v>
      </c>
      <c r="B36" s="999">
        <v>271.81169536218374</v>
      </c>
      <c r="C36" s="999">
        <v>271.62933094384721</v>
      </c>
      <c r="D36" s="999">
        <v>275.82298136645966</v>
      </c>
      <c r="E36" s="999">
        <v>276.47664184157117</v>
      </c>
      <c r="F36" s="999">
        <v>276.53879641485253</v>
      </c>
      <c r="G36" s="999">
        <v>273.5957050315024</v>
      </c>
      <c r="H36" s="999">
        <v>267.18371383829231</v>
      </c>
      <c r="I36" s="999">
        <v>262.45748745224398</v>
      </c>
      <c r="J36" s="999">
        <v>265.66096423017115</v>
      </c>
      <c r="K36" s="999">
        <v>270.12991512212</v>
      </c>
      <c r="L36" s="999">
        <v>273.99583766909478</v>
      </c>
      <c r="M36" s="999">
        <v>277.44326025733028</v>
      </c>
      <c r="N36" s="1000">
        <v>271.5347702055667</v>
      </c>
    </row>
    <row r="37" spans="1:14" ht="14.25" thickBot="1">
      <c r="A37" s="1001">
        <v>2019</v>
      </c>
      <c r="B37" s="1002">
        <v>281.27826336739287</v>
      </c>
      <c r="C37" s="1002"/>
      <c r="D37" s="1002"/>
      <c r="E37" s="1002"/>
      <c r="F37" s="1002"/>
      <c r="G37" s="1002"/>
      <c r="H37" s="1002"/>
      <c r="I37" s="1002"/>
      <c r="J37" s="1002"/>
      <c r="K37" s="1002"/>
      <c r="L37" s="1002"/>
      <c r="M37" s="1002"/>
      <c r="N37" s="1003"/>
    </row>
    <row r="38" spans="1:14" ht="13.5" thickBot="1">
      <c r="B38" s="984"/>
      <c r="C38" s="984"/>
      <c r="D38" s="984"/>
      <c r="E38" s="984"/>
      <c r="F38" s="984"/>
      <c r="G38" s="1004" t="s">
        <v>358</v>
      </c>
      <c r="H38" s="984"/>
      <c r="I38" s="984"/>
      <c r="J38" s="984"/>
      <c r="K38" s="984"/>
      <c r="L38" s="984"/>
      <c r="M38" s="984"/>
      <c r="N38" s="1005"/>
    </row>
    <row r="39" spans="1:14" ht="14.25" thickBot="1">
      <c r="A39" s="986" t="s">
        <v>356</v>
      </c>
      <c r="B39" s="987" t="s">
        <v>222</v>
      </c>
      <c r="C39" s="987" t="s">
        <v>223</v>
      </c>
      <c r="D39" s="987" t="s">
        <v>224</v>
      </c>
      <c r="E39" s="987" t="s">
        <v>225</v>
      </c>
      <c r="F39" s="987" t="s">
        <v>226</v>
      </c>
      <c r="G39" s="987" t="s">
        <v>227</v>
      </c>
      <c r="H39" s="987" t="s">
        <v>228</v>
      </c>
      <c r="I39" s="987" t="s">
        <v>229</v>
      </c>
      <c r="J39" s="987" t="s">
        <v>230</v>
      </c>
      <c r="K39" s="987" t="s">
        <v>231</v>
      </c>
      <c r="L39" s="987" t="s">
        <v>232</v>
      </c>
      <c r="M39" s="987" t="s">
        <v>233</v>
      </c>
      <c r="N39" s="987" t="s">
        <v>240</v>
      </c>
    </row>
    <row r="40" spans="1:14" ht="13.5">
      <c r="A40" s="988">
        <v>2004</v>
      </c>
      <c r="B40" s="989">
        <v>240.7</v>
      </c>
      <c r="C40" s="989">
        <v>241.7</v>
      </c>
      <c r="D40" s="989">
        <v>243.7</v>
      </c>
      <c r="E40" s="989">
        <v>237.7</v>
      </c>
      <c r="F40" s="989">
        <v>240.8</v>
      </c>
      <c r="G40" s="989">
        <v>241.5</v>
      </c>
      <c r="H40" s="989">
        <v>243.3</v>
      </c>
      <c r="I40" s="989">
        <v>237.1</v>
      </c>
      <c r="J40" s="989">
        <v>241.6</v>
      </c>
      <c r="K40" s="989">
        <v>238.8</v>
      </c>
      <c r="L40" s="989">
        <v>245.7</v>
      </c>
      <c r="M40" s="989">
        <v>249.9</v>
      </c>
      <c r="N40" s="990">
        <v>242.4</v>
      </c>
    </row>
    <row r="41" spans="1:14" ht="13.5">
      <c r="A41" s="991">
        <v>2005</v>
      </c>
      <c r="B41" s="992">
        <v>253.1</v>
      </c>
      <c r="C41" s="992">
        <v>256.89999999999998</v>
      </c>
      <c r="D41" s="992">
        <v>255</v>
      </c>
      <c r="E41" s="992">
        <v>253.3</v>
      </c>
      <c r="F41" s="992">
        <v>253</v>
      </c>
      <c r="G41" s="992">
        <v>252.2</v>
      </c>
      <c r="H41" s="992">
        <v>251.1</v>
      </c>
      <c r="I41" s="992">
        <v>247.9</v>
      </c>
      <c r="J41" s="992">
        <v>246.7</v>
      </c>
      <c r="K41" s="992">
        <v>249.2</v>
      </c>
      <c r="L41" s="992">
        <v>250.4</v>
      </c>
      <c r="M41" s="992">
        <v>256.2</v>
      </c>
      <c r="N41" s="993">
        <v>251.9</v>
      </c>
    </row>
    <row r="42" spans="1:14" ht="13.5">
      <c r="A42" s="991">
        <v>2006</v>
      </c>
      <c r="B42" s="992">
        <v>257.8</v>
      </c>
      <c r="C42" s="992">
        <v>258.60000000000002</v>
      </c>
      <c r="D42" s="992">
        <v>259.39999999999998</v>
      </c>
      <c r="E42" s="992">
        <v>256.39999999999998</v>
      </c>
      <c r="F42" s="992">
        <v>257.60000000000002</v>
      </c>
      <c r="G42" s="992">
        <v>256.10000000000002</v>
      </c>
      <c r="H42" s="992">
        <v>250.4</v>
      </c>
      <c r="I42" s="992">
        <v>248.4</v>
      </c>
      <c r="J42" s="992">
        <v>249.2</v>
      </c>
      <c r="K42" s="992">
        <v>246.2</v>
      </c>
      <c r="L42" s="992">
        <v>246.3</v>
      </c>
      <c r="M42" s="992">
        <v>251</v>
      </c>
      <c r="N42" s="993">
        <v>253.1</v>
      </c>
    </row>
    <row r="43" spans="1:14" ht="13.5">
      <c r="A43" s="991">
        <v>2007</v>
      </c>
      <c r="B43" s="992">
        <v>257</v>
      </c>
      <c r="C43" s="992">
        <v>258.60000000000002</v>
      </c>
      <c r="D43" s="992">
        <v>258.5</v>
      </c>
      <c r="E43" s="992">
        <v>260.5</v>
      </c>
      <c r="F43" s="992">
        <v>258.8</v>
      </c>
      <c r="G43" s="992">
        <v>257.5</v>
      </c>
      <c r="H43" s="992">
        <v>254.5</v>
      </c>
      <c r="I43" s="992">
        <v>250.9</v>
      </c>
      <c r="J43" s="992">
        <v>249.3</v>
      </c>
      <c r="K43" s="992">
        <v>246.9</v>
      </c>
      <c r="L43" s="992">
        <v>251.1</v>
      </c>
      <c r="M43" s="992">
        <v>253</v>
      </c>
      <c r="N43" s="993">
        <v>254.3</v>
      </c>
    </row>
    <row r="44" spans="1:14" ht="13.5">
      <c r="A44" s="991">
        <v>2008</v>
      </c>
      <c r="B44" s="992">
        <v>260</v>
      </c>
      <c r="C44" s="992">
        <v>259.7</v>
      </c>
      <c r="D44" s="992">
        <v>256.5</v>
      </c>
      <c r="E44" s="992">
        <v>253.2</v>
      </c>
      <c r="F44" s="992">
        <v>257.89999999999998</v>
      </c>
      <c r="G44" s="992">
        <v>255.5</v>
      </c>
      <c r="H44" s="992">
        <v>249</v>
      </c>
      <c r="I44" s="992">
        <v>247.1</v>
      </c>
      <c r="J44" s="992">
        <v>246.8</v>
      </c>
      <c r="K44" s="992">
        <v>243.8</v>
      </c>
      <c r="L44" s="992">
        <v>247.6</v>
      </c>
      <c r="M44" s="992">
        <v>252.5</v>
      </c>
      <c r="N44" s="993">
        <v>252.2</v>
      </c>
    </row>
    <row r="45" spans="1:14" ht="13.5">
      <c r="A45" s="991">
        <v>2009</v>
      </c>
      <c r="B45" s="992">
        <v>254.8</v>
      </c>
      <c r="C45" s="992">
        <v>256.39999999999998</v>
      </c>
      <c r="D45" s="992">
        <v>258.2</v>
      </c>
      <c r="E45" s="992">
        <v>257.39999999999998</v>
      </c>
      <c r="F45" s="992">
        <v>257.39999999999998</v>
      </c>
      <c r="G45" s="992">
        <v>255.2</v>
      </c>
      <c r="H45" s="992">
        <v>253.6</v>
      </c>
      <c r="I45" s="992">
        <v>250.6</v>
      </c>
      <c r="J45" s="992">
        <v>251.8</v>
      </c>
      <c r="K45" s="992">
        <v>252.9</v>
      </c>
      <c r="L45" s="992">
        <v>255.6</v>
      </c>
      <c r="M45" s="992">
        <v>260.8</v>
      </c>
      <c r="N45" s="993">
        <v>255.4</v>
      </c>
    </row>
    <row r="46" spans="1:14" ht="13.5">
      <c r="A46" s="991">
        <v>2010</v>
      </c>
      <c r="B46" s="992">
        <v>261.8</v>
      </c>
      <c r="C46" s="992">
        <v>267.39999999999998</v>
      </c>
      <c r="D46" s="992">
        <v>265.7</v>
      </c>
      <c r="E46" s="992">
        <v>267.89999999999998</v>
      </c>
      <c r="F46" s="992">
        <v>268.8</v>
      </c>
      <c r="G46" s="992">
        <v>266.89999999999998</v>
      </c>
      <c r="H46" s="992">
        <v>264.39999999999998</v>
      </c>
      <c r="I46" s="992">
        <v>259.89999999999998</v>
      </c>
      <c r="J46" s="992">
        <v>258.10000000000002</v>
      </c>
      <c r="K46" s="992">
        <v>254.5</v>
      </c>
      <c r="L46" s="992">
        <v>258.10000000000002</v>
      </c>
      <c r="M46" s="992">
        <v>262.5</v>
      </c>
      <c r="N46" s="993">
        <v>262.8</v>
      </c>
    </row>
    <row r="47" spans="1:14" ht="13.5">
      <c r="A47" s="991">
        <v>2011</v>
      </c>
      <c r="B47" s="992">
        <v>262.7</v>
      </c>
      <c r="C47" s="992">
        <v>262.60000000000002</v>
      </c>
      <c r="D47" s="992">
        <v>262.2</v>
      </c>
      <c r="E47" s="992">
        <v>261.5</v>
      </c>
      <c r="F47" s="992">
        <v>261.2</v>
      </c>
      <c r="G47" s="992">
        <v>258</v>
      </c>
      <c r="H47" s="992">
        <v>256.2</v>
      </c>
      <c r="I47" s="992">
        <v>251.1</v>
      </c>
      <c r="J47" s="992">
        <v>250.5</v>
      </c>
      <c r="K47" s="992">
        <v>251.1</v>
      </c>
      <c r="L47" s="992">
        <v>253.3</v>
      </c>
      <c r="M47" s="992">
        <v>259.5</v>
      </c>
      <c r="N47" s="993">
        <v>257.2</v>
      </c>
    </row>
    <row r="48" spans="1:14" ht="13.5">
      <c r="A48" s="991">
        <v>2012</v>
      </c>
      <c r="B48" s="992">
        <v>263.39999999999998</v>
      </c>
      <c r="C48" s="992">
        <v>263.8</v>
      </c>
      <c r="D48" s="992">
        <v>264</v>
      </c>
      <c r="E48" s="992">
        <v>262.5</v>
      </c>
      <c r="F48" s="992">
        <v>265.3</v>
      </c>
      <c r="G48" s="992">
        <v>262.2</v>
      </c>
      <c r="H48" s="992">
        <v>260.3</v>
      </c>
      <c r="I48" s="992">
        <v>256</v>
      </c>
      <c r="J48" s="992">
        <v>256.2</v>
      </c>
      <c r="K48" s="992">
        <v>257.60000000000002</v>
      </c>
      <c r="L48" s="992">
        <v>260.7</v>
      </c>
      <c r="M48" s="992">
        <v>263.5</v>
      </c>
      <c r="N48" s="993">
        <v>261.3</v>
      </c>
    </row>
    <row r="49" spans="1:14" ht="13.5">
      <c r="A49" s="991">
        <v>2013</v>
      </c>
      <c r="B49" s="992">
        <v>263.7</v>
      </c>
      <c r="C49" s="992">
        <v>268.2</v>
      </c>
      <c r="D49" s="992">
        <v>266.3</v>
      </c>
      <c r="E49" s="992">
        <v>267.2</v>
      </c>
      <c r="F49" s="992">
        <v>267</v>
      </c>
      <c r="G49" s="992">
        <v>269.39999999999998</v>
      </c>
      <c r="H49" s="992">
        <v>265.3</v>
      </c>
      <c r="I49" s="992">
        <v>261.7</v>
      </c>
      <c r="J49" s="992">
        <v>261.2</v>
      </c>
      <c r="K49" s="992">
        <v>259.89999999999998</v>
      </c>
      <c r="L49" s="992">
        <v>263.3</v>
      </c>
      <c r="M49" s="992">
        <v>265.8</v>
      </c>
      <c r="N49" s="993">
        <v>264.8</v>
      </c>
    </row>
    <row r="50" spans="1:14" ht="13.5">
      <c r="A50" s="995">
        <v>2014</v>
      </c>
      <c r="B50" s="992">
        <v>267.7</v>
      </c>
      <c r="C50" s="992">
        <v>270.8</v>
      </c>
      <c r="D50" s="992">
        <v>267.3</v>
      </c>
      <c r="E50" s="992">
        <v>267.2</v>
      </c>
      <c r="F50" s="992">
        <v>267.7</v>
      </c>
      <c r="G50" s="992">
        <v>267.39999999999998</v>
      </c>
      <c r="H50" s="992">
        <v>264.89999999999998</v>
      </c>
      <c r="I50" s="992">
        <v>263.3</v>
      </c>
      <c r="J50" s="992">
        <v>260.39999999999998</v>
      </c>
      <c r="K50" s="992">
        <v>262</v>
      </c>
      <c r="L50" s="992">
        <v>263.3</v>
      </c>
      <c r="M50" s="992">
        <v>267.89999999999998</v>
      </c>
      <c r="N50" s="993">
        <v>265.7</v>
      </c>
    </row>
    <row r="51" spans="1:14" ht="13.5">
      <c r="A51" s="998">
        <v>2015</v>
      </c>
      <c r="B51" s="1006">
        <v>270.89999999999998</v>
      </c>
      <c r="C51" s="1006">
        <v>271.7</v>
      </c>
      <c r="D51" s="1006">
        <v>270.89999999999998</v>
      </c>
      <c r="E51" s="1006">
        <v>272.5</v>
      </c>
      <c r="F51" s="1006">
        <v>274.8</v>
      </c>
      <c r="G51" s="1006">
        <v>275.7</v>
      </c>
      <c r="H51" s="1006">
        <v>272.39999999999998</v>
      </c>
      <c r="I51" s="1006">
        <v>268.60000000000002</v>
      </c>
      <c r="J51" s="1006">
        <v>266.3</v>
      </c>
      <c r="K51" s="1006">
        <v>266.10000000000002</v>
      </c>
      <c r="L51" s="1006">
        <v>268.7</v>
      </c>
      <c r="M51" s="1006">
        <v>270.39999999999998</v>
      </c>
      <c r="N51" s="1007">
        <v>270.5</v>
      </c>
    </row>
    <row r="52" spans="1:14" ht="13.5">
      <c r="A52" s="998">
        <v>2016</v>
      </c>
      <c r="B52" s="1006">
        <v>271.7</v>
      </c>
      <c r="C52" s="1006">
        <v>271.89999999999998</v>
      </c>
      <c r="D52" s="1006">
        <v>270.2</v>
      </c>
      <c r="E52" s="1006">
        <v>272.2</v>
      </c>
      <c r="F52" s="1006">
        <v>275.5</v>
      </c>
      <c r="G52" s="1006">
        <v>274.2</v>
      </c>
      <c r="H52" s="1006">
        <v>270.5</v>
      </c>
      <c r="I52" s="1006">
        <v>268.7</v>
      </c>
      <c r="J52" s="1006">
        <v>268</v>
      </c>
      <c r="K52" s="1006">
        <v>270</v>
      </c>
      <c r="L52" s="1006">
        <v>273.2</v>
      </c>
      <c r="M52" s="1006">
        <v>276.5</v>
      </c>
      <c r="N52" s="1007">
        <v>271.8</v>
      </c>
    </row>
    <row r="53" spans="1:14" ht="13.5">
      <c r="A53" s="998">
        <v>2017</v>
      </c>
      <c r="B53" s="1006">
        <v>276.69926282533487</v>
      </c>
      <c r="C53" s="1006">
        <v>276.47892871209154</v>
      </c>
      <c r="D53" s="1006">
        <v>278.22339935513622</v>
      </c>
      <c r="E53" s="1006">
        <v>279.34229084700496</v>
      </c>
      <c r="F53" s="1006">
        <v>281.69560720701139</v>
      </c>
      <c r="G53" s="1006">
        <v>282.87137778735314</v>
      </c>
      <c r="H53" s="1006">
        <v>277.47576558713354</v>
      </c>
      <c r="I53" s="1006">
        <v>274.10388337620998</v>
      </c>
      <c r="J53" s="1006">
        <v>273.58284883720944</v>
      </c>
      <c r="K53" s="1006">
        <v>274.03936753791561</v>
      </c>
      <c r="L53" s="1006">
        <v>275.29776603686923</v>
      </c>
      <c r="M53" s="1006">
        <v>280.80114332380572</v>
      </c>
      <c r="N53" s="1000">
        <v>277.62487398742144</v>
      </c>
    </row>
    <row r="54" spans="1:14" ht="13.5">
      <c r="A54" s="998">
        <v>2018</v>
      </c>
      <c r="B54" s="999">
        <v>279.54637865311327</v>
      </c>
      <c r="C54" s="999">
        <v>282.17688062735988</v>
      </c>
      <c r="D54" s="999">
        <v>283.66516998075673</v>
      </c>
      <c r="E54" s="999">
        <v>284.39577732607717</v>
      </c>
      <c r="F54" s="999">
        <v>286.91837000390598</v>
      </c>
      <c r="G54" s="999">
        <v>286.16812790097981</v>
      </c>
      <c r="H54" s="999">
        <v>281.7233466698047</v>
      </c>
      <c r="I54" s="999">
        <v>279.00896414342645</v>
      </c>
      <c r="J54" s="999">
        <v>276.36222177119254</v>
      </c>
      <c r="K54" s="999">
        <v>278.71065267650755</v>
      </c>
      <c r="L54" s="999">
        <v>284.00026838432649</v>
      </c>
      <c r="M54" s="999">
        <v>284.93782985955824</v>
      </c>
      <c r="N54" s="1000">
        <v>282.28926615670917</v>
      </c>
    </row>
    <row r="55" spans="1:14" ht="14.25" thickBot="1">
      <c r="A55" s="1001">
        <v>2019</v>
      </c>
      <c r="B55" s="1002">
        <v>287.03444832750858</v>
      </c>
      <c r="C55" s="1002"/>
      <c r="D55" s="1002"/>
      <c r="E55" s="1002"/>
      <c r="F55" s="1002"/>
      <c r="G55" s="1002"/>
      <c r="H55" s="1002"/>
      <c r="I55" s="1002"/>
      <c r="J55" s="1002"/>
      <c r="K55" s="1002"/>
      <c r="L55" s="1002"/>
      <c r="M55" s="1002"/>
      <c r="N55" s="1003"/>
    </row>
    <row r="56" spans="1:14">
      <c r="I56" s="98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4" zoomScale="75" workbookViewId="0">
      <selection activeCell="AC364" sqref="AC364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27" t="s">
        <v>359</v>
      </c>
      <c r="B2" s="1327"/>
      <c r="C2" s="1327"/>
      <c r="D2" s="1327"/>
      <c r="E2" s="1327"/>
      <c r="F2" s="1327"/>
      <c r="G2" s="1327"/>
      <c r="H2" s="1327"/>
      <c r="I2" s="1327"/>
      <c r="J2" s="1327"/>
      <c r="K2" s="1327"/>
      <c r="L2" s="1327"/>
      <c r="M2" s="1327"/>
    </row>
    <row r="3" spans="1:29" ht="12.75" hidden="1" customHeight="1">
      <c r="A3" s="1327"/>
      <c r="B3" s="1327"/>
      <c r="C3" s="1327"/>
      <c r="D3" s="1327"/>
      <c r="E3" s="1327"/>
      <c r="F3" s="1327"/>
      <c r="G3" s="1327"/>
      <c r="H3" s="1327"/>
      <c r="I3" s="1327"/>
      <c r="J3" s="1327"/>
      <c r="K3" s="1327"/>
      <c r="L3" s="1327"/>
      <c r="M3" s="1327"/>
    </row>
    <row r="4" spans="1:29" ht="12.75" hidden="1" customHeight="1">
      <c r="A4" s="1327"/>
      <c r="B4" s="1327"/>
      <c r="C4" s="1327"/>
      <c r="D4" s="1327"/>
      <c r="E4" s="1327"/>
      <c r="F4" s="1327"/>
      <c r="G4" s="1327"/>
      <c r="H4" s="1327"/>
      <c r="I4" s="1327"/>
      <c r="J4" s="1327"/>
      <c r="K4" s="1327"/>
      <c r="L4" s="1327"/>
      <c r="M4" s="1327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26" t="s">
        <v>219</v>
      </c>
      <c r="R7" s="1326"/>
      <c r="S7" s="1326"/>
      <c r="T7" s="159"/>
      <c r="U7" s="156">
        <v>2003</v>
      </c>
      <c r="V7" s="1326" t="s">
        <v>220</v>
      </c>
      <c r="W7" s="1328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26" t="s">
        <v>219</v>
      </c>
      <c r="Q16" s="1326"/>
      <c r="R16" s="1326"/>
      <c r="S16" s="1326"/>
      <c r="T16" s="157"/>
      <c r="U16" s="156">
        <v>2004</v>
      </c>
      <c r="V16" s="1326" t="s">
        <v>220</v>
      </c>
      <c r="W16" s="1326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26" t="s">
        <v>219</v>
      </c>
      <c r="Q25" s="1326"/>
      <c r="R25" s="1326"/>
      <c r="S25" s="1326"/>
      <c r="T25" s="157"/>
      <c r="U25" s="156">
        <v>2005</v>
      </c>
      <c r="V25" s="1326" t="s">
        <v>220</v>
      </c>
      <c r="W25" s="1326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26" t="s">
        <v>219</v>
      </c>
      <c r="Q34" s="1326"/>
      <c r="R34" s="1326"/>
      <c r="S34" s="1326"/>
      <c r="T34" s="157"/>
      <c r="U34" s="156">
        <v>2006</v>
      </c>
      <c r="V34" s="1326" t="s">
        <v>220</v>
      </c>
      <c r="W34" s="1326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26" t="s">
        <v>219</v>
      </c>
      <c r="Q43" s="1326"/>
      <c r="R43" s="1326"/>
      <c r="S43" s="1326"/>
      <c r="T43" s="157"/>
      <c r="U43" s="156">
        <v>2007</v>
      </c>
      <c r="V43" s="1326" t="s">
        <v>220</v>
      </c>
      <c r="W43" s="1326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26" t="s">
        <v>219</v>
      </c>
      <c r="Q52" s="1326"/>
      <c r="R52" s="1326"/>
      <c r="S52" s="1326"/>
      <c r="T52" s="157"/>
      <c r="U52" s="156">
        <v>2008</v>
      </c>
      <c r="V52" s="1326" t="s">
        <v>220</v>
      </c>
      <c r="W52" s="1326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26" t="s">
        <v>219</v>
      </c>
      <c r="Q61" s="1326"/>
      <c r="R61" s="1326"/>
      <c r="S61" s="1326"/>
      <c r="T61" s="157"/>
      <c r="U61" s="156">
        <v>2009</v>
      </c>
      <c r="V61" s="1326" t="s">
        <v>220</v>
      </c>
      <c r="W61" s="1326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26" t="s">
        <v>219</v>
      </c>
      <c r="Q70" s="1326"/>
      <c r="R70" s="1326"/>
      <c r="S70" s="1326"/>
      <c r="T70" s="157"/>
      <c r="U70" s="156">
        <v>2010</v>
      </c>
      <c r="V70" s="1326" t="s">
        <v>220</v>
      </c>
      <c r="W70" s="1326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26" t="s">
        <v>219</v>
      </c>
      <c r="Q79" s="1326"/>
      <c r="R79" s="1326"/>
      <c r="S79" s="1326"/>
      <c r="T79" s="157"/>
      <c r="U79" s="156">
        <v>2011</v>
      </c>
      <c r="V79" s="1326" t="s">
        <v>220</v>
      </c>
      <c r="W79" s="1326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26" t="s">
        <v>219</v>
      </c>
      <c r="Q88" s="1326"/>
      <c r="R88" s="1326"/>
      <c r="S88" s="1326"/>
      <c r="T88" s="157"/>
      <c r="U88" s="156">
        <v>2012</v>
      </c>
      <c r="V88" s="1326" t="s">
        <v>220</v>
      </c>
      <c r="W88" s="1326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26" t="s">
        <v>219</v>
      </c>
      <c r="Q97" s="1326"/>
      <c r="R97" s="1326"/>
      <c r="S97" s="1326"/>
      <c r="T97" s="157"/>
      <c r="U97" s="156">
        <v>2013</v>
      </c>
      <c r="V97" s="1326" t="s">
        <v>220</v>
      </c>
      <c r="W97" s="1326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26" t="s">
        <v>219</v>
      </c>
      <c r="Q106" s="1326"/>
      <c r="R106" s="1326"/>
      <c r="S106" s="1326"/>
      <c r="T106" s="157"/>
      <c r="U106" s="156">
        <v>2014</v>
      </c>
      <c r="V106" s="1326" t="s">
        <v>220</v>
      </c>
      <c r="W106" s="1326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26" t="s">
        <v>219</v>
      </c>
      <c r="Q116" s="1326"/>
      <c r="R116" s="1326"/>
      <c r="S116" s="1326"/>
      <c r="T116" s="157"/>
      <c r="U116" s="156">
        <v>2015</v>
      </c>
      <c r="V116" s="1326" t="s">
        <v>220</v>
      </c>
      <c r="W116" s="1326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26" t="s">
        <v>219</v>
      </c>
      <c r="Q126" s="1326"/>
      <c r="R126" s="1326"/>
      <c r="S126" s="1326"/>
      <c r="T126" s="157"/>
      <c r="U126" s="156">
        <v>2016</v>
      </c>
      <c r="V126" s="1326" t="s">
        <v>220</v>
      </c>
      <c r="W126" s="1326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26" t="s">
        <v>219</v>
      </c>
      <c r="Q136" s="1326"/>
      <c r="R136" s="1326"/>
      <c r="S136" s="1326"/>
      <c r="T136" s="157"/>
      <c r="U136" s="156">
        <v>2017</v>
      </c>
      <c r="V136" s="1326" t="s">
        <v>220</v>
      </c>
      <c r="W136" s="1326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4"/>
      <c r="AD145" s="1014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26" t="s">
        <v>219</v>
      </c>
      <c r="Q146" s="1326"/>
      <c r="R146" s="1326"/>
      <c r="S146" s="1326"/>
      <c r="T146" s="157"/>
      <c r="U146" s="156">
        <v>2018</v>
      </c>
      <c r="V146" s="1326" t="s">
        <v>220</v>
      </c>
      <c r="W146" s="1326"/>
      <c r="X146" s="157"/>
      <c r="Y146" s="243">
        <v>2018</v>
      </c>
      <c r="Z146" s="157"/>
      <c r="AA146" s="178"/>
      <c r="AB146"/>
      <c r="AC146" s="1014"/>
      <c r="AD146" s="1014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 s="178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26" t="s">
        <v>219</v>
      </c>
      <c r="Q156" s="1326"/>
      <c r="R156" s="1326"/>
      <c r="S156" s="1326"/>
      <c r="T156" s="157"/>
      <c r="U156" s="156">
        <v>2019</v>
      </c>
      <c r="V156" s="1326" t="s">
        <v>220</v>
      </c>
      <c r="W156" s="1326"/>
      <c r="X156" s="157"/>
      <c r="Y156" s="243">
        <v>2019</v>
      </c>
      <c r="Z156" s="157"/>
      <c r="AA156" s="178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 s="178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/>
      <c r="G158" s="203"/>
      <c r="H158" s="203"/>
      <c r="I158" s="203"/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/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 s="17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/>
      <c r="G159" s="226"/>
      <c r="H159" s="226"/>
      <c r="I159" s="226"/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/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 s="178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/>
      <c r="G160" s="214"/>
      <c r="H160" s="214"/>
      <c r="I160" s="214"/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/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 s="178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/>
      <c r="G161" s="214"/>
      <c r="H161" s="214"/>
      <c r="I161" s="214"/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/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 s="178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/>
      <c r="H162" s="214"/>
      <c r="I162" s="214"/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/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 s="178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/>
      <c r="G163" s="214"/>
      <c r="H163" s="214"/>
      <c r="I163" s="214"/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/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 s="178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/>
      <c r="G164" s="217"/>
      <c r="H164" s="217"/>
      <c r="I164" s="217"/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/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 s="178"/>
      <c r="AB164"/>
      <c r="AC164"/>
      <c r="AD164"/>
      <c r="AE164"/>
      <c r="AF164"/>
      <c r="AG164"/>
      <c r="AH164"/>
    </row>
    <row r="165" spans="1:34">
      <c r="AA165" s="178"/>
      <c r="AB165"/>
      <c r="AC165"/>
      <c r="AD165"/>
      <c r="AE165"/>
      <c r="AF165"/>
      <c r="AG165"/>
      <c r="AH165"/>
    </row>
    <row r="166" spans="1:34" ht="13.5">
      <c r="AA166" s="287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0</v>
      </c>
      <c r="G318" s="339">
        <f t="shared" ref="G318:H318" si="149">G158/1000/1.02</f>
        <v>0</v>
      </c>
      <c r="H318" s="339">
        <f t="shared" si="149"/>
        <v>0</v>
      </c>
      <c r="I318" s="339">
        <f t="shared" ref="I318:L324" si="150">I158/1000/1.02</f>
        <v>0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0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0</v>
      </c>
      <c r="G319" s="339">
        <f t="shared" ref="G319:H319" si="157">G159/1000/1.02</f>
        <v>0</v>
      </c>
      <c r="H319" s="339">
        <f t="shared" si="157"/>
        <v>0</v>
      </c>
      <c r="I319" s="339">
        <f t="shared" si="150"/>
        <v>0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0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0</v>
      </c>
      <c r="G320" s="339">
        <f t="shared" ref="G320:H320" si="158">G160/1000/1.02</f>
        <v>0</v>
      </c>
      <c r="H320" s="339">
        <f t="shared" si="158"/>
        <v>0</v>
      </c>
      <c r="I320" s="339">
        <f t="shared" si="150"/>
        <v>0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0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0</v>
      </c>
      <c r="G321" s="339">
        <f t="shared" ref="G321:H321" si="159">G161/1000/1.02</f>
        <v>0</v>
      </c>
      <c r="H321" s="339">
        <f t="shared" si="159"/>
        <v>0</v>
      </c>
      <c r="I321" s="339">
        <f t="shared" si="150"/>
        <v>0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0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0</v>
      </c>
      <c r="H322" s="339">
        <f t="shared" si="161"/>
        <v>0</v>
      </c>
      <c r="I322" s="339">
        <f t="shared" si="150"/>
        <v>0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0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0</v>
      </c>
      <c r="G323" s="339">
        <f t="shared" ref="G323:H323" si="162">G163/1000/1.02</f>
        <v>0</v>
      </c>
      <c r="H323" s="339">
        <f t="shared" si="162"/>
        <v>0</v>
      </c>
      <c r="I323" s="339">
        <f t="shared" si="150"/>
        <v>0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0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0</v>
      </c>
      <c r="G324" s="339">
        <f t="shared" ref="G324:H324" si="163">G164/1000/1.02</f>
        <v>0</v>
      </c>
      <c r="H324" s="339">
        <f t="shared" si="163"/>
        <v>0</v>
      </c>
      <c r="I324" s="339">
        <f t="shared" si="150"/>
        <v>0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0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0</v>
      </c>
      <c r="G474" s="430">
        <f t="shared" si="250"/>
        <v>0</v>
      </c>
      <c r="H474" s="430">
        <f t="shared" si="250"/>
        <v>0</v>
      </c>
      <c r="I474" s="430">
        <f t="shared" si="250"/>
        <v>0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0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0</v>
      </c>
      <c r="G475" s="434">
        <f t="shared" si="252"/>
        <v>0</v>
      </c>
      <c r="H475" s="434">
        <f t="shared" si="252"/>
        <v>0</v>
      </c>
      <c r="I475" s="434">
        <f t="shared" si="252"/>
        <v>0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0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0</v>
      </c>
      <c r="G476" s="425">
        <f t="shared" si="254"/>
        <v>0</v>
      </c>
      <c r="H476" s="425">
        <f t="shared" si="254"/>
        <v>0</v>
      </c>
      <c r="I476" s="425">
        <f t="shared" si="254"/>
        <v>0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0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0</v>
      </c>
      <c r="G477" s="425">
        <f t="shared" si="256"/>
        <v>0</v>
      </c>
      <c r="H477" s="425">
        <f t="shared" si="256"/>
        <v>0</v>
      </c>
      <c r="I477" s="425">
        <f t="shared" si="256"/>
        <v>0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0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0</v>
      </c>
      <c r="H478" s="425">
        <f t="shared" si="258"/>
        <v>0</v>
      </c>
      <c r="I478" s="425">
        <f t="shared" si="258"/>
        <v>0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0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0</v>
      </c>
      <c r="G479" s="425">
        <f t="shared" si="260"/>
        <v>0</v>
      </c>
      <c r="H479" s="425">
        <f t="shared" si="260"/>
        <v>0</v>
      </c>
      <c r="I479" s="425">
        <f t="shared" si="260"/>
        <v>0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0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0</v>
      </c>
      <c r="G480" s="437">
        <f t="shared" si="262"/>
        <v>0</v>
      </c>
      <c r="H480" s="437">
        <f t="shared" si="262"/>
        <v>0</v>
      </c>
      <c r="I480" s="437">
        <f t="shared" si="262"/>
        <v>0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0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O26" sqref="O26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64" t="s">
        <v>88</v>
      </c>
      <c r="B1" s="1164"/>
      <c r="C1" s="1164"/>
      <c r="D1" s="1164"/>
      <c r="E1" s="1164"/>
      <c r="F1" s="1164"/>
      <c r="G1" s="1164"/>
      <c r="H1" s="1164"/>
      <c r="I1" s="1164"/>
      <c r="J1" s="1164"/>
      <c r="K1" s="1164"/>
      <c r="L1" s="152"/>
    </row>
    <row r="2" spans="1:12" s="122" customFormat="1" ht="27" thickBot="1">
      <c r="A2" s="1134"/>
      <c r="B2" s="1135"/>
      <c r="C2" s="1136"/>
      <c r="D2" s="1136"/>
      <c r="E2" s="1137" t="s">
        <v>8</v>
      </c>
      <c r="F2" s="1136"/>
      <c r="G2" s="1136"/>
      <c r="H2" s="1136"/>
      <c r="I2" s="1136"/>
      <c r="J2" s="1136"/>
      <c r="K2" s="1138"/>
      <c r="L2" s="5"/>
    </row>
    <row r="3" spans="1:12" s="122" customFormat="1" ht="39" customHeight="1" thickBot="1">
      <c r="A3" s="801"/>
      <c r="B3" s="1170" t="s">
        <v>99</v>
      </c>
      <c r="C3" s="1171"/>
      <c r="D3" s="1171"/>
      <c r="E3" s="1171"/>
      <c r="F3" s="1172"/>
      <c r="G3" s="1166" t="s">
        <v>71</v>
      </c>
      <c r="H3" s="1167"/>
      <c r="I3" s="1173" t="s">
        <v>317</v>
      </c>
      <c r="J3" s="1168" t="s">
        <v>72</v>
      </c>
      <c r="K3" s="1169"/>
      <c r="L3" s="5"/>
    </row>
    <row r="4" spans="1:12" s="122" customFormat="1" ht="31.5">
      <c r="A4" s="802" t="s">
        <v>73</v>
      </c>
      <c r="B4" s="1130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28" t="s">
        <v>78</v>
      </c>
      <c r="H4" s="654" t="s">
        <v>91</v>
      </c>
      <c r="I4" s="1174"/>
      <c r="J4" s="124" t="s">
        <v>70</v>
      </c>
      <c r="K4" s="653" t="s">
        <v>81</v>
      </c>
      <c r="L4" s="5"/>
    </row>
    <row r="5" spans="1:12" s="122" customFormat="1" ht="21" customHeight="1" thickBot="1">
      <c r="A5" s="803"/>
      <c r="B5" s="1131" t="s">
        <v>379</v>
      </c>
      <c r="C5" s="946" t="s">
        <v>379</v>
      </c>
      <c r="D5" s="946" t="s">
        <v>379</v>
      </c>
      <c r="E5" s="1056" t="s">
        <v>127</v>
      </c>
      <c r="F5" s="1057" t="s">
        <v>79</v>
      </c>
      <c r="G5" s="1129" t="s">
        <v>379</v>
      </c>
      <c r="H5" s="800" t="s">
        <v>90</v>
      </c>
      <c r="I5" s="899"/>
      <c r="J5" s="946" t="s">
        <v>379</v>
      </c>
      <c r="K5" s="1043" t="s">
        <v>80</v>
      </c>
      <c r="L5" s="5"/>
    </row>
    <row r="6" spans="1:12" s="122" customFormat="1" ht="28.5" customHeight="1" thickBot="1">
      <c r="A6" s="79" t="s">
        <v>22</v>
      </c>
      <c r="B6" s="783">
        <v>6.0146529640338473</v>
      </c>
      <c r="C6" s="784">
        <v>11611.299158366501</v>
      </c>
      <c r="D6" s="784">
        <v>11843.525141533832</v>
      </c>
      <c r="E6" s="1050">
        <v>0.56487622923962411</v>
      </c>
      <c r="F6" s="1058">
        <v>-10.9658164675731</v>
      </c>
      <c r="G6" s="785">
        <v>318.81608599394087</v>
      </c>
      <c r="H6" s="1050">
        <v>1.4128046733059014</v>
      </c>
      <c r="I6" s="785">
        <v>29.43216951964407</v>
      </c>
      <c r="J6" s="786">
        <v>100</v>
      </c>
      <c r="K6" s="1044" t="s">
        <v>23</v>
      </c>
    </row>
    <row r="7" spans="1:12" s="122" customFormat="1" ht="25.5" customHeight="1">
      <c r="A7" s="886" t="s">
        <v>103</v>
      </c>
      <c r="B7" s="976">
        <v>6.5242237183827347</v>
      </c>
      <c r="C7" s="977">
        <v>12104.311165830675</v>
      </c>
      <c r="D7" s="977">
        <v>12346.397389147289</v>
      </c>
      <c r="E7" s="1059">
        <v>12.261219149307999</v>
      </c>
      <c r="F7" s="1060">
        <v>-10.623532677872287</v>
      </c>
      <c r="G7" s="787">
        <v>280.41304347826087</v>
      </c>
      <c r="H7" s="1051">
        <v>40.206521739130437</v>
      </c>
      <c r="I7" s="788">
        <v>228.57142857142856</v>
      </c>
      <c r="J7" s="788">
        <v>0.13400139827546026</v>
      </c>
      <c r="K7" s="1045">
        <v>8.121503223971635E-2</v>
      </c>
    </row>
    <row r="8" spans="1:12" s="122" customFormat="1" ht="24" customHeight="1">
      <c r="A8" s="887" t="s">
        <v>104</v>
      </c>
      <c r="B8" s="978">
        <v>6.4606063613362341</v>
      </c>
      <c r="C8" s="789">
        <v>12121.212685433835</v>
      </c>
      <c r="D8" s="789">
        <v>12363.636939142512</v>
      </c>
      <c r="E8" s="1061">
        <v>0.15123629696499466</v>
      </c>
      <c r="F8" s="790">
        <v>-13.557774703334612</v>
      </c>
      <c r="G8" s="791">
        <v>354.04217656012179</v>
      </c>
      <c r="H8" s="1052">
        <v>0.14367131252345108</v>
      </c>
      <c r="I8" s="792">
        <v>28.949950932286555</v>
      </c>
      <c r="J8" s="792">
        <v>38.277790724772778</v>
      </c>
      <c r="K8" s="1046">
        <v>-0.14314283981511267</v>
      </c>
    </row>
    <row r="9" spans="1:12" s="122" customFormat="1" ht="24" customHeight="1">
      <c r="A9" s="887" t="s">
        <v>105</v>
      </c>
      <c r="B9" s="978">
        <v>6.3713091285530945</v>
      </c>
      <c r="C9" s="789">
        <v>11953.67566332663</v>
      </c>
      <c r="D9" s="789">
        <v>12192.749176593163</v>
      </c>
      <c r="E9" s="1061">
        <v>1.0058899084285053</v>
      </c>
      <c r="F9" s="790">
        <v>-14.14778464910578</v>
      </c>
      <c r="G9" s="793">
        <v>390.76229782487457</v>
      </c>
      <c r="H9" s="1053">
        <v>1.5771762199591575</v>
      </c>
      <c r="I9" s="794">
        <v>42.868525896414347</v>
      </c>
      <c r="J9" s="794">
        <v>10.446282917734793</v>
      </c>
      <c r="K9" s="1047">
        <v>0.98244157846927749</v>
      </c>
    </row>
    <row r="10" spans="1:12" s="122" customFormat="1" ht="24" customHeight="1">
      <c r="A10" s="887" t="s">
        <v>106</v>
      </c>
      <c r="B10" s="1132" t="s">
        <v>100</v>
      </c>
      <c r="C10" s="873" t="s">
        <v>100</v>
      </c>
      <c r="D10" s="873" t="s">
        <v>100</v>
      </c>
      <c r="E10" s="1054" t="s">
        <v>100</v>
      </c>
      <c r="F10" s="1133" t="s">
        <v>100</v>
      </c>
      <c r="G10" s="975" t="s">
        <v>100</v>
      </c>
      <c r="H10" s="1054" t="s">
        <v>100</v>
      </c>
      <c r="I10" s="795" t="s">
        <v>100</v>
      </c>
      <c r="J10" s="866" t="s">
        <v>100</v>
      </c>
      <c r="K10" s="1048" t="s">
        <v>100</v>
      </c>
    </row>
    <row r="11" spans="1:12" s="122" customFormat="1" ht="24" customHeight="1">
      <c r="A11" s="887" t="s">
        <v>98</v>
      </c>
      <c r="B11" s="978">
        <v>4.8590955640293343</v>
      </c>
      <c r="C11" s="789">
        <v>9977.6089610458603</v>
      </c>
      <c r="D11" s="789">
        <v>10177.161140266777</v>
      </c>
      <c r="E11" s="1061">
        <v>-0.1541232960147032</v>
      </c>
      <c r="F11" s="790">
        <v>-10.715120014345546</v>
      </c>
      <c r="G11" s="793">
        <v>275.10409252669041</v>
      </c>
      <c r="H11" s="1053">
        <v>2.1014570942668342</v>
      </c>
      <c r="I11" s="794">
        <v>17.246175243393601</v>
      </c>
      <c r="J11" s="794">
        <v>29.468655325099046</v>
      </c>
      <c r="K11" s="1047">
        <v>-3.0628279717865574</v>
      </c>
    </row>
    <row r="12" spans="1:12" s="122" customFormat="1" ht="24" customHeight="1" thickBot="1">
      <c r="A12" s="888" t="s">
        <v>107</v>
      </c>
      <c r="B12" s="979">
        <v>6.4319774910878635</v>
      </c>
      <c r="C12" s="796">
        <v>12416.944963490083</v>
      </c>
      <c r="D12" s="796">
        <v>12665.283862759885</v>
      </c>
      <c r="E12" s="1062">
        <v>-0.40017241536212789</v>
      </c>
      <c r="F12" s="797">
        <v>-5.5249851844120297</v>
      </c>
      <c r="G12" s="798">
        <v>281.59661290322578</v>
      </c>
      <c r="H12" s="1055">
        <v>1.1420508336438278</v>
      </c>
      <c r="I12" s="799">
        <v>43.62934362934363</v>
      </c>
      <c r="J12" s="799">
        <v>21.673269634117919</v>
      </c>
      <c r="K12" s="1049">
        <v>2.1423142008926703</v>
      </c>
    </row>
    <row r="13" spans="1:12" s="122" customFormat="1" ht="15">
      <c r="A13" s="973"/>
      <c r="B13" s="974"/>
    </row>
    <row r="14" spans="1:12" s="122" customFormat="1" ht="46.5" customHeight="1">
      <c r="A14" s="1165" t="s">
        <v>126</v>
      </c>
      <c r="B14" s="1165"/>
      <c r="C14" s="1165"/>
      <c r="D14" s="1165"/>
      <c r="E14" s="1165"/>
      <c r="F14" s="1165"/>
      <c r="G14" s="1165"/>
      <c r="H14" s="1165"/>
      <c r="I14" s="1165"/>
      <c r="J14" s="1165"/>
      <c r="K14" s="1165"/>
    </row>
    <row r="15" spans="1:12" s="122" customFormat="1" ht="33.75" customHeight="1">
      <c r="A15" s="1165" t="s">
        <v>344</v>
      </c>
      <c r="B15" s="1165"/>
      <c r="C15" s="1165"/>
      <c r="D15" s="1165"/>
      <c r="E15" s="1165"/>
      <c r="F15" s="1165"/>
      <c r="G15" s="1165"/>
      <c r="H15" s="1165"/>
      <c r="I15" s="1165"/>
      <c r="J15" s="1165"/>
      <c r="K15" s="1165"/>
    </row>
    <row r="16" spans="1:12" s="122" customFormat="1">
      <c r="A16" s="1165" t="s">
        <v>171</v>
      </c>
      <c r="B16" s="1165"/>
      <c r="C16" s="1165"/>
      <c r="D16" s="1165"/>
      <c r="E16" s="1165"/>
      <c r="F16" s="1165"/>
      <c r="G16" s="1165"/>
      <c r="H16" s="1165"/>
      <c r="I16" s="1165"/>
      <c r="J16" s="1165"/>
      <c r="K16" s="1165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A43"/>
  <sheetViews>
    <sheetView showGridLines="0" workbookViewId="0">
      <selection activeCell="K47" sqref="K47"/>
    </sheetView>
  </sheetViews>
  <sheetFormatPr defaultRowHeight="12.75"/>
  <sheetData>
    <row r="22" spans="27:27" s="122" customFormat="1" ht="12" customHeight="1"/>
    <row r="23" spans="27:27" s="122" customFormat="1" ht="9.75" customHeight="1"/>
    <row r="24" spans="27:27" s="122" customFormat="1" ht="12" customHeight="1">
      <c r="AA24" s="1329"/>
    </row>
    <row r="43" spans="1:1" ht="17.25" customHeight="1">
      <c r="A43" s="1017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5" t="s">
        <v>87</v>
      </c>
      <c r="B1" s="1175"/>
      <c r="C1" s="1175"/>
      <c r="D1" s="1175"/>
      <c r="E1" s="1175"/>
      <c r="F1" s="1175"/>
      <c r="G1" s="1175"/>
      <c r="H1" s="1175"/>
      <c r="I1" s="1175"/>
      <c r="J1" s="1175"/>
      <c r="K1" s="147"/>
    </row>
    <row r="2" spans="1:11" ht="19.5" thickBot="1">
      <c r="A2" s="1189" t="s">
        <v>345</v>
      </c>
      <c r="B2" s="1190"/>
      <c r="C2" s="1190"/>
      <c r="D2" s="1190"/>
      <c r="E2" s="1190"/>
      <c r="F2" s="1190"/>
      <c r="G2" s="1190"/>
      <c r="H2" s="1190"/>
      <c r="I2" s="1190"/>
      <c r="J2" s="1191"/>
    </row>
    <row r="3" spans="1:11" ht="26.25" thickBot="1">
      <c r="A3" s="760"/>
      <c r="B3" s="859"/>
      <c r="C3" s="860" t="s">
        <v>82</v>
      </c>
      <c r="D3" s="149"/>
      <c r="E3" s="804"/>
      <c r="F3" s="805" t="s">
        <v>330</v>
      </c>
      <c r="G3" s="806" t="s">
        <v>331</v>
      </c>
      <c r="H3" s="807" t="s">
        <v>91</v>
      </c>
      <c r="I3" s="805" t="s">
        <v>332</v>
      </c>
      <c r="J3" s="806" t="s">
        <v>333</v>
      </c>
    </row>
    <row r="4" spans="1:11" ht="27">
      <c r="A4" s="761" t="s">
        <v>73</v>
      </c>
      <c r="B4" s="808" t="s">
        <v>83</v>
      </c>
      <c r="C4" s="809" t="s">
        <v>84</v>
      </c>
      <c r="D4" s="980" t="s">
        <v>85</v>
      </c>
      <c r="E4" s="810" t="s">
        <v>92</v>
      </c>
      <c r="F4" s="811" t="s">
        <v>78</v>
      </c>
      <c r="G4" s="812" t="s">
        <v>69</v>
      </c>
      <c r="H4" s="813" t="s">
        <v>93</v>
      </c>
      <c r="I4" s="150" t="s">
        <v>70</v>
      </c>
      <c r="J4" s="814" t="s">
        <v>92</v>
      </c>
    </row>
    <row r="5" spans="1:11" ht="14.25" thickBot="1">
      <c r="A5" s="151"/>
      <c r="B5" s="946" t="s">
        <v>379</v>
      </c>
      <c r="C5" s="946" t="s">
        <v>379</v>
      </c>
      <c r="D5" s="946" t="s">
        <v>379</v>
      </c>
      <c r="E5" s="815" t="s">
        <v>70</v>
      </c>
      <c r="F5" s="946" t="s">
        <v>379</v>
      </c>
      <c r="G5" s="816" t="s">
        <v>94</v>
      </c>
      <c r="H5" s="817" t="s">
        <v>90</v>
      </c>
      <c r="I5" s="946" t="s">
        <v>379</v>
      </c>
      <c r="J5" s="818" t="s">
        <v>80</v>
      </c>
    </row>
    <row r="6" spans="1:11" ht="16.5" thickBot="1">
      <c r="A6" s="819" t="s">
        <v>337</v>
      </c>
      <c r="B6" s="820"/>
      <c r="C6" s="820"/>
      <c r="D6" s="820"/>
      <c r="E6" s="820"/>
      <c r="F6" s="820"/>
      <c r="G6" s="820"/>
      <c r="H6" s="820"/>
      <c r="I6" s="820"/>
      <c r="J6" s="821"/>
    </row>
    <row r="7" spans="1:11" ht="15.75" thickBot="1">
      <c r="A7" s="822" t="s">
        <v>22</v>
      </c>
      <c r="B7" s="823">
        <v>6.0139792437472588</v>
      </c>
      <c r="C7" s="824">
        <v>11609.998540052622</v>
      </c>
      <c r="D7" s="825">
        <v>11842.198510853676</v>
      </c>
      <c r="E7" s="826">
        <v>-0.57912117340129365</v>
      </c>
      <c r="F7" s="827">
        <v>318.7206933911159</v>
      </c>
      <c r="G7" s="826">
        <v>1.3846557345737671</v>
      </c>
      <c r="H7" s="826">
        <v>36.035372144436259</v>
      </c>
      <c r="I7" s="826">
        <v>100</v>
      </c>
      <c r="J7" s="828" t="s">
        <v>23</v>
      </c>
    </row>
    <row r="8" spans="1:11" ht="15">
      <c r="A8" s="829" t="s">
        <v>103</v>
      </c>
      <c r="B8" s="830">
        <v>6.6142395270904029</v>
      </c>
      <c r="C8" s="831">
        <v>12271.316376791099</v>
      </c>
      <c r="D8" s="832">
        <v>12516.742704326922</v>
      </c>
      <c r="E8" s="833">
        <v>13.4720640528583</v>
      </c>
      <c r="F8" s="834">
        <v>297.11428571428576</v>
      </c>
      <c r="G8" s="835">
        <v>67.411909122009135</v>
      </c>
      <c r="H8" s="835">
        <v>250</v>
      </c>
      <c r="I8" s="835">
        <v>0.15167930660888407</v>
      </c>
      <c r="J8" s="836">
        <v>9.2725732548456646E-2</v>
      </c>
    </row>
    <row r="9" spans="1:11" ht="15">
      <c r="A9" s="837" t="s">
        <v>104</v>
      </c>
      <c r="B9" s="838">
        <v>6.4510863296136858</v>
      </c>
      <c r="C9" s="839">
        <v>12103.351462689841</v>
      </c>
      <c r="D9" s="840">
        <v>12345.418491943637</v>
      </c>
      <c r="E9" s="841">
        <v>-0.77807654365819223</v>
      </c>
      <c r="F9" s="842">
        <v>351.76854681856071</v>
      </c>
      <c r="G9" s="843">
        <v>-1.2543313367976319</v>
      </c>
      <c r="H9" s="843">
        <v>43.101391650099401</v>
      </c>
      <c r="I9" s="843">
        <v>38.99241603466956</v>
      </c>
      <c r="J9" s="844">
        <v>1.9253563441758246</v>
      </c>
    </row>
    <row r="10" spans="1:11" ht="15">
      <c r="A10" s="837" t="s">
        <v>105</v>
      </c>
      <c r="B10" s="838">
        <v>6.3790689464318291</v>
      </c>
      <c r="C10" s="839">
        <v>11968.23442107285</v>
      </c>
      <c r="D10" s="840">
        <v>12207.599109494307</v>
      </c>
      <c r="E10" s="841">
        <v>0.60733066240767264</v>
      </c>
      <c r="F10" s="842">
        <v>392.13474576271182</v>
      </c>
      <c r="G10" s="843">
        <v>1.0772382821795421</v>
      </c>
      <c r="H10" s="843">
        <v>47.091412742382275</v>
      </c>
      <c r="I10" s="843">
        <v>11.505958829902491</v>
      </c>
      <c r="J10" s="844">
        <v>0.86483871199534335</v>
      </c>
    </row>
    <row r="11" spans="1:11" ht="15">
      <c r="A11" s="837" t="s">
        <v>106</v>
      </c>
      <c r="B11" s="845" t="s">
        <v>100</v>
      </c>
      <c r="C11" s="839" t="s">
        <v>100</v>
      </c>
      <c r="D11" s="840" t="s">
        <v>100</v>
      </c>
      <c r="E11" s="841" t="s">
        <v>100</v>
      </c>
      <c r="F11" s="842" t="s">
        <v>100</v>
      </c>
      <c r="G11" s="843" t="s">
        <v>100</v>
      </c>
      <c r="H11" s="843" t="s">
        <v>100</v>
      </c>
      <c r="I11" s="843" t="s">
        <v>100</v>
      </c>
      <c r="J11" s="844" t="s">
        <v>100</v>
      </c>
    </row>
    <row r="12" spans="1:11" ht="15">
      <c r="A12" s="837" t="s">
        <v>98</v>
      </c>
      <c r="B12" s="838">
        <v>4.8034682596464178</v>
      </c>
      <c r="C12" s="839">
        <v>9863.3845167277577</v>
      </c>
      <c r="D12" s="840">
        <v>10060.652207062312</v>
      </c>
      <c r="E12" s="841">
        <v>-2.6875689753380052</v>
      </c>
      <c r="F12" s="842">
        <v>271.77871387871392</v>
      </c>
      <c r="G12" s="843">
        <v>3.3108889634429359</v>
      </c>
      <c r="H12" s="843">
        <v>18.125</v>
      </c>
      <c r="I12" s="843">
        <v>26.619718309859152</v>
      </c>
      <c r="J12" s="844">
        <v>-4.0361402015631036</v>
      </c>
    </row>
    <row r="13" spans="1:11" ht="15.75" thickBot="1">
      <c r="A13" s="846" t="s">
        <v>107</v>
      </c>
      <c r="B13" s="847">
        <v>6.3577047986284301</v>
      </c>
      <c r="C13" s="848">
        <v>12273.56138731357</v>
      </c>
      <c r="D13" s="849">
        <v>12519.032615059841</v>
      </c>
      <c r="E13" s="850">
        <v>-1.4304983154913504</v>
      </c>
      <c r="F13" s="851">
        <v>279.98570066730218</v>
      </c>
      <c r="G13" s="852">
        <v>0.20693323473078831</v>
      </c>
      <c r="H13" s="852">
        <v>43.306010928961747</v>
      </c>
      <c r="I13" s="852">
        <v>22.730227518959914</v>
      </c>
      <c r="J13" s="853">
        <v>1.1532194128434803</v>
      </c>
    </row>
    <row r="14" spans="1:11" ht="16.5" thickBot="1">
      <c r="A14" s="819" t="s">
        <v>334</v>
      </c>
      <c r="B14" s="820"/>
      <c r="C14" s="820"/>
      <c r="D14" s="820"/>
      <c r="E14" s="820"/>
      <c r="F14" s="820"/>
      <c r="G14" s="820"/>
      <c r="H14" s="820"/>
      <c r="I14" s="820"/>
      <c r="J14" s="821"/>
    </row>
    <row r="15" spans="1:11" ht="15.75" thickBot="1">
      <c r="A15" s="822" t="s">
        <v>22</v>
      </c>
      <c r="B15" s="854">
        <v>6.1166852679122066</v>
      </c>
      <c r="C15" s="855">
        <v>11808.272717977232</v>
      </c>
      <c r="D15" s="856">
        <v>12044.438172336777</v>
      </c>
      <c r="E15" s="826">
        <v>1.6970909404260694</v>
      </c>
      <c r="F15" s="826">
        <v>320.38767553032562</v>
      </c>
      <c r="G15" s="826">
        <v>1.2554141590895396</v>
      </c>
      <c r="H15" s="826">
        <v>21.90857767255509</v>
      </c>
      <c r="I15" s="826">
        <v>100</v>
      </c>
      <c r="J15" s="828" t="s">
        <v>23</v>
      </c>
    </row>
    <row r="16" spans="1:11" ht="15">
      <c r="A16" s="829" t="s">
        <v>103</v>
      </c>
      <c r="B16" s="830">
        <v>6.3607015921354559</v>
      </c>
      <c r="C16" s="831">
        <v>11800.930597653907</v>
      </c>
      <c r="D16" s="832">
        <v>12036.949209606986</v>
      </c>
      <c r="E16" s="833">
        <v>9.7840575769362115</v>
      </c>
      <c r="F16" s="834">
        <v>254.43333333333334</v>
      </c>
      <c r="G16" s="835">
        <v>10.623188405797103</v>
      </c>
      <c r="H16" s="835">
        <v>200</v>
      </c>
      <c r="I16" s="835">
        <v>0.134448760083657</v>
      </c>
      <c r="J16" s="836">
        <v>7.9813903044866241E-2</v>
      </c>
    </row>
    <row r="17" spans="1:10" ht="15">
      <c r="A17" s="837" t="s">
        <v>104</v>
      </c>
      <c r="B17" s="838">
        <v>6.5086801880797633</v>
      </c>
      <c r="C17" s="839">
        <v>12211.407482326009</v>
      </c>
      <c r="D17" s="840">
        <v>12455.635631972529</v>
      </c>
      <c r="E17" s="841">
        <v>1.1178381480248278</v>
      </c>
      <c r="F17" s="842">
        <v>355.87037173352962</v>
      </c>
      <c r="G17" s="843">
        <v>1.5416322004743637</v>
      </c>
      <c r="H17" s="843">
        <v>14.399999999999999</v>
      </c>
      <c r="I17" s="843">
        <v>40.588586794144007</v>
      </c>
      <c r="J17" s="844">
        <v>-2.6640083615653367</v>
      </c>
    </row>
    <row r="18" spans="1:10" ht="15">
      <c r="A18" s="837" t="s">
        <v>105</v>
      </c>
      <c r="B18" s="838">
        <v>6.3793091771584196</v>
      </c>
      <c r="C18" s="839">
        <v>11968.685135381649</v>
      </c>
      <c r="D18" s="840">
        <v>12208.058838089282</v>
      </c>
      <c r="E18" s="841">
        <v>1.5291809077441865</v>
      </c>
      <c r="F18" s="842">
        <v>385.88597285067874</v>
      </c>
      <c r="G18" s="843">
        <v>2.39807449187539</v>
      </c>
      <c r="H18" s="843">
        <v>37.837837837837839</v>
      </c>
      <c r="I18" s="843">
        <v>9.9043919928293995</v>
      </c>
      <c r="J18" s="844">
        <v>1.1446032476099486</v>
      </c>
    </row>
    <row r="19" spans="1:10" ht="15">
      <c r="A19" s="837" t="s">
        <v>106</v>
      </c>
      <c r="B19" s="845" t="s">
        <v>100</v>
      </c>
      <c r="C19" s="839" t="s">
        <v>100</v>
      </c>
      <c r="D19" s="840" t="s">
        <v>100</v>
      </c>
      <c r="E19" s="841" t="s">
        <v>100</v>
      </c>
      <c r="F19" s="842" t="s">
        <v>100</v>
      </c>
      <c r="G19" s="843" t="s">
        <v>100</v>
      </c>
      <c r="H19" s="843" t="s">
        <v>100</v>
      </c>
      <c r="I19" s="843" t="s">
        <v>100</v>
      </c>
      <c r="J19" s="844" t="s">
        <v>100</v>
      </c>
    </row>
    <row r="20" spans="1:10" ht="15">
      <c r="A20" s="837" t="s">
        <v>98</v>
      </c>
      <c r="B20" s="838">
        <v>4.981010895460642</v>
      </c>
      <c r="C20" s="839">
        <v>10227.948450637869</v>
      </c>
      <c r="D20" s="840">
        <v>10432.507419650627</v>
      </c>
      <c r="E20" s="841">
        <v>1.8948220519122503</v>
      </c>
      <c r="F20" s="842">
        <v>275.5530383795309</v>
      </c>
      <c r="G20" s="843">
        <v>0.40313266246961083</v>
      </c>
      <c r="H20" s="843">
        <v>16.232961586121437</v>
      </c>
      <c r="I20" s="843">
        <v>28.025097101882285</v>
      </c>
      <c r="J20" s="844">
        <v>-1.3684559849871398</v>
      </c>
    </row>
    <row r="21" spans="1:10" ht="15.75" thickBot="1">
      <c r="A21" s="846" t="s">
        <v>107</v>
      </c>
      <c r="B21" s="847">
        <v>6.6133642486532169</v>
      </c>
      <c r="C21" s="848">
        <v>12767.112449137485</v>
      </c>
      <c r="D21" s="849">
        <v>13022.454698120235</v>
      </c>
      <c r="E21" s="850">
        <v>1.2913607084281988</v>
      </c>
      <c r="F21" s="851">
        <v>281.80930720783766</v>
      </c>
      <c r="G21" s="852">
        <v>2.397361392570283</v>
      </c>
      <c r="H21" s="852">
        <v>40.373280943025541</v>
      </c>
      <c r="I21" s="852">
        <v>21.347475351060652</v>
      </c>
      <c r="J21" s="853">
        <v>2.8080471958976574</v>
      </c>
    </row>
    <row r="22" spans="1:10" ht="16.5" thickBot="1">
      <c r="A22" s="819" t="s">
        <v>338</v>
      </c>
      <c r="B22" s="820"/>
      <c r="C22" s="820"/>
      <c r="D22" s="820"/>
      <c r="E22" s="820"/>
      <c r="F22" s="820"/>
      <c r="G22" s="820"/>
      <c r="H22" s="820"/>
      <c r="I22" s="820"/>
      <c r="J22" s="821"/>
    </row>
    <row r="23" spans="1:10" ht="15.75" thickBot="1">
      <c r="A23" s="822" t="s">
        <v>22</v>
      </c>
      <c r="B23" s="854">
        <v>5.4560693892147016</v>
      </c>
      <c r="C23" s="855">
        <v>10532.95248883147</v>
      </c>
      <c r="D23" s="856">
        <v>10743.6115386081</v>
      </c>
      <c r="E23" s="826">
        <v>2.8146006206284895</v>
      </c>
      <c r="F23" s="826">
        <v>310.95780624499605</v>
      </c>
      <c r="G23" s="826">
        <v>2.7451235225317103</v>
      </c>
      <c r="H23" s="826">
        <v>25.653923541247487</v>
      </c>
      <c r="I23" s="826">
        <v>100</v>
      </c>
      <c r="J23" s="828" t="s">
        <v>23</v>
      </c>
    </row>
    <row r="24" spans="1:10" ht="15">
      <c r="A24" s="829" t="s">
        <v>103</v>
      </c>
      <c r="B24" s="857" t="s">
        <v>100</v>
      </c>
      <c r="C24" s="831" t="s">
        <v>100</v>
      </c>
      <c r="D24" s="832" t="s">
        <v>100</v>
      </c>
      <c r="E24" s="833" t="s">
        <v>100</v>
      </c>
      <c r="F24" s="834" t="s">
        <v>100</v>
      </c>
      <c r="G24" s="835" t="s">
        <v>100</v>
      </c>
      <c r="H24" s="858" t="s">
        <v>100</v>
      </c>
      <c r="I24" s="858" t="s">
        <v>100</v>
      </c>
      <c r="J24" s="867" t="s">
        <v>100</v>
      </c>
    </row>
    <row r="25" spans="1:10" ht="15">
      <c r="A25" s="837" t="s">
        <v>104</v>
      </c>
      <c r="B25" s="845">
        <v>6.0911483129418507</v>
      </c>
      <c r="C25" s="839">
        <v>11428.045615275516</v>
      </c>
      <c r="D25" s="840">
        <v>11656.606527581027</v>
      </c>
      <c r="E25" s="841">
        <v>1.7394661878029534</v>
      </c>
      <c r="F25" s="842">
        <v>366.83937007874016</v>
      </c>
      <c r="G25" s="843">
        <v>3.262526575145082</v>
      </c>
      <c r="H25" s="843">
        <v>23.902439024390244</v>
      </c>
      <c r="I25" s="1100">
        <v>20.336269015212167</v>
      </c>
      <c r="J25" s="1101">
        <v>-0.28747343951620152</v>
      </c>
    </row>
    <row r="26" spans="1:10" ht="15">
      <c r="A26" s="837" t="s">
        <v>105</v>
      </c>
      <c r="B26" s="838">
        <v>6.185260608183528</v>
      </c>
      <c r="C26" s="839">
        <v>11604.61652567266</v>
      </c>
      <c r="D26" s="840">
        <v>11836.708856186113</v>
      </c>
      <c r="E26" s="841">
        <v>1.5858597397741216</v>
      </c>
      <c r="F26" s="842">
        <v>417.18676470588235</v>
      </c>
      <c r="G26" s="843">
        <v>1.280669695257012</v>
      </c>
      <c r="H26" s="843">
        <v>30.76923076923077</v>
      </c>
      <c r="I26" s="843">
        <v>5.4443554843875104</v>
      </c>
      <c r="J26" s="844">
        <v>0.21296715440763059</v>
      </c>
    </row>
    <row r="27" spans="1:10" ht="15">
      <c r="A27" s="837" t="s">
        <v>106</v>
      </c>
      <c r="B27" s="845" t="s">
        <v>100</v>
      </c>
      <c r="C27" s="839" t="s">
        <v>100</v>
      </c>
      <c r="D27" s="840" t="s">
        <v>100</v>
      </c>
      <c r="E27" s="841" t="s">
        <v>100</v>
      </c>
      <c r="F27" s="842" t="s">
        <v>100</v>
      </c>
      <c r="G27" s="843" t="s">
        <v>100</v>
      </c>
      <c r="H27" s="843" t="s">
        <v>100</v>
      </c>
      <c r="I27" s="843" t="s">
        <v>100</v>
      </c>
      <c r="J27" s="844" t="s">
        <v>100</v>
      </c>
    </row>
    <row r="28" spans="1:10" ht="15">
      <c r="A28" s="837" t="s">
        <v>98</v>
      </c>
      <c r="B28" s="845">
        <v>4.733923472592414</v>
      </c>
      <c r="C28" s="839">
        <v>9720.582079245205</v>
      </c>
      <c r="D28" s="840">
        <v>9914.9937208301089</v>
      </c>
      <c r="E28" s="841">
        <v>3.1461213347685977</v>
      </c>
      <c r="F28" s="842">
        <v>285.12344827586207</v>
      </c>
      <c r="G28" s="843">
        <v>2.6816585120536156</v>
      </c>
      <c r="H28" s="843">
        <v>16.93548387096774</v>
      </c>
      <c r="I28" s="843">
        <v>58.046437149719779</v>
      </c>
      <c r="J28" s="844">
        <v>-4.3278083231172388</v>
      </c>
    </row>
    <row r="29" spans="1:10" ht="15.75" thickBot="1">
      <c r="A29" s="846" t="s">
        <v>107</v>
      </c>
      <c r="B29" s="847">
        <v>5.9224186616368559</v>
      </c>
      <c r="C29" s="848">
        <v>11433.240659530609</v>
      </c>
      <c r="D29" s="849">
        <v>11661.905472721222</v>
      </c>
      <c r="E29" s="850">
        <v>-0.787682340321331</v>
      </c>
      <c r="F29" s="851">
        <v>297.6529702970297</v>
      </c>
      <c r="G29" s="852">
        <v>1.1528167789839021</v>
      </c>
      <c r="H29" s="852">
        <v>72.649572649572647</v>
      </c>
      <c r="I29" s="852">
        <v>16.172938350680543</v>
      </c>
      <c r="J29" s="853">
        <v>4.4023146082258151</v>
      </c>
    </row>
    <row r="30" spans="1:10" ht="15">
      <c r="A30" s="947"/>
    </row>
    <row r="31" spans="1:10">
      <c r="A31" s="77" t="s">
        <v>313</v>
      </c>
    </row>
    <row r="32" spans="1:10" ht="15.75" thickBot="1">
      <c r="A32" s="59" t="s">
        <v>61</v>
      </c>
      <c r="B32" s="60"/>
    </row>
    <row r="33" spans="1:8" ht="15" thickBot="1">
      <c r="A33" s="644" t="s">
        <v>59</v>
      </c>
      <c r="B33" s="1177" t="s">
        <v>60</v>
      </c>
      <c r="C33" s="1178"/>
      <c r="D33" s="1178"/>
      <c r="E33" s="1178"/>
      <c r="F33" s="1178"/>
      <c r="G33" s="1178"/>
      <c r="H33" s="1179"/>
    </row>
    <row r="34" spans="1:8" ht="15.75">
      <c r="A34" s="645" t="s">
        <v>63</v>
      </c>
      <c r="B34" s="1183" t="s">
        <v>64</v>
      </c>
      <c r="C34" s="1184"/>
      <c r="D34" s="1184"/>
      <c r="E34" s="1184"/>
      <c r="F34" s="1184"/>
      <c r="G34" s="1184"/>
      <c r="H34" s="1185"/>
    </row>
    <row r="35" spans="1:8" ht="15.75">
      <c r="A35" s="642" t="s">
        <v>65</v>
      </c>
      <c r="B35" s="1180" t="s">
        <v>66</v>
      </c>
      <c r="C35" s="1181"/>
      <c r="D35" s="1181"/>
      <c r="E35" s="1181"/>
      <c r="F35" s="1181"/>
      <c r="G35" s="1181"/>
      <c r="H35" s="1182"/>
    </row>
    <row r="36" spans="1:8" ht="16.5" thickBot="1">
      <c r="A36" s="643" t="s">
        <v>67</v>
      </c>
      <c r="B36" s="1186" t="s">
        <v>62</v>
      </c>
      <c r="C36" s="1187"/>
      <c r="D36" s="1187"/>
      <c r="E36" s="1187"/>
      <c r="F36" s="1187"/>
      <c r="G36" s="1187"/>
      <c r="H36" s="1188"/>
    </row>
    <row r="37" spans="1:8">
      <c r="A37" s="1176"/>
      <c r="B37" s="117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topLeftCell="A277" zoomScale="90" zoomScaleNormal="90" workbookViewId="0">
      <selection activeCell="K324" sqref="K324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2" t="s">
        <v>342</v>
      </c>
      <c r="B1" s="762"/>
      <c r="C1" s="763"/>
      <c r="D1" s="763"/>
      <c r="E1" s="874" t="s">
        <v>378</v>
      </c>
      <c r="G1" s="764"/>
      <c r="H1" s="763"/>
      <c r="I1" s="763"/>
      <c r="J1" s="763"/>
      <c r="K1" s="763"/>
    </row>
    <row r="2" spans="1:12" ht="15" customHeight="1" thickBot="1">
      <c r="A2" s="765" t="s">
        <v>343</v>
      </c>
      <c r="B2" s="765"/>
      <c r="C2" s="763"/>
      <c r="D2" s="763"/>
      <c r="E2" s="763"/>
      <c r="F2" s="764"/>
      <c r="G2" s="763"/>
      <c r="H2" s="763"/>
      <c r="I2" s="763"/>
      <c r="J2" s="763"/>
      <c r="K2" s="763"/>
    </row>
    <row r="3" spans="1:12" ht="21" thickBot="1">
      <c r="A3" s="1041" t="s">
        <v>8</v>
      </c>
      <c r="B3" s="1031"/>
      <c r="C3" s="1031"/>
      <c r="D3" s="1031"/>
      <c r="E3" s="1031"/>
      <c r="F3" s="1031"/>
      <c r="G3" s="1031"/>
      <c r="H3" s="1031"/>
      <c r="I3" s="1031"/>
      <c r="J3" s="1031"/>
      <c r="K3" s="1031"/>
      <c r="L3" s="1042"/>
    </row>
    <row r="4" spans="1:12">
      <c r="A4" s="27"/>
      <c r="B4" s="28"/>
      <c r="C4" s="3" t="s">
        <v>9</v>
      </c>
      <c r="D4" s="3"/>
      <c r="E4" s="3"/>
      <c r="F4" s="3"/>
      <c r="G4" s="1033"/>
      <c r="H4" s="1194" t="s">
        <v>10</v>
      </c>
      <c r="I4" s="1195"/>
      <c r="J4" s="1065" t="s">
        <v>11</v>
      </c>
      <c r="K4" s="1034" t="s">
        <v>12</v>
      </c>
      <c r="L4" s="1035"/>
    </row>
    <row r="5" spans="1:12" ht="15.75">
      <c r="A5" s="29" t="s">
        <v>13</v>
      </c>
      <c r="B5" s="30" t="s">
        <v>14</v>
      </c>
      <c r="C5" s="1036" t="s">
        <v>40</v>
      </c>
      <c r="D5" s="1036"/>
      <c r="E5" s="1037" t="s">
        <v>41</v>
      </c>
      <c r="F5" s="1038"/>
      <c r="G5" s="1066"/>
      <c r="H5" s="1192" t="s">
        <v>15</v>
      </c>
      <c r="I5" s="1193"/>
      <c r="J5" s="1067" t="s">
        <v>16</v>
      </c>
      <c r="K5" s="1039" t="s">
        <v>17</v>
      </c>
      <c r="L5" s="1040"/>
    </row>
    <row r="6" spans="1:12" ht="26.25" thickBot="1">
      <c r="A6" s="31" t="s">
        <v>18</v>
      </c>
      <c r="B6" s="32" t="s">
        <v>19</v>
      </c>
      <c r="C6" s="946" t="s">
        <v>379</v>
      </c>
      <c r="D6" s="1155" t="s">
        <v>365</v>
      </c>
      <c r="E6" s="1026" t="s">
        <v>379</v>
      </c>
      <c r="F6" s="1027" t="s">
        <v>365</v>
      </c>
      <c r="G6" s="1064" t="s">
        <v>20</v>
      </c>
      <c r="H6" s="81" t="s">
        <v>379</v>
      </c>
      <c r="I6" s="960" t="s">
        <v>20</v>
      </c>
      <c r="J6" s="1068" t="s">
        <v>20</v>
      </c>
      <c r="K6" s="1028" t="s">
        <v>379</v>
      </c>
      <c r="L6" s="1069" t="s">
        <v>21</v>
      </c>
    </row>
    <row r="7" spans="1:12" ht="15" thickBot="1">
      <c r="A7" s="33" t="s">
        <v>22</v>
      </c>
      <c r="B7" s="34" t="s">
        <v>23</v>
      </c>
      <c r="C7" s="82">
        <v>11611.299158366501</v>
      </c>
      <c r="D7" s="82">
        <v>11546.078107726515</v>
      </c>
      <c r="E7" s="83">
        <v>11843.525141533832</v>
      </c>
      <c r="F7" s="691">
        <v>11776.999669881045</v>
      </c>
      <c r="G7" s="1070">
        <v>0.56487622923962411</v>
      </c>
      <c r="H7" s="84">
        <v>318.81608599394087</v>
      </c>
      <c r="I7" s="84">
        <v>1.4128046733059014</v>
      </c>
      <c r="J7" s="85">
        <v>29.43216951964407</v>
      </c>
      <c r="K7" s="84">
        <v>100</v>
      </c>
      <c r="L7" s="1071" t="s">
        <v>23</v>
      </c>
    </row>
    <row r="8" spans="1:12" ht="15" thickBot="1">
      <c r="A8" s="35"/>
      <c r="B8" s="36"/>
      <c r="C8" s="86"/>
      <c r="D8" s="86"/>
      <c r="E8" s="86"/>
      <c r="F8" s="86"/>
      <c r="G8" s="1072"/>
      <c r="H8" s="85"/>
      <c r="I8" s="85"/>
      <c r="J8" s="85"/>
      <c r="K8" s="85"/>
      <c r="L8" s="1073"/>
    </row>
    <row r="9" spans="1:12" ht="15">
      <c r="A9" s="37" t="s">
        <v>108</v>
      </c>
      <c r="B9" s="38" t="s">
        <v>23</v>
      </c>
      <c r="C9" s="87">
        <v>12104.311165830675</v>
      </c>
      <c r="D9" s="87">
        <v>10782.273039215688</v>
      </c>
      <c r="E9" s="88">
        <v>12346.397389147289</v>
      </c>
      <c r="F9" s="88">
        <v>10997.918500000002</v>
      </c>
      <c r="G9" s="1074">
        <v>12.261219149307999</v>
      </c>
      <c r="H9" s="89">
        <v>280.41304347826087</v>
      </c>
      <c r="I9" s="89">
        <v>40.206521739130437</v>
      </c>
      <c r="J9" s="89">
        <v>228.57142857142856</v>
      </c>
      <c r="K9" s="89">
        <v>0.13400139827546026</v>
      </c>
      <c r="L9" s="1075">
        <v>8.121503223971635E-2</v>
      </c>
    </row>
    <row r="10" spans="1:12" ht="15">
      <c r="A10" s="46" t="s">
        <v>109</v>
      </c>
      <c r="B10" s="90" t="s">
        <v>23</v>
      </c>
      <c r="C10" s="91">
        <v>12121.212685433835</v>
      </c>
      <c r="D10" s="91">
        <v>12102.90869449922</v>
      </c>
      <c r="E10" s="92">
        <v>12363.636939142512</v>
      </c>
      <c r="F10" s="92">
        <v>12344.966868389205</v>
      </c>
      <c r="G10" s="1076">
        <v>0.15123629696499466</v>
      </c>
      <c r="H10" s="93">
        <v>354.04217656012179</v>
      </c>
      <c r="I10" s="93">
        <v>0.14367131252345108</v>
      </c>
      <c r="J10" s="93">
        <v>28.949950932286555</v>
      </c>
      <c r="K10" s="93">
        <v>38.277790724772778</v>
      </c>
      <c r="L10" s="1077">
        <v>-0.14314283981511267</v>
      </c>
    </row>
    <row r="11" spans="1:12" ht="15">
      <c r="A11" s="39" t="s">
        <v>110</v>
      </c>
      <c r="B11" s="40" t="s">
        <v>23</v>
      </c>
      <c r="C11" s="94">
        <v>11953.67566332663</v>
      </c>
      <c r="D11" s="94">
        <v>11834.632291407739</v>
      </c>
      <c r="E11" s="95">
        <v>12192.749176593163</v>
      </c>
      <c r="F11" s="95">
        <v>12071.324937235893</v>
      </c>
      <c r="G11" s="1078">
        <v>1.0058899084285053</v>
      </c>
      <c r="H11" s="96">
        <v>390.76229782487457</v>
      </c>
      <c r="I11" s="96">
        <v>1.5771762199591575</v>
      </c>
      <c r="J11" s="96">
        <v>42.868525896414347</v>
      </c>
      <c r="K11" s="96">
        <v>10.446282917734793</v>
      </c>
      <c r="L11" s="1079">
        <v>0.98244157846927749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078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079" t="s">
        <v>100</v>
      </c>
    </row>
    <row r="13" spans="1:12" ht="15">
      <c r="A13" s="39" t="s">
        <v>98</v>
      </c>
      <c r="B13" s="40" t="s">
        <v>23</v>
      </c>
      <c r="C13" s="94">
        <v>9977.6089610458603</v>
      </c>
      <c r="D13" s="94">
        <v>9993.0105182276475</v>
      </c>
      <c r="E13" s="95">
        <v>10177.161140266777</v>
      </c>
      <c r="F13" s="95">
        <v>10192.870728592201</v>
      </c>
      <c r="G13" s="1078">
        <v>-0.1541232960147032</v>
      </c>
      <c r="H13" s="96">
        <v>275.10409252669041</v>
      </c>
      <c r="I13" s="96">
        <v>2.1014570942668342</v>
      </c>
      <c r="J13" s="96">
        <v>17.246175243393601</v>
      </c>
      <c r="K13" s="96">
        <v>29.468655325099046</v>
      </c>
      <c r="L13" s="1079">
        <v>-3.0628279717865574</v>
      </c>
    </row>
    <row r="14" spans="1:12" ht="15.75" thickBot="1">
      <c r="A14" s="41" t="s">
        <v>112</v>
      </c>
      <c r="B14" s="42" t="s">
        <v>23</v>
      </c>
      <c r="C14" s="97">
        <v>12416.944963490083</v>
      </c>
      <c r="D14" s="97">
        <v>12466.833793400316</v>
      </c>
      <c r="E14" s="98">
        <v>12665.283862759885</v>
      </c>
      <c r="F14" s="98">
        <v>12716.170469268322</v>
      </c>
      <c r="G14" s="1080">
        <v>-0.40017241536212789</v>
      </c>
      <c r="H14" s="99">
        <v>281.59661290322578</v>
      </c>
      <c r="I14" s="99">
        <v>1.1420508336438278</v>
      </c>
      <c r="J14" s="99">
        <v>43.62934362934363</v>
      </c>
      <c r="K14" s="99">
        <v>21.673269634117919</v>
      </c>
      <c r="L14" s="1081">
        <v>2.1423142008926703</v>
      </c>
    </row>
    <row r="15" spans="1:12" ht="15" thickBot="1">
      <c r="A15" s="35"/>
      <c r="B15" s="43"/>
      <c r="C15" s="86"/>
      <c r="D15" s="86"/>
      <c r="E15" s="86"/>
      <c r="F15" s="86"/>
      <c r="G15" s="1072"/>
      <c r="H15" s="85"/>
      <c r="I15" s="85"/>
      <c r="J15" s="85"/>
      <c r="K15" s="85"/>
      <c r="L15" s="1073"/>
    </row>
    <row r="16" spans="1:12" ht="14.25">
      <c r="A16" s="44" t="s">
        <v>113</v>
      </c>
      <c r="B16" s="45" t="s">
        <v>25</v>
      </c>
      <c r="C16" s="100" t="s">
        <v>256</v>
      </c>
      <c r="D16" s="100" t="s">
        <v>100</v>
      </c>
      <c r="E16" s="101" t="s">
        <v>256</v>
      </c>
      <c r="F16" s="101" t="s">
        <v>100</v>
      </c>
      <c r="G16" s="1082" t="s">
        <v>100</v>
      </c>
      <c r="H16" s="102" t="s">
        <v>256</v>
      </c>
      <c r="I16" s="102" t="s">
        <v>100</v>
      </c>
      <c r="J16" s="103" t="s">
        <v>100</v>
      </c>
      <c r="K16" s="103" t="s">
        <v>256</v>
      </c>
      <c r="L16" s="1083" t="s">
        <v>100</v>
      </c>
    </row>
    <row r="17" spans="1:12" ht="15">
      <c r="A17" s="46" t="s">
        <v>113</v>
      </c>
      <c r="B17" s="47" t="s">
        <v>26</v>
      </c>
      <c r="C17" s="94" t="s">
        <v>256</v>
      </c>
      <c r="D17" s="94" t="s">
        <v>100</v>
      </c>
      <c r="E17" s="95" t="s">
        <v>256</v>
      </c>
      <c r="F17" s="95" t="s">
        <v>100</v>
      </c>
      <c r="G17" s="1078" t="s">
        <v>100</v>
      </c>
      <c r="H17" s="96" t="s">
        <v>256</v>
      </c>
      <c r="I17" s="96" t="s">
        <v>100</v>
      </c>
      <c r="J17" s="104" t="s">
        <v>100</v>
      </c>
      <c r="K17" s="104" t="s">
        <v>256</v>
      </c>
      <c r="L17" s="1084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8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84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 t="s">
        <v>100</v>
      </c>
      <c r="E19" s="106" t="s">
        <v>256</v>
      </c>
      <c r="F19" s="106" t="s">
        <v>100</v>
      </c>
      <c r="G19" s="1085" t="s">
        <v>100</v>
      </c>
      <c r="H19" s="107" t="s">
        <v>256</v>
      </c>
      <c r="I19" s="107" t="s">
        <v>100</v>
      </c>
      <c r="J19" s="108" t="s">
        <v>100</v>
      </c>
      <c r="K19" s="108" t="s">
        <v>100</v>
      </c>
      <c r="L19" s="1086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 t="s">
        <v>100</v>
      </c>
      <c r="E20" s="95" t="s">
        <v>256</v>
      </c>
      <c r="F20" s="95" t="s">
        <v>100</v>
      </c>
      <c r="G20" s="1078" t="s">
        <v>100</v>
      </c>
      <c r="H20" s="96" t="s">
        <v>256</v>
      </c>
      <c r="I20" s="96" t="s">
        <v>100</v>
      </c>
      <c r="J20" s="104" t="s">
        <v>100</v>
      </c>
      <c r="K20" s="104" t="s">
        <v>256</v>
      </c>
      <c r="L20" s="1084" t="s">
        <v>100</v>
      </c>
    </row>
    <row r="21" spans="1:12" ht="15">
      <c r="A21" s="46" t="s">
        <v>113</v>
      </c>
      <c r="B21" s="47" t="s">
        <v>30</v>
      </c>
      <c r="C21" s="94" t="s">
        <v>256</v>
      </c>
      <c r="D21" s="94" t="s">
        <v>100</v>
      </c>
      <c r="E21" s="95" t="s">
        <v>256</v>
      </c>
      <c r="F21" s="95" t="s">
        <v>100</v>
      </c>
      <c r="G21" s="1078" t="s">
        <v>100</v>
      </c>
      <c r="H21" s="96" t="s">
        <v>256</v>
      </c>
      <c r="I21" s="96" t="s">
        <v>100</v>
      </c>
      <c r="J21" s="104" t="s">
        <v>100</v>
      </c>
      <c r="K21" s="104" t="s">
        <v>256</v>
      </c>
      <c r="L21" s="1084" t="s">
        <v>100</v>
      </c>
    </row>
    <row r="22" spans="1:12" ht="14.25">
      <c r="A22" s="44" t="s">
        <v>113</v>
      </c>
      <c r="B22" s="48" t="s">
        <v>31</v>
      </c>
      <c r="C22" s="105">
        <v>11946.025584741235</v>
      </c>
      <c r="D22" s="105">
        <v>10782.273039215688</v>
      </c>
      <c r="E22" s="106">
        <v>12184.946096436061</v>
      </c>
      <c r="F22" s="106">
        <v>10997.918500000002</v>
      </c>
      <c r="G22" s="1085">
        <v>10.793202335842539</v>
      </c>
      <c r="H22" s="107">
        <v>280.55882352941177</v>
      </c>
      <c r="I22" s="107">
        <v>40.279411764705884</v>
      </c>
      <c r="J22" s="108">
        <v>142.85714285714286</v>
      </c>
      <c r="K22" s="108">
        <v>9.9044511768818469E-2</v>
      </c>
      <c r="L22" s="1086">
        <v>4.6258145733074553E-2</v>
      </c>
    </row>
    <row r="23" spans="1:12" ht="15">
      <c r="A23" s="46" t="s">
        <v>113</v>
      </c>
      <c r="B23" s="47" t="s">
        <v>32</v>
      </c>
      <c r="C23" s="94">
        <v>11924.807843137254</v>
      </c>
      <c r="D23" s="94">
        <v>10154.951960784312</v>
      </c>
      <c r="E23" s="95">
        <v>12163.304</v>
      </c>
      <c r="F23" s="95">
        <v>10358.050999999999</v>
      </c>
      <c r="G23" s="1078">
        <v>17.428500786489664</v>
      </c>
      <c r="H23" s="96">
        <v>281.3</v>
      </c>
      <c r="I23" s="96">
        <v>56.277777777777786</v>
      </c>
      <c r="J23" s="104">
        <v>200</v>
      </c>
      <c r="K23" s="104">
        <v>8.7392216266604525E-2</v>
      </c>
      <c r="L23" s="1084">
        <v>4.9687669098216015E-2</v>
      </c>
    </row>
    <row r="24" spans="1:12" ht="15.75" thickBot="1">
      <c r="A24" s="49" t="s">
        <v>113</v>
      </c>
      <c r="B24" s="50" t="s">
        <v>33</v>
      </c>
      <c r="C24" s="109" t="s">
        <v>256</v>
      </c>
      <c r="D24" s="109" t="s">
        <v>256</v>
      </c>
      <c r="E24" s="110" t="s">
        <v>256</v>
      </c>
      <c r="F24" s="110" t="s">
        <v>256</v>
      </c>
      <c r="G24" s="1087" t="s">
        <v>100</v>
      </c>
      <c r="H24" s="104" t="s">
        <v>256</v>
      </c>
      <c r="I24" s="104" t="s">
        <v>100</v>
      </c>
      <c r="J24" s="104" t="s">
        <v>100</v>
      </c>
      <c r="K24" s="104" t="s">
        <v>256</v>
      </c>
      <c r="L24" s="1084" t="s">
        <v>100</v>
      </c>
    </row>
    <row r="25" spans="1:12" ht="15" thickBot="1">
      <c r="A25" s="35"/>
      <c r="B25" s="43"/>
      <c r="C25" s="86"/>
      <c r="D25" s="86"/>
      <c r="E25" s="86"/>
      <c r="F25" s="86"/>
      <c r="G25" s="1072"/>
      <c r="H25" s="85"/>
      <c r="I25" s="85"/>
      <c r="J25" s="85"/>
      <c r="K25" s="85"/>
      <c r="L25" s="1073"/>
    </row>
    <row r="26" spans="1:12" ht="14.25">
      <c r="A26" s="44" t="s">
        <v>114</v>
      </c>
      <c r="B26" s="45" t="s">
        <v>25</v>
      </c>
      <c r="C26" s="100">
        <v>12732.654192458132</v>
      </c>
      <c r="D26" s="100">
        <v>12800.879865884472</v>
      </c>
      <c r="E26" s="101">
        <v>12987.307276307296</v>
      </c>
      <c r="F26" s="101">
        <v>13056.897463202162</v>
      </c>
      <c r="G26" s="1082">
        <v>-0.53297643709763098</v>
      </c>
      <c r="H26" s="102">
        <v>417.5272237196765</v>
      </c>
      <c r="I26" s="102">
        <v>-0.91932379356863014</v>
      </c>
      <c r="J26" s="103">
        <v>17.405063291139243</v>
      </c>
      <c r="K26" s="103">
        <v>2.161500815660685</v>
      </c>
      <c r="L26" s="1083">
        <v>-0.22142656538146888</v>
      </c>
    </row>
    <row r="27" spans="1:12" ht="15">
      <c r="A27" s="46" t="s">
        <v>114</v>
      </c>
      <c r="B27" s="47" t="s">
        <v>26</v>
      </c>
      <c r="C27" s="94">
        <v>12829.308823529413</v>
      </c>
      <c r="D27" s="94">
        <v>12855.132352941177</v>
      </c>
      <c r="E27" s="95">
        <v>13085.895</v>
      </c>
      <c r="F27" s="95">
        <v>13112.235000000001</v>
      </c>
      <c r="G27" s="1078">
        <v>-0.20088108549000339</v>
      </c>
      <c r="H27" s="96">
        <v>408.2</v>
      </c>
      <c r="I27" s="96">
        <v>-0.63291139240506888</v>
      </c>
      <c r="J27" s="104">
        <v>8.3769633507853403</v>
      </c>
      <c r="K27" s="104">
        <v>1.2060125844791425</v>
      </c>
      <c r="L27" s="1084">
        <v>-0.2343011173532985</v>
      </c>
    </row>
    <row r="28" spans="1:12" ht="15">
      <c r="A28" s="46" t="s">
        <v>114</v>
      </c>
      <c r="B28" s="47" t="s">
        <v>27</v>
      </c>
      <c r="C28" s="94">
        <v>12616.641176470588</v>
      </c>
      <c r="D28" s="94">
        <v>12723.061764705881</v>
      </c>
      <c r="E28" s="95">
        <v>12868.974</v>
      </c>
      <c r="F28" s="95">
        <v>12977.522999999999</v>
      </c>
      <c r="G28" s="1078">
        <v>-0.83643850987587598</v>
      </c>
      <c r="H28" s="96">
        <v>429.3</v>
      </c>
      <c r="I28" s="96">
        <v>-1.8967093235831833</v>
      </c>
      <c r="J28" s="104">
        <v>31.2</v>
      </c>
      <c r="K28" s="104">
        <v>0.9554882311815428</v>
      </c>
      <c r="L28" s="1084">
        <v>1.2874551971830073E-2</v>
      </c>
    </row>
    <row r="29" spans="1:12" ht="14.25">
      <c r="A29" s="44" t="s">
        <v>114</v>
      </c>
      <c r="B29" s="48" t="s">
        <v>28</v>
      </c>
      <c r="C29" s="105">
        <v>12330.318348296911</v>
      </c>
      <c r="D29" s="105">
        <v>12344.617521872136</v>
      </c>
      <c r="E29" s="106">
        <v>12576.924715262849</v>
      </c>
      <c r="F29" s="106">
        <v>12591.50987230958</v>
      </c>
      <c r="G29" s="1085">
        <v>-0.11583326538786187</v>
      </c>
      <c r="H29" s="107">
        <v>380.5570016474465</v>
      </c>
      <c r="I29" s="107">
        <v>0.94004940375290236</v>
      </c>
      <c r="J29" s="108">
        <v>27.610371408549405</v>
      </c>
      <c r="K29" s="108">
        <v>10.609415054765789</v>
      </c>
      <c r="L29" s="1086">
        <v>-0.15146270709229093</v>
      </c>
    </row>
    <row r="30" spans="1:12" ht="15">
      <c r="A30" s="46" t="s">
        <v>114</v>
      </c>
      <c r="B30" s="47" t="s">
        <v>29</v>
      </c>
      <c r="C30" s="94">
        <v>12292.330392156862</v>
      </c>
      <c r="D30" s="94">
        <v>12393.483333333332</v>
      </c>
      <c r="E30" s="95">
        <v>12538.177</v>
      </c>
      <c r="F30" s="95">
        <v>12641.352999999999</v>
      </c>
      <c r="G30" s="1078">
        <v>-0.81617845811282597</v>
      </c>
      <c r="H30" s="96">
        <v>372.5</v>
      </c>
      <c r="I30" s="96">
        <v>1.831601968288679</v>
      </c>
      <c r="J30" s="104">
        <v>33.936022253129345</v>
      </c>
      <c r="K30" s="104">
        <v>5.6105802843160104</v>
      </c>
      <c r="L30" s="1084">
        <v>0.18866640150174341</v>
      </c>
    </row>
    <row r="31" spans="1:12" ht="15">
      <c r="A31" s="46" t="s">
        <v>114</v>
      </c>
      <c r="B31" s="47" t="s">
        <v>30</v>
      </c>
      <c r="C31" s="94">
        <v>12371.075490196077</v>
      </c>
      <c r="D31" s="94">
        <v>12297.873529411765</v>
      </c>
      <c r="E31" s="95">
        <v>12618.496999999999</v>
      </c>
      <c r="F31" s="95">
        <v>12543.831</v>
      </c>
      <c r="G31" s="1078">
        <v>0.59524080003947166</v>
      </c>
      <c r="H31" s="96">
        <v>389.6</v>
      </c>
      <c r="I31" s="96">
        <v>0.30895983522143294</v>
      </c>
      <c r="J31" s="104">
        <v>21.1864406779661</v>
      </c>
      <c r="K31" s="104">
        <v>4.9988347704497791</v>
      </c>
      <c r="L31" s="1084">
        <v>-0.34012910859403345</v>
      </c>
    </row>
    <row r="32" spans="1:12" ht="14.25">
      <c r="A32" s="44" t="s">
        <v>114</v>
      </c>
      <c r="B32" s="48" t="s">
        <v>31</v>
      </c>
      <c r="C32" s="105">
        <v>11959.109842283011</v>
      </c>
      <c r="D32" s="105">
        <v>11905.582914451754</v>
      </c>
      <c r="E32" s="106">
        <v>12198.292039128672</v>
      </c>
      <c r="F32" s="106">
        <v>12143.694572740789</v>
      </c>
      <c r="G32" s="1085">
        <v>0.44959518753410088</v>
      </c>
      <c r="H32" s="107">
        <v>337.63366834170853</v>
      </c>
      <c r="I32" s="107">
        <v>0.14611635759051822</v>
      </c>
      <c r="J32" s="108">
        <v>30.608591885441527</v>
      </c>
      <c r="K32" s="108">
        <v>25.506874854346307</v>
      </c>
      <c r="L32" s="1086">
        <v>0.22974643265865069</v>
      </c>
    </row>
    <row r="33" spans="1:12" ht="15">
      <c r="A33" s="46" t="s">
        <v>114</v>
      </c>
      <c r="B33" s="47" t="s">
        <v>32</v>
      </c>
      <c r="C33" s="94">
        <v>11952.695098039216</v>
      </c>
      <c r="D33" s="94">
        <v>11875.23725490196</v>
      </c>
      <c r="E33" s="95">
        <v>12191.749</v>
      </c>
      <c r="F33" s="95">
        <v>12112.742</v>
      </c>
      <c r="G33" s="1078">
        <v>0.65226354197917868</v>
      </c>
      <c r="H33" s="96">
        <v>327.9</v>
      </c>
      <c r="I33" s="96">
        <v>0.33659730722153181</v>
      </c>
      <c r="J33" s="104">
        <v>34.330554193231976</v>
      </c>
      <c r="K33" s="104">
        <v>15.957818690281986</v>
      </c>
      <c r="L33" s="1084">
        <v>0.58190435501315285</v>
      </c>
    </row>
    <row r="34" spans="1:12" ht="15.75" thickBot="1">
      <c r="A34" s="49" t="s">
        <v>114</v>
      </c>
      <c r="B34" s="50" t="s">
        <v>33</v>
      </c>
      <c r="C34" s="109">
        <v>11969.042156862746</v>
      </c>
      <c r="D34" s="109">
        <v>11949.188235294117</v>
      </c>
      <c r="E34" s="110">
        <v>12208.423000000001</v>
      </c>
      <c r="F34" s="110">
        <v>12188.172</v>
      </c>
      <c r="G34" s="1087">
        <v>0.16615288986732549</v>
      </c>
      <c r="H34" s="104">
        <v>353.9</v>
      </c>
      <c r="I34" s="104">
        <v>0.19818799546998545</v>
      </c>
      <c r="J34" s="104">
        <v>24.828636709824828</v>
      </c>
      <c r="K34" s="104">
        <v>9.5490561640643215</v>
      </c>
      <c r="L34" s="1084">
        <v>-0.35215792235450039</v>
      </c>
    </row>
    <row r="35" spans="1:12" ht="15.75" thickBot="1">
      <c r="A35" s="51"/>
      <c r="B35" s="52"/>
      <c r="C35" s="111"/>
      <c r="D35" s="111"/>
      <c r="E35" s="111"/>
      <c r="F35" s="111"/>
      <c r="G35" s="1088"/>
      <c r="H35" s="112"/>
      <c r="I35" s="112"/>
      <c r="J35" s="112"/>
      <c r="K35" s="112"/>
      <c r="L35" s="1089"/>
    </row>
    <row r="36" spans="1:12" ht="15">
      <c r="A36" s="46" t="s">
        <v>115</v>
      </c>
      <c r="B36" s="53" t="s">
        <v>30</v>
      </c>
      <c r="C36" s="113">
        <v>12177.805882352941</v>
      </c>
      <c r="D36" s="113">
        <v>12011.703921568627</v>
      </c>
      <c r="E36" s="114">
        <v>12421.361999999999</v>
      </c>
      <c r="F36" s="114">
        <v>12251.938</v>
      </c>
      <c r="G36" s="1090">
        <v>1.3828342911953935</v>
      </c>
      <c r="H36" s="115">
        <v>408</v>
      </c>
      <c r="I36" s="115">
        <v>-1.138841773685483</v>
      </c>
      <c r="J36" s="115">
        <v>64.603960396039611</v>
      </c>
      <c r="K36" s="115">
        <v>3.8743882544861337</v>
      </c>
      <c r="L36" s="1091">
        <v>0.82786084328034226</v>
      </c>
    </row>
    <row r="37" spans="1:12" ht="15.75" thickBot="1">
      <c r="A37" s="49" t="s">
        <v>115</v>
      </c>
      <c r="B37" s="50" t="s">
        <v>33</v>
      </c>
      <c r="C37" s="109">
        <v>11812.025490196078</v>
      </c>
      <c r="D37" s="109">
        <v>11741.204901960784</v>
      </c>
      <c r="E37" s="110">
        <v>12048.266</v>
      </c>
      <c r="F37" s="110">
        <v>11976.029</v>
      </c>
      <c r="G37" s="1087">
        <v>0.60317990211946859</v>
      </c>
      <c r="H37" s="104">
        <v>380.6</v>
      </c>
      <c r="I37" s="104">
        <v>2.4771136241249452</v>
      </c>
      <c r="J37" s="104">
        <v>32.549941245593423</v>
      </c>
      <c r="K37" s="104">
        <v>6.5718946632486608</v>
      </c>
      <c r="L37" s="1084">
        <v>0.15458073518893656</v>
      </c>
    </row>
    <row r="38" spans="1:12" ht="15.75" thickBot="1">
      <c r="A38" s="51"/>
      <c r="B38" s="52"/>
      <c r="C38" s="111"/>
      <c r="D38" s="111"/>
      <c r="E38" s="111"/>
      <c r="F38" s="111"/>
      <c r="G38" s="1088"/>
      <c r="H38" s="112"/>
      <c r="I38" s="112"/>
      <c r="J38" s="112"/>
      <c r="K38" s="112"/>
      <c r="L38" s="1089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2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83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8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84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8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84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8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84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5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6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8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84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8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84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085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086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078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084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7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84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8"/>
      <c r="H49" s="112"/>
      <c r="I49" s="112"/>
      <c r="J49" s="112"/>
      <c r="K49" s="112"/>
      <c r="L49" s="1089"/>
    </row>
    <row r="50" spans="1:12" ht="14.25">
      <c r="A50" s="44" t="s">
        <v>24</v>
      </c>
      <c r="B50" s="45" t="s">
        <v>28</v>
      </c>
      <c r="C50" s="100">
        <v>11175.857282150388</v>
      </c>
      <c r="D50" s="100">
        <v>10997.588023504766</v>
      </c>
      <c r="E50" s="101">
        <v>11399.374427793395</v>
      </c>
      <c r="F50" s="101">
        <v>11217.539783974862</v>
      </c>
      <c r="G50" s="1082">
        <v>1.6209850584020011</v>
      </c>
      <c r="H50" s="102">
        <v>342.88614457831324</v>
      </c>
      <c r="I50" s="102">
        <v>1.4588869500363892</v>
      </c>
      <c r="J50" s="103">
        <v>-2.0648967551622417</v>
      </c>
      <c r="K50" s="103">
        <v>1.9342810533675134</v>
      </c>
      <c r="L50" s="1083">
        <v>-0.6220872446492276</v>
      </c>
    </row>
    <row r="51" spans="1:12" ht="15">
      <c r="A51" s="46" t="s">
        <v>24</v>
      </c>
      <c r="B51" s="47" t="s">
        <v>29</v>
      </c>
      <c r="C51" s="94">
        <v>10630.172549019608</v>
      </c>
      <c r="D51" s="94">
        <v>10554.946078431372</v>
      </c>
      <c r="E51" s="95">
        <v>10842.776</v>
      </c>
      <c r="F51" s="95">
        <v>10766.045</v>
      </c>
      <c r="G51" s="1078">
        <v>0.71271297862864003</v>
      </c>
      <c r="H51" s="96">
        <v>325.5</v>
      </c>
      <c r="I51" s="96">
        <v>8.8264794383149372</v>
      </c>
      <c r="J51" s="104">
        <v>-23.188405797101449</v>
      </c>
      <c r="K51" s="104">
        <v>0.30878583080866928</v>
      </c>
      <c r="L51" s="1084">
        <v>-0.21153692011509218</v>
      </c>
    </row>
    <row r="52" spans="1:12" ht="15">
      <c r="A52" s="46" t="s">
        <v>24</v>
      </c>
      <c r="B52" s="47" t="s">
        <v>30</v>
      </c>
      <c r="C52" s="94">
        <v>11171.058823529411</v>
      </c>
      <c r="D52" s="94">
        <v>11023.612745098038</v>
      </c>
      <c r="E52" s="95">
        <v>11394.48</v>
      </c>
      <c r="F52" s="95">
        <v>11244.084999999999</v>
      </c>
      <c r="G52" s="1078">
        <v>1.3375476973004068</v>
      </c>
      <c r="H52" s="96">
        <v>340.3</v>
      </c>
      <c r="I52" s="96">
        <v>1.5517755893763021</v>
      </c>
      <c r="J52" s="104">
        <v>8.8050314465408803</v>
      </c>
      <c r="K52" s="104">
        <v>1.0079235609415056</v>
      </c>
      <c r="L52" s="1084">
        <v>-0.19108103901324891</v>
      </c>
    </row>
    <row r="53" spans="1:12" ht="15">
      <c r="A53" s="46" t="s">
        <v>24</v>
      </c>
      <c r="B53" s="47" t="s">
        <v>35</v>
      </c>
      <c r="C53" s="94">
        <v>11432.966666666667</v>
      </c>
      <c r="D53" s="94">
        <v>11188.228431372549</v>
      </c>
      <c r="E53" s="95">
        <v>11661.626</v>
      </c>
      <c r="F53" s="95">
        <v>11411.993</v>
      </c>
      <c r="G53" s="1078">
        <v>2.1874619095893224</v>
      </c>
      <c r="H53" s="96">
        <v>355.8</v>
      </c>
      <c r="I53" s="96">
        <v>-2.8399781540141937</v>
      </c>
      <c r="J53" s="104">
        <v>-4.5045045045045047</v>
      </c>
      <c r="K53" s="104">
        <v>0.61757166161733856</v>
      </c>
      <c r="L53" s="1084">
        <v>-0.21946928552088618</v>
      </c>
    </row>
    <row r="54" spans="1:12" ht="14.25">
      <c r="A54" s="44" t="s">
        <v>24</v>
      </c>
      <c r="B54" s="48" t="s">
        <v>31</v>
      </c>
      <c r="C54" s="105">
        <v>10496.319255602595</v>
      </c>
      <c r="D54" s="105">
        <v>10460.974397566122</v>
      </c>
      <c r="E54" s="106">
        <v>10706.245640714647</v>
      </c>
      <c r="F54" s="106">
        <v>10670.193885517445</v>
      </c>
      <c r="G54" s="1085">
        <v>0.33787347806430418</v>
      </c>
      <c r="H54" s="107">
        <v>295.34743675099867</v>
      </c>
      <c r="I54" s="107">
        <v>1.0423049963840572</v>
      </c>
      <c r="J54" s="108">
        <v>28.706083976006859</v>
      </c>
      <c r="K54" s="108">
        <v>17.501747844325333</v>
      </c>
      <c r="L54" s="1086">
        <v>-9.8734773878422999E-2</v>
      </c>
    </row>
    <row r="55" spans="1:12" ht="15">
      <c r="A55" s="46" t="s">
        <v>24</v>
      </c>
      <c r="B55" s="47" t="s">
        <v>32</v>
      </c>
      <c r="C55" s="94">
        <v>10273.894117647058</v>
      </c>
      <c r="D55" s="94">
        <v>10167.296078431373</v>
      </c>
      <c r="E55" s="95">
        <v>10479.371999999999</v>
      </c>
      <c r="F55" s="95">
        <v>10370.642</v>
      </c>
      <c r="G55" s="1078">
        <v>1.048440395493351</v>
      </c>
      <c r="H55" s="96">
        <v>273.7</v>
      </c>
      <c r="I55" s="96">
        <v>0.10972933430870935</v>
      </c>
      <c r="J55" s="104">
        <v>9.8677517802644967</v>
      </c>
      <c r="K55" s="104">
        <v>6.292239571195525</v>
      </c>
      <c r="L55" s="1084">
        <v>-1.1204744021096555</v>
      </c>
    </row>
    <row r="56" spans="1:12" ht="15">
      <c r="A56" s="46" t="s">
        <v>24</v>
      </c>
      <c r="B56" s="47" t="s">
        <v>33</v>
      </c>
      <c r="C56" s="94">
        <v>10545.004901960785</v>
      </c>
      <c r="D56" s="94">
        <v>10586.509803921568</v>
      </c>
      <c r="E56" s="95">
        <v>10755.905000000001</v>
      </c>
      <c r="F56" s="95">
        <v>10798.24</v>
      </c>
      <c r="G56" s="1078">
        <v>-0.39205463112506411</v>
      </c>
      <c r="H56" s="96">
        <v>301</v>
      </c>
      <c r="I56" s="96">
        <v>0.66889632107023411</v>
      </c>
      <c r="J56" s="104">
        <v>49.255213505461768</v>
      </c>
      <c r="K56" s="104">
        <v>8.7567000699137729</v>
      </c>
      <c r="L56" s="1084">
        <v>1.1630042702003269</v>
      </c>
    </row>
    <row r="57" spans="1:12" ht="15">
      <c r="A57" s="46" t="s">
        <v>24</v>
      </c>
      <c r="B57" s="47" t="s">
        <v>36</v>
      </c>
      <c r="C57" s="94">
        <v>10810.26862745098</v>
      </c>
      <c r="D57" s="94">
        <v>10826.9</v>
      </c>
      <c r="E57" s="95">
        <v>11026.474</v>
      </c>
      <c r="F57" s="95">
        <v>11043.438</v>
      </c>
      <c r="G57" s="1078">
        <v>-0.15361158363907998</v>
      </c>
      <c r="H57" s="96">
        <v>330.7</v>
      </c>
      <c r="I57" s="96">
        <v>1.2243648607284972</v>
      </c>
      <c r="J57" s="104">
        <v>22.38372093023256</v>
      </c>
      <c r="K57" s="104">
        <v>2.4528082032160334</v>
      </c>
      <c r="L57" s="1084">
        <v>-0.14126464196909572</v>
      </c>
    </row>
    <row r="58" spans="1:12" ht="14.25">
      <c r="A58" s="44" t="s">
        <v>24</v>
      </c>
      <c r="B58" s="48" t="s">
        <v>37</v>
      </c>
      <c r="C58" s="105">
        <v>8449.59516423069</v>
      </c>
      <c r="D58" s="105">
        <v>8804.7974546386922</v>
      </c>
      <c r="E58" s="106">
        <v>8618.5870675153037</v>
      </c>
      <c r="F58" s="106">
        <v>8980.8934037314666</v>
      </c>
      <c r="G58" s="1085">
        <v>-4.0341903631283325</v>
      </c>
      <c r="H58" s="107">
        <v>226.72160278745648</v>
      </c>
      <c r="I58" s="107">
        <v>1.7711399468771778</v>
      </c>
      <c r="J58" s="108">
        <v>4.9360146252285197</v>
      </c>
      <c r="K58" s="108">
        <v>10.0326264274062</v>
      </c>
      <c r="L58" s="1086">
        <v>-2.3420059532589086</v>
      </c>
    </row>
    <row r="59" spans="1:12" ht="15">
      <c r="A59" s="46" t="s">
        <v>24</v>
      </c>
      <c r="B59" s="47" t="s">
        <v>102</v>
      </c>
      <c r="C59" s="116">
        <v>7930.7303921568628</v>
      </c>
      <c r="D59" s="116">
        <v>8420.5176470588231</v>
      </c>
      <c r="E59" s="117">
        <v>8089.3450000000003</v>
      </c>
      <c r="F59" s="117">
        <v>8588.9279999999999</v>
      </c>
      <c r="G59" s="1092">
        <v>-5.8165931767037709</v>
      </c>
      <c r="H59" s="118">
        <v>210.8</v>
      </c>
      <c r="I59" s="118">
        <v>-4.7415836889518399E-2</v>
      </c>
      <c r="J59" s="119">
        <v>-6.4305684995340169</v>
      </c>
      <c r="K59" s="119">
        <v>5.8494523421113964</v>
      </c>
      <c r="L59" s="1093">
        <v>-2.2419434802247782</v>
      </c>
    </row>
    <row r="60" spans="1:12" ht="15">
      <c r="A60" s="46" t="s">
        <v>24</v>
      </c>
      <c r="B60" s="47" t="s">
        <v>38</v>
      </c>
      <c r="C60" s="94">
        <v>8898.7529411764699</v>
      </c>
      <c r="D60" s="94">
        <v>9287.4696078431371</v>
      </c>
      <c r="E60" s="95">
        <v>9076.7279999999992</v>
      </c>
      <c r="F60" s="95">
        <v>9473.2189999999991</v>
      </c>
      <c r="G60" s="1078">
        <v>-4.1853883035956416</v>
      </c>
      <c r="H60" s="96">
        <v>242.6</v>
      </c>
      <c r="I60" s="96">
        <v>1.2943632567849663</v>
      </c>
      <c r="J60" s="104">
        <v>19.313304721030043</v>
      </c>
      <c r="K60" s="104">
        <v>3.2393381496154743</v>
      </c>
      <c r="L60" s="1084">
        <v>-0.27472564647833453</v>
      </c>
    </row>
    <row r="61" spans="1:12" ht="15.75" thickBot="1">
      <c r="A61" s="46" t="s">
        <v>24</v>
      </c>
      <c r="B61" s="47" t="s">
        <v>39</v>
      </c>
      <c r="C61" s="94">
        <v>9571.4352941176458</v>
      </c>
      <c r="D61" s="94">
        <v>10000.175490196078</v>
      </c>
      <c r="E61" s="95">
        <v>9762.8639999999996</v>
      </c>
      <c r="F61" s="95">
        <v>10200.179</v>
      </c>
      <c r="G61" s="1078">
        <v>-4.287326722403602</v>
      </c>
      <c r="H61" s="96">
        <v>270.89999999999998</v>
      </c>
      <c r="I61" s="96">
        <v>-0.14743826022854187</v>
      </c>
      <c r="J61" s="104">
        <v>58.82352941176471</v>
      </c>
      <c r="K61" s="104">
        <v>0.94383593567932877</v>
      </c>
      <c r="L61" s="1084">
        <v>0.17466317344420323</v>
      </c>
    </row>
    <row r="62" spans="1:12" ht="15.75" thickBot="1">
      <c r="A62" s="51"/>
      <c r="B62" s="52"/>
      <c r="C62" s="111"/>
      <c r="D62" s="111"/>
      <c r="E62" s="111"/>
      <c r="F62" s="111"/>
      <c r="G62" s="1088"/>
      <c r="H62" s="112"/>
      <c r="I62" s="112"/>
      <c r="J62" s="112"/>
      <c r="K62" s="112"/>
      <c r="L62" s="1089"/>
    </row>
    <row r="63" spans="1:12" ht="14.25">
      <c r="A63" s="44" t="s">
        <v>117</v>
      </c>
      <c r="B63" s="48" t="s">
        <v>25</v>
      </c>
      <c r="C63" s="105">
        <v>13091.960884757091</v>
      </c>
      <c r="D63" s="105">
        <v>13498.06955413773</v>
      </c>
      <c r="E63" s="106">
        <v>13353.800102452233</v>
      </c>
      <c r="F63" s="106">
        <v>13768.030945220486</v>
      </c>
      <c r="G63" s="1085">
        <v>-3.0086425896075673</v>
      </c>
      <c r="H63" s="107">
        <v>330.66915422885575</v>
      </c>
      <c r="I63" s="107">
        <v>-1.2733229311400009</v>
      </c>
      <c r="J63" s="108">
        <v>84.403669724770651</v>
      </c>
      <c r="K63" s="108">
        <v>1.1710556979725006</v>
      </c>
      <c r="L63" s="1086">
        <v>0.34909656970163117</v>
      </c>
    </row>
    <row r="64" spans="1:12" ht="15">
      <c r="A64" s="46" t="s">
        <v>117</v>
      </c>
      <c r="B64" s="47" t="s">
        <v>26</v>
      </c>
      <c r="C64" s="94">
        <v>12151.787254901961</v>
      </c>
      <c r="D64" s="94">
        <v>13115.91274509804</v>
      </c>
      <c r="E64" s="95">
        <v>12394.823</v>
      </c>
      <c r="F64" s="95">
        <v>13378.231</v>
      </c>
      <c r="G64" s="1078">
        <v>-7.3508074423292546</v>
      </c>
      <c r="H64" s="96">
        <v>301.39999999999998</v>
      </c>
      <c r="I64" s="96">
        <v>-5.9300873907615488</v>
      </c>
      <c r="J64" s="104">
        <v>204.34782608695653</v>
      </c>
      <c r="K64" s="104">
        <v>0.40783034257748774</v>
      </c>
      <c r="L64" s="1084">
        <v>0.2343894256029006</v>
      </c>
    </row>
    <row r="65" spans="1:12" ht="15">
      <c r="A65" s="46" t="s">
        <v>117</v>
      </c>
      <c r="B65" s="47" t="s">
        <v>27</v>
      </c>
      <c r="C65" s="94">
        <v>13478.446078431372</v>
      </c>
      <c r="D65" s="94">
        <v>13468.73431372549</v>
      </c>
      <c r="E65" s="95">
        <v>13748.014999999999</v>
      </c>
      <c r="F65" s="95">
        <v>13738.109</v>
      </c>
      <c r="G65" s="1078">
        <v>7.2105993626917941E-2</v>
      </c>
      <c r="H65" s="96">
        <v>338.9</v>
      </c>
      <c r="I65" s="96">
        <v>4.1487400122925635</v>
      </c>
      <c r="J65" s="104">
        <v>49.122807017543856</v>
      </c>
      <c r="K65" s="104">
        <v>0.49522255884409228</v>
      </c>
      <c r="L65" s="1084">
        <v>6.5390721124463314E-2</v>
      </c>
    </row>
    <row r="66" spans="1:12" ht="15">
      <c r="A66" s="46" t="s">
        <v>117</v>
      </c>
      <c r="B66" s="47" t="s">
        <v>34</v>
      </c>
      <c r="C66" s="94">
        <v>13617.50588235294</v>
      </c>
      <c r="D66" s="94">
        <v>13815.412745098038</v>
      </c>
      <c r="E66" s="95">
        <v>13889.856</v>
      </c>
      <c r="F66" s="95">
        <v>14091.721</v>
      </c>
      <c r="G66" s="1078">
        <v>-1.4325077824064198</v>
      </c>
      <c r="H66" s="96">
        <v>360</v>
      </c>
      <c r="I66" s="96">
        <v>-1.4238773274917822</v>
      </c>
      <c r="J66" s="104">
        <v>58.620689655172406</v>
      </c>
      <c r="K66" s="104">
        <v>0.26800279655092052</v>
      </c>
      <c r="L66" s="1084">
        <v>4.9316422974267166E-2</v>
      </c>
    </row>
    <row r="67" spans="1:12" ht="14.25">
      <c r="A67" s="44" t="s">
        <v>117</v>
      </c>
      <c r="B67" s="48" t="s">
        <v>28</v>
      </c>
      <c r="C67" s="105">
        <v>12835.434712969465</v>
      </c>
      <c r="D67" s="105">
        <v>13003.487695123342</v>
      </c>
      <c r="E67" s="106">
        <v>13092.143407228854</v>
      </c>
      <c r="F67" s="106">
        <v>13263.55744902581</v>
      </c>
      <c r="G67" s="1085">
        <v>-1.2923685252296002</v>
      </c>
      <c r="H67" s="107">
        <v>300.28930957683741</v>
      </c>
      <c r="I67" s="107">
        <v>-0.57759578784938737</v>
      </c>
      <c r="J67" s="108">
        <v>58.844339622641506</v>
      </c>
      <c r="K67" s="108">
        <v>7.8478210207410859</v>
      </c>
      <c r="L67" s="1086">
        <v>1.4531298209823946</v>
      </c>
    </row>
    <row r="68" spans="1:12" ht="15">
      <c r="A68" s="46" t="s">
        <v>117</v>
      </c>
      <c r="B68" s="47" t="s">
        <v>29</v>
      </c>
      <c r="C68" s="94">
        <v>11687.071568627451</v>
      </c>
      <c r="D68" s="94">
        <v>12668.482352941177</v>
      </c>
      <c r="E68" s="95">
        <v>11920.813</v>
      </c>
      <c r="F68" s="95">
        <v>12921.852000000001</v>
      </c>
      <c r="G68" s="1078">
        <v>-7.7468694115982801</v>
      </c>
      <c r="H68" s="96">
        <v>275.60000000000002</v>
      </c>
      <c r="I68" s="96">
        <v>0.1817520901490367</v>
      </c>
      <c r="J68" s="104">
        <v>75.460122699386503</v>
      </c>
      <c r="K68" s="104">
        <v>1.6662782568165928</v>
      </c>
      <c r="L68" s="1084">
        <v>0.43711001912712732</v>
      </c>
    </row>
    <row r="69" spans="1:12" ht="15">
      <c r="A69" s="46" t="s">
        <v>117</v>
      </c>
      <c r="B69" s="47" t="s">
        <v>30</v>
      </c>
      <c r="C69" s="94">
        <v>13072.328431372549</v>
      </c>
      <c r="D69" s="94">
        <v>13045.477450980392</v>
      </c>
      <c r="E69" s="95">
        <v>13333.775</v>
      </c>
      <c r="F69" s="95">
        <v>13306.387000000001</v>
      </c>
      <c r="G69" s="1078">
        <v>0.20582596913797119</v>
      </c>
      <c r="H69" s="96">
        <v>299.8</v>
      </c>
      <c r="I69" s="96">
        <v>-0.62976466688762922</v>
      </c>
      <c r="J69" s="104">
        <v>54.741379310344826</v>
      </c>
      <c r="K69" s="104">
        <v>4.1831740852948034</v>
      </c>
      <c r="L69" s="1084">
        <v>0.68419210806834974</v>
      </c>
    </row>
    <row r="70" spans="1:12" ht="15">
      <c r="A70" s="46" t="s">
        <v>117</v>
      </c>
      <c r="B70" s="47" t="s">
        <v>35</v>
      </c>
      <c r="C70" s="94">
        <v>13193.375490196078</v>
      </c>
      <c r="D70" s="94">
        <v>13131.739215686273</v>
      </c>
      <c r="E70" s="95">
        <v>13457.243</v>
      </c>
      <c r="F70" s="95">
        <v>13394.374</v>
      </c>
      <c r="G70" s="1078">
        <v>0.46936870659278734</v>
      </c>
      <c r="H70" s="96">
        <v>321.89999999999998</v>
      </c>
      <c r="I70" s="96">
        <v>-0.21698698078116721</v>
      </c>
      <c r="J70" s="104">
        <v>55.203619909502265</v>
      </c>
      <c r="K70" s="104">
        <v>1.9983686786296899</v>
      </c>
      <c r="L70" s="1084">
        <v>0.33182769378691801</v>
      </c>
    </row>
    <row r="71" spans="1:12" ht="14.25">
      <c r="A71" s="44" t="s">
        <v>117</v>
      </c>
      <c r="B71" s="48" t="s">
        <v>31</v>
      </c>
      <c r="C71" s="105">
        <v>12045.568273376084</v>
      </c>
      <c r="D71" s="105">
        <v>12058.177563192576</v>
      </c>
      <c r="E71" s="106">
        <v>12286.479638843606</v>
      </c>
      <c r="F71" s="106">
        <v>12299.341114456427</v>
      </c>
      <c r="G71" s="1085">
        <v>-0.10457044400292077</v>
      </c>
      <c r="H71" s="107">
        <v>265.46279926335171</v>
      </c>
      <c r="I71" s="107">
        <v>1.1747337596870486</v>
      </c>
      <c r="J71" s="108">
        <v>33.006736068585425</v>
      </c>
      <c r="K71" s="108">
        <v>12.654392915404333</v>
      </c>
      <c r="L71" s="1086">
        <v>0.34008781020864554</v>
      </c>
    </row>
    <row r="72" spans="1:12" ht="15">
      <c r="A72" s="46" t="s">
        <v>117</v>
      </c>
      <c r="B72" s="47" t="s">
        <v>32</v>
      </c>
      <c r="C72" s="94">
        <v>11630.720588235294</v>
      </c>
      <c r="D72" s="94">
        <v>11692.300000000001</v>
      </c>
      <c r="E72" s="95">
        <v>11863.334999999999</v>
      </c>
      <c r="F72" s="95">
        <v>11926.146000000001</v>
      </c>
      <c r="G72" s="1078">
        <v>-0.52666636816287093</v>
      </c>
      <c r="H72" s="96">
        <v>239.9</v>
      </c>
      <c r="I72" s="96">
        <v>1.3091216216216193</v>
      </c>
      <c r="J72" s="104">
        <v>20.396039603960396</v>
      </c>
      <c r="K72" s="104">
        <v>3.5422978326730368</v>
      </c>
      <c r="L72" s="1084">
        <v>-0.2658614313342027</v>
      </c>
    </row>
    <row r="73" spans="1:12" ht="15">
      <c r="A73" s="46" t="s">
        <v>117</v>
      </c>
      <c r="B73" s="47" t="s">
        <v>33</v>
      </c>
      <c r="C73" s="94">
        <v>12162.328431372549</v>
      </c>
      <c r="D73" s="94">
        <v>12169.137254901962</v>
      </c>
      <c r="E73" s="95">
        <v>12405.575000000001</v>
      </c>
      <c r="F73" s="95">
        <v>12412.52</v>
      </c>
      <c r="G73" s="1078">
        <v>-5.5951571477828109E-2</v>
      </c>
      <c r="H73" s="96">
        <v>271</v>
      </c>
      <c r="I73" s="96">
        <v>1.4601272931486249</v>
      </c>
      <c r="J73" s="96">
        <v>43.478260869565219</v>
      </c>
      <c r="K73" s="96">
        <v>7.3059892798881378</v>
      </c>
      <c r="L73" s="1079">
        <v>0.71523443485382732</v>
      </c>
    </row>
    <row r="74" spans="1:12" ht="15.75" thickBot="1">
      <c r="A74" s="56" t="s">
        <v>117</v>
      </c>
      <c r="B74" s="57" t="s">
        <v>36</v>
      </c>
      <c r="C74" s="97">
        <v>12274.882352941175</v>
      </c>
      <c r="D74" s="97">
        <v>12294.842156862744</v>
      </c>
      <c r="E74" s="98">
        <v>12520.38</v>
      </c>
      <c r="F74" s="98">
        <v>12540.739</v>
      </c>
      <c r="G74" s="1080">
        <v>-0.16234290499148718</v>
      </c>
      <c r="H74" s="99">
        <v>293.2</v>
      </c>
      <c r="I74" s="99">
        <v>-1.2794612794612832</v>
      </c>
      <c r="J74" s="99">
        <v>22.047244094488189</v>
      </c>
      <c r="K74" s="99">
        <v>1.8061058028431602</v>
      </c>
      <c r="L74" s="1081">
        <v>-0.10928519331097575</v>
      </c>
    </row>
    <row r="75" spans="1:12">
      <c r="A75" s="4"/>
      <c r="B75" s="4"/>
      <c r="C75" s="1029"/>
      <c r="D75" s="1029"/>
      <c r="E75" s="1029"/>
      <c r="F75" s="1029"/>
      <c r="G75" s="1030"/>
      <c r="H75" s="1030"/>
      <c r="I75" s="1030"/>
      <c r="J75" s="1030"/>
      <c r="K75" s="1030"/>
      <c r="L75" s="80"/>
    </row>
    <row r="76" spans="1:12" ht="13.5" thickBot="1">
      <c r="G76" s="80"/>
      <c r="H76" s="80"/>
      <c r="I76" s="80"/>
      <c r="J76" s="80"/>
      <c r="K76" s="80"/>
      <c r="L76" s="1094"/>
    </row>
    <row r="77" spans="1:12" ht="21" thickBot="1">
      <c r="A77" s="1041" t="s">
        <v>339</v>
      </c>
      <c r="B77" s="1031"/>
      <c r="C77" s="1031"/>
      <c r="D77" s="1031"/>
      <c r="E77" s="1031"/>
      <c r="F77" s="1031"/>
      <c r="G77" s="1032"/>
      <c r="H77" s="1032"/>
      <c r="I77" s="1032"/>
      <c r="J77" s="1032"/>
      <c r="K77" s="1032"/>
      <c r="L77" s="1095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33"/>
      <c r="H78" s="1194" t="s">
        <v>10</v>
      </c>
      <c r="I78" s="1195"/>
      <c r="J78" s="1065" t="s">
        <v>11</v>
      </c>
      <c r="K78" s="1034" t="s">
        <v>12</v>
      </c>
      <c r="L78" s="1035"/>
    </row>
    <row r="79" spans="1:12" ht="15.75">
      <c r="A79" s="29" t="s">
        <v>13</v>
      </c>
      <c r="B79" s="30" t="s">
        <v>14</v>
      </c>
      <c r="C79" s="1036" t="s">
        <v>40</v>
      </c>
      <c r="D79" s="1036" t="s">
        <v>40</v>
      </c>
      <c r="E79" s="1037" t="s">
        <v>41</v>
      </c>
      <c r="F79" s="1038"/>
      <c r="G79" s="1066"/>
      <c r="H79" s="1192" t="s">
        <v>15</v>
      </c>
      <c r="I79" s="1193"/>
      <c r="J79" s="1067" t="s">
        <v>16</v>
      </c>
      <c r="K79" s="1039" t="s">
        <v>17</v>
      </c>
      <c r="L79" s="1040"/>
    </row>
    <row r="80" spans="1:12" ht="26.25" thickBot="1">
      <c r="A80" s="31" t="s">
        <v>18</v>
      </c>
      <c r="B80" s="32" t="s">
        <v>19</v>
      </c>
      <c r="C80" s="946" t="s">
        <v>379</v>
      </c>
      <c r="D80" s="1155" t="s">
        <v>365</v>
      </c>
      <c r="E80" s="1026" t="s">
        <v>379</v>
      </c>
      <c r="F80" s="1027" t="s">
        <v>365</v>
      </c>
      <c r="G80" s="1064" t="s">
        <v>20</v>
      </c>
      <c r="H80" s="81" t="s">
        <v>379</v>
      </c>
      <c r="I80" s="960" t="s">
        <v>20</v>
      </c>
      <c r="J80" s="1068" t="s">
        <v>20</v>
      </c>
      <c r="K80" s="1028" t="s">
        <v>379</v>
      </c>
      <c r="L80" s="1069" t="s">
        <v>21</v>
      </c>
    </row>
    <row r="81" spans="1:12" ht="15" thickBot="1">
      <c r="A81" s="33" t="s">
        <v>22</v>
      </c>
      <c r="B81" s="34" t="s">
        <v>23</v>
      </c>
      <c r="C81" s="82">
        <v>11609.998540052622</v>
      </c>
      <c r="D81" s="82">
        <v>11677.62614561251</v>
      </c>
      <c r="E81" s="83">
        <v>11842.198510853676</v>
      </c>
      <c r="F81" s="691">
        <v>11911.178668524761</v>
      </c>
      <c r="G81" s="1070">
        <v>-0.57912117340129365</v>
      </c>
      <c r="H81" s="84">
        <v>318.7206933911159</v>
      </c>
      <c r="I81" s="84">
        <v>1.3846557345737671</v>
      </c>
      <c r="J81" s="85">
        <v>36.035372144436259</v>
      </c>
      <c r="K81" s="84">
        <v>100</v>
      </c>
      <c r="L81" s="1071" t="s">
        <v>23</v>
      </c>
    </row>
    <row r="82" spans="1:12" ht="15" thickBot="1">
      <c r="A82" s="35"/>
      <c r="B82" s="36"/>
      <c r="C82" s="86"/>
      <c r="D82" s="86"/>
      <c r="E82" s="86"/>
      <c r="F82" s="86"/>
      <c r="G82" s="1072"/>
      <c r="H82" s="85"/>
      <c r="I82" s="85"/>
      <c r="J82" s="85"/>
      <c r="K82" s="85"/>
      <c r="L82" s="1073"/>
    </row>
    <row r="83" spans="1:12" ht="15">
      <c r="A83" s="37" t="s">
        <v>108</v>
      </c>
      <c r="B83" s="38" t="s">
        <v>23</v>
      </c>
      <c r="C83" s="87">
        <v>12271.316376791099</v>
      </c>
      <c r="D83" s="87">
        <v>10814.394255730464</v>
      </c>
      <c r="E83" s="88">
        <v>12516.742704326922</v>
      </c>
      <c r="F83" s="88">
        <v>11030.682140845072</v>
      </c>
      <c r="G83" s="1074">
        <v>13.4720640528583</v>
      </c>
      <c r="H83" s="89">
        <v>297.11428571428576</v>
      </c>
      <c r="I83" s="89">
        <v>67.411909122009135</v>
      </c>
      <c r="J83" s="89">
        <v>250</v>
      </c>
      <c r="K83" s="89">
        <v>0.15167930660888407</v>
      </c>
      <c r="L83" s="1075">
        <v>9.2725732548456646E-2</v>
      </c>
    </row>
    <row r="84" spans="1:12" ht="15">
      <c r="A84" s="46" t="s">
        <v>109</v>
      </c>
      <c r="B84" s="90" t="s">
        <v>23</v>
      </c>
      <c r="C84" s="91">
        <v>12103.351462689841</v>
      </c>
      <c r="D84" s="91">
        <v>12198.263288067967</v>
      </c>
      <c r="E84" s="92">
        <v>12345.418491943637</v>
      </c>
      <c r="F84" s="92">
        <v>12442.228553829325</v>
      </c>
      <c r="G84" s="1076">
        <v>-0.77807654365819223</v>
      </c>
      <c r="H84" s="93">
        <v>351.76854681856071</v>
      </c>
      <c r="I84" s="93">
        <v>-1.2543313367976319</v>
      </c>
      <c r="J84" s="93">
        <v>43.101391650099401</v>
      </c>
      <c r="K84" s="93">
        <v>38.99241603466956</v>
      </c>
      <c r="L84" s="1077">
        <v>1.9253563441758246</v>
      </c>
    </row>
    <row r="85" spans="1:12" ht="15">
      <c r="A85" s="39" t="s">
        <v>110</v>
      </c>
      <c r="B85" s="40" t="s">
        <v>23</v>
      </c>
      <c r="C85" s="94">
        <v>11968.23442107285</v>
      </c>
      <c r="D85" s="94">
        <v>11895.986447779624</v>
      </c>
      <c r="E85" s="95">
        <v>12207.599109494307</v>
      </c>
      <c r="F85" s="95">
        <v>12133.906176735216</v>
      </c>
      <c r="G85" s="1078">
        <v>0.60733066240767264</v>
      </c>
      <c r="H85" s="96">
        <v>392.13474576271182</v>
      </c>
      <c r="I85" s="96">
        <v>1.0772382821795421</v>
      </c>
      <c r="J85" s="96">
        <v>47.091412742382275</v>
      </c>
      <c r="K85" s="96">
        <v>11.505958829902491</v>
      </c>
      <c r="L85" s="1079">
        <v>0.86483871199534335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8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9" t="s">
        <v>100</v>
      </c>
    </row>
    <row r="87" spans="1:12" ht="15">
      <c r="A87" s="39" t="s">
        <v>98</v>
      </c>
      <c r="B87" s="40" t="s">
        <v>23</v>
      </c>
      <c r="C87" s="94">
        <v>9863.3845167277577</v>
      </c>
      <c r="D87" s="94">
        <v>10135.790888039852</v>
      </c>
      <c r="E87" s="95">
        <v>10060.652207062312</v>
      </c>
      <c r="F87" s="95">
        <v>10338.50670580065</v>
      </c>
      <c r="G87" s="1078">
        <v>-2.6875689753380052</v>
      </c>
      <c r="H87" s="96">
        <v>271.77871387871392</v>
      </c>
      <c r="I87" s="96">
        <v>3.3108889634429359</v>
      </c>
      <c r="J87" s="96">
        <v>18.125</v>
      </c>
      <c r="K87" s="96">
        <v>26.619718309859152</v>
      </c>
      <c r="L87" s="1079">
        <v>-4.0361402015631036</v>
      </c>
    </row>
    <row r="88" spans="1:12" ht="15.75" thickBot="1">
      <c r="A88" s="41" t="s">
        <v>112</v>
      </c>
      <c r="B88" s="42" t="s">
        <v>23</v>
      </c>
      <c r="C88" s="97">
        <v>12273.56138731357</v>
      </c>
      <c r="D88" s="97">
        <v>12451.68249566438</v>
      </c>
      <c r="E88" s="98">
        <v>12519.032615059841</v>
      </c>
      <c r="F88" s="98">
        <v>12700.716145577668</v>
      </c>
      <c r="G88" s="1080">
        <v>-1.4304983154913504</v>
      </c>
      <c r="H88" s="99">
        <v>279.98570066730218</v>
      </c>
      <c r="I88" s="99">
        <v>0.20693323473078831</v>
      </c>
      <c r="J88" s="99">
        <v>43.306010928961747</v>
      </c>
      <c r="K88" s="99">
        <v>22.730227518959914</v>
      </c>
      <c r="L88" s="1081">
        <v>1.1532194128434803</v>
      </c>
    </row>
    <row r="89" spans="1:12" ht="15" thickBot="1">
      <c r="A89" s="35"/>
      <c r="B89" s="43"/>
      <c r="C89" s="86"/>
      <c r="D89" s="86"/>
      <c r="E89" s="86"/>
      <c r="F89" s="86"/>
      <c r="G89" s="1072"/>
      <c r="H89" s="85"/>
      <c r="I89" s="85"/>
      <c r="J89" s="85"/>
      <c r="K89" s="85"/>
      <c r="L89" s="1073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2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83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8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84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8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84" t="s">
        <v>100</v>
      </c>
    </row>
    <row r="93" spans="1:12" ht="14.25">
      <c r="A93" s="44" t="s">
        <v>113</v>
      </c>
      <c r="B93" s="48" t="s">
        <v>28</v>
      </c>
      <c r="C93" s="105" t="s">
        <v>256</v>
      </c>
      <c r="D93" s="105" t="s">
        <v>100</v>
      </c>
      <c r="E93" s="106" t="s">
        <v>256</v>
      </c>
      <c r="F93" s="106" t="s">
        <v>100</v>
      </c>
      <c r="G93" s="1085" t="s">
        <v>100</v>
      </c>
      <c r="H93" s="107" t="s">
        <v>256</v>
      </c>
      <c r="I93" s="107" t="s">
        <v>100</v>
      </c>
      <c r="J93" s="108" t="s">
        <v>100</v>
      </c>
      <c r="K93" s="108" t="s">
        <v>100</v>
      </c>
      <c r="L93" s="1086" t="s">
        <v>100</v>
      </c>
    </row>
    <row r="94" spans="1:12" ht="15">
      <c r="A94" s="46" t="s">
        <v>113</v>
      </c>
      <c r="B94" s="47" t="s">
        <v>29</v>
      </c>
      <c r="C94" s="94" t="s">
        <v>256</v>
      </c>
      <c r="D94" s="94" t="s">
        <v>100</v>
      </c>
      <c r="E94" s="95" t="s">
        <v>256</v>
      </c>
      <c r="F94" s="95" t="s">
        <v>100</v>
      </c>
      <c r="G94" s="1078" t="s">
        <v>100</v>
      </c>
      <c r="H94" s="96" t="s">
        <v>256</v>
      </c>
      <c r="I94" s="96" t="s">
        <v>100</v>
      </c>
      <c r="J94" s="104" t="s">
        <v>100</v>
      </c>
      <c r="K94" s="104" t="s">
        <v>100</v>
      </c>
      <c r="L94" s="1084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78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84" t="s">
        <v>100</v>
      </c>
    </row>
    <row r="96" spans="1:12" ht="14.25">
      <c r="A96" s="44" t="s">
        <v>113</v>
      </c>
      <c r="B96" s="48" t="s">
        <v>31</v>
      </c>
      <c r="C96" s="105">
        <v>12199.002941176472</v>
      </c>
      <c r="D96" s="105">
        <v>10814.394255730464</v>
      </c>
      <c r="E96" s="106">
        <v>12442.983000000002</v>
      </c>
      <c r="F96" s="106">
        <v>11030.682140845072</v>
      </c>
      <c r="G96" s="1085">
        <v>12.803386419098937</v>
      </c>
      <c r="H96" s="107">
        <v>295.8</v>
      </c>
      <c r="I96" s="107">
        <v>66.671362163685018</v>
      </c>
      <c r="J96" s="108">
        <v>200</v>
      </c>
      <c r="K96" s="108">
        <v>0.13001083423618637</v>
      </c>
      <c r="L96" s="1086">
        <v>7.1057260175758946E-2</v>
      </c>
    </row>
    <row r="97" spans="1:12" ht="15">
      <c r="A97" s="46" t="s">
        <v>113</v>
      </c>
      <c r="B97" s="47" t="s">
        <v>32</v>
      </c>
      <c r="C97" s="94">
        <v>12199.00294117647</v>
      </c>
      <c r="D97" s="94">
        <v>9523.3568627450986</v>
      </c>
      <c r="E97" s="95">
        <v>12442.983</v>
      </c>
      <c r="F97" s="95">
        <v>9713.8240000000005</v>
      </c>
      <c r="G97" s="1078">
        <v>28.095619191782756</v>
      </c>
      <c r="H97" s="96">
        <v>295.8</v>
      </c>
      <c r="I97" s="96">
        <v>106.42009769713887</v>
      </c>
      <c r="J97" s="104">
        <v>300</v>
      </c>
      <c r="K97" s="104">
        <v>0.13001083423618637</v>
      </c>
      <c r="L97" s="1084">
        <v>8.5795653690865809E-2</v>
      </c>
    </row>
    <row r="98" spans="1:12" ht="15.75" thickBot="1">
      <c r="A98" s="49" t="s">
        <v>113</v>
      </c>
      <c r="B98" s="50" t="s">
        <v>33</v>
      </c>
      <c r="C98" s="109" t="s">
        <v>100</v>
      </c>
      <c r="D98" s="109" t="s">
        <v>256</v>
      </c>
      <c r="E98" s="110" t="s">
        <v>100</v>
      </c>
      <c r="F98" s="110" t="s">
        <v>256</v>
      </c>
      <c r="G98" s="1087" t="s">
        <v>100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084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2"/>
      <c r="H99" s="85"/>
      <c r="I99" s="85"/>
      <c r="J99" s="85"/>
      <c r="K99" s="85"/>
      <c r="L99" s="1073"/>
    </row>
    <row r="100" spans="1:12" ht="14.25">
      <c r="A100" s="44" t="s">
        <v>114</v>
      </c>
      <c r="B100" s="45" t="s">
        <v>25</v>
      </c>
      <c r="C100" s="100">
        <v>12695.195022396811</v>
      </c>
      <c r="D100" s="100">
        <v>12716.768877390688</v>
      </c>
      <c r="E100" s="101">
        <v>12949.098922844747</v>
      </c>
      <c r="F100" s="101">
        <v>12971.104254938502</v>
      </c>
      <c r="G100" s="1082">
        <v>-0.16964887230304138</v>
      </c>
      <c r="H100" s="102">
        <v>417.38346456692909</v>
      </c>
      <c r="I100" s="102">
        <v>-1.9897936273564638</v>
      </c>
      <c r="J100" s="103">
        <v>0.79365079365079361</v>
      </c>
      <c r="K100" s="103">
        <v>1.3759479956663057</v>
      </c>
      <c r="L100" s="1083">
        <v>-0.48108958723715789</v>
      </c>
    </row>
    <row r="101" spans="1:12" ht="15">
      <c r="A101" s="46" t="s">
        <v>114</v>
      </c>
      <c r="B101" s="47" t="s">
        <v>26</v>
      </c>
      <c r="C101" s="94">
        <v>12844.617647058823</v>
      </c>
      <c r="D101" s="94">
        <v>12734.036274509805</v>
      </c>
      <c r="E101" s="95">
        <v>13101.51</v>
      </c>
      <c r="F101" s="95">
        <v>12988.717000000001</v>
      </c>
      <c r="G101" s="1078">
        <v>0.86839215913318979</v>
      </c>
      <c r="H101" s="96">
        <v>412</v>
      </c>
      <c r="I101" s="96">
        <v>0.12150668286755771</v>
      </c>
      <c r="J101" s="104">
        <v>16.666666666666664</v>
      </c>
      <c r="K101" s="104">
        <v>0.91007583965330452</v>
      </c>
      <c r="L101" s="1084">
        <v>-0.1510884934343889</v>
      </c>
    </row>
    <row r="102" spans="1:12" ht="15">
      <c r="A102" s="46" t="s">
        <v>114</v>
      </c>
      <c r="B102" s="47" t="s">
        <v>27</v>
      </c>
      <c r="C102" s="94">
        <v>12414.13431372549</v>
      </c>
      <c r="D102" s="94">
        <v>12695.477450980392</v>
      </c>
      <c r="E102" s="95">
        <v>12662.416999999999</v>
      </c>
      <c r="F102" s="95">
        <v>12949.387000000001</v>
      </c>
      <c r="G102" s="1078">
        <v>-2.2160894565897302</v>
      </c>
      <c r="H102" s="96">
        <v>427.9</v>
      </c>
      <c r="I102" s="96">
        <v>-3.8426966292134885</v>
      </c>
      <c r="J102" s="104">
        <v>-20.37037037037037</v>
      </c>
      <c r="K102" s="104">
        <v>0.46587215601300114</v>
      </c>
      <c r="L102" s="1084">
        <v>-0.33000109380276887</v>
      </c>
    </row>
    <row r="103" spans="1:12" ht="14.25">
      <c r="A103" s="44" t="s">
        <v>114</v>
      </c>
      <c r="B103" s="48" t="s">
        <v>28</v>
      </c>
      <c r="C103" s="105">
        <v>12307.531499767216</v>
      </c>
      <c r="D103" s="105">
        <v>12455.613072537462</v>
      </c>
      <c r="E103" s="106">
        <v>12553.682129762561</v>
      </c>
      <c r="F103" s="106">
        <v>12704.725333988212</v>
      </c>
      <c r="G103" s="1085">
        <v>-1.188874220063409</v>
      </c>
      <c r="H103" s="107">
        <v>381.44933481152992</v>
      </c>
      <c r="I103" s="107">
        <v>0.3368121937277424</v>
      </c>
      <c r="J103" s="108">
        <v>24.757952973720609</v>
      </c>
      <c r="K103" s="108">
        <v>9.7724810400866744</v>
      </c>
      <c r="L103" s="1086">
        <v>-0.88337747133557976</v>
      </c>
    </row>
    <row r="104" spans="1:12" ht="15">
      <c r="A104" s="46" t="s">
        <v>114</v>
      </c>
      <c r="B104" s="47" t="s">
        <v>29</v>
      </c>
      <c r="C104" s="94">
        <v>12307.273529411765</v>
      </c>
      <c r="D104" s="94">
        <v>12659.197058823529</v>
      </c>
      <c r="E104" s="95">
        <v>12553.419</v>
      </c>
      <c r="F104" s="95">
        <v>12912.380999999999</v>
      </c>
      <c r="G104" s="1078">
        <v>-2.7799830255938045</v>
      </c>
      <c r="H104" s="96">
        <v>378.2</v>
      </c>
      <c r="I104" s="96">
        <v>2.660152008686214</v>
      </c>
      <c r="J104" s="104">
        <v>38.28125</v>
      </c>
      <c r="K104" s="104">
        <v>5.7529794149512457</v>
      </c>
      <c r="L104" s="1084">
        <v>9.3436305150214061E-2</v>
      </c>
    </row>
    <row r="105" spans="1:12" ht="15">
      <c r="A105" s="46" t="s">
        <v>114</v>
      </c>
      <c r="B105" s="47" t="s">
        <v>30</v>
      </c>
      <c r="C105" s="94">
        <v>12307.893137254901</v>
      </c>
      <c r="D105" s="94">
        <v>12239.665686274509</v>
      </c>
      <c r="E105" s="95">
        <v>12554.050999999999</v>
      </c>
      <c r="F105" s="95">
        <v>12484.459000000001</v>
      </c>
      <c r="G105" s="1078">
        <v>0.55742904037731023</v>
      </c>
      <c r="H105" s="96">
        <v>386.1</v>
      </c>
      <c r="I105" s="96">
        <v>-1.8805590851334122</v>
      </c>
      <c r="J105" s="104">
        <v>9.4395280235988199</v>
      </c>
      <c r="K105" s="104">
        <v>4.0195016251354279</v>
      </c>
      <c r="L105" s="1084">
        <v>-0.97681377648579559</v>
      </c>
    </row>
    <row r="106" spans="1:12" ht="14.25">
      <c r="A106" s="44" t="s">
        <v>114</v>
      </c>
      <c r="B106" s="48" t="s">
        <v>31</v>
      </c>
      <c r="C106" s="105">
        <v>11986.398326762635</v>
      </c>
      <c r="D106" s="105">
        <v>12024.580258986898</v>
      </c>
      <c r="E106" s="106">
        <v>12226.126293297888</v>
      </c>
      <c r="F106" s="106">
        <v>12265.071864166637</v>
      </c>
      <c r="G106" s="1085">
        <v>-0.31753234958640331</v>
      </c>
      <c r="H106" s="107">
        <v>338.1089494163424</v>
      </c>
      <c r="I106" s="107">
        <v>-0.72720750327600514</v>
      </c>
      <c r="J106" s="108">
        <v>54.261704681872743</v>
      </c>
      <c r="K106" s="108">
        <v>27.843986998916577</v>
      </c>
      <c r="L106" s="1086">
        <v>3.28982340274856</v>
      </c>
    </row>
    <row r="107" spans="1:12" ht="15">
      <c r="A107" s="46" t="s">
        <v>114</v>
      </c>
      <c r="B107" s="47" t="s">
        <v>32</v>
      </c>
      <c r="C107" s="94">
        <v>12029.233333333332</v>
      </c>
      <c r="D107" s="94">
        <v>12075.204901960786</v>
      </c>
      <c r="E107" s="95">
        <v>12269.817999999999</v>
      </c>
      <c r="F107" s="95">
        <v>12316.709000000001</v>
      </c>
      <c r="G107" s="1078">
        <v>-0.38071046413454634</v>
      </c>
      <c r="H107" s="96">
        <v>329.1</v>
      </c>
      <c r="I107" s="96">
        <v>-0.3633060853769266</v>
      </c>
      <c r="J107" s="104">
        <v>63.662239089184055</v>
      </c>
      <c r="K107" s="104">
        <v>18.689057421451789</v>
      </c>
      <c r="L107" s="1084">
        <v>3.1547906565291637</v>
      </c>
    </row>
    <row r="108" spans="1:12" ht="15.75" thickBot="1">
      <c r="A108" s="49" t="s">
        <v>114</v>
      </c>
      <c r="B108" s="50" t="s">
        <v>33</v>
      </c>
      <c r="C108" s="109">
        <v>11905.655882352941</v>
      </c>
      <c r="D108" s="109">
        <v>11944.214705882352</v>
      </c>
      <c r="E108" s="110">
        <v>12143.769</v>
      </c>
      <c r="F108" s="110">
        <v>12183.099</v>
      </c>
      <c r="G108" s="1087">
        <v>-0.32282426663363667</v>
      </c>
      <c r="H108" s="104">
        <v>356.5</v>
      </c>
      <c r="I108" s="104">
        <v>-0.50237231370360347</v>
      </c>
      <c r="J108" s="104">
        <v>38.071895424836597</v>
      </c>
      <c r="K108" s="104">
        <v>9.1549295774647899</v>
      </c>
      <c r="L108" s="1084">
        <v>0.13503274621939632</v>
      </c>
    </row>
    <row r="109" spans="1:12" ht="15.75" thickBot="1">
      <c r="A109" s="51"/>
      <c r="B109" s="52"/>
      <c r="C109" s="111"/>
      <c r="D109" s="111"/>
      <c r="E109" s="111"/>
      <c r="F109" s="111"/>
      <c r="G109" s="1088"/>
      <c r="H109" s="112"/>
      <c r="I109" s="112"/>
      <c r="J109" s="112"/>
      <c r="K109" s="112"/>
      <c r="L109" s="1089"/>
    </row>
    <row r="110" spans="1:12" ht="15">
      <c r="A110" s="46" t="s">
        <v>115</v>
      </c>
      <c r="B110" s="53" t="s">
        <v>30</v>
      </c>
      <c r="C110" s="113">
        <v>12203.51568627451</v>
      </c>
      <c r="D110" s="113">
        <v>12050.810784313724</v>
      </c>
      <c r="E110" s="114">
        <v>12447.585999999999</v>
      </c>
      <c r="F110" s="114">
        <v>12291.826999999999</v>
      </c>
      <c r="G110" s="1090">
        <v>1.2671753352857962</v>
      </c>
      <c r="H110" s="115">
        <v>411.6</v>
      </c>
      <c r="I110" s="115">
        <v>0.29239766081872454</v>
      </c>
      <c r="J110" s="115">
        <v>54.117647058823529</v>
      </c>
      <c r="K110" s="115">
        <v>4.2578548212351031</v>
      </c>
      <c r="L110" s="1091">
        <v>0.49956447488285516</v>
      </c>
    </row>
    <row r="111" spans="1:12" ht="15.75" thickBot="1">
      <c r="A111" s="49" t="s">
        <v>115</v>
      </c>
      <c r="B111" s="50" t="s">
        <v>33</v>
      </c>
      <c r="C111" s="109">
        <v>11818.792156862744</v>
      </c>
      <c r="D111" s="109">
        <v>11803.628431372548</v>
      </c>
      <c r="E111" s="110">
        <v>12055.168</v>
      </c>
      <c r="F111" s="110">
        <v>12039.700999999999</v>
      </c>
      <c r="G111" s="1087">
        <v>0.12846664547566883</v>
      </c>
      <c r="H111" s="104">
        <v>380.7</v>
      </c>
      <c r="I111" s="104">
        <v>1.3308490817141336</v>
      </c>
      <c r="J111" s="104">
        <v>43.25481798715203</v>
      </c>
      <c r="K111" s="104">
        <v>7.2481040086673882</v>
      </c>
      <c r="L111" s="1084">
        <v>0.3652742371124873</v>
      </c>
    </row>
    <row r="112" spans="1:12" ht="15.75" thickBot="1">
      <c r="A112" s="51"/>
      <c r="B112" s="52"/>
      <c r="C112" s="111"/>
      <c r="D112" s="111"/>
      <c r="E112" s="111"/>
      <c r="F112" s="111"/>
      <c r="G112" s="1088"/>
      <c r="H112" s="112"/>
      <c r="I112" s="112"/>
      <c r="J112" s="112"/>
      <c r="K112" s="112"/>
      <c r="L112" s="1089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2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83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8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84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8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84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8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84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5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6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8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84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8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84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5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6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8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84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7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84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8"/>
      <c r="H123" s="112"/>
      <c r="I123" s="112"/>
      <c r="J123" s="112"/>
      <c r="K123" s="112"/>
      <c r="L123" s="1089"/>
    </row>
    <row r="124" spans="1:12" ht="14.25">
      <c r="A124" s="44" t="s">
        <v>24</v>
      </c>
      <c r="B124" s="45" t="s">
        <v>28</v>
      </c>
      <c r="C124" s="100">
        <v>11135.577761895533</v>
      </c>
      <c r="D124" s="100">
        <v>10866.63295600363</v>
      </c>
      <c r="E124" s="101">
        <v>11358.289317133444</v>
      </c>
      <c r="F124" s="101">
        <v>11083.965615123703</v>
      </c>
      <c r="G124" s="1082">
        <v>2.4749598793001919</v>
      </c>
      <c r="H124" s="102">
        <v>332.57534246575341</v>
      </c>
      <c r="I124" s="102">
        <v>-0.47541253224362257</v>
      </c>
      <c r="J124" s="103">
        <v>-2.666666666666667</v>
      </c>
      <c r="K124" s="103">
        <v>1.5817984832069341</v>
      </c>
      <c r="L124" s="1083">
        <v>-0.62896054405909396</v>
      </c>
    </row>
    <row r="125" spans="1:12" ht="15">
      <c r="A125" s="46" t="s">
        <v>24</v>
      </c>
      <c r="B125" s="47" t="s">
        <v>29</v>
      </c>
      <c r="C125" s="94">
        <v>10590.607843137255</v>
      </c>
      <c r="D125" s="94">
        <v>10370.122549019607</v>
      </c>
      <c r="E125" s="95">
        <v>10802.42</v>
      </c>
      <c r="F125" s="95">
        <v>10577.525</v>
      </c>
      <c r="G125" s="1078">
        <v>2.1261590022240595</v>
      </c>
      <c r="H125" s="96">
        <v>314.39999999999998</v>
      </c>
      <c r="I125" s="96">
        <v>5.9656218402426662</v>
      </c>
      <c r="J125" s="104">
        <v>-40.74074074074074</v>
      </c>
      <c r="K125" s="104">
        <v>0.1733477789815818</v>
      </c>
      <c r="L125" s="1084">
        <v>-0.22458884592630321</v>
      </c>
    </row>
    <row r="126" spans="1:12" ht="15">
      <c r="A126" s="46" t="s">
        <v>24</v>
      </c>
      <c r="B126" s="47" t="s">
        <v>30</v>
      </c>
      <c r="C126" s="94">
        <v>11168.864705882354</v>
      </c>
      <c r="D126" s="94">
        <v>10923.856862745099</v>
      </c>
      <c r="E126" s="95">
        <v>11392.242</v>
      </c>
      <c r="F126" s="95">
        <v>11142.334000000001</v>
      </c>
      <c r="G126" s="1078">
        <v>2.242869402407067</v>
      </c>
      <c r="H126" s="96">
        <v>335.2</v>
      </c>
      <c r="I126" s="96">
        <v>0.99427538415185657</v>
      </c>
      <c r="J126" s="104">
        <v>10</v>
      </c>
      <c r="K126" s="104">
        <v>0.95341278439869981</v>
      </c>
      <c r="L126" s="1084">
        <v>-0.22565869680984851</v>
      </c>
    </row>
    <row r="127" spans="1:12" ht="15">
      <c r="A127" s="46" t="s">
        <v>24</v>
      </c>
      <c r="B127" s="47" t="s">
        <v>35</v>
      </c>
      <c r="C127" s="94">
        <v>11260.96862745098</v>
      </c>
      <c r="D127" s="94">
        <v>11024.586274509804</v>
      </c>
      <c r="E127" s="95">
        <v>11486.188</v>
      </c>
      <c r="F127" s="95">
        <v>11245.078</v>
      </c>
      <c r="G127" s="1078">
        <v>2.1441380842356148</v>
      </c>
      <c r="H127" s="96">
        <v>334</v>
      </c>
      <c r="I127" s="96">
        <v>-7.7093119646311079</v>
      </c>
      <c r="J127" s="104">
        <v>-2.3255813953488373</v>
      </c>
      <c r="K127" s="104">
        <v>0.45503791982665226</v>
      </c>
      <c r="L127" s="1084">
        <v>-0.17871300132294249</v>
      </c>
    </row>
    <row r="128" spans="1:12" ht="14.25">
      <c r="A128" s="44" t="s">
        <v>24</v>
      </c>
      <c r="B128" s="48" t="s">
        <v>31</v>
      </c>
      <c r="C128" s="105">
        <v>10360.461006158461</v>
      </c>
      <c r="D128" s="105">
        <v>10535.322297976061</v>
      </c>
      <c r="E128" s="106">
        <v>10567.670226281631</v>
      </c>
      <c r="F128" s="106">
        <v>10746.028743935583</v>
      </c>
      <c r="G128" s="1085">
        <v>-1.659762149385722</v>
      </c>
      <c r="H128" s="107">
        <v>294.48067287043671</v>
      </c>
      <c r="I128" s="107">
        <v>1.2534573814549161</v>
      </c>
      <c r="J128" s="108">
        <v>38.04347826086957</v>
      </c>
      <c r="K128" s="108">
        <v>15.135427952329362</v>
      </c>
      <c r="L128" s="1086">
        <v>0.22017371504122529</v>
      </c>
    </row>
    <row r="129" spans="1:12" ht="15">
      <c r="A129" s="46" t="s">
        <v>24</v>
      </c>
      <c r="B129" s="47" t="s">
        <v>32</v>
      </c>
      <c r="C129" s="94">
        <v>10151.077450980392</v>
      </c>
      <c r="D129" s="94">
        <v>10361.791176470588</v>
      </c>
      <c r="E129" s="95">
        <v>10354.099</v>
      </c>
      <c r="F129" s="95">
        <v>10569.027</v>
      </c>
      <c r="G129" s="1078">
        <v>-2.0335646791327138</v>
      </c>
      <c r="H129" s="96">
        <v>268.10000000000002</v>
      </c>
      <c r="I129" s="96">
        <v>-7.454342154304458E-2</v>
      </c>
      <c r="J129" s="104">
        <v>18.912529550827422</v>
      </c>
      <c r="K129" s="104">
        <v>5.4496208017334773</v>
      </c>
      <c r="L129" s="1084">
        <v>-0.78471965515672171</v>
      </c>
    </row>
    <row r="130" spans="1:12" ht="15">
      <c r="A130" s="46" t="s">
        <v>24</v>
      </c>
      <c r="B130" s="47" t="s">
        <v>33</v>
      </c>
      <c r="C130" s="94">
        <v>10438.243137254902</v>
      </c>
      <c r="D130" s="94">
        <v>10612.759803921568</v>
      </c>
      <c r="E130" s="95">
        <v>10647.008</v>
      </c>
      <c r="F130" s="95">
        <v>10825.014999999999</v>
      </c>
      <c r="G130" s="1078">
        <v>-1.6444041878925768</v>
      </c>
      <c r="H130" s="96">
        <v>305.3</v>
      </c>
      <c r="I130" s="96">
        <v>0.85893624050215489</v>
      </c>
      <c r="J130" s="104">
        <v>62.52587991718427</v>
      </c>
      <c r="K130" s="104">
        <v>8.5048754062838565</v>
      </c>
      <c r="L130" s="1084">
        <v>1.3862313384872458</v>
      </c>
    </row>
    <row r="131" spans="1:12" ht="15">
      <c r="A131" s="46" t="s">
        <v>24</v>
      </c>
      <c r="B131" s="47" t="s">
        <v>36</v>
      </c>
      <c r="C131" s="94">
        <v>10620.604901960784</v>
      </c>
      <c r="D131" s="94">
        <v>10777.125490196078</v>
      </c>
      <c r="E131" s="95">
        <v>10833.017</v>
      </c>
      <c r="F131" s="95">
        <v>10992.668</v>
      </c>
      <c r="G131" s="1078">
        <v>-1.4523407784170308</v>
      </c>
      <c r="H131" s="96">
        <v>338.3</v>
      </c>
      <c r="I131" s="96">
        <v>3.5506580961126488</v>
      </c>
      <c r="J131" s="104">
        <v>2.8301886792452833</v>
      </c>
      <c r="K131" s="104">
        <v>1.180931744312026</v>
      </c>
      <c r="L131" s="1084">
        <v>-0.38133796828930056</v>
      </c>
    </row>
    <row r="132" spans="1:12" ht="14.25">
      <c r="A132" s="44" t="s">
        <v>24</v>
      </c>
      <c r="B132" s="48" t="s">
        <v>37</v>
      </c>
      <c r="C132" s="105">
        <v>8582.1315046391974</v>
      </c>
      <c r="D132" s="105">
        <v>9374.9982694182636</v>
      </c>
      <c r="E132" s="106">
        <v>8753.7741347319807</v>
      </c>
      <c r="F132" s="106">
        <v>9562.4982348066296</v>
      </c>
      <c r="G132" s="1085">
        <v>-8.4572470521454974</v>
      </c>
      <c r="H132" s="107">
        <v>227.36849015317284</v>
      </c>
      <c r="I132" s="107">
        <v>2.9551010912428533</v>
      </c>
      <c r="J132" s="108">
        <v>-0.4357298474945534</v>
      </c>
      <c r="K132" s="108">
        <v>9.9024918743228607</v>
      </c>
      <c r="L132" s="1086">
        <v>-3.6273533725452314</v>
      </c>
    </row>
    <row r="133" spans="1:12" ht="15">
      <c r="A133" s="46" t="s">
        <v>24</v>
      </c>
      <c r="B133" s="47" t="s">
        <v>102</v>
      </c>
      <c r="C133" s="116">
        <v>8044.9431372549025</v>
      </c>
      <c r="D133" s="116">
        <v>8938.7411764705885</v>
      </c>
      <c r="E133" s="117">
        <v>8205.8420000000006</v>
      </c>
      <c r="F133" s="117">
        <v>9117.5159999999996</v>
      </c>
      <c r="G133" s="1092">
        <v>-9.9991488909917905</v>
      </c>
      <c r="H133" s="118">
        <v>207.6</v>
      </c>
      <c r="I133" s="118">
        <v>0.14471780028942738</v>
      </c>
      <c r="J133" s="119">
        <v>-18.845500848896435</v>
      </c>
      <c r="K133" s="119">
        <v>5.1787648970747568</v>
      </c>
      <c r="L133" s="1093">
        <v>-3.50214888332318</v>
      </c>
    </row>
    <row r="134" spans="1:12" ht="15">
      <c r="A134" s="46" t="s">
        <v>24</v>
      </c>
      <c r="B134" s="47" t="s">
        <v>38</v>
      </c>
      <c r="C134" s="94">
        <v>8919.7941176470595</v>
      </c>
      <c r="D134" s="94">
        <v>9902.1235294117632</v>
      </c>
      <c r="E134" s="95">
        <v>9098.19</v>
      </c>
      <c r="F134" s="95">
        <v>10100.165999999999</v>
      </c>
      <c r="G134" s="1078">
        <v>-9.9203914074283421</v>
      </c>
      <c r="H134" s="96">
        <v>242.4</v>
      </c>
      <c r="I134" s="96">
        <v>1.6778523489932886</v>
      </c>
      <c r="J134" s="104">
        <v>29.032258064516132</v>
      </c>
      <c r="K134" s="104">
        <v>3.9003250270855903</v>
      </c>
      <c r="L134" s="1084">
        <v>-0.21168676362922145</v>
      </c>
    </row>
    <row r="135" spans="1:12" ht="15.75" thickBot="1">
      <c r="A135" s="46" t="s">
        <v>24</v>
      </c>
      <c r="B135" s="47" t="s">
        <v>39</v>
      </c>
      <c r="C135" s="94">
        <v>9701.0284313725497</v>
      </c>
      <c r="D135" s="94">
        <v>10663.517647058823</v>
      </c>
      <c r="E135" s="95">
        <v>9895.0490000000009</v>
      </c>
      <c r="F135" s="95">
        <v>10876.788</v>
      </c>
      <c r="G135" s="1078">
        <v>-9.0260010584006931</v>
      </c>
      <c r="H135" s="96">
        <v>280.5</v>
      </c>
      <c r="I135" s="96">
        <v>-0.67280453257789574</v>
      </c>
      <c r="J135" s="104">
        <v>52</v>
      </c>
      <c r="K135" s="104">
        <v>0.82340195016251361</v>
      </c>
      <c r="L135" s="1084">
        <v>8.6482274407170934E-2</v>
      </c>
    </row>
    <row r="136" spans="1:12" ht="15.75" thickBot="1">
      <c r="A136" s="51"/>
      <c r="B136" s="52"/>
      <c r="C136" s="111"/>
      <c r="D136" s="111"/>
      <c r="E136" s="111"/>
      <c r="F136" s="111"/>
      <c r="G136" s="1088"/>
      <c r="H136" s="112"/>
      <c r="I136" s="112"/>
      <c r="J136" s="112"/>
      <c r="K136" s="112"/>
      <c r="L136" s="1089"/>
    </row>
    <row r="137" spans="1:12" ht="14.25">
      <c r="A137" s="44" t="s">
        <v>117</v>
      </c>
      <c r="B137" s="48" t="s">
        <v>25</v>
      </c>
      <c r="C137" s="105">
        <v>12441.6324443923</v>
      </c>
      <c r="D137" s="105">
        <v>13322.977130621271</v>
      </c>
      <c r="E137" s="106">
        <v>12690.465093280147</v>
      </c>
      <c r="F137" s="106">
        <v>13589.436673233697</v>
      </c>
      <c r="G137" s="1085">
        <v>-6.6152232912214863</v>
      </c>
      <c r="H137" s="107">
        <v>325.87900000000002</v>
      </c>
      <c r="I137" s="107">
        <v>-7.0169567521297838</v>
      </c>
      <c r="J137" s="108">
        <v>138.0952380952381</v>
      </c>
      <c r="K137" s="108">
        <v>1.0834236186348862</v>
      </c>
      <c r="L137" s="1086">
        <v>0.46441109100039835</v>
      </c>
    </row>
    <row r="138" spans="1:12" ht="15">
      <c r="A138" s="46" t="s">
        <v>117</v>
      </c>
      <c r="B138" s="47" t="s">
        <v>26</v>
      </c>
      <c r="C138" s="94">
        <v>11102.388235294116</v>
      </c>
      <c r="D138" s="94">
        <v>13072.360784313727</v>
      </c>
      <c r="E138" s="95">
        <v>11324.436</v>
      </c>
      <c r="F138" s="95">
        <v>13333.808000000001</v>
      </c>
      <c r="G138" s="1078">
        <v>-15.069753516774812</v>
      </c>
      <c r="H138" s="96">
        <v>293.3</v>
      </c>
      <c r="I138" s="96">
        <v>-10.551997560231769</v>
      </c>
      <c r="J138" s="104">
        <v>200</v>
      </c>
      <c r="K138" s="104">
        <v>0.45503791982665226</v>
      </c>
      <c r="L138" s="1084">
        <v>0.24870041061515633</v>
      </c>
    </row>
    <row r="139" spans="1:12" ht="15">
      <c r="A139" s="46" t="s">
        <v>117</v>
      </c>
      <c r="B139" s="47" t="s">
        <v>27</v>
      </c>
      <c r="C139" s="94">
        <v>13222.069607843137</v>
      </c>
      <c r="D139" s="94">
        <v>13081.822549019609</v>
      </c>
      <c r="E139" s="95">
        <v>13486.511</v>
      </c>
      <c r="F139" s="95">
        <v>13343.459000000001</v>
      </c>
      <c r="G139" s="1078">
        <v>1.0720758388061122</v>
      </c>
      <c r="H139" s="96">
        <v>345.1</v>
      </c>
      <c r="I139" s="96">
        <v>2.0703933747412009</v>
      </c>
      <c r="J139" s="104">
        <v>181.25</v>
      </c>
      <c r="K139" s="104">
        <v>0.48754062838569878</v>
      </c>
      <c r="L139" s="1084">
        <v>0.2517263321439891</v>
      </c>
    </row>
    <row r="140" spans="1:12" ht="15">
      <c r="A140" s="46" t="s">
        <v>117</v>
      </c>
      <c r="B140" s="47" t="s">
        <v>34</v>
      </c>
      <c r="C140" s="94">
        <v>13365.535294117646</v>
      </c>
      <c r="D140" s="94">
        <v>13843.099019607842</v>
      </c>
      <c r="E140" s="95">
        <v>13632.846</v>
      </c>
      <c r="F140" s="95">
        <v>14119.960999999999</v>
      </c>
      <c r="G140" s="1078">
        <v>-3.4498324747497517</v>
      </c>
      <c r="H140" s="96">
        <v>364.6</v>
      </c>
      <c r="I140" s="96">
        <v>-7.2972285786931064</v>
      </c>
      <c r="J140" s="104">
        <v>8.3333333333333321</v>
      </c>
      <c r="K140" s="104">
        <v>0.14084507042253522</v>
      </c>
      <c r="L140" s="1084">
        <v>-3.6015651758747019E-2</v>
      </c>
    </row>
    <row r="141" spans="1:12" ht="14.25">
      <c r="A141" s="44" t="s">
        <v>117</v>
      </c>
      <c r="B141" s="48" t="s">
        <v>28</v>
      </c>
      <c r="C141" s="105">
        <v>12661.617154680862</v>
      </c>
      <c r="D141" s="105">
        <v>13014.37570506663</v>
      </c>
      <c r="E141" s="106">
        <v>12914.849497774479</v>
      </c>
      <c r="F141" s="106">
        <v>13274.663219167962</v>
      </c>
      <c r="G141" s="1085">
        <v>-2.7105299430416365</v>
      </c>
      <c r="H141" s="107">
        <v>299.16144244105413</v>
      </c>
      <c r="I141" s="107">
        <v>-2.9631015074213627</v>
      </c>
      <c r="J141" s="108">
        <v>64.236902050113898</v>
      </c>
      <c r="K141" s="108">
        <v>7.8114842903575301</v>
      </c>
      <c r="L141" s="1086">
        <v>1.3413295372256213</v>
      </c>
    </row>
    <row r="142" spans="1:12" ht="15">
      <c r="A142" s="46" t="s">
        <v>117</v>
      </c>
      <c r="B142" s="47" t="s">
        <v>29</v>
      </c>
      <c r="C142" s="94">
        <v>11465.392156862745</v>
      </c>
      <c r="D142" s="94">
        <v>12773.089215686274</v>
      </c>
      <c r="E142" s="95">
        <v>11694.7</v>
      </c>
      <c r="F142" s="95">
        <v>13028.550999999999</v>
      </c>
      <c r="G142" s="1078">
        <v>-10.23790750022776</v>
      </c>
      <c r="H142" s="96">
        <v>273.60000000000002</v>
      </c>
      <c r="I142" s="96">
        <v>-1.4054054054053973</v>
      </c>
      <c r="J142" s="104">
        <v>103.03030303030303</v>
      </c>
      <c r="K142" s="104">
        <v>2.1776814734561212</v>
      </c>
      <c r="L142" s="1084">
        <v>0.71858051546054269</v>
      </c>
    </row>
    <row r="143" spans="1:12" ht="15">
      <c r="A143" s="46" t="s">
        <v>117</v>
      </c>
      <c r="B143" s="47" t="s">
        <v>30</v>
      </c>
      <c r="C143" s="94">
        <v>13047.250980392157</v>
      </c>
      <c r="D143" s="94">
        <v>13000.350980392157</v>
      </c>
      <c r="E143" s="95">
        <v>13308.196</v>
      </c>
      <c r="F143" s="95">
        <v>13260.358</v>
      </c>
      <c r="G143" s="1078">
        <v>0.36075949080710895</v>
      </c>
      <c r="H143" s="96">
        <v>302.5</v>
      </c>
      <c r="I143" s="96">
        <v>-2.1668822768434635</v>
      </c>
      <c r="J143" s="104">
        <v>63.318777292576421</v>
      </c>
      <c r="K143" s="104">
        <v>4.0520043336944749</v>
      </c>
      <c r="L143" s="1084">
        <v>0.6769122187350054</v>
      </c>
    </row>
    <row r="144" spans="1:12" ht="15">
      <c r="A144" s="46" t="s">
        <v>117</v>
      </c>
      <c r="B144" s="47" t="s">
        <v>35</v>
      </c>
      <c r="C144" s="94">
        <v>13127.421568627449</v>
      </c>
      <c r="D144" s="94">
        <v>13220.017647058823</v>
      </c>
      <c r="E144" s="95">
        <v>13389.97</v>
      </c>
      <c r="F144" s="95">
        <v>13484.418</v>
      </c>
      <c r="G144" s="1078">
        <v>-0.70042325890520696</v>
      </c>
      <c r="H144" s="96">
        <v>325.8</v>
      </c>
      <c r="I144" s="96">
        <v>-2.425876010781661</v>
      </c>
      <c r="J144" s="104">
        <v>31.531531531531531</v>
      </c>
      <c r="K144" s="104">
        <v>1.5817984832069341</v>
      </c>
      <c r="L144" s="1084">
        <v>-5.4163196969926553E-2</v>
      </c>
    </row>
    <row r="145" spans="1:12" ht="14.25">
      <c r="A145" s="44" t="s">
        <v>117</v>
      </c>
      <c r="B145" s="48" t="s">
        <v>31</v>
      </c>
      <c r="C145" s="105">
        <v>12010.606375353278</v>
      </c>
      <c r="D145" s="105">
        <v>12108.163986514262</v>
      </c>
      <c r="E145" s="106">
        <v>12250.818502860344</v>
      </c>
      <c r="F145" s="106">
        <v>12350.327266244547</v>
      </c>
      <c r="G145" s="1085">
        <v>-0.80571762382505241</v>
      </c>
      <c r="H145" s="107">
        <v>265.56515270164448</v>
      </c>
      <c r="I145" s="107">
        <v>0.79537446753529861</v>
      </c>
      <c r="J145" s="108">
        <v>29.908443540183111</v>
      </c>
      <c r="K145" s="108">
        <v>13.835319609967497</v>
      </c>
      <c r="L145" s="1086">
        <v>-0.65252121538254038</v>
      </c>
    </row>
    <row r="146" spans="1:12" ht="15">
      <c r="A146" s="46" t="s">
        <v>117</v>
      </c>
      <c r="B146" s="47" t="s">
        <v>32</v>
      </c>
      <c r="C146" s="94">
        <v>11499.783333333333</v>
      </c>
      <c r="D146" s="94">
        <v>11751.506862745098</v>
      </c>
      <c r="E146" s="95">
        <v>11729.779</v>
      </c>
      <c r="F146" s="95">
        <v>11986.537</v>
      </c>
      <c r="G146" s="1078">
        <v>-2.14205320519179</v>
      </c>
      <c r="H146" s="96">
        <v>239.6</v>
      </c>
      <c r="I146" s="96">
        <v>1.2679628064243449</v>
      </c>
      <c r="J146" s="104">
        <v>16.867469879518072</v>
      </c>
      <c r="K146" s="104">
        <v>4.2036836403033586</v>
      </c>
      <c r="L146" s="1084">
        <v>-0.68946300671211702</v>
      </c>
    </row>
    <row r="147" spans="1:12" ht="15">
      <c r="A147" s="46" t="s">
        <v>117</v>
      </c>
      <c r="B147" s="47" t="s">
        <v>33</v>
      </c>
      <c r="C147" s="94">
        <v>12180.994117647058</v>
      </c>
      <c r="D147" s="94">
        <v>12225.297058823529</v>
      </c>
      <c r="E147" s="95">
        <v>12424.614</v>
      </c>
      <c r="F147" s="95">
        <v>12469.803</v>
      </c>
      <c r="G147" s="1078">
        <v>-0.36238744108467713</v>
      </c>
      <c r="H147" s="96">
        <v>273.8</v>
      </c>
      <c r="I147" s="96">
        <v>0.44020542920028921</v>
      </c>
      <c r="J147" s="96">
        <v>42.155009451795841</v>
      </c>
      <c r="K147" s="96">
        <v>8.1473456121343446</v>
      </c>
      <c r="L147" s="1079">
        <v>0.35073544264281864</v>
      </c>
    </row>
    <row r="148" spans="1:12" ht="15.75" thickBot="1">
      <c r="A148" s="56" t="s">
        <v>117</v>
      </c>
      <c r="B148" s="57" t="s">
        <v>36</v>
      </c>
      <c r="C148" s="97">
        <v>12318.482352941177</v>
      </c>
      <c r="D148" s="97">
        <v>12414.945098039216</v>
      </c>
      <c r="E148" s="98">
        <v>12564.852000000001</v>
      </c>
      <c r="F148" s="98">
        <v>12663.244000000001</v>
      </c>
      <c r="G148" s="1080">
        <v>-0.77698889794747561</v>
      </c>
      <c r="H148" s="99">
        <v>293.89999999999998</v>
      </c>
      <c r="I148" s="99">
        <v>-1.0437710437710515</v>
      </c>
      <c r="J148" s="99">
        <v>12.295081967213115</v>
      </c>
      <c r="K148" s="99">
        <v>1.4842903575297943</v>
      </c>
      <c r="L148" s="1081">
        <v>-0.31379365131324177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94"/>
    </row>
    <row r="151" spans="1:12" ht="21" thickBot="1">
      <c r="A151" s="1041" t="s">
        <v>340</v>
      </c>
      <c r="B151" s="1031"/>
      <c r="C151" s="1031"/>
      <c r="D151" s="1031"/>
      <c r="E151" s="1031"/>
      <c r="F151" s="1031"/>
      <c r="G151" s="1032"/>
      <c r="H151" s="1032"/>
      <c r="I151" s="1032"/>
      <c r="J151" s="1032"/>
      <c r="K151" s="1032"/>
      <c r="L151" s="1095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33"/>
      <c r="H152" s="1194" t="s">
        <v>10</v>
      </c>
      <c r="I152" s="1195"/>
      <c r="J152" s="1065" t="s">
        <v>11</v>
      </c>
      <c r="K152" s="1034" t="s">
        <v>12</v>
      </c>
      <c r="L152" s="1035"/>
    </row>
    <row r="153" spans="1:12" ht="15.75">
      <c r="A153" s="29" t="s">
        <v>13</v>
      </c>
      <c r="B153" s="30" t="s">
        <v>14</v>
      </c>
      <c r="C153" s="1036" t="s">
        <v>40</v>
      </c>
      <c r="D153" s="1036" t="s">
        <v>40</v>
      </c>
      <c r="E153" s="1037" t="s">
        <v>41</v>
      </c>
      <c r="F153" s="1038"/>
      <c r="G153" s="1066"/>
      <c r="H153" s="1192" t="s">
        <v>15</v>
      </c>
      <c r="I153" s="1193"/>
      <c r="J153" s="1067" t="s">
        <v>16</v>
      </c>
      <c r="K153" s="1039" t="s">
        <v>17</v>
      </c>
      <c r="L153" s="1040"/>
    </row>
    <row r="154" spans="1:12" ht="26.25" thickBot="1">
      <c r="A154" s="31" t="s">
        <v>18</v>
      </c>
      <c r="B154" s="32" t="s">
        <v>19</v>
      </c>
      <c r="C154" s="946" t="s">
        <v>379</v>
      </c>
      <c r="D154" s="1155" t="s">
        <v>365</v>
      </c>
      <c r="E154" s="1026" t="s">
        <v>379</v>
      </c>
      <c r="F154" s="1027" t="s">
        <v>365</v>
      </c>
      <c r="G154" s="1064" t="s">
        <v>20</v>
      </c>
      <c r="H154" s="81" t="s">
        <v>379</v>
      </c>
      <c r="I154" s="960" t="s">
        <v>20</v>
      </c>
      <c r="J154" s="1068" t="s">
        <v>20</v>
      </c>
      <c r="K154" s="1028" t="s">
        <v>379</v>
      </c>
      <c r="L154" s="1069" t="s">
        <v>21</v>
      </c>
    </row>
    <row r="155" spans="1:12" ht="15" thickBot="1">
      <c r="A155" s="33" t="s">
        <v>22</v>
      </c>
      <c r="B155" s="34" t="s">
        <v>23</v>
      </c>
      <c r="C155" s="82">
        <v>11808.272717977232</v>
      </c>
      <c r="D155" s="82">
        <v>11611.219759368036</v>
      </c>
      <c r="E155" s="83">
        <v>12044.438172336777</v>
      </c>
      <c r="F155" s="691">
        <v>11843.444154555396</v>
      </c>
      <c r="G155" s="1070">
        <v>1.6970909404260694</v>
      </c>
      <c r="H155" s="84">
        <v>320.38767553032562</v>
      </c>
      <c r="I155" s="84">
        <v>1.2554141590895396</v>
      </c>
      <c r="J155" s="85">
        <v>21.90857767255509</v>
      </c>
      <c r="K155" s="84">
        <v>100</v>
      </c>
      <c r="L155" s="1071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2"/>
      <c r="H156" s="85"/>
      <c r="I156" s="85"/>
      <c r="J156" s="85"/>
      <c r="K156" s="85"/>
      <c r="L156" s="1073"/>
    </row>
    <row r="157" spans="1:12" ht="15">
      <c r="A157" s="37" t="s">
        <v>108</v>
      </c>
      <c r="B157" s="38" t="s">
        <v>23</v>
      </c>
      <c r="C157" s="87">
        <v>11800.930597653907</v>
      </c>
      <c r="D157" s="87">
        <v>10749.220659278206</v>
      </c>
      <c r="E157" s="88">
        <v>12036.949209606986</v>
      </c>
      <c r="F157" s="88">
        <v>10964.20507246377</v>
      </c>
      <c r="G157" s="1074">
        <v>9.7840575769362115</v>
      </c>
      <c r="H157" s="89">
        <v>254.43333333333334</v>
      </c>
      <c r="I157" s="89">
        <v>10.623188405797103</v>
      </c>
      <c r="J157" s="89">
        <v>200</v>
      </c>
      <c r="K157" s="89">
        <v>0.134448760083657</v>
      </c>
      <c r="L157" s="1075">
        <v>7.9813903044866241E-2</v>
      </c>
    </row>
    <row r="158" spans="1:12" ht="15">
      <c r="A158" s="46" t="s">
        <v>109</v>
      </c>
      <c r="B158" s="90" t="s">
        <v>23</v>
      </c>
      <c r="C158" s="91">
        <v>12211.407482326009</v>
      </c>
      <c r="D158" s="91">
        <v>12076.412733873838</v>
      </c>
      <c r="E158" s="92">
        <v>12455.635631972529</v>
      </c>
      <c r="F158" s="92">
        <v>12317.940988551316</v>
      </c>
      <c r="G158" s="1076">
        <v>1.1178381480248278</v>
      </c>
      <c r="H158" s="93">
        <v>355.87037173352962</v>
      </c>
      <c r="I158" s="93">
        <v>1.5416322004743637</v>
      </c>
      <c r="J158" s="93">
        <v>14.399999999999999</v>
      </c>
      <c r="K158" s="93">
        <v>40.588586794144007</v>
      </c>
      <c r="L158" s="1077">
        <v>-2.6640083615653367</v>
      </c>
    </row>
    <row r="159" spans="1:12" ht="15">
      <c r="A159" s="39" t="s">
        <v>110</v>
      </c>
      <c r="B159" s="40" t="s">
        <v>23</v>
      </c>
      <c r="C159" s="94">
        <v>11968.685135381649</v>
      </c>
      <c r="D159" s="94">
        <v>11788.418884475343</v>
      </c>
      <c r="E159" s="95">
        <v>12208.058838089282</v>
      </c>
      <c r="F159" s="95">
        <v>12024.187262164849</v>
      </c>
      <c r="G159" s="1078">
        <v>1.5291809077441865</v>
      </c>
      <c r="H159" s="96">
        <v>385.88597285067874</v>
      </c>
      <c r="I159" s="96">
        <v>2.39807449187539</v>
      </c>
      <c r="J159" s="96">
        <v>37.837837837837839</v>
      </c>
      <c r="K159" s="96">
        <v>9.9043919928293995</v>
      </c>
      <c r="L159" s="1079">
        <v>1.1446032476099486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078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079" t="s">
        <v>100</v>
      </c>
    </row>
    <row r="161" spans="1:12" ht="15">
      <c r="A161" s="39" t="s">
        <v>98</v>
      </c>
      <c r="B161" s="40" t="s">
        <v>23</v>
      </c>
      <c r="C161" s="94">
        <v>10227.948450637869</v>
      </c>
      <c r="D161" s="94">
        <v>10037.75093245371</v>
      </c>
      <c r="E161" s="95">
        <v>10432.507419650627</v>
      </c>
      <c r="F161" s="95">
        <v>10238.505951102783</v>
      </c>
      <c r="G161" s="1078">
        <v>1.8948220519122503</v>
      </c>
      <c r="H161" s="96">
        <v>275.5530383795309</v>
      </c>
      <c r="I161" s="96">
        <v>0.40313266246961083</v>
      </c>
      <c r="J161" s="96">
        <v>16.232961586121437</v>
      </c>
      <c r="K161" s="96">
        <v>28.025097101882285</v>
      </c>
      <c r="L161" s="1079">
        <v>-1.3684559849871398</v>
      </c>
    </row>
    <row r="162" spans="1:12" ht="15.75" thickBot="1">
      <c r="A162" s="41" t="s">
        <v>112</v>
      </c>
      <c r="B162" s="42" t="s">
        <v>23</v>
      </c>
      <c r="C162" s="97">
        <v>12767.112449137485</v>
      </c>
      <c r="D162" s="97">
        <v>12604.344891651916</v>
      </c>
      <c r="E162" s="98">
        <v>13022.454698120235</v>
      </c>
      <c r="F162" s="98">
        <v>12856.431789484954</v>
      </c>
      <c r="G162" s="1080">
        <v>1.2913607084281988</v>
      </c>
      <c r="H162" s="99">
        <v>281.80930720783766</v>
      </c>
      <c r="I162" s="99">
        <v>2.397361392570283</v>
      </c>
      <c r="J162" s="99">
        <v>40.373280943025541</v>
      </c>
      <c r="K162" s="99">
        <v>21.347475351060652</v>
      </c>
      <c r="L162" s="1081">
        <v>2.8080471958976574</v>
      </c>
    </row>
    <row r="163" spans="1:12" ht="15" thickBot="1">
      <c r="A163" s="35"/>
      <c r="B163" s="43"/>
      <c r="C163" s="86"/>
      <c r="D163" s="86"/>
      <c r="E163" s="86"/>
      <c r="F163" s="86"/>
      <c r="G163" s="1072"/>
      <c r="H163" s="85"/>
      <c r="I163" s="85"/>
      <c r="J163" s="85"/>
      <c r="K163" s="85"/>
      <c r="L163" s="1073"/>
    </row>
    <row r="164" spans="1:12" ht="14.25">
      <c r="A164" s="44" t="s">
        <v>113</v>
      </c>
      <c r="B164" s="45" t="s">
        <v>25</v>
      </c>
      <c r="C164" s="100" t="s">
        <v>256</v>
      </c>
      <c r="D164" s="100" t="s">
        <v>100</v>
      </c>
      <c r="E164" s="101" t="s">
        <v>256</v>
      </c>
      <c r="F164" s="101" t="s">
        <v>100</v>
      </c>
      <c r="G164" s="1082" t="s">
        <v>100</v>
      </c>
      <c r="H164" s="102" t="s">
        <v>256</v>
      </c>
      <c r="I164" s="102" t="s">
        <v>100</v>
      </c>
      <c r="J164" s="103" t="s">
        <v>100</v>
      </c>
      <c r="K164" s="103" t="s">
        <v>100</v>
      </c>
      <c r="L164" s="1083" t="s">
        <v>100</v>
      </c>
    </row>
    <row r="165" spans="1:12" ht="15">
      <c r="A165" s="46" t="s">
        <v>113</v>
      </c>
      <c r="B165" s="47" t="s">
        <v>26</v>
      </c>
      <c r="C165" s="94" t="s">
        <v>256</v>
      </c>
      <c r="D165" s="94" t="s">
        <v>100</v>
      </c>
      <c r="E165" s="95" t="s">
        <v>256</v>
      </c>
      <c r="F165" s="95" t="s">
        <v>100</v>
      </c>
      <c r="G165" s="1078" t="s">
        <v>100</v>
      </c>
      <c r="H165" s="96" t="s">
        <v>256</v>
      </c>
      <c r="I165" s="96" t="s">
        <v>100</v>
      </c>
      <c r="J165" s="104" t="s">
        <v>100</v>
      </c>
      <c r="K165" s="104" t="s">
        <v>100</v>
      </c>
      <c r="L165" s="1084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8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84" t="s">
        <v>100</v>
      </c>
    </row>
    <row r="167" spans="1:12" ht="14.25">
      <c r="A167" s="44" t="s">
        <v>113</v>
      </c>
      <c r="B167" s="48" t="s">
        <v>28</v>
      </c>
      <c r="C167" s="105" t="s">
        <v>256</v>
      </c>
      <c r="D167" s="105" t="s">
        <v>100</v>
      </c>
      <c r="E167" s="106" t="s">
        <v>256</v>
      </c>
      <c r="F167" s="106" t="s">
        <v>100</v>
      </c>
      <c r="G167" s="1085" t="s">
        <v>100</v>
      </c>
      <c r="H167" s="107" t="s">
        <v>256</v>
      </c>
      <c r="I167" s="107" t="s">
        <v>100</v>
      </c>
      <c r="J167" s="108" t="s">
        <v>100</v>
      </c>
      <c r="K167" s="108" t="s">
        <v>100</v>
      </c>
      <c r="L167" s="1086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078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084" t="s">
        <v>100</v>
      </c>
    </row>
    <row r="169" spans="1:12" ht="15">
      <c r="A169" s="46" t="s">
        <v>113</v>
      </c>
      <c r="B169" s="47" t="s">
        <v>30</v>
      </c>
      <c r="C169" s="94" t="s">
        <v>256</v>
      </c>
      <c r="D169" s="94" t="s">
        <v>100</v>
      </c>
      <c r="E169" s="95" t="s">
        <v>256</v>
      </c>
      <c r="F169" s="1156" t="s">
        <v>100</v>
      </c>
      <c r="G169" s="1078" t="s">
        <v>100</v>
      </c>
      <c r="H169" s="96" t="s">
        <v>256</v>
      </c>
      <c r="I169" s="96" t="s">
        <v>100</v>
      </c>
      <c r="J169" s="104" t="s">
        <v>100</v>
      </c>
      <c r="K169" s="104" t="s">
        <v>100</v>
      </c>
      <c r="L169" s="1084" t="s">
        <v>100</v>
      </c>
    </row>
    <row r="170" spans="1:12" ht="14.25">
      <c r="A170" s="44" t="s">
        <v>113</v>
      </c>
      <c r="B170" s="48" t="s">
        <v>31</v>
      </c>
      <c r="C170" s="105">
        <v>11209.903093860492</v>
      </c>
      <c r="D170" s="105">
        <v>10749.220659278206</v>
      </c>
      <c r="E170" s="106">
        <v>11434.101155737702</v>
      </c>
      <c r="F170" s="106">
        <v>10964.20507246377</v>
      </c>
      <c r="G170" s="1085">
        <v>4.2857286977791054</v>
      </c>
      <c r="H170" s="107">
        <v>243.98000000000002</v>
      </c>
      <c r="I170" s="107">
        <v>6.0782608695652254</v>
      </c>
      <c r="J170" s="108">
        <v>66.666666666666657</v>
      </c>
      <c r="K170" s="108">
        <v>7.4693755602031675E-2</v>
      </c>
      <c r="L170" s="1086">
        <v>2.0058898563240925E-2</v>
      </c>
    </row>
    <row r="171" spans="1:12" ht="15">
      <c r="A171" s="46" t="s">
        <v>113</v>
      </c>
      <c r="B171" s="47" t="s">
        <v>32</v>
      </c>
      <c r="C171" s="94">
        <v>10471.983333333334</v>
      </c>
      <c r="D171" s="94">
        <v>10732.794117647059</v>
      </c>
      <c r="E171" s="95">
        <v>10681.423000000001</v>
      </c>
      <c r="F171" s="95">
        <v>10947.45</v>
      </c>
      <c r="G171" s="1078">
        <v>-2.4300362184801028</v>
      </c>
      <c r="H171" s="96">
        <v>223.3</v>
      </c>
      <c r="I171" s="96">
        <v>-4.9787234042553141</v>
      </c>
      <c r="J171" s="104">
        <v>50</v>
      </c>
      <c r="K171" s="104">
        <v>4.4816253361218999E-2</v>
      </c>
      <c r="L171" s="1084">
        <v>8.3930153353585016E-3</v>
      </c>
    </row>
    <row r="172" spans="1:12" ht="15.75" thickBot="1">
      <c r="A172" s="49" t="s">
        <v>113</v>
      </c>
      <c r="B172" s="50" t="s">
        <v>33</v>
      </c>
      <c r="C172" s="109">
        <v>12108.823529411764</v>
      </c>
      <c r="D172" s="109" t="s">
        <v>256</v>
      </c>
      <c r="E172" s="110">
        <v>12351</v>
      </c>
      <c r="F172" s="110" t="s">
        <v>256</v>
      </c>
      <c r="G172" s="1157" t="s">
        <v>100</v>
      </c>
      <c r="H172" s="104">
        <v>275</v>
      </c>
      <c r="I172" s="104" t="s">
        <v>100</v>
      </c>
      <c r="J172" s="104" t="s">
        <v>100</v>
      </c>
      <c r="K172" s="1158" t="s">
        <v>100</v>
      </c>
      <c r="L172" s="115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2"/>
      <c r="H173" s="85"/>
      <c r="I173" s="85"/>
      <c r="J173" s="85"/>
      <c r="K173" s="85"/>
      <c r="L173" s="1073"/>
    </row>
    <row r="174" spans="1:12" ht="14.25">
      <c r="A174" s="44" t="s">
        <v>114</v>
      </c>
      <c r="B174" s="45" t="s">
        <v>25</v>
      </c>
      <c r="C174" s="100">
        <v>12890.821427094241</v>
      </c>
      <c r="D174" s="100">
        <v>12923.548691169344</v>
      </c>
      <c r="E174" s="101">
        <v>13148.637855636125</v>
      </c>
      <c r="F174" s="101">
        <v>13182.019664992731</v>
      </c>
      <c r="G174" s="1082">
        <v>-0.25323744164376827</v>
      </c>
      <c r="H174" s="102">
        <v>419.47188940092161</v>
      </c>
      <c r="I174" s="102">
        <v>0.34469940839030472</v>
      </c>
      <c r="J174" s="103">
        <v>19.88950276243094</v>
      </c>
      <c r="K174" s="103">
        <v>3.2417089931281744</v>
      </c>
      <c r="L174" s="1083">
        <v>-5.4594048212200708E-2</v>
      </c>
    </row>
    <row r="175" spans="1:12" ht="15">
      <c r="A175" s="46" t="s">
        <v>114</v>
      </c>
      <c r="B175" s="47" t="s">
        <v>26</v>
      </c>
      <c r="C175" s="94">
        <v>13070.91274509804</v>
      </c>
      <c r="D175" s="94">
        <v>13027.465686274509</v>
      </c>
      <c r="E175" s="95">
        <v>13332.331</v>
      </c>
      <c r="F175" s="95">
        <v>13288.014999999999</v>
      </c>
      <c r="G175" s="1078">
        <v>0.33350353683376122</v>
      </c>
      <c r="H175" s="96">
        <v>406.7</v>
      </c>
      <c r="I175" s="96">
        <v>-0.70800781250000833</v>
      </c>
      <c r="J175" s="104">
        <v>-8.1081081081081088</v>
      </c>
      <c r="K175" s="104">
        <v>1.5237526142814461</v>
      </c>
      <c r="L175" s="1084">
        <v>-0.49773709615381145</v>
      </c>
    </row>
    <row r="176" spans="1:12" ht="15">
      <c r="A176" s="46" t="s">
        <v>114</v>
      </c>
      <c r="B176" s="47" t="s">
        <v>27</v>
      </c>
      <c r="C176" s="94">
        <v>12740.030392156863</v>
      </c>
      <c r="D176" s="94">
        <v>12767.088235294117</v>
      </c>
      <c r="E176" s="95">
        <v>12994.831</v>
      </c>
      <c r="F176" s="95">
        <v>13022.43</v>
      </c>
      <c r="G176" s="1078">
        <v>-0.21193433176450294</v>
      </c>
      <c r="H176" s="96">
        <v>430.8</v>
      </c>
      <c r="I176" s="96">
        <v>-0.13908205841445664</v>
      </c>
      <c r="J176" s="104">
        <v>64.285714285714292</v>
      </c>
      <c r="K176" s="104">
        <v>1.7179563788467282</v>
      </c>
      <c r="L176" s="1084">
        <v>0.44314304794161075</v>
      </c>
    </row>
    <row r="177" spans="1:12" ht="14.25">
      <c r="A177" s="44" t="s">
        <v>114</v>
      </c>
      <c r="B177" s="48" t="s">
        <v>28</v>
      </c>
      <c r="C177" s="105">
        <v>12427.866025064743</v>
      </c>
      <c r="D177" s="105">
        <v>12321.323613759361</v>
      </c>
      <c r="E177" s="106">
        <v>12676.423345566038</v>
      </c>
      <c r="F177" s="106">
        <v>12567.750086034548</v>
      </c>
      <c r="G177" s="1085">
        <v>0.86469939955480923</v>
      </c>
      <c r="H177" s="107">
        <v>377.71852731591451</v>
      </c>
      <c r="I177" s="107">
        <v>0.95108790599843451</v>
      </c>
      <c r="J177" s="108">
        <v>31.768388106416275</v>
      </c>
      <c r="K177" s="108">
        <v>12.578428443382133</v>
      </c>
      <c r="L177" s="1086">
        <v>0.94120389411970429</v>
      </c>
    </row>
    <row r="178" spans="1:12" ht="15">
      <c r="A178" s="46" t="s">
        <v>114</v>
      </c>
      <c r="B178" s="47" t="s">
        <v>29</v>
      </c>
      <c r="C178" s="94">
        <v>12395.176470588234</v>
      </c>
      <c r="D178" s="94">
        <v>12250.537254901961</v>
      </c>
      <c r="E178" s="95">
        <v>12643.08</v>
      </c>
      <c r="F178" s="95">
        <v>12495.548000000001</v>
      </c>
      <c r="G178" s="1078">
        <v>1.180676509745705</v>
      </c>
      <c r="H178" s="96">
        <v>362.1</v>
      </c>
      <c r="I178" s="96">
        <v>-0.3028634361233386</v>
      </c>
      <c r="J178" s="104">
        <v>34.532374100719423</v>
      </c>
      <c r="K178" s="104">
        <v>5.5870929190319689</v>
      </c>
      <c r="L178" s="1084">
        <v>0.52426283343735935</v>
      </c>
    </row>
    <row r="179" spans="1:12" ht="15">
      <c r="A179" s="46" t="s">
        <v>114</v>
      </c>
      <c r="B179" s="47" t="s">
        <v>30</v>
      </c>
      <c r="C179" s="94">
        <v>12452.108823529412</v>
      </c>
      <c r="D179" s="94">
        <v>12373.061764705881</v>
      </c>
      <c r="E179" s="95">
        <v>12701.151</v>
      </c>
      <c r="F179" s="95">
        <v>12620.522999999999</v>
      </c>
      <c r="G179" s="1078">
        <v>0.63886417385397276</v>
      </c>
      <c r="H179" s="96">
        <v>390.2</v>
      </c>
      <c r="I179" s="96">
        <v>1.9864087820177641</v>
      </c>
      <c r="J179" s="104">
        <v>29.639889196675899</v>
      </c>
      <c r="K179" s="104">
        <v>6.9913355243501645</v>
      </c>
      <c r="L179" s="1084">
        <v>0.41694106068234493</v>
      </c>
    </row>
    <row r="180" spans="1:12" ht="14.25">
      <c r="A180" s="44" t="s">
        <v>114</v>
      </c>
      <c r="B180" s="48" t="s">
        <v>31</v>
      </c>
      <c r="C180" s="105">
        <v>11977.144787423225</v>
      </c>
      <c r="D180" s="105">
        <v>11839.460120794767</v>
      </c>
      <c r="E180" s="106">
        <v>12216.687683171691</v>
      </c>
      <c r="F180" s="106">
        <v>12076.249323210663</v>
      </c>
      <c r="G180" s="1085">
        <v>1.162930279114927</v>
      </c>
      <c r="H180" s="107">
        <v>336.45078407720143</v>
      </c>
      <c r="I180" s="107">
        <v>1.0765994601417266</v>
      </c>
      <c r="J180" s="108">
        <v>6.6237942122186491</v>
      </c>
      <c r="K180" s="108">
        <v>24.768449357633703</v>
      </c>
      <c r="L180" s="1086">
        <v>-3.5506182074728336</v>
      </c>
    </row>
    <row r="181" spans="1:12" ht="15">
      <c r="A181" s="46" t="s">
        <v>114</v>
      </c>
      <c r="B181" s="47" t="s">
        <v>32</v>
      </c>
      <c r="C181" s="94">
        <v>11895.003921568628</v>
      </c>
      <c r="D181" s="94">
        <v>11721.937254901961</v>
      </c>
      <c r="E181" s="95">
        <v>12132.904</v>
      </c>
      <c r="F181" s="95">
        <v>11956.376</v>
      </c>
      <c r="G181" s="1078">
        <v>1.4764339963882054</v>
      </c>
      <c r="H181" s="96">
        <v>324.5</v>
      </c>
      <c r="I181" s="96">
        <v>0.96453018046049244</v>
      </c>
      <c r="J181" s="104">
        <v>1.4823261117445838</v>
      </c>
      <c r="K181" s="104">
        <v>13.295488497161637</v>
      </c>
      <c r="L181" s="1084">
        <v>-2.6761013771781919</v>
      </c>
    </row>
    <row r="182" spans="1:12" ht="15.75" thickBot="1">
      <c r="A182" s="49" t="s">
        <v>114</v>
      </c>
      <c r="B182" s="50" t="s">
        <v>33</v>
      </c>
      <c r="C182" s="109">
        <v>12065.328431372549</v>
      </c>
      <c r="D182" s="109">
        <v>11980</v>
      </c>
      <c r="E182" s="110">
        <v>12306.635</v>
      </c>
      <c r="F182" s="110">
        <v>12219.6</v>
      </c>
      <c r="G182" s="1087">
        <v>0.71225735703296222</v>
      </c>
      <c r="H182" s="104">
        <v>350.3</v>
      </c>
      <c r="I182" s="104">
        <v>0.7477710670117983</v>
      </c>
      <c r="J182" s="104">
        <v>13.274336283185843</v>
      </c>
      <c r="K182" s="104">
        <v>11.472960860472064</v>
      </c>
      <c r="L182" s="1084">
        <v>-0.87451683029464533</v>
      </c>
    </row>
    <row r="183" spans="1:12" ht="15.75" thickBot="1">
      <c r="A183" s="51"/>
      <c r="B183" s="52"/>
      <c r="C183" s="111"/>
      <c r="D183" s="111"/>
      <c r="E183" s="111"/>
      <c r="F183" s="111"/>
      <c r="G183" s="1088"/>
      <c r="H183" s="112"/>
      <c r="I183" s="112"/>
      <c r="J183" s="112"/>
      <c r="K183" s="112"/>
      <c r="L183" s="1089"/>
    </row>
    <row r="184" spans="1:12" ht="15">
      <c r="A184" s="46" t="s">
        <v>115</v>
      </c>
      <c r="B184" s="53" t="s">
        <v>30</v>
      </c>
      <c r="C184" s="113">
        <v>12158.315686274509</v>
      </c>
      <c r="D184" s="113">
        <v>11985.053921568626</v>
      </c>
      <c r="E184" s="114">
        <v>12401.482</v>
      </c>
      <c r="F184" s="114">
        <v>12224.754999999999</v>
      </c>
      <c r="G184" s="1090">
        <v>1.4456486040006591</v>
      </c>
      <c r="H184" s="115">
        <v>399.8</v>
      </c>
      <c r="I184" s="115">
        <v>-4.0556755459563183</v>
      </c>
      <c r="J184" s="115">
        <v>87.407407407407405</v>
      </c>
      <c r="K184" s="115">
        <v>3.7795040334628021</v>
      </c>
      <c r="L184" s="1091">
        <v>1.3209354667172186</v>
      </c>
    </row>
    <row r="185" spans="1:12" ht="15.75" thickBot="1">
      <c r="A185" s="49" t="s">
        <v>115</v>
      </c>
      <c r="B185" s="50" t="s">
        <v>33</v>
      </c>
      <c r="C185" s="109">
        <v>11844.692156862744</v>
      </c>
      <c r="D185" s="109">
        <v>11699.940196078431</v>
      </c>
      <c r="E185" s="110">
        <v>12081.585999999999</v>
      </c>
      <c r="F185" s="110">
        <v>11933.939</v>
      </c>
      <c r="G185" s="1087">
        <v>1.2372025699142506</v>
      </c>
      <c r="H185" s="104">
        <v>377.3</v>
      </c>
      <c r="I185" s="104">
        <v>4.4284528092997508</v>
      </c>
      <c r="J185" s="104">
        <v>18.497109826589593</v>
      </c>
      <c r="K185" s="104">
        <v>6.124887959366597</v>
      </c>
      <c r="L185" s="1084">
        <v>-0.17633221910726959</v>
      </c>
    </row>
    <row r="186" spans="1:12" ht="15.75" thickBot="1">
      <c r="A186" s="51"/>
      <c r="B186" s="52"/>
      <c r="C186" s="111"/>
      <c r="D186" s="111"/>
      <c r="E186" s="111"/>
      <c r="F186" s="111"/>
      <c r="G186" s="1088"/>
      <c r="H186" s="112"/>
      <c r="I186" s="112"/>
      <c r="J186" s="112"/>
      <c r="K186" s="112"/>
      <c r="L186" s="1089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2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83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8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84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8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84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8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84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5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6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8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84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8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84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085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086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078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084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7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84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8"/>
      <c r="H197" s="112"/>
      <c r="I197" s="112"/>
      <c r="J197" s="112"/>
      <c r="K197" s="112"/>
      <c r="L197" s="1089"/>
    </row>
    <row r="198" spans="1:12" ht="14.25">
      <c r="A198" s="44" t="s">
        <v>24</v>
      </c>
      <c r="B198" s="45" t="s">
        <v>28</v>
      </c>
      <c r="C198" s="100">
        <v>11482.188749232999</v>
      </c>
      <c r="D198" s="100">
        <v>11379.733762917187</v>
      </c>
      <c r="E198" s="101">
        <v>11711.83252421766</v>
      </c>
      <c r="F198" s="101">
        <v>11607.328438175531</v>
      </c>
      <c r="G198" s="1082">
        <v>0.90032850021218858</v>
      </c>
      <c r="H198" s="102">
        <v>350.85174825174829</v>
      </c>
      <c r="I198" s="102">
        <v>0.11528708779627803</v>
      </c>
      <c r="J198" s="103">
        <v>8.3333333333333321</v>
      </c>
      <c r="K198" s="103">
        <v>2.1362414102181058</v>
      </c>
      <c r="L198" s="1083">
        <v>-0.26769229948868745</v>
      </c>
    </row>
    <row r="199" spans="1:12" ht="15">
      <c r="A199" s="46" t="s">
        <v>24</v>
      </c>
      <c r="B199" s="47" t="s">
        <v>29</v>
      </c>
      <c r="C199" s="94">
        <v>11068.925490196078</v>
      </c>
      <c r="D199" s="94">
        <v>10929.944117647059</v>
      </c>
      <c r="E199" s="95">
        <v>11290.304</v>
      </c>
      <c r="F199" s="95">
        <v>11148.543</v>
      </c>
      <c r="G199" s="1078">
        <v>1.2715652619360256</v>
      </c>
      <c r="H199" s="96">
        <v>330.6</v>
      </c>
      <c r="I199" s="96">
        <v>8.7500000000000071</v>
      </c>
      <c r="J199" s="104">
        <v>20</v>
      </c>
      <c r="K199" s="104">
        <v>0.268897520167314</v>
      </c>
      <c r="L199" s="1084">
        <v>-4.2767650266397061E-3</v>
      </c>
    </row>
    <row r="200" spans="1:12" ht="15">
      <c r="A200" s="46" t="s">
        <v>24</v>
      </c>
      <c r="B200" s="47" t="s">
        <v>30</v>
      </c>
      <c r="C200" s="94">
        <v>11369.191176470589</v>
      </c>
      <c r="D200" s="94">
        <v>11434.903921568628</v>
      </c>
      <c r="E200" s="95">
        <v>11596.575000000001</v>
      </c>
      <c r="F200" s="95">
        <v>11663.602000000001</v>
      </c>
      <c r="G200" s="1078">
        <v>-0.57466809995745771</v>
      </c>
      <c r="H200" s="96">
        <v>342.9</v>
      </c>
      <c r="I200" s="96">
        <v>0.46879578083796242</v>
      </c>
      <c r="J200" s="104">
        <v>27.27272727272727</v>
      </c>
      <c r="K200" s="104">
        <v>1.0457125784284433</v>
      </c>
      <c r="L200" s="1084">
        <v>4.4073532717279651E-2</v>
      </c>
    </row>
    <row r="201" spans="1:12" ht="15">
      <c r="A201" s="46" t="s">
        <v>24</v>
      </c>
      <c r="B201" s="47" t="s">
        <v>35</v>
      </c>
      <c r="C201" s="94">
        <v>11737.918627450979</v>
      </c>
      <c r="D201" s="94">
        <v>11424.020588235295</v>
      </c>
      <c r="E201" s="95">
        <v>11972.677</v>
      </c>
      <c r="F201" s="95">
        <v>11652.501</v>
      </c>
      <c r="G201" s="1078">
        <v>2.7477019740225681</v>
      </c>
      <c r="H201" s="96">
        <v>367.6</v>
      </c>
      <c r="I201" s="96">
        <v>-0.59491617090318782</v>
      </c>
      <c r="J201" s="104">
        <v>-11.29032258064516</v>
      </c>
      <c r="K201" s="104">
        <v>0.82163131162234837</v>
      </c>
      <c r="L201" s="1084">
        <v>-0.30748906717932711</v>
      </c>
    </row>
    <row r="202" spans="1:12" ht="14.25">
      <c r="A202" s="44" t="s">
        <v>24</v>
      </c>
      <c r="B202" s="48" t="s">
        <v>31</v>
      </c>
      <c r="C202" s="105">
        <v>10724.929137998535</v>
      </c>
      <c r="D202" s="105">
        <v>10567.148997619393</v>
      </c>
      <c r="E202" s="106">
        <v>10939.427720758506</v>
      </c>
      <c r="F202" s="106">
        <v>10778.491977571781</v>
      </c>
      <c r="G202" s="1085">
        <v>1.4931192927693855</v>
      </c>
      <c r="H202" s="107">
        <v>291.86810344827586</v>
      </c>
      <c r="I202" s="107">
        <v>0.32401733436976499</v>
      </c>
      <c r="J202" s="108">
        <v>17.171717171717169</v>
      </c>
      <c r="K202" s="108">
        <v>17.328951299671346</v>
      </c>
      <c r="L202" s="1086">
        <v>-0.70055152312960089</v>
      </c>
    </row>
    <row r="203" spans="1:12" ht="15">
      <c r="A203" s="46" t="s">
        <v>24</v>
      </c>
      <c r="B203" s="47" t="s">
        <v>32</v>
      </c>
      <c r="C203" s="94">
        <v>10465.11862745098</v>
      </c>
      <c r="D203" s="94">
        <v>10152.048039215686</v>
      </c>
      <c r="E203" s="95">
        <v>10674.421</v>
      </c>
      <c r="F203" s="95">
        <v>10355.089</v>
      </c>
      <c r="G203" s="1078">
        <v>3.0838170487960106</v>
      </c>
      <c r="H203" s="96">
        <v>267.3</v>
      </c>
      <c r="I203" s="96">
        <v>-0.63197026022304403</v>
      </c>
      <c r="J203" s="104">
        <v>-9.3567251461988299</v>
      </c>
      <c r="K203" s="104">
        <v>4.6310128473259642</v>
      </c>
      <c r="L203" s="1084">
        <v>-1.5973608550961806</v>
      </c>
    </row>
    <row r="204" spans="1:12" ht="15">
      <c r="A204" s="46" t="s">
        <v>24</v>
      </c>
      <c r="B204" s="47" t="s">
        <v>33</v>
      </c>
      <c r="C204" s="94">
        <v>10726.967647058824</v>
      </c>
      <c r="D204" s="94">
        <v>10651.286274509803</v>
      </c>
      <c r="E204" s="95">
        <v>10941.507</v>
      </c>
      <c r="F204" s="95">
        <v>10864.312</v>
      </c>
      <c r="G204" s="1078">
        <v>0.7105373998832113</v>
      </c>
      <c r="H204" s="96">
        <v>288.8</v>
      </c>
      <c r="I204" s="96">
        <v>-1.0620075368276691</v>
      </c>
      <c r="J204" s="104">
        <v>29.223744292237441</v>
      </c>
      <c r="K204" s="104">
        <v>8.4553331341499849</v>
      </c>
      <c r="L204" s="1084">
        <v>0.47864400648653493</v>
      </c>
    </row>
    <row r="205" spans="1:12" ht="15">
      <c r="A205" s="46" t="s">
        <v>24</v>
      </c>
      <c r="B205" s="47" t="s">
        <v>36</v>
      </c>
      <c r="C205" s="94">
        <v>10954.759803921568</v>
      </c>
      <c r="D205" s="94">
        <v>10969.620588235295</v>
      </c>
      <c r="E205" s="95">
        <v>11173.855</v>
      </c>
      <c r="F205" s="95">
        <v>11189.013000000001</v>
      </c>
      <c r="G205" s="1078">
        <v>-0.13547218150520751</v>
      </c>
      <c r="H205" s="96">
        <v>324.8</v>
      </c>
      <c r="I205" s="96">
        <v>6.1614294516324275E-2</v>
      </c>
      <c r="J205" s="104">
        <v>35.238095238095241</v>
      </c>
      <c r="K205" s="104">
        <v>4.2426053181953991</v>
      </c>
      <c r="L205" s="1084">
        <v>0.41816532548004659</v>
      </c>
    </row>
    <row r="206" spans="1:12" ht="14.25">
      <c r="A206" s="44" t="s">
        <v>24</v>
      </c>
      <c r="B206" s="48" t="s">
        <v>37</v>
      </c>
      <c r="C206" s="105">
        <v>8424.6487837631139</v>
      </c>
      <c r="D206" s="105">
        <v>8063.4902548045347</v>
      </c>
      <c r="E206" s="106">
        <v>8593.1417594383765</v>
      </c>
      <c r="F206" s="106">
        <v>8224.7600599006255</v>
      </c>
      <c r="G206" s="1085">
        <v>4.478935517326228</v>
      </c>
      <c r="H206" s="107">
        <v>223.73246073298429</v>
      </c>
      <c r="I206" s="107">
        <v>1.283354938304444</v>
      </c>
      <c r="J206" s="108">
        <v>16.463414634146343</v>
      </c>
      <c r="K206" s="108">
        <v>8.5599043919928306</v>
      </c>
      <c r="L206" s="1086">
        <v>-0.40021216236885238</v>
      </c>
    </row>
    <row r="207" spans="1:12" ht="15">
      <c r="A207" s="46" t="s">
        <v>24</v>
      </c>
      <c r="B207" s="47" t="s">
        <v>102</v>
      </c>
      <c r="C207" s="116">
        <v>7879.8147058823524</v>
      </c>
      <c r="D207" s="116">
        <v>7672.81568627451</v>
      </c>
      <c r="E207" s="117">
        <v>8037.4110000000001</v>
      </c>
      <c r="F207" s="117">
        <v>7826.2719999999999</v>
      </c>
      <c r="G207" s="1092">
        <v>2.697823433685925</v>
      </c>
      <c r="H207" s="118">
        <v>209.8</v>
      </c>
      <c r="I207" s="118">
        <v>1.5488867376573172</v>
      </c>
      <c r="J207" s="119">
        <v>17.241379310344829</v>
      </c>
      <c r="K207" s="119">
        <v>5.0791753809381532</v>
      </c>
      <c r="L207" s="1093">
        <v>-0.20219413281161902</v>
      </c>
    </row>
    <row r="208" spans="1:12" ht="15">
      <c r="A208" s="46" t="s">
        <v>24</v>
      </c>
      <c r="B208" s="47" t="s">
        <v>38</v>
      </c>
      <c r="C208" s="94">
        <v>8889.1480392156864</v>
      </c>
      <c r="D208" s="94">
        <v>8289.4696078431371</v>
      </c>
      <c r="E208" s="95">
        <v>9066.9310000000005</v>
      </c>
      <c r="F208" s="95">
        <v>8455.259</v>
      </c>
      <c r="G208" s="1078">
        <v>7.2342195549539108</v>
      </c>
      <c r="H208" s="96">
        <v>237.1</v>
      </c>
      <c r="I208" s="96">
        <v>0.21132713440405751</v>
      </c>
      <c r="J208" s="104">
        <v>0.64935064935064934</v>
      </c>
      <c r="K208" s="104">
        <v>2.3155064236629821</v>
      </c>
      <c r="L208" s="1084">
        <v>-0.4890829043282765</v>
      </c>
    </row>
    <row r="209" spans="1:12" ht="15.75" thickBot="1">
      <c r="A209" s="46" t="s">
        <v>24</v>
      </c>
      <c r="B209" s="47" t="s">
        <v>39</v>
      </c>
      <c r="C209" s="94">
        <v>9507.7833333333328</v>
      </c>
      <c r="D209" s="94">
        <v>9293.873529411765</v>
      </c>
      <c r="E209" s="95">
        <v>9697.9390000000003</v>
      </c>
      <c r="F209" s="95">
        <v>9479.7510000000002</v>
      </c>
      <c r="G209" s="1078">
        <v>2.3016216354205938</v>
      </c>
      <c r="H209" s="96">
        <v>257.89999999999998</v>
      </c>
      <c r="I209" s="96">
        <v>0.38925652004671085</v>
      </c>
      <c r="J209" s="104">
        <v>62.5</v>
      </c>
      <c r="K209" s="104">
        <v>1.1652225873916942</v>
      </c>
      <c r="L209" s="1084">
        <v>0.29106487477104215</v>
      </c>
    </row>
    <row r="210" spans="1:12" ht="15.75" thickBot="1">
      <c r="A210" s="51"/>
      <c r="B210" s="52"/>
      <c r="C210" s="111"/>
      <c r="D210" s="111"/>
      <c r="E210" s="111"/>
      <c r="F210" s="111"/>
      <c r="G210" s="1088"/>
      <c r="H210" s="112"/>
      <c r="I210" s="112"/>
      <c r="J210" s="112"/>
      <c r="K210" s="112"/>
      <c r="L210" s="1089"/>
    </row>
    <row r="211" spans="1:12" ht="14.25">
      <c r="A211" s="44" t="s">
        <v>117</v>
      </c>
      <c r="B211" s="48" t="s">
        <v>25</v>
      </c>
      <c r="C211" s="105">
        <v>13918.60288693931</v>
      </c>
      <c r="D211" s="105">
        <v>13848.830581743996</v>
      </c>
      <c r="E211" s="106">
        <v>14196.974944678097</v>
      </c>
      <c r="F211" s="106">
        <v>14125.807193378876</v>
      </c>
      <c r="G211" s="1085">
        <v>0.50381369591805769</v>
      </c>
      <c r="H211" s="107">
        <v>335.96630434782611</v>
      </c>
      <c r="I211" s="107">
        <v>4.1630072650355858</v>
      </c>
      <c r="J211" s="108">
        <v>55.932203389830505</v>
      </c>
      <c r="K211" s="108">
        <v>1.3743651030773827</v>
      </c>
      <c r="L211" s="1086">
        <v>0.2998795813144981</v>
      </c>
    </row>
    <row r="212" spans="1:12" ht="15">
      <c r="A212" s="46" t="s">
        <v>117</v>
      </c>
      <c r="B212" s="47" t="s">
        <v>26</v>
      </c>
      <c r="C212" s="94">
        <v>14161.107843137255</v>
      </c>
      <c r="D212" s="94">
        <v>13666.739215686275</v>
      </c>
      <c r="E212" s="95">
        <v>14444.33</v>
      </c>
      <c r="F212" s="95">
        <v>13940.074000000001</v>
      </c>
      <c r="G212" s="1078">
        <v>3.617312217998264</v>
      </c>
      <c r="H212" s="96">
        <v>315.2</v>
      </c>
      <c r="I212" s="96">
        <v>4.6133421838698894</v>
      </c>
      <c r="J212" s="104">
        <v>187.5</v>
      </c>
      <c r="K212" s="104">
        <v>0.34359127576934567</v>
      </c>
      <c r="L212" s="1084">
        <v>0.19789832366590368</v>
      </c>
    </row>
    <row r="213" spans="1:12" ht="15">
      <c r="A213" s="46" t="s">
        <v>117</v>
      </c>
      <c r="B213" s="47" t="s">
        <v>27</v>
      </c>
      <c r="C213" s="94">
        <v>13827.345098039215</v>
      </c>
      <c r="D213" s="94">
        <v>13893.653921568628</v>
      </c>
      <c r="E213" s="95">
        <v>14103.892</v>
      </c>
      <c r="F213" s="95">
        <v>14171.527</v>
      </c>
      <c r="G213" s="1078">
        <v>-0.47725979000004881</v>
      </c>
      <c r="H213" s="96">
        <v>332.6</v>
      </c>
      <c r="I213" s="96">
        <v>4.7889098928796621</v>
      </c>
      <c r="J213" s="104">
        <v>8.5714285714285712</v>
      </c>
      <c r="K213" s="104">
        <v>0.56767254257544075</v>
      </c>
      <c r="L213" s="1084">
        <v>-6.9734122877117999E-2</v>
      </c>
    </row>
    <row r="214" spans="1:12" ht="15">
      <c r="A214" s="46" t="s">
        <v>117</v>
      </c>
      <c r="B214" s="47" t="s">
        <v>34</v>
      </c>
      <c r="C214" s="94">
        <v>13863.733333333334</v>
      </c>
      <c r="D214" s="94">
        <v>13838.096078431372</v>
      </c>
      <c r="E214" s="95">
        <v>14141.008</v>
      </c>
      <c r="F214" s="95">
        <v>14114.858</v>
      </c>
      <c r="G214" s="1078">
        <v>0.18526576746290779</v>
      </c>
      <c r="H214" s="96">
        <v>355.5</v>
      </c>
      <c r="I214" s="96">
        <v>3.2229965156794496</v>
      </c>
      <c r="J214" s="104">
        <v>93.75</v>
      </c>
      <c r="K214" s="104">
        <v>0.46310128473259632</v>
      </c>
      <c r="L214" s="1084">
        <v>0.17171538052571234</v>
      </c>
    </row>
    <row r="215" spans="1:12" ht="14.25">
      <c r="A215" s="44" t="s">
        <v>117</v>
      </c>
      <c r="B215" s="48" t="s">
        <v>28</v>
      </c>
      <c r="C215" s="105">
        <v>13266.487937255375</v>
      </c>
      <c r="D215" s="105">
        <v>13111.564971977368</v>
      </c>
      <c r="E215" s="106">
        <v>13531.817696000482</v>
      </c>
      <c r="F215" s="106">
        <v>13373.796271416915</v>
      </c>
      <c r="G215" s="1085">
        <v>1.1815749348694462</v>
      </c>
      <c r="H215" s="107">
        <v>300.85773381294962</v>
      </c>
      <c r="I215" s="107">
        <v>2.2685577097835341</v>
      </c>
      <c r="J215" s="108">
        <v>48.266666666666666</v>
      </c>
      <c r="K215" s="108">
        <v>8.3059456229459219</v>
      </c>
      <c r="L215" s="1086">
        <v>1.4765884930970783</v>
      </c>
    </row>
    <row r="216" spans="1:12" ht="15">
      <c r="A216" s="46" t="s">
        <v>117</v>
      </c>
      <c r="B216" s="47" t="s">
        <v>29</v>
      </c>
      <c r="C216" s="94">
        <v>13048.153921568628</v>
      </c>
      <c r="D216" s="94">
        <v>12942.723529411764</v>
      </c>
      <c r="E216" s="95">
        <v>13309.117</v>
      </c>
      <c r="F216" s="95">
        <v>13201.578</v>
      </c>
      <c r="G216" s="1078">
        <v>0.81459201316691587</v>
      </c>
      <c r="H216" s="96">
        <v>276.3</v>
      </c>
      <c r="I216" s="96">
        <v>1.8805309734513358</v>
      </c>
      <c r="J216" s="104">
        <v>14.000000000000002</v>
      </c>
      <c r="K216" s="104">
        <v>0.85150881386316102</v>
      </c>
      <c r="L216" s="1084">
        <v>-5.9072136783351437E-2</v>
      </c>
    </row>
    <row r="217" spans="1:12" ht="15">
      <c r="A217" s="46" t="s">
        <v>117</v>
      </c>
      <c r="B217" s="47" t="s">
        <v>30</v>
      </c>
      <c r="C217" s="94">
        <v>13289.49705882353</v>
      </c>
      <c r="D217" s="94">
        <v>13154.954901960784</v>
      </c>
      <c r="E217" s="95">
        <v>13555.287</v>
      </c>
      <c r="F217" s="95">
        <v>13418.054</v>
      </c>
      <c r="G217" s="1078">
        <v>1.0227489023371061</v>
      </c>
      <c r="H217" s="96">
        <v>294.8</v>
      </c>
      <c r="I217" s="96">
        <v>1.0281014393420151</v>
      </c>
      <c r="J217" s="104">
        <v>40.271493212669682</v>
      </c>
      <c r="K217" s="104">
        <v>4.6310128473259642</v>
      </c>
      <c r="L217" s="1084">
        <v>0.60624504546837876</v>
      </c>
    </row>
    <row r="218" spans="1:12" ht="15">
      <c r="A218" s="46" t="s">
        <v>117</v>
      </c>
      <c r="B218" s="47" t="s">
        <v>35</v>
      </c>
      <c r="C218" s="94">
        <v>13288.705882352941</v>
      </c>
      <c r="D218" s="94">
        <v>13095.813725490196</v>
      </c>
      <c r="E218" s="95">
        <v>13554.48</v>
      </c>
      <c r="F218" s="95">
        <v>13357.73</v>
      </c>
      <c r="G218" s="1078">
        <v>1.472929906503575</v>
      </c>
      <c r="H218" s="96">
        <v>318.2</v>
      </c>
      <c r="I218" s="96">
        <v>2.5459233000322197</v>
      </c>
      <c r="J218" s="104">
        <v>81.730769230769226</v>
      </c>
      <c r="K218" s="104">
        <v>2.8234239617567969</v>
      </c>
      <c r="L218" s="1084">
        <v>0.92941558441205108</v>
      </c>
    </row>
    <row r="219" spans="1:12" ht="14.25">
      <c r="A219" s="44" t="s">
        <v>117</v>
      </c>
      <c r="B219" s="48" t="s">
        <v>31</v>
      </c>
      <c r="C219" s="105">
        <v>12184.688807960478</v>
      </c>
      <c r="D219" s="105">
        <v>12076.372938173477</v>
      </c>
      <c r="E219" s="106">
        <v>12428.382584119687</v>
      </c>
      <c r="F219" s="106">
        <v>12317.900396936948</v>
      </c>
      <c r="G219" s="1085">
        <v>0.89692385571011912</v>
      </c>
      <c r="H219" s="107">
        <v>261.86901408450706</v>
      </c>
      <c r="I219" s="107">
        <v>1.4023692535976719</v>
      </c>
      <c r="J219" s="108">
        <v>33.732876712328768</v>
      </c>
      <c r="K219" s="108">
        <v>11.667164625037346</v>
      </c>
      <c r="L219" s="1086">
        <v>1.0315791214860806</v>
      </c>
    </row>
    <row r="220" spans="1:12" ht="15">
      <c r="A220" s="46" t="s">
        <v>117</v>
      </c>
      <c r="B220" s="47" t="s">
        <v>32</v>
      </c>
      <c r="C220" s="94">
        <v>11912.616666666667</v>
      </c>
      <c r="D220" s="94">
        <v>11751.59019607843</v>
      </c>
      <c r="E220" s="95">
        <v>12150.869000000001</v>
      </c>
      <c r="F220" s="95">
        <v>11986.621999999999</v>
      </c>
      <c r="G220" s="1078">
        <v>1.3702526032772304</v>
      </c>
      <c r="H220" s="96">
        <v>238.7</v>
      </c>
      <c r="I220" s="96">
        <v>1.1869436201780343</v>
      </c>
      <c r="J220" s="104">
        <v>30.263157894736842</v>
      </c>
      <c r="K220" s="104">
        <v>2.9578727218404541</v>
      </c>
      <c r="L220" s="1084">
        <v>0.18970663187505599</v>
      </c>
    </row>
    <row r="221" spans="1:12" ht="15">
      <c r="A221" s="46" t="s">
        <v>117</v>
      </c>
      <c r="B221" s="47" t="s">
        <v>33</v>
      </c>
      <c r="C221" s="94">
        <v>12247.420588235294</v>
      </c>
      <c r="D221" s="94">
        <v>12132.892156862745</v>
      </c>
      <c r="E221" s="95">
        <v>12492.369000000001</v>
      </c>
      <c r="F221" s="95">
        <v>12375.55</v>
      </c>
      <c r="G221" s="1078">
        <v>0.94394996586011393</v>
      </c>
      <c r="H221" s="96">
        <v>262.5</v>
      </c>
      <c r="I221" s="96">
        <v>2.5791324736225065</v>
      </c>
      <c r="J221" s="96">
        <v>36.19047619047619</v>
      </c>
      <c r="K221" s="96">
        <v>6.4087242306543164</v>
      </c>
      <c r="L221" s="1079">
        <v>0.67206424158128808</v>
      </c>
    </row>
    <row r="222" spans="1:12" ht="15.75" thickBot="1">
      <c r="A222" s="56" t="s">
        <v>117</v>
      </c>
      <c r="B222" s="57" t="s">
        <v>36</v>
      </c>
      <c r="C222" s="97">
        <v>12314.527450980391</v>
      </c>
      <c r="D222" s="97">
        <v>12282.78137254902</v>
      </c>
      <c r="E222" s="98">
        <v>12560.817999999999</v>
      </c>
      <c r="F222" s="98">
        <v>12528.437</v>
      </c>
      <c r="G222" s="1080">
        <v>0.25846001380698486</v>
      </c>
      <c r="H222" s="99">
        <v>289.89999999999998</v>
      </c>
      <c r="I222" s="99">
        <v>-1.2602179836512415</v>
      </c>
      <c r="J222" s="99">
        <v>31.623931623931622</v>
      </c>
      <c r="K222" s="99">
        <v>2.3005676725425754</v>
      </c>
      <c r="L222" s="1081">
        <v>0.16980824802973604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2"/>
    </row>
    <row r="225" spans="1:12" ht="13.5" thickBot="1">
      <c r="G225" s="80"/>
      <c r="H225" s="80"/>
      <c r="I225" s="80"/>
      <c r="J225" s="80"/>
      <c r="K225" s="80"/>
      <c r="L225" s="1094"/>
    </row>
    <row r="226" spans="1:12" ht="21" thickBot="1">
      <c r="A226" s="1041" t="s">
        <v>328</v>
      </c>
      <c r="B226" s="1031"/>
      <c r="C226" s="1031"/>
      <c r="D226" s="1031"/>
      <c r="E226" s="1031"/>
      <c r="F226" s="1031"/>
      <c r="G226" s="1032"/>
      <c r="H226" s="1032"/>
      <c r="I226" s="1032"/>
      <c r="J226" s="1032"/>
      <c r="K226" s="1032"/>
      <c r="L226" s="1095"/>
    </row>
    <row r="227" spans="1:12">
      <c r="A227" s="27"/>
      <c r="B227" s="28"/>
      <c r="C227" s="3" t="s">
        <v>9</v>
      </c>
      <c r="D227" s="3" t="s">
        <v>9</v>
      </c>
      <c r="E227" s="3"/>
      <c r="F227" s="3"/>
      <c r="G227" s="1033"/>
      <c r="H227" s="1194" t="s">
        <v>10</v>
      </c>
      <c r="I227" s="1195"/>
      <c r="J227" s="1065" t="s">
        <v>11</v>
      </c>
      <c r="K227" s="1034" t="s">
        <v>12</v>
      </c>
      <c r="L227" s="1035"/>
    </row>
    <row r="228" spans="1:12" ht="15.75">
      <c r="A228" s="29" t="s">
        <v>13</v>
      </c>
      <c r="B228" s="30" t="s">
        <v>14</v>
      </c>
      <c r="C228" s="1036" t="s">
        <v>40</v>
      </c>
      <c r="D228" s="1036" t="s">
        <v>40</v>
      </c>
      <c r="E228" s="1037" t="s">
        <v>41</v>
      </c>
      <c r="F228" s="1038"/>
      <c r="G228" s="1066"/>
      <c r="H228" s="1192" t="s">
        <v>15</v>
      </c>
      <c r="I228" s="1193"/>
      <c r="J228" s="1067" t="s">
        <v>16</v>
      </c>
      <c r="K228" s="1039" t="s">
        <v>17</v>
      </c>
      <c r="L228" s="1040"/>
    </row>
    <row r="229" spans="1:12" ht="26.25" thickBot="1">
      <c r="A229" s="31" t="s">
        <v>18</v>
      </c>
      <c r="B229" s="32" t="s">
        <v>19</v>
      </c>
      <c r="C229" s="946" t="s">
        <v>379</v>
      </c>
      <c r="D229" s="1155" t="s">
        <v>365</v>
      </c>
      <c r="E229" s="1026" t="s">
        <v>379</v>
      </c>
      <c r="F229" s="1027" t="s">
        <v>365</v>
      </c>
      <c r="G229" s="1064" t="s">
        <v>20</v>
      </c>
      <c r="H229" s="81" t="s">
        <v>379</v>
      </c>
      <c r="I229" s="960" t="s">
        <v>20</v>
      </c>
      <c r="J229" s="1068" t="s">
        <v>20</v>
      </c>
      <c r="K229" s="1028" t="s">
        <v>379</v>
      </c>
      <c r="L229" s="1069" t="s">
        <v>21</v>
      </c>
    </row>
    <row r="230" spans="1:12" ht="15" thickBot="1">
      <c r="A230" s="33" t="s">
        <v>22</v>
      </c>
      <c r="B230" s="34" t="s">
        <v>23</v>
      </c>
      <c r="C230" s="82">
        <v>10532.95248883147</v>
      </c>
      <c r="D230" s="82">
        <v>10245.925233663971</v>
      </c>
      <c r="E230" s="83">
        <v>10743.6115386081</v>
      </c>
      <c r="F230" s="691">
        <v>10449.499850950669</v>
      </c>
      <c r="G230" s="1070">
        <v>2.8146006206284895</v>
      </c>
      <c r="H230" s="84">
        <v>310.95780624499605</v>
      </c>
      <c r="I230" s="84">
        <v>2.7451235225317103</v>
      </c>
      <c r="J230" s="85">
        <v>25.653923541247487</v>
      </c>
      <c r="K230" s="84">
        <v>100</v>
      </c>
      <c r="L230" s="1071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2"/>
      <c r="H231" s="85"/>
      <c r="I231" s="85"/>
      <c r="J231" s="85"/>
      <c r="K231" s="85"/>
      <c r="L231" s="1073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74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5" t="s">
        <v>100</v>
      </c>
    </row>
    <row r="233" spans="1:12" ht="15">
      <c r="A233" s="46" t="s">
        <v>109</v>
      </c>
      <c r="B233" s="90" t="s">
        <v>23</v>
      </c>
      <c r="C233" s="91">
        <v>11428.045615275516</v>
      </c>
      <c r="D233" s="91">
        <v>11232.657338874036</v>
      </c>
      <c r="E233" s="92">
        <v>11656.606527581027</v>
      </c>
      <c r="F233" s="92">
        <v>11457.310485651517</v>
      </c>
      <c r="G233" s="1076">
        <v>1.7394661878029534</v>
      </c>
      <c r="H233" s="93">
        <v>366.83937007874016</v>
      </c>
      <c r="I233" s="93">
        <v>3.262526575145082</v>
      </c>
      <c r="J233" s="93">
        <v>23.902439024390244</v>
      </c>
      <c r="K233" s="93">
        <v>20.336269015212167</v>
      </c>
      <c r="L233" s="1077">
        <v>-0.28747343951620152</v>
      </c>
    </row>
    <row r="234" spans="1:12" ht="15">
      <c r="A234" s="39" t="s">
        <v>110</v>
      </c>
      <c r="B234" s="40" t="s">
        <v>23</v>
      </c>
      <c r="C234" s="94">
        <v>11604.61652567266</v>
      </c>
      <c r="D234" s="94">
        <v>11423.456527709122</v>
      </c>
      <c r="E234" s="95">
        <v>11836.708856186113</v>
      </c>
      <c r="F234" s="95">
        <v>11651.925658263304</v>
      </c>
      <c r="G234" s="1078">
        <v>1.5858597397741216</v>
      </c>
      <c r="H234" s="96">
        <v>417.18676470588235</v>
      </c>
      <c r="I234" s="96">
        <v>1.280669695257012</v>
      </c>
      <c r="J234" s="96">
        <v>30.76923076923077</v>
      </c>
      <c r="K234" s="96">
        <v>5.4443554843875104</v>
      </c>
      <c r="L234" s="1079">
        <v>0.21296715440763059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8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9" t="s">
        <v>100</v>
      </c>
    </row>
    <row r="236" spans="1:12" ht="15">
      <c r="A236" s="39" t="s">
        <v>98</v>
      </c>
      <c r="B236" s="40" t="s">
        <v>23</v>
      </c>
      <c r="C236" s="94">
        <v>9720.582079245205</v>
      </c>
      <c r="D236" s="94">
        <v>9424.0888105683734</v>
      </c>
      <c r="E236" s="95">
        <v>9914.9937208301089</v>
      </c>
      <c r="F236" s="95">
        <v>9612.5705867797406</v>
      </c>
      <c r="G236" s="1078">
        <v>3.1461213347685977</v>
      </c>
      <c r="H236" s="96">
        <v>285.12344827586207</v>
      </c>
      <c r="I236" s="96">
        <v>2.6816585120536156</v>
      </c>
      <c r="J236" s="96">
        <v>16.93548387096774</v>
      </c>
      <c r="K236" s="96">
        <v>58.046437149719779</v>
      </c>
      <c r="L236" s="1079">
        <v>-4.3278083231172388</v>
      </c>
    </row>
    <row r="237" spans="1:12" ht="15.75" thickBot="1">
      <c r="A237" s="41" t="s">
        <v>112</v>
      </c>
      <c r="B237" s="42" t="s">
        <v>23</v>
      </c>
      <c r="C237" s="97">
        <v>11433.240659530609</v>
      </c>
      <c r="D237" s="97">
        <v>11492.442332463583</v>
      </c>
      <c r="E237" s="98">
        <v>11661.905472721222</v>
      </c>
      <c r="F237" s="98">
        <v>11754.493542550101</v>
      </c>
      <c r="G237" s="1080">
        <v>-0.787682340321331</v>
      </c>
      <c r="H237" s="99">
        <v>297.6529702970297</v>
      </c>
      <c r="I237" s="99">
        <v>1.1528167789839021</v>
      </c>
      <c r="J237" s="99">
        <v>72.649572649572647</v>
      </c>
      <c r="K237" s="99">
        <v>16.172938350680543</v>
      </c>
      <c r="L237" s="1081">
        <v>4.4023146082258151</v>
      </c>
    </row>
    <row r="238" spans="1:12" ht="15" thickBot="1">
      <c r="A238" s="35"/>
      <c r="B238" s="43"/>
      <c r="C238" s="86"/>
      <c r="D238" s="86"/>
      <c r="E238" s="86"/>
      <c r="F238" s="86"/>
      <c r="G238" s="1072"/>
      <c r="H238" s="85"/>
      <c r="I238" s="85"/>
      <c r="J238" s="85"/>
      <c r="K238" s="85"/>
      <c r="L238" s="1073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2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83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8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84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8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84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5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6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8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84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8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84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5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6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8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84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7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84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2"/>
      <c r="H248" s="85"/>
      <c r="I248" s="85"/>
      <c r="J248" s="85"/>
      <c r="K248" s="85"/>
      <c r="L248" s="1073"/>
    </row>
    <row r="249" spans="1:12" ht="14.25">
      <c r="A249" s="44" t="s">
        <v>114</v>
      </c>
      <c r="B249" s="45" t="s">
        <v>25</v>
      </c>
      <c r="C249" s="100">
        <v>11590.918898930317</v>
      </c>
      <c r="D249" s="100">
        <v>11555.733492039115</v>
      </c>
      <c r="E249" s="101">
        <v>11822.737276908923</v>
      </c>
      <c r="F249" s="101">
        <v>11786.848161879898</v>
      </c>
      <c r="G249" s="1082">
        <v>0.30448440953956912</v>
      </c>
      <c r="H249" s="102">
        <v>402.61111111111109</v>
      </c>
      <c r="I249" s="102">
        <v>-5.3916449086161906</v>
      </c>
      <c r="J249" s="103">
        <v>200</v>
      </c>
      <c r="K249" s="103">
        <v>2.1617293835068057</v>
      </c>
      <c r="L249" s="1083">
        <v>1.2562967879333651</v>
      </c>
    </row>
    <row r="250" spans="1:12" ht="15">
      <c r="A250" s="46" t="s">
        <v>114</v>
      </c>
      <c r="B250" s="47" t="s">
        <v>26</v>
      </c>
      <c r="C250" s="94">
        <v>11574.666666666666</v>
      </c>
      <c r="D250" s="94">
        <v>11590.873529411765</v>
      </c>
      <c r="E250" s="95">
        <v>11806.16</v>
      </c>
      <c r="F250" s="95">
        <v>11822.691000000001</v>
      </c>
      <c r="G250" s="1078">
        <v>-0.13982434286746442</v>
      </c>
      <c r="H250" s="96">
        <v>400.5</v>
      </c>
      <c r="I250" s="96">
        <v>-4.6428571428571432</v>
      </c>
      <c r="J250" s="104">
        <v>162.5</v>
      </c>
      <c r="K250" s="104">
        <v>1.6813450760608486</v>
      </c>
      <c r="L250" s="1084">
        <v>0.87651610221779019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160" t="s">
        <v>100</v>
      </c>
      <c r="H251" s="96" t="s">
        <v>256</v>
      </c>
      <c r="I251" s="96" t="s">
        <v>100</v>
      </c>
      <c r="J251" s="104" t="s">
        <v>100</v>
      </c>
      <c r="K251" s="104" t="s">
        <v>256</v>
      </c>
      <c r="L251" s="1084" t="s">
        <v>100</v>
      </c>
    </row>
    <row r="252" spans="1:12" ht="14.25">
      <c r="A252" s="44" t="s">
        <v>114</v>
      </c>
      <c r="B252" s="48" t="s">
        <v>28</v>
      </c>
      <c r="C252" s="105">
        <v>11580.170236055588</v>
      </c>
      <c r="D252" s="105">
        <v>11308.520939335434</v>
      </c>
      <c r="E252" s="106">
        <v>11811.773640776701</v>
      </c>
      <c r="F252" s="106">
        <v>11534.691358122143</v>
      </c>
      <c r="G252" s="1085">
        <v>2.402164687826259</v>
      </c>
      <c r="H252" s="107">
        <v>401.31038961038956</v>
      </c>
      <c r="I252" s="107">
        <v>8.3712446289408433</v>
      </c>
      <c r="J252" s="108">
        <v>18.461538461538463</v>
      </c>
      <c r="K252" s="108">
        <v>6.1649319455564449</v>
      </c>
      <c r="L252" s="1086">
        <v>-0.37430346691840377</v>
      </c>
    </row>
    <row r="253" spans="1:12" ht="15">
      <c r="A253" s="46" t="s">
        <v>114</v>
      </c>
      <c r="B253" s="47" t="s">
        <v>29</v>
      </c>
      <c r="C253" s="94">
        <v>11537.98431372549</v>
      </c>
      <c r="D253" s="94">
        <v>11269.143137254901</v>
      </c>
      <c r="E253" s="95">
        <v>11768.744000000001</v>
      </c>
      <c r="F253" s="95">
        <v>11494.526</v>
      </c>
      <c r="G253" s="1078">
        <v>2.3856399124244079</v>
      </c>
      <c r="H253" s="96">
        <v>386.9</v>
      </c>
      <c r="I253" s="96">
        <v>7.055893746541229</v>
      </c>
      <c r="J253" s="104">
        <v>1.7543859649122806</v>
      </c>
      <c r="K253" s="104">
        <v>4.6437149719775821</v>
      </c>
      <c r="L253" s="1084">
        <v>-1.0906914666542091</v>
      </c>
    </row>
    <row r="254" spans="1:12" ht="15">
      <c r="A254" s="46" t="s">
        <v>114</v>
      </c>
      <c r="B254" s="47" t="s">
        <v>30</v>
      </c>
      <c r="C254" s="94">
        <v>11692.067647058822</v>
      </c>
      <c r="D254" s="94">
        <v>11542.291176470588</v>
      </c>
      <c r="E254" s="95">
        <v>11925.909</v>
      </c>
      <c r="F254" s="95">
        <v>11773.137000000001</v>
      </c>
      <c r="G254" s="1078">
        <v>1.2976320584734469</v>
      </c>
      <c r="H254" s="96">
        <v>445.3</v>
      </c>
      <c r="I254" s="96">
        <v>2.6509912402028584</v>
      </c>
      <c r="J254" s="104">
        <v>137.5</v>
      </c>
      <c r="K254" s="104">
        <v>1.521216973578863</v>
      </c>
      <c r="L254" s="1084">
        <v>0.71638799973580458</v>
      </c>
    </row>
    <row r="255" spans="1:12" ht="14.25">
      <c r="A255" s="44" t="s">
        <v>114</v>
      </c>
      <c r="B255" s="48" t="s">
        <v>31</v>
      </c>
      <c r="C255" s="105">
        <v>11302.173540281703</v>
      </c>
      <c r="D255" s="105">
        <v>11164.475310613896</v>
      </c>
      <c r="E255" s="106">
        <v>11528.217011087338</v>
      </c>
      <c r="F255" s="106">
        <v>11387.764816826175</v>
      </c>
      <c r="G255" s="1085">
        <v>1.2333605103403202</v>
      </c>
      <c r="H255" s="107">
        <v>342.70533333333333</v>
      </c>
      <c r="I255" s="107">
        <v>-7.0118424635531584E-2</v>
      </c>
      <c r="J255" s="108">
        <v>14.503816793893129</v>
      </c>
      <c r="K255" s="108">
        <v>12.00960768614892</v>
      </c>
      <c r="L255" s="1086">
        <v>-1.1694667605311615</v>
      </c>
    </row>
    <row r="256" spans="1:12" ht="15">
      <c r="A256" s="46" t="s">
        <v>114</v>
      </c>
      <c r="B256" s="47" t="s">
        <v>32</v>
      </c>
      <c r="C256" s="94">
        <v>11308.123529411765</v>
      </c>
      <c r="D256" s="94">
        <v>11147.307843137256</v>
      </c>
      <c r="E256" s="95">
        <v>11534.286</v>
      </c>
      <c r="F256" s="95">
        <v>11370.254000000001</v>
      </c>
      <c r="G256" s="1078">
        <v>1.4426414748518304</v>
      </c>
      <c r="H256" s="96">
        <v>335.2</v>
      </c>
      <c r="I256" s="96">
        <v>-0.17867778439548027</v>
      </c>
      <c r="J256" s="104">
        <v>14.814814814814813</v>
      </c>
      <c r="K256" s="104">
        <v>9.9279423538831075</v>
      </c>
      <c r="L256" s="1084">
        <v>-0.9372487929981812</v>
      </c>
    </row>
    <row r="257" spans="1:12" ht="15.75" thickBot="1">
      <c r="A257" s="49" t="s">
        <v>114</v>
      </c>
      <c r="B257" s="50" t="s">
        <v>33</v>
      </c>
      <c r="C257" s="109">
        <v>11277.037254901959</v>
      </c>
      <c r="D257" s="109">
        <v>11236.376470588235</v>
      </c>
      <c r="E257" s="110">
        <v>11502.578</v>
      </c>
      <c r="F257" s="110">
        <v>11461.103999999999</v>
      </c>
      <c r="G257" s="1087">
        <v>0.36186740823571761</v>
      </c>
      <c r="H257" s="104">
        <v>378.5</v>
      </c>
      <c r="I257" s="104">
        <v>0.53120849933598935</v>
      </c>
      <c r="J257" s="104">
        <v>13.043478260869565</v>
      </c>
      <c r="K257" s="104">
        <v>2.0816653322658127</v>
      </c>
      <c r="L257" s="1084">
        <v>-0.23221796753297985</v>
      </c>
    </row>
    <row r="258" spans="1:12" ht="15.75" thickBot="1">
      <c r="A258" s="51"/>
      <c r="B258" s="52"/>
      <c r="C258" s="111"/>
      <c r="D258" s="111"/>
      <c r="E258" s="111"/>
      <c r="F258" s="111"/>
      <c r="G258" s="1088"/>
      <c r="H258" s="112"/>
      <c r="I258" s="112"/>
      <c r="J258" s="112"/>
      <c r="K258" s="112"/>
      <c r="L258" s="1089"/>
    </row>
    <row r="259" spans="1:12" ht="15">
      <c r="A259" s="46" t="s">
        <v>115</v>
      </c>
      <c r="B259" s="53" t="s">
        <v>30</v>
      </c>
      <c r="C259" s="113">
        <v>11917.975490196077</v>
      </c>
      <c r="D259" s="113">
        <v>11567.616666666665</v>
      </c>
      <c r="E259" s="114">
        <v>12156.334999999999</v>
      </c>
      <c r="F259" s="114">
        <v>11798.968999999999</v>
      </c>
      <c r="G259" s="1090">
        <v>3.0287900578431897</v>
      </c>
      <c r="H259" s="115">
        <v>443.2</v>
      </c>
      <c r="I259" s="115">
        <v>6.2574922081035638</v>
      </c>
      <c r="J259" s="115">
        <v>35.714285714285715</v>
      </c>
      <c r="K259" s="115">
        <v>1.521216973578863</v>
      </c>
      <c r="L259" s="1091">
        <v>0.11276626935351075</v>
      </c>
    </row>
    <row r="260" spans="1:12" ht="15.75" thickBot="1">
      <c r="A260" s="49" t="s">
        <v>115</v>
      </c>
      <c r="B260" s="50" t="s">
        <v>33</v>
      </c>
      <c r="C260" s="109">
        <v>11472.361764705882</v>
      </c>
      <c r="D260" s="109">
        <v>11369.419607843138</v>
      </c>
      <c r="E260" s="110">
        <v>11701.808999999999</v>
      </c>
      <c r="F260" s="110">
        <v>11596.808000000001</v>
      </c>
      <c r="G260" s="1087">
        <v>0.90543018389196728</v>
      </c>
      <c r="H260" s="104">
        <v>407.1</v>
      </c>
      <c r="I260" s="104">
        <v>-0.70731707317072623</v>
      </c>
      <c r="J260" s="104">
        <v>28.947368421052634</v>
      </c>
      <c r="K260" s="104">
        <v>3.9231385108086472</v>
      </c>
      <c r="L260" s="1084">
        <v>0.10020088505411984</v>
      </c>
    </row>
    <row r="261" spans="1:12" ht="15.75" thickBot="1">
      <c r="A261" s="51"/>
      <c r="B261" s="52"/>
      <c r="C261" s="111"/>
      <c r="D261" s="111"/>
      <c r="E261" s="111"/>
      <c r="F261" s="111"/>
      <c r="G261" s="1088"/>
      <c r="H261" s="112"/>
      <c r="I261" s="112"/>
      <c r="J261" s="112"/>
      <c r="K261" s="112"/>
      <c r="L261" s="1089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2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83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8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84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8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84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8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84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5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6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8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84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8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84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5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6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8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84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7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84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8"/>
      <c r="H272" s="112"/>
      <c r="I272" s="112"/>
      <c r="J272" s="112"/>
      <c r="K272" s="112"/>
      <c r="L272" s="1089"/>
    </row>
    <row r="273" spans="1:12" ht="14.25">
      <c r="A273" s="44" t="s">
        <v>24</v>
      </c>
      <c r="B273" s="45" t="s">
        <v>28</v>
      </c>
      <c r="C273" s="100">
        <v>10288.187354173964</v>
      </c>
      <c r="D273" s="100">
        <v>10386.557974107731</v>
      </c>
      <c r="E273" s="101">
        <v>10493.951101257444</v>
      </c>
      <c r="F273" s="101">
        <v>10594.289133589886</v>
      </c>
      <c r="G273" s="1082">
        <v>-0.94709546876829631</v>
      </c>
      <c r="H273" s="102">
        <v>351.39767441860465</v>
      </c>
      <c r="I273" s="102">
        <v>10.1069613264754</v>
      </c>
      <c r="J273" s="103">
        <v>-24.561403508771928</v>
      </c>
      <c r="K273" s="103">
        <v>3.4427542033626897</v>
      </c>
      <c r="L273" s="1083">
        <v>-2.2916522352691016</v>
      </c>
    </row>
    <row r="274" spans="1:12" ht="15">
      <c r="A274" s="46" t="s">
        <v>24</v>
      </c>
      <c r="B274" s="47" t="s">
        <v>29</v>
      </c>
      <c r="C274" s="94">
        <v>10245.550980392156</v>
      </c>
      <c r="D274" s="94" t="s">
        <v>256</v>
      </c>
      <c r="E274" s="95">
        <v>10450.462</v>
      </c>
      <c r="F274" s="95" t="s">
        <v>256</v>
      </c>
      <c r="G274" s="1078" t="s">
        <v>100</v>
      </c>
      <c r="H274" s="96">
        <v>330</v>
      </c>
      <c r="I274" s="96" t="s">
        <v>100</v>
      </c>
      <c r="J274" s="104" t="s">
        <v>100</v>
      </c>
      <c r="K274" s="104" t="s">
        <v>100</v>
      </c>
      <c r="L274" s="1084" t="s">
        <v>100</v>
      </c>
    </row>
    <row r="275" spans="1:12" ht="15">
      <c r="A275" s="46" t="s">
        <v>24</v>
      </c>
      <c r="B275" s="47" t="s">
        <v>30</v>
      </c>
      <c r="C275" s="94">
        <v>10299.230392156862</v>
      </c>
      <c r="D275" s="94">
        <v>10386.499019607842</v>
      </c>
      <c r="E275" s="95">
        <v>10505.215</v>
      </c>
      <c r="F275" s="95">
        <v>10594.228999999999</v>
      </c>
      <c r="G275" s="1078">
        <v>-0.84021215701491092</v>
      </c>
      <c r="H275" s="96">
        <v>358.7</v>
      </c>
      <c r="I275" s="96">
        <v>8.1398854386493813</v>
      </c>
      <c r="J275" s="104">
        <v>-37.5</v>
      </c>
      <c r="K275" s="104">
        <v>1.200960768614892</v>
      </c>
      <c r="L275" s="1084">
        <v>-1.2135261529142829</v>
      </c>
    </row>
    <row r="276" spans="1:12" ht="15">
      <c r="A276" s="46" t="s">
        <v>24</v>
      </c>
      <c r="B276" s="47" t="s">
        <v>35</v>
      </c>
      <c r="C276" s="94">
        <v>10348.279411764706</v>
      </c>
      <c r="D276" s="94">
        <v>9863.9362745098042</v>
      </c>
      <c r="E276" s="95">
        <v>10555.245000000001</v>
      </c>
      <c r="F276" s="95">
        <v>10061.215</v>
      </c>
      <c r="G276" s="1078">
        <v>4.9102419538793347</v>
      </c>
      <c r="H276" s="96">
        <v>384.4</v>
      </c>
      <c r="I276" s="96">
        <v>6.7777777777777715</v>
      </c>
      <c r="J276" s="104">
        <v>50</v>
      </c>
      <c r="K276" s="104">
        <v>0.72057646116893515</v>
      </c>
      <c r="L276" s="1084">
        <v>0.11695473078664143</v>
      </c>
    </row>
    <row r="277" spans="1:12" ht="14.25">
      <c r="A277" s="44" t="s">
        <v>24</v>
      </c>
      <c r="B277" s="48" t="s">
        <v>31</v>
      </c>
      <c r="C277" s="105">
        <v>10339.558448665181</v>
      </c>
      <c r="D277" s="105">
        <v>9935.4282594135511</v>
      </c>
      <c r="E277" s="106">
        <v>10546.349617638485</v>
      </c>
      <c r="F277" s="106">
        <v>10134.136824601823</v>
      </c>
      <c r="G277" s="1085">
        <v>4.0675668798546978</v>
      </c>
      <c r="H277" s="107">
        <v>306.921029082774</v>
      </c>
      <c r="I277" s="107">
        <v>2.0727343221090564</v>
      </c>
      <c r="J277" s="108">
        <v>34.638554216867469</v>
      </c>
      <c r="K277" s="108">
        <v>35.788630904723782</v>
      </c>
      <c r="L277" s="1086">
        <v>2.3882284902368554</v>
      </c>
    </row>
    <row r="278" spans="1:12" ht="15">
      <c r="A278" s="46" t="s">
        <v>24</v>
      </c>
      <c r="B278" s="47" t="s">
        <v>32</v>
      </c>
      <c r="C278" s="94">
        <v>10283.082352941177</v>
      </c>
      <c r="D278" s="94">
        <v>9840.3078431372542</v>
      </c>
      <c r="E278" s="95">
        <v>10488.744000000001</v>
      </c>
      <c r="F278" s="95">
        <v>10037.114</v>
      </c>
      <c r="G278" s="1078">
        <v>4.4996001838775674</v>
      </c>
      <c r="H278" s="96">
        <v>291.5</v>
      </c>
      <c r="I278" s="96">
        <v>0.51724137931034486</v>
      </c>
      <c r="J278" s="104">
        <v>22.477064220183486</v>
      </c>
      <c r="K278" s="104">
        <v>21.377101681345074</v>
      </c>
      <c r="L278" s="1084">
        <v>-0.55448785587826421</v>
      </c>
    </row>
    <row r="279" spans="1:12" ht="15">
      <c r="A279" s="46" t="s">
        <v>24</v>
      </c>
      <c r="B279" s="47" t="s">
        <v>33</v>
      </c>
      <c r="C279" s="94">
        <v>10460.576470588236</v>
      </c>
      <c r="D279" s="94">
        <v>10138.123529411765</v>
      </c>
      <c r="E279" s="95">
        <v>10669.788</v>
      </c>
      <c r="F279" s="95">
        <v>10340.886</v>
      </c>
      <c r="G279" s="1078">
        <v>3.1805978714009613</v>
      </c>
      <c r="H279" s="96">
        <v>323.89999999999998</v>
      </c>
      <c r="I279" s="96">
        <v>3.0544066178809945</v>
      </c>
      <c r="J279" s="104">
        <v>76.744186046511629</v>
      </c>
      <c r="K279" s="104">
        <v>12.169735788630904</v>
      </c>
      <c r="L279" s="1084">
        <v>3.5178243198180272</v>
      </c>
    </row>
    <row r="280" spans="1:12" ht="15">
      <c r="A280" s="46" t="s">
        <v>24</v>
      </c>
      <c r="B280" s="47" t="s">
        <v>36</v>
      </c>
      <c r="C280" s="94" t="s">
        <v>256</v>
      </c>
      <c r="D280" s="94">
        <v>9991.2382352941167</v>
      </c>
      <c r="E280" s="95" t="s">
        <v>256</v>
      </c>
      <c r="F280" s="95">
        <v>10191.063</v>
      </c>
      <c r="G280" s="1078" t="s">
        <v>100</v>
      </c>
      <c r="H280" s="96" t="s">
        <v>256</v>
      </c>
      <c r="I280" s="96" t="s">
        <v>100</v>
      </c>
      <c r="J280" s="104" t="s">
        <v>100</v>
      </c>
      <c r="K280" s="104" t="s">
        <v>256</v>
      </c>
      <c r="L280" s="1084" t="s">
        <v>100</v>
      </c>
    </row>
    <row r="281" spans="1:12" ht="14.25">
      <c r="A281" s="44" t="s">
        <v>24</v>
      </c>
      <c r="B281" s="48" t="s">
        <v>37</v>
      </c>
      <c r="C281" s="105">
        <v>8002.1466153857245</v>
      </c>
      <c r="D281" s="105">
        <v>8157.8470066711561</v>
      </c>
      <c r="E281" s="106">
        <v>8162.1895476934396</v>
      </c>
      <c r="F281" s="106">
        <v>8321.0039468045798</v>
      </c>
      <c r="G281" s="1085">
        <v>-1.9085966083711305</v>
      </c>
      <c r="H281" s="107">
        <v>231.53489361702128</v>
      </c>
      <c r="I281" s="107">
        <v>-1.2108207677268499</v>
      </c>
      <c r="J281" s="108">
        <v>1.7316017316017316</v>
      </c>
      <c r="K281" s="108">
        <v>18.815052041633308</v>
      </c>
      <c r="L281" s="1086">
        <v>-4.4243845780850002</v>
      </c>
    </row>
    <row r="282" spans="1:12" ht="15">
      <c r="A282" s="46" t="s">
        <v>24</v>
      </c>
      <c r="B282" s="47" t="s">
        <v>102</v>
      </c>
      <c r="C282" s="116">
        <v>7743.1519607843138</v>
      </c>
      <c r="D282" s="116">
        <v>8003.3068627450975</v>
      </c>
      <c r="E282" s="117">
        <v>7898.0150000000003</v>
      </c>
      <c r="F282" s="117">
        <v>8163.3729999999996</v>
      </c>
      <c r="G282" s="1092">
        <v>-3.2505926165568972</v>
      </c>
      <c r="H282" s="118">
        <v>220.8</v>
      </c>
      <c r="I282" s="118">
        <v>-3.242769500438202</v>
      </c>
      <c r="J282" s="119">
        <v>-4.1237113402061851</v>
      </c>
      <c r="K282" s="119">
        <v>14.89191353082466</v>
      </c>
      <c r="L282" s="1093">
        <v>-4.6251890848695041</v>
      </c>
    </row>
    <row r="283" spans="1:12" ht="15">
      <c r="A283" s="46" t="s">
        <v>24</v>
      </c>
      <c r="B283" s="47" t="s">
        <v>38</v>
      </c>
      <c r="C283" s="94">
        <v>8762.7078431372538</v>
      </c>
      <c r="D283" s="94">
        <v>8764.9617647058822</v>
      </c>
      <c r="E283" s="95">
        <v>8937.9619999999995</v>
      </c>
      <c r="F283" s="95">
        <v>8940.2610000000004</v>
      </c>
      <c r="G283" s="1078">
        <v>-2.5715132925100147E-2</v>
      </c>
      <c r="H283" s="96">
        <v>265.89999999999998</v>
      </c>
      <c r="I283" s="96">
        <v>1.4498283098054003</v>
      </c>
      <c r="J283" s="104">
        <v>24.242424242424242</v>
      </c>
      <c r="K283" s="104">
        <v>3.2826261008807047</v>
      </c>
      <c r="L283" s="1084">
        <v>-3.729341622191118E-2</v>
      </c>
    </row>
    <row r="284" spans="1:12" ht="15.75" thickBot="1">
      <c r="A284" s="46" t="s">
        <v>24</v>
      </c>
      <c r="B284" s="47" t="s">
        <v>39</v>
      </c>
      <c r="C284" s="94" t="s">
        <v>256</v>
      </c>
      <c r="D284" s="94" t="s">
        <v>256</v>
      </c>
      <c r="E284" s="95" t="s">
        <v>256</v>
      </c>
      <c r="F284" s="95" t="s">
        <v>256</v>
      </c>
      <c r="G284" s="1078" t="s">
        <v>100</v>
      </c>
      <c r="H284" s="96" t="s">
        <v>256</v>
      </c>
      <c r="I284" s="96" t="s">
        <v>100</v>
      </c>
      <c r="J284" s="104" t="s">
        <v>100</v>
      </c>
      <c r="K284" s="104" t="s">
        <v>256</v>
      </c>
      <c r="L284" s="1084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88"/>
      <c r="H285" s="112"/>
      <c r="I285" s="112"/>
      <c r="J285" s="112"/>
      <c r="K285" s="112"/>
      <c r="L285" s="1089"/>
    </row>
    <row r="286" spans="1:12" ht="14.25">
      <c r="A286" s="44" t="s">
        <v>117</v>
      </c>
      <c r="B286" s="48" t="s">
        <v>25</v>
      </c>
      <c r="C286" s="105">
        <v>11624.861801016703</v>
      </c>
      <c r="D286" s="105">
        <v>12013.420041204889</v>
      </c>
      <c r="E286" s="106">
        <v>11857.359037037037</v>
      </c>
      <c r="F286" s="106">
        <v>12253.688442028986</v>
      </c>
      <c r="G286" s="1085">
        <v>-3.2343682220006298</v>
      </c>
      <c r="H286" s="107">
        <v>330</v>
      </c>
      <c r="I286" s="107">
        <v>-4.3408942677005644</v>
      </c>
      <c r="J286" s="108">
        <v>12.5</v>
      </c>
      <c r="K286" s="108">
        <v>0.72057646116893515</v>
      </c>
      <c r="L286" s="1086">
        <v>-8.4252512674123259E-2</v>
      </c>
    </row>
    <row r="287" spans="1:12" ht="15">
      <c r="A287" s="46" t="s">
        <v>117</v>
      </c>
      <c r="B287" s="47" t="s">
        <v>26</v>
      </c>
      <c r="C287" s="94">
        <v>11080.566666666666</v>
      </c>
      <c r="D287" s="94" t="s">
        <v>256</v>
      </c>
      <c r="E287" s="95">
        <v>11302.178</v>
      </c>
      <c r="F287" s="95" t="s">
        <v>256</v>
      </c>
      <c r="G287" s="1078" t="s">
        <v>100</v>
      </c>
      <c r="H287" s="96">
        <v>306</v>
      </c>
      <c r="I287" s="96" t="s">
        <v>100</v>
      </c>
      <c r="J287" s="104" t="s">
        <v>100</v>
      </c>
      <c r="K287" s="104" t="s">
        <v>100</v>
      </c>
      <c r="L287" s="1084" t="s">
        <v>100</v>
      </c>
    </row>
    <row r="288" spans="1:12" ht="15">
      <c r="A288" s="46" t="s">
        <v>117</v>
      </c>
      <c r="B288" s="47" t="s">
        <v>27</v>
      </c>
      <c r="C288" s="94" t="s">
        <v>256</v>
      </c>
      <c r="D288" s="94" t="s">
        <v>256</v>
      </c>
      <c r="E288" s="95" t="s">
        <v>256</v>
      </c>
      <c r="F288" s="95" t="s">
        <v>256</v>
      </c>
      <c r="G288" s="1078" t="s">
        <v>100</v>
      </c>
      <c r="H288" s="96" t="s">
        <v>256</v>
      </c>
      <c r="I288" s="96" t="s">
        <v>100</v>
      </c>
      <c r="J288" s="104" t="s">
        <v>100</v>
      </c>
      <c r="K288" s="104" t="s">
        <v>256</v>
      </c>
      <c r="L288" s="1084" t="s">
        <v>100</v>
      </c>
    </row>
    <row r="289" spans="1:12" ht="15">
      <c r="A289" s="46" t="s">
        <v>117</v>
      </c>
      <c r="B289" s="47" t="s">
        <v>34</v>
      </c>
      <c r="C289" s="94">
        <v>11718.656862745098</v>
      </c>
      <c r="D289" s="94">
        <v>13105.245098039215</v>
      </c>
      <c r="E289" s="95">
        <v>11953.03</v>
      </c>
      <c r="F289" s="95">
        <v>13367.35</v>
      </c>
      <c r="G289" s="1078">
        <v>-10.580406737311431</v>
      </c>
      <c r="H289" s="96">
        <v>400</v>
      </c>
      <c r="I289" s="96">
        <v>11.111111111111111</v>
      </c>
      <c r="J289" s="104">
        <v>100</v>
      </c>
      <c r="K289" s="104">
        <v>0.16012810248198558</v>
      </c>
      <c r="L289" s="1084">
        <v>5.9524480751603284E-2</v>
      </c>
    </row>
    <row r="290" spans="1:12" ht="14.25">
      <c r="A290" s="44" t="s">
        <v>117</v>
      </c>
      <c r="B290" s="48" t="s">
        <v>28</v>
      </c>
      <c r="C290" s="105">
        <v>11228.50089300344</v>
      </c>
      <c r="D290" s="105">
        <v>11724.08276120381</v>
      </c>
      <c r="E290" s="106">
        <v>11453.070910863509</v>
      </c>
      <c r="F290" s="106">
        <v>11958.564416427887</v>
      </c>
      <c r="G290" s="1085">
        <v>-4.2270417080328189</v>
      </c>
      <c r="H290" s="107">
        <v>307.74285714285713</v>
      </c>
      <c r="I290" s="107">
        <v>-5.6765150564112715E-2</v>
      </c>
      <c r="J290" s="108">
        <v>105.88235294117648</v>
      </c>
      <c r="K290" s="108">
        <v>5.6044835868694953</v>
      </c>
      <c r="L290" s="1086">
        <v>2.1839604480364971</v>
      </c>
    </row>
    <row r="291" spans="1:12" ht="15">
      <c r="A291" s="46" t="s">
        <v>117</v>
      </c>
      <c r="B291" s="47" t="s">
        <v>29</v>
      </c>
      <c r="C291" s="94">
        <v>10542.65</v>
      </c>
      <c r="D291" s="94">
        <v>10938.231372549018</v>
      </c>
      <c r="E291" s="95">
        <v>10753.503000000001</v>
      </c>
      <c r="F291" s="95">
        <v>11156.995999999999</v>
      </c>
      <c r="G291" s="1078">
        <v>-3.6165021480692348</v>
      </c>
      <c r="H291" s="96">
        <v>288.60000000000002</v>
      </c>
      <c r="I291" s="96">
        <v>6.0639470782800435</v>
      </c>
      <c r="J291" s="104">
        <v>100</v>
      </c>
      <c r="K291" s="104">
        <v>2.2417934347477981</v>
      </c>
      <c r="L291" s="1084">
        <v>0.8333427305224459</v>
      </c>
    </row>
    <row r="292" spans="1:12" ht="15">
      <c r="A292" s="46" t="s">
        <v>117</v>
      </c>
      <c r="B292" s="47" t="s">
        <v>30</v>
      </c>
      <c r="C292" s="94">
        <v>11490.198039215686</v>
      </c>
      <c r="D292" s="94">
        <v>12221.580392156864</v>
      </c>
      <c r="E292" s="95">
        <v>11720.002</v>
      </c>
      <c r="F292" s="95">
        <v>12466.012000000001</v>
      </c>
      <c r="G292" s="1078">
        <v>-5.9843516916235933</v>
      </c>
      <c r="H292" s="96">
        <v>316.2</v>
      </c>
      <c r="I292" s="96">
        <v>-5.6119402985074656</v>
      </c>
      <c r="J292" s="104">
        <v>142.85714285714286</v>
      </c>
      <c r="K292" s="104">
        <v>2.7221777421937552</v>
      </c>
      <c r="L292" s="1084">
        <v>1.313727037968403</v>
      </c>
    </row>
    <row r="293" spans="1:12" ht="15">
      <c r="A293" s="46" t="s">
        <v>117</v>
      </c>
      <c r="B293" s="47" t="s">
        <v>35</v>
      </c>
      <c r="C293" s="94" t="s">
        <v>256</v>
      </c>
      <c r="D293" s="94" t="s">
        <v>256</v>
      </c>
      <c r="E293" s="95" t="s">
        <v>256</v>
      </c>
      <c r="F293" s="95" t="s">
        <v>256</v>
      </c>
      <c r="G293" s="1078" t="s">
        <v>100</v>
      </c>
      <c r="H293" s="96" t="s">
        <v>256</v>
      </c>
      <c r="I293" s="96" t="s">
        <v>100</v>
      </c>
      <c r="J293" s="104" t="s">
        <v>100</v>
      </c>
      <c r="K293" s="104" t="s">
        <v>256</v>
      </c>
      <c r="L293" s="1084" t="s">
        <v>100</v>
      </c>
    </row>
    <row r="294" spans="1:12" ht="14.25">
      <c r="A294" s="44" t="s">
        <v>117</v>
      </c>
      <c r="B294" s="48" t="s">
        <v>31</v>
      </c>
      <c r="C294" s="105">
        <v>11541.103051577271</v>
      </c>
      <c r="D294" s="105">
        <v>11319.902191104222</v>
      </c>
      <c r="E294" s="106">
        <v>11771.925112608817</v>
      </c>
      <c r="F294" s="106">
        <v>11588.719958962265</v>
      </c>
      <c r="G294" s="1085">
        <v>1.5808920596520906</v>
      </c>
      <c r="H294" s="107">
        <v>289.54390243902441</v>
      </c>
      <c r="I294" s="107">
        <v>2.4354002826803867</v>
      </c>
      <c r="J294" s="108">
        <v>64</v>
      </c>
      <c r="K294" s="108">
        <v>9.8478783026421137</v>
      </c>
      <c r="L294" s="1086">
        <v>2.3026066728634422</v>
      </c>
    </row>
    <row r="295" spans="1:12" ht="15">
      <c r="A295" s="46" t="s">
        <v>117</v>
      </c>
      <c r="B295" s="47" t="s">
        <v>32</v>
      </c>
      <c r="C295" s="94">
        <v>11427.086274509804</v>
      </c>
      <c r="D295" s="94">
        <v>10386.652941176471</v>
      </c>
      <c r="E295" s="95">
        <v>11655.628000000001</v>
      </c>
      <c r="F295" s="95">
        <v>10594.386</v>
      </c>
      <c r="G295" s="1078">
        <v>10.017022222901829</v>
      </c>
      <c r="H295" s="96">
        <v>257.7</v>
      </c>
      <c r="I295" s="96">
        <v>4.289761230271143</v>
      </c>
      <c r="J295" s="104">
        <v>4.7619047619047619</v>
      </c>
      <c r="K295" s="104">
        <v>1.7614091273018415</v>
      </c>
      <c r="L295" s="1084">
        <v>-0.3512669290361865</v>
      </c>
    </row>
    <row r="296" spans="1:12" ht="15">
      <c r="A296" s="46" t="s">
        <v>117</v>
      </c>
      <c r="B296" s="47" t="s">
        <v>33</v>
      </c>
      <c r="C296" s="94">
        <v>11532.580392156862</v>
      </c>
      <c r="D296" s="94">
        <v>11565.663725490196</v>
      </c>
      <c r="E296" s="95">
        <v>11763.232</v>
      </c>
      <c r="F296" s="95">
        <v>11796.977000000001</v>
      </c>
      <c r="G296" s="1078">
        <v>-0.28604785785376036</v>
      </c>
      <c r="H296" s="96">
        <v>292.10000000000002</v>
      </c>
      <c r="I296" s="96">
        <v>2.1328671328671405</v>
      </c>
      <c r="J296" s="96">
        <v>143.33333333333334</v>
      </c>
      <c r="K296" s="96">
        <v>5.8446757405924741</v>
      </c>
      <c r="L296" s="1079">
        <v>2.8265670886810055</v>
      </c>
    </row>
    <row r="297" spans="1:12" ht="15.75" thickBot="1">
      <c r="A297" s="56" t="s">
        <v>117</v>
      </c>
      <c r="B297" s="57" t="s">
        <v>36</v>
      </c>
      <c r="C297" s="97" t="s">
        <v>256</v>
      </c>
      <c r="D297" s="97">
        <v>11637.179411764706</v>
      </c>
      <c r="E297" s="98" t="s">
        <v>256</v>
      </c>
      <c r="F297" s="98">
        <v>12042.790999999999</v>
      </c>
      <c r="G297" s="1080" t="s">
        <v>100</v>
      </c>
      <c r="H297" s="99" t="s">
        <v>256</v>
      </c>
      <c r="I297" s="99" t="s">
        <v>100</v>
      </c>
      <c r="J297" s="99" t="s">
        <v>100</v>
      </c>
      <c r="K297" s="99" t="s">
        <v>256</v>
      </c>
      <c r="L297" s="1081" t="s">
        <v>100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7" t="s">
        <v>128</v>
      </c>
      <c r="B1" s="1197"/>
      <c r="C1" s="1197"/>
      <c r="D1" s="1197"/>
      <c r="E1" s="1197"/>
      <c r="F1" s="1197"/>
      <c r="G1" s="1197"/>
      <c r="H1" s="1197"/>
    </row>
    <row r="2" spans="1:18" ht="40.5" customHeight="1">
      <c r="A2" s="890" t="s">
        <v>129</v>
      </c>
      <c r="B2" s="3" t="s">
        <v>9</v>
      </c>
      <c r="C2" s="3"/>
      <c r="D2" s="891" t="s">
        <v>130</v>
      </c>
      <c r="E2" s="1198" t="s">
        <v>131</v>
      </c>
      <c r="F2" s="1199"/>
      <c r="G2" s="1200"/>
      <c r="H2" s="892" t="s">
        <v>132</v>
      </c>
    </row>
    <row r="3" spans="1:18" ht="27.75" thickBot="1">
      <c r="A3" s="634"/>
      <c r="B3" s="1099" t="s">
        <v>379</v>
      </c>
      <c r="C3" s="1099" t="s">
        <v>365</v>
      </c>
      <c r="D3" s="906" t="s">
        <v>70</v>
      </c>
      <c r="E3" s="960" t="s">
        <v>379</v>
      </c>
      <c r="F3" s="646" t="s">
        <v>365</v>
      </c>
      <c r="G3" s="907" t="s">
        <v>133</v>
      </c>
      <c r="H3" s="908" t="s">
        <v>134</v>
      </c>
    </row>
    <row r="4" spans="1:18" ht="15.75">
      <c r="A4" s="679" t="s">
        <v>8</v>
      </c>
      <c r="B4" s="893"/>
      <c r="C4" s="893"/>
      <c r="D4" s="894"/>
      <c r="E4" s="895"/>
      <c r="F4" s="895"/>
      <c r="G4" s="896"/>
      <c r="H4" s="897"/>
    </row>
    <row r="5" spans="1:18" ht="15">
      <c r="A5" s="455" t="s">
        <v>311</v>
      </c>
      <c r="B5" s="145">
        <v>12684.057608232752</v>
      </c>
      <c r="C5" s="145">
        <v>12598.145374149857</v>
      </c>
      <c r="D5" s="868">
        <v>0.6819435046302752</v>
      </c>
      <c r="E5" s="909">
        <v>100</v>
      </c>
      <c r="F5" s="910">
        <v>100</v>
      </c>
      <c r="G5" s="666" t="s">
        <v>100</v>
      </c>
      <c r="H5" s="669">
        <v>30.287223823246872</v>
      </c>
    </row>
    <row r="6" spans="1:18">
      <c r="A6" s="655" t="s">
        <v>135</v>
      </c>
      <c r="B6" s="94">
        <v>10350.875</v>
      </c>
      <c r="C6" s="94">
        <v>9895.5920000000006</v>
      </c>
      <c r="D6" s="869">
        <v>4.6008667293477679</v>
      </c>
      <c r="E6" s="911">
        <v>14.243266558036998</v>
      </c>
      <c r="F6" s="912">
        <v>12.463976945244957</v>
      </c>
      <c r="G6" s="664">
        <v>14.275456546562737</v>
      </c>
      <c r="H6" s="665">
        <v>48.886319845857422</v>
      </c>
    </row>
    <row r="7" spans="1:18">
      <c r="A7" s="655" t="s">
        <v>136</v>
      </c>
      <c r="B7" s="94">
        <v>16048.647999999999</v>
      </c>
      <c r="C7" s="94">
        <v>16007.361000000001</v>
      </c>
      <c r="D7" s="869">
        <v>0.25792508833903632</v>
      </c>
      <c r="E7" s="911">
        <v>14.460034358433669</v>
      </c>
      <c r="F7" s="912">
        <v>14.112391930835736</v>
      </c>
      <c r="G7" s="664">
        <v>2.4633841612514318</v>
      </c>
      <c r="H7" s="665">
        <v>33.496698659042956</v>
      </c>
    </row>
    <row r="8" spans="1:18" ht="13.5" thickBot="1">
      <c r="A8" s="656" t="s">
        <v>137</v>
      </c>
      <c r="B8" s="97">
        <v>12467.779</v>
      </c>
      <c r="C8" s="97">
        <v>12401.647000000001</v>
      </c>
      <c r="D8" s="870">
        <v>0.53325175277122139</v>
      </c>
      <c r="E8" s="913">
        <v>71.296699083529333</v>
      </c>
      <c r="F8" s="914">
        <v>73.423631123919307</v>
      </c>
      <c r="G8" s="667">
        <v>-2.8967949525681802</v>
      </c>
      <c r="H8" s="670">
        <v>26.513070099693849</v>
      </c>
    </row>
    <row r="9" spans="1:18" ht="15">
      <c r="A9" s="635" t="s">
        <v>312</v>
      </c>
      <c r="B9" s="146">
        <v>10476.370659640619</v>
      </c>
      <c r="C9" s="146">
        <v>10411.70995227596</v>
      </c>
      <c r="D9" s="871">
        <v>0.62103830841469598</v>
      </c>
      <c r="E9" s="915">
        <v>100</v>
      </c>
      <c r="F9" s="916">
        <v>100</v>
      </c>
      <c r="G9" s="668" t="s">
        <v>100</v>
      </c>
      <c r="H9" s="671">
        <v>-9.3999172051332671</v>
      </c>
    </row>
    <row r="10" spans="1:18">
      <c r="A10" s="655" t="s">
        <v>135</v>
      </c>
      <c r="B10" s="94">
        <v>8841.0939999999991</v>
      </c>
      <c r="C10" s="94">
        <v>8711.5210000000006</v>
      </c>
      <c r="D10" s="869">
        <v>1.4873751667475577</v>
      </c>
      <c r="E10" s="911">
        <v>2.7127432380082044</v>
      </c>
      <c r="F10" s="912">
        <v>2.8519231807627934</v>
      </c>
      <c r="G10" s="664">
        <v>-4.8802135938795894</v>
      </c>
      <c r="H10" s="665">
        <v>-13.821394761754505</v>
      </c>
    </row>
    <row r="11" spans="1:18">
      <c r="A11" s="655" t="s">
        <v>136</v>
      </c>
      <c r="B11" s="94">
        <v>15173.812</v>
      </c>
      <c r="C11" s="94">
        <v>13353.55</v>
      </c>
      <c r="D11" s="869">
        <v>13.631296546611207</v>
      </c>
      <c r="E11" s="911">
        <v>5.206957178190776</v>
      </c>
      <c r="F11" s="912">
        <v>2.6017386922010841</v>
      </c>
      <c r="G11" s="664">
        <v>100.13374878111468</v>
      </c>
      <c r="H11" s="665">
        <v>81.321342096160492</v>
      </c>
    </row>
    <row r="12" spans="1:18" ht="13.5" thickBot="1">
      <c r="A12" s="657" t="s">
        <v>137</v>
      </c>
      <c r="B12" s="94">
        <v>10258.915999999999</v>
      </c>
      <c r="C12" s="94">
        <v>10382.040999999999</v>
      </c>
      <c r="D12" s="869">
        <v>-1.1859421475989163</v>
      </c>
      <c r="E12" s="911">
        <v>92.080299583801022</v>
      </c>
      <c r="F12" s="912">
        <v>94.546338127036137</v>
      </c>
      <c r="G12" s="664">
        <v>-2.6082856217251371</v>
      </c>
      <c r="H12" s="665">
        <v>-11.763026137942845</v>
      </c>
      <c r="P12"/>
      <c r="Q12"/>
      <c r="R12"/>
    </row>
    <row r="13" spans="1:18" ht="15.75">
      <c r="A13" s="679" t="s">
        <v>138</v>
      </c>
      <c r="B13" s="683"/>
      <c r="C13" s="683"/>
      <c r="D13" s="872"/>
      <c r="E13" s="917"/>
      <c r="F13" s="917"/>
      <c r="G13" s="684"/>
      <c r="H13" s="685"/>
      <c r="P13"/>
      <c r="Q13"/>
      <c r="R13"/>
    </row>
    <row r="14" spans="1:18" ht="15">
      <c r="A14" s="455" t="s">
        <v>311</v>
      </c>
      <c r="B14" s="145">
        <v>12408.758006611299</v>
      </c>
      <c r="C14" s="145">
        <v>12451.579901686027</v>
      </c>
      <c r="D14" s="868">
        <v>-0.34390732270794244</v>
      </c>
      <c r="E14" s="909">
        <v>100</v>
      </c>
      <c r="F14" s="910">
        <v>100</v>
      </c>
      <c r="G14" s="666" t="s">
        <v>100</v>
      </c>
      <c r="H14" s="669">
        <v>37.424851964019325</v>
      </c>
      <c r="P14"/>
      <c r="Q14"/>
      <c r="R14"/>
    </row>
    <row r="15" spans="1:18">
      <c r="A15" s="655" t="s">
        <v>135</v>
      </c>
      <c r="B15" s="94">
        <v>10281.671</v>
      </c>
      <c r="C15" s="94">
        <v>10367.182000000001</v>
      </c>
      <c r="D15" s="869">
        <v>-0.82482394926606306</v>
      </c>
      <c r="E15" s="911">
        <v>4.1394622152783489</v>
      </c>
      <c r="F15" s="912">
        <v>5.1936898250689323</v>
      </c>
      <c r="G15" s="664">
        <v>-20.298239696603201</v>
      </c>
      <c r="H15" s="665">
        <v>9.5300261096605805</v>
      </c>
    </row>
    <row r="16" spans="1:18">
      <c r="A16" s="655" t="s">
        <v>136</v>
      </c>
      <c r="B16" s="94">
        <v>15366.103999999999</v>
      </c>
      <c r="C16" s="94" t="s">
        <v>256</v>
      </c>
      <c r="D16" s="869" t="s">
        <v>100</v>
      </c>
      <c r="E16" s="911">
        <v>3.5539840473645259</v>
      </c>
      <c r="F16" s="912">
        <v>2.6827283822266415</v>
      </c>
      <c r="G16" s="664" t="s">
        <v>100</v>
      </c>
      <c r="H16" s="665" t="s">
        <v>100</v>
      </c>
    </row>
    <row r="17" spans="1:13" ht="13.5" thickBot="1">
      <c r="A17" s="656" t="s">
        <v>137</v>
      </c>
      <c r="B17" s="97">
        <v>12390.282999999999</v>
      </c>
      <c r="C17" s="97">
        <v>12503.377</v>
      </c>
      <c r="D17" s="870">
        <v>-0.90450763821646707</v>
      </c>
      <c r="E17" s="913">
        <v>92.306553737357135</v>
      </c>
      <c r="F17" s="914">
        <v>92.123581792704428</v>
      </c>
      <c r="G17" s="667">
        <v>0.19861575189773686</v>
      </c>
      <c r="H17" s="670">
        <v>37.697799367042016</v>
      </c>
    </row>
    <row r="18" spans="1:13" ht="15">
      <c r="A18" s="635" t="s">
        <v>312</v>
      </c>
      <c r="B18" s="146">
        <v>10269.054857697854</v>
      </c>
      <c r="C18" s="146">
        <v>10446.064250622998</v>
      </c>
      <c r="D18" s="871">
        <v>-1.6945079857668564</v>
      </c>
      <c r="E18" s="915">
        <v>100</v>
      </c>
      <c r="F18" s="916">
        <v>100</v>
      </c>
      <c r="G18" s="668" t="s">
        <v>100</v>
      </c>
      <c r="H18" s="671">
        <v>1.2566749733001175</v>
      </c>
    </row>
    <row r="19" spans="1:13">
      <c r="A19" s="655" t="s">
        <v>135</v>
      </c>
      <c r="B19" s="94" t="s">
        <v>100</v>
      </c>
      <c r="C19" s="94" t="s">
        <v>256</v>
      </c>
      <c r="D19" s="869" t="s">
        <v>100</v>
      </c>
      <c r="E19" s="911">
        <v>0</v>
      </c>
      <c r="F19" s="912">
        <v>0.94339622641509435</v>
      </c>
      <c r="G19" s="664" t="s">
        <v>100</v>
      </c>
      <c r="H19" s="665" t="s">
        <v>100</v>
      </c>
    </row>
    <row r="20" spans="1:13">
      <c r="A20" s="655" t="s">
        <v>136</v>
      </c>
      <c r="B20" s="94">
        <v>19100</v>
      </c>
      <c r="C20" s="94" t="s">
        <v>256</v>
      </c>
      <c r="D20" s="869" t="s">
        <v>100</v>
      </c>
      <c r="E20" s="911">
        <v>2.9884330063636045E-2</v>
      </c>
      <c r="F20" s="912">
        <v>0.19579921680313281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10266.415000000001</v>
      </c>
      <c r="C21" s="94">
        <v>10463.74</v>
      </c>
      <c r="D21" s="869">
        <v>-1.8857980033907467</v>
      </c>
      <c r="E21" s="911">
        <v>99.970115669936362</v>
      </c>
      <c r="F21" s="912">
        <v>98.860804556781773</v>
      </c>
      <c r="G21" s="664">
        <v>1.122093956374232</v>
      </c>
      <c r="H21" s="665">
        <v>2.3928700036010224</v>
      </c>
    </row>
    <row r="22" spans="1:13" ht="15.75">
      <c r="A22" s="679" t="s">
        <v>139</v>
      </c>
      <c r="B22" s="683"/>
      <c r="C22" s="683"/>
      <c r="D22" s="872"/>
      <c r="E22" s="917"/>
      <c r="F22" s="917"/>
      <c r="G22" s="684"/>
      <c r="H22" s="685"/>
    </row>
    <row r="23" spans="1:13" ht="15">
      <c r="A23" s="455" t="s">
        <v>311</v>
      </c>
      <c r="B23" s="145">
        <v>13120.341905008709</v>
      </c>
      <c r="C23" s="1106">
        <v>12645.613851923459</v>
      </c>
      <c r="D23" s="868">
        <v>3.7540925940344216</v>
      </c>
      <c r="E23" s="909">
        <v>100</v>
      </c>
      <c r="F23" s="910">
        <v>100</v>
      </c>
      <c r="G23" s="666" t="s">
        <v>100</v>
      </c>
      <c r="H23" s="669">
        <v>20.996926432678954</v>
      </c>
    </row>
    <row r="24" spans="1:13">
      <c r="A24" s="655" t="s">
        <v>135</v>
      </c>
      <c r="B24" s="94">
        <v>10275.035</v>
      </c>
      <c r="C24" s="94">
        <v>9747.9979999999996</v>
      </c>
      <c r="D24" s="869">
        <v>5.4066178511731362</v>
      </c>
      <c r="E24" s="911">
        <v>30.980231486223499</v>
      </c>
      <c r="F24" s="912">
        <v>22.360202260559188</v>
      </c>
      <c r="G24" s="664">
        <v>38.550765888504714</v>
      </c>
      <c r="H24" s="665">
        <v>67.64216827402727</v>
      </c>
    </row>
    <row r="25" spans="1:13">
      <c r="A25" s="655" t="s">
        <v>136</v>
      </c>
      <c r="B25" s="94">
        <v>16155.597</v>
      </c>
      <c r="C25" s="94">
        <v>16175.72</v>
      </c>
      <c r="D25" s="869">
        <v>-0.1244024995487038</v>
      </c>
      <c r="E25" s="911">
        <v>33.034927788589577</v>
      </c>
      <c r="F25" s="912">
        <v>25.70890343049772</v>
      </c>
      <c r="G25" s="664">
        <v>28.496059265605272</v>
      </c>
      <c r="H25" s="665">
        <v>55.476282298495939</v>
      </c>
    </row>
    <row r="26" spans="1:13" ht="16.5" thickBot="1">
      <c r="A26" s="656" t="s">
        <v>137</v>
      </c>
      <c r="B26" s="97">
        <v>12783.501</v>
      </c>
      <c r="C26" s="97">
        <v>12145.644</v>
      </c>
      <c r="D26" s="870">
        <v>5.2517346959947124</v>
      </c>
      <c r="E26" s="913">
        <v>35.984840725186935</v>
      </c>
      <c r="F26" s="914">
        <v>51.930894308943088</v>
      </c>
      <c r="G26" s="667">
        <v>-30.706294963632203</v>
      </c>
      <c r="H26" s="670">
        <v>-16.156746694668513</v>
      </c>
      <c r="J26" s="129"/>
      <c r="K26" s="122"/>
      <c r="L26" s="122"/>
      <c r="M26" s="122"/>
    </row>
    <row r="27" spans="1:13" ht="15">
      <c r="A27" s="635" t="s">
        <v>312</v>
      </c>
      <c r="B27" s="146">
        <v>10625.291402023919</v>
      </c>
      <c r="C27" s="146">
        <v>10114.308203196257</v>
      </c>
      <c r="D27" s="871">
        <v>5.0520825405160616</v>
      </c>
      <c r="E27" s="915">
        <v>100</v>
      </c>
      <c r="F27" s="916">
        <v>100</v>
      </c>
      <c r="G27" s="668" t="s">
        <v>100</v>
      </c>
      <c r="H27" s="671">
        <v>-18.098901534678983</v>
      </c>
      <c r="J27" s="1196"/>
      <c r="K27" s="1196"/>
      <c r="L27" s="1196"/>
      <c r="M27" s="1196"/>
    </row>
    <row r="28" spans="1:13">
      <c r="A28" s="655" t="s">
        <v>135</v>
      </c>
      <c r="B28" s="94" t="s">
        <v>256</v>
      </c>
      <c r="C28" s="94" t="s">
        <v>100</v>
      </c>
      <c r="D28" s="869" t="s">
        <v>100</v>
      </c>
      <c r="E28" s="911">
        <v>0.30988234154844335</v>
      </c>
      <c r="F28" s="912">
        <v>0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9" t="s">
        <v>100</v>
      </c>
      <c r="E29" s="911">
        <v>7.248341645281557</v>
      </c>
      <c r="F29" s="912">
        <v>2.9424594519570131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10389.593000000001</v>
      </c>
      <c r="C30" s="94">
        <v>10014.683999999999</v>
      </c>
      <c r="D30" s="869">
        <v>3.7435929081736528</v>
      </c>
      <c r="E30" s="911">
        <v>92.441776013169999</v>
      </c>
      <c r="F30" s="912">
        <v>97.057540548042994</v>
      </c>
      <c r="G30" s="664">
        <v>-4.7556990511089801</v>
      </c>
      <c r="H30" s="665">
        <v>-21.993871297242091</v>
      </c>
    </row>
    <row r="31" spans="1:13" ht="15.75">
      <c r="A31" s="679" t="s">
        <v>140</v>
      </c>
      <c r="B31" s="683"/>
      <c r="C31" s="683"/>
      <c r="D31" s="872"/>
      <c r="E31" s="917"/>
      <c r="F31" s="917"/>
      <c r="G31" s="684"/>
      <c r="H31" s="685"/>
    </row>
    <row r="32" spans="1:13" ht="15">
      <c r="A32" s="455" t="s">
        <v>311</v>
      </c>
      <c r="B32" s="145">
        <v>12508.825780998885</v>
      </c>
      <c r="C32" s="145">
        <v>12832.378782880574</v>
      </c>
      <c r="D32" s="868">
        <v>-2.5213797640803404</v>
      </c>
      <c r="E32" s="909">
        <v>100</v>
      </c>
      <c r="F32" s="910">
        <v>100</v>
      </c>
      <c r="G32" s="666" t="s">
        <v>100</v>
      </c>
      <c r="H32" s="669">
        <v>33.311122501281417</v>
      </c>
    </row>
    <row r="33" spans="1:8">
      <c r="A33" s="655" t="s">
        <v>135</v>
      </c>
      <c r="B33" s="94" t="s">
        <v>256</v>
      </c>
      <c r="C33" s="94" t="s">
        <v>256</v>
      </c>
      <c r="D33" s="869" t="s">
        <v>100</v>
      </c>
      <c r="E33" s="911">
        <v>6.4516129032258061</v>
      </c>
      <c r="F33" s="912">
        <v>8.4879548949256787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9" t="s">
        <v>100</v>
      </c>
      <c r="E34" s="911">
        <v>5.0943904033219267</v>
      </c>
      <c r="F34" s="912">
        <v>16.053305996924657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12415.778</v>
      </c>
      <c r="C35" s="97">
        <v>12484.307000000001</v>
      </c>
      <c r="D35" s="870">
        <v>-0.54892113755293304</v>
      </c>
      <c r="E35" s="913">
        <v>88.453996693452254</v>
      </c>
      <c r="F35" s="914">
        <v>75.458739108149658</v>
      </c>
      <c r="G35" s="667">
        <v>17.221673379245598</v>
      </c>
      <c r="H35" s="670">
        <v>56.26952859665807</v>
      </c>
    </row>
    <row r="36" spans="1:8" ht="15">
      <c r="A36" s="635" t="s">
        <v>312</v>
      </c>
      <c r="B36" s="146">
        <v>10853.205558398895</v>
      </c>
      <c r="C36" s="146">
        <v>10599.106146865852</v>
      </c>
      <c r="D36" s="871">
        <v>2.3973664195086881</v>
      </c>
      <c r="E36" s="915">
        <v>100</v>
      </c>
      <c r="F36" s="916">
        <v>100</v>
      </c>
      <c r="G36" s="668" t="s">
        <v>100</v>
      </c>
      <c r="H36" s="671">
        <v>-22.162780525554339</v>
      </c>
    </row>
    <row r="37" spans="1:8">
      <c r="A37" s="655" t="s">
        <v>135</v>
      </c>
      <c r="B37" s="94" t="s">
        <v>256</v>
      </c>
      <c r="C37" s="94" t="s">
        <v>256</v>
      </c>
      <c r="D37" s="869" t="s">
        <v>100</v>
      </c>
      <c r="E37" s="911">
        <v>11.528486210772027</v>
      </c>
      <c r="F37" s="912">
        <v>8.8792436324484356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9" t="s">
        <v>100</v>
      </c>
      <c r="E38" s="911">
        <v>16.114809371487855</v>
      </c>
      <c r="F38" s="912">
        <v>6.8604690286329522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10084.392</v>
      </c>
      <c r="C39" s="97">
        <v>10559.877</v>
      </c>
      <c r="D39" s="870">
        <v>-4.5027513104556096</v>
      </c>
      <c r="E39" s="913">
        <v>72.356704417740119</v>
      </c>
      <c r="F39" s="914">
        <v>84.260287338918602</v>
      </c>
      <c r="G39" s="667">
        <v>-14.127156810300113</v>
      </c>
      <c r="H39" s="670">
        <v>-33.15896657748673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01"/>
      <c r="B41" s="1201"/>
      <c r="C41" s="1201"/>
      <c r="D41" s="1201"/>
    </row>
    <row r="42" spans="1:8" ht="15">
      <c r="A42" s="130" t="s">
        <v>61</v>
      </c>
      <c r="B42" s="131"/>
    </row>
    <row r="43" spans="1:8" ht="15">
      <c r="A43" s="128" t="s">
        <v>96</v>
      </c>
      <c r="B43" s="1202" t="s">
        <v>62</v>
      </c>
      <c r="C43" s="1203"/>
      <c r="D43" s="1203"/>
      <c r="E43" s="1203"/>
      <c r="F43" s="1203"/>
      <c r="G43" s="1203"/>
      <c r="H43" s="1204"/>
    </row>
    <row r="44" spans="1:8" ht="15">
      <c r="A44" s="128" t="s">
        <v>63</v>
      </c>
      <c r="B44" s="1202" t="s">
        <v>64</v>
      </c>
      <c r="C44" s="1203"/>
      <c r="D44" s="1203"/>
      <c r="E44" s="1203"/>
      <c r="F44" s="1203"/>
      <c r="G44" s="1203"/>
      <c r="H44" s="1204"/>
    </row>
    <row r="45" spans="1:8" ht="15">
      <c r="A45" s="128" t="s">
        <v>65</v>
      </c>
      <c r="B45" s="1202" t="s">
        <v>66</v>
      </c>
      <c r="C45" s="1203"/>
      <c r="D45" s="1203"/>
      <c r="E45" s="1203"/>
      <c r="F45" s="1203"/>
      <c r="G45" s="1203"/>
      <c r="H45" s="120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tabSelected="1" zoomScale="90" workbookViewId="0">
      <selection activeCell="P35" sqref="P34:P35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3" t="s">
        <v>383</v>
      </c>
      <c r="B2" s="884"/>
      <c r="C2" s="884"/>
      <c r="D2" s="884"/>
      <c r="E2" s="884"/>
      <c r="F2" s="122"/>
      <c r="G2" s="122"/>
      <c r="H2" s="122"/>
    </row>
    <row r="3" spans="1:8" ht="30.75" customHeight="1">
      <c r="A3" s="1205" t="s">
        <v>141</v>
      </c>
      <c r="B3" s="1207" t="s">
        <v>142</v>
      </c>
      <c r="C3" s="1208"/>
      <c r="D3" s="1209" t="s">
        <v>318</v>
      </c>
      <c r="E3" s="1210"/>
    </row>
    <row r="4" spans="1:8" ht="16.5" thickBot="1">
      <c r="A4" s="1206"/>
      <c r="B4" s="934" t="s">
        <v>143</v>
      </c>
      <c r="C4" s="934" t="s">
        <v>144</v>
      </c>
      <c r="D4" s="935" t="s">
        <v>143</v>
      </c>
      <c r="E4" s="936" t="s">
        <v>144</v>
      </c>
      <c r="G4" s="132" t="s">
        <v>145</v>
      </c>
      <c r="H4" s="133"/>
    </row>
    <row r="5" spans="1:8" ht="17.25" customHeight="1" thickBot="1">
      <c r="A5" s="928" t="s">
        <v>146</v>
      </c>
      <c r="B5" s="929">
        <v>30053.846000000001</v>
      </c>
      <c r="C5" s="929">
        <v>21377.069</v>
      </c>
      <c r="D5" s="930">
        <v>-6.4416385716197917</v>
      </c>
      <c r="E5" s="931">
        <v>-8.464232868774868</v>
      </c>
      <c r="G5" s="134" t="s">
        <v>59</v>
      </c>
      <c r="H5" s="135" t="s">
        <v>60</v>
      </c>
    </row>
    <row r="6" spans="1:8" ht="18" customHeight="1">
      <c r="A6" s="951" t="s">
        <v>147</v>
      </c>
      <c r="B6" s="1015" t="s">
        <v>100</v>
      </c>
      <c r="C6" s="952" t="s">
        <v>256</v>
      </c>
      <c r="D6" s="638" t="s">
        <v>100</v>
      </c>
      <c r="E6" s="1025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7" t="s">
        <v>100</v>
      </c>
      <c r="E7" s="938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100</v>
      </c>
      <c r="C8" s="637" t="s">
        <v>256</v>
      </c>
      <c r="D8" s="638" t="s">
        <v>100</v>
      </c>
      <c r="E8" s="1025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7" t="s">
        <v>100</v>
      </c>
      <c r="E9" s="938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19147.82</v>
      </c>
      <c r="D10" s="638" t="s">
        <v>100</v>
      </c>
      <c r="E10" s="1163">
        <v>-6.96888685390189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256</v>
      </c>
      <c r="D11" s="937" t="s">
        <v>100</v>
      </c>
      <c r="E11" s="938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22256.641</v>
      </c>
      <c r="D12" s="638" t="s">
        <v>100</v>
      </c>
      <c r="E12" s="1163">
        <v>-3.8785171045187417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61" t="s">
        <v>256</v>
      </c>
      <c r="C13" s="1161">
        <v>13054.353999999999</v>
      </c>
      <c r="D13" s="1162" t="s">
        <v>100</v>
      </c>
      <c r="E13" s="939" t="s">
        <v>100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4"/>
    </row>
    <row r="24" spans="1:4" ht="15">
      <c r="D24" s="944"/>
    </row>
    <row r="25" spans="1:4" ht="15">
      <c r="A25" s="945"/>
      <c r="D25" s="944"/>
    </row>
    <row r="26" spans="1:4" ht="15">
      <c r="A26" s="945"/>
      <c r="D26" s="944"/>
    </row>
    <row r="27" spans="1:4" ht="15">
      <c r="A27" s="945"/>
      <c r="D27" s="944"/>
    </row>
    <row r="28" spans="1:4" ht="15">
      <c r="A28" s="945"/>
      <c r="D28" s="944"/>
    </row>
    <row r="29" spans="1:4" ht="15">
      <c r="A29" s="945"/>
      <c r="D29" s="944"/>
    </row>
    <row r="30" spans="1:4" ht="15">
      <c r="A30" s="945"/>
      <c r="D30" s="944"/>
    </row>
    <row r="31" spans="1:4" ht="15">
      <c r="A31" s="945"/>
      <c r="D31" s="944"/>
    </row>
    <row r="32" spans="1:4" ht="15">
      <c r="A32" s="945"/>
      <c r="D32" s="944"/>
    </row>
    <row r="33" spans="1:13" ht="15">
      <c r="A33" s="945"/>
      <c r="D33" s="944"/>
    </row>
    <row r="34" spans="1:13" ht="15">
      <c r="A34" s="945"/>
      <c r="D34" s="944"/>
    </row>
    <row r="35" spans="1:13" ht="15">
      <c r="A35" s="945"/>
      <c r="D35" s="944"/>
      <c r="M35" s="127" t="s">
        <v>123</v>
      </c>
    </row>
    <row r="36" spans="1:13" ht="15">
      <c r="A36" s="945"/>
      <c r="D36" s="944"/>
    </row>
    <row r="37" spans="1:13" ht="15">
      <c r="A37" s="945"/>
      <c r="D37" s="944"/>
    </row>
    <row r="38" spans="1:13" ht="15">
      <c r="A38" s="945"/>
      <c r="D38" s="944"/>
    </row>
    <row r="39" spans="1:13" ht="15">
      <c r="A39" s="945"/>
      <c r="D39" s="944"/>
    </row>
    <row r="40" spans="1:13" ht="15">
      <c r="A40" s="945"/>
      <c r="D40" s="944"/>
    </row>
    <row r="41" spans="1:13" ht="15">
      <c r="A41" s="945"/>
      <c r="D41" s="944"/>
    </row>
    <row r="42" spans="1:13" ht="15">
      <c r="A42" s="945"/>
      <c r="D42" s="944"/>
    </row>
    <row r="43" spans="1:13" ht="15">
      <c r="A43" s="945"/>
      <c r="D43" s="944"/>
    </row>
    <row r="44" spans="1:13" ht="15">
      <c r="A44" s="945"/>
      <c r="D44" s="944"/>
    </row>
    <row r="45" spans="1:13" ht="15">
      <c r="D45" s="944"/>
    </row>
    <row r="46" spans="1:13" ht="15">
      <c r="A46" s="945"/>
      <c r="D46" s="944"/>
    </row>
    <row r="47" spans="1:13" ht="15">
      <c r="A47" s="945"/>
      <c r="D47" s="944"/>
    </row>
    <row r="48" spans="1:13" ht="15">
      <c r="A48" s="945"/>
      <c r="D48" s="944"/>
    </row>
    <row r="49" spans="1:4" ht="15">
      <c r="A49" s="945"/>
      <c r="D49" s="944"/>
    </row>
    <row r="50" spans="1:4" ht="15">
      <c r="A50" s="945"/>
      <c r="D50" s="944"/>
    </row>
    <row r="51" spans="1:4" ht="15">
      <c r="A51" s="945"/>
      <c r="D51" s="944"/>
    </row>
    <row r="52" spans="1:4" ht="15">
      <c r="A52" s="945"/>
      <c r="D52" s="944"/>
    </row>
    <row r="53" spans="1:4" ht="15">
      <c r="A53" s="945"/>
      <c r="D53" s="944"/>
    </row>
    <row r="54" spans="1:4" ht="15">
      <c r="A54" s="945"/>
    </row>
    <row r="55" spans="1:4" ht="15">
      <c r="A55" s="945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M16" sqref="M16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7" t="s">
        <v>314</v>
      </c>
      <c r="B1" s="1217"/>
      <c r="C1" s="1217"/>
      <c r="D1" s="1217"/>
      <c r="E1" s="1217"/>
      <c r="F1" s="1217"/>
      <c r="G1" s="647"/>
      <c r="H1" s="647"/>
    </row>
    <row r="2" spans="1:8" ht="13.5" customHeight="1" thickBot="1"/>
    <row r="3" spans="1:8" ht="27" customHeight="1">
      <c r="A3" s="1211" t="s">
        <v>73</v>
      </c>
      <c r="B3" s="1213" t="s">
        <v>118</v>
      </c>
      <c r="C3" s="1218" t="s">
        <v>82</v>
      </c>
      <c r="D3" s="1219"/>
      <c r="E3" s="1220"/>
      <c r="F3" s="1215" t="s">
        <v>119</v>
      </c>
      <c r="G3" s="1216"/>
      <c r="H3" s="122"/>
    </row>
    <row r="4" spans="1:8" ht="32.25" customHeight="1" thickBot="1">
      <c r="A4" s="1212"/>
      <c r="B4" s="1214"/>
      <c r="C4" s="920">
        <v>43702</v>
      </c>
      <c r="D4" s="921">
        <v>43695</v>
      </c>
      <c r="E4" s="922">
        <v>43338</v>
      </c>
      <c r="F4" s="923" t="s">
        <v>353</v>
      </c>
      <c r="G4" s="924" t="s">
        <v>120</v>
      </c>
      <c r="H4" s="122"/>
    </row>
    <row r="5" spans="1:8" ht="29.25" customHeight="1">
      <c r="A5" s="981" t="s">
        <v>124</v>
      </c>
      <c r="B5" s="1110" t="s">
        <v>329</v>
      </c>
      <c r="C5" s="925">
        <v>499.64</v>
      </c>
      <c r="D5" s="885">
        <v>444.43</v>
      </c>
      <c r="E5" s="926">
        <v>701</v>
      </c>
      <c r="F5" s="1021">
        <v>12.422653736246424</v>
      </c>
      <c r="G5" s="1142">
        <v>-28.724679029957205</v>
      </c>
    </row>
    <row r="6" spans="1:8" ht="28.5" customHeight="1">
      <c r="A6" s="982" t="s">
        <v>125</v>
      </c>
      <c r="B6" s="1107" t="s">
        <v>329</v>
      </c>
      <c r="C6" s="1114">
        <v>782.22</v>
      </c>
      <c r="D6" s="1109">
        <v>653.07000000000005</v>
      </c>
      <c r="E6" s="1115">
        <v>949.3</v>
      </c>
      <c r="F6" s="1112">
        <v>19.775828012311081</v>
      </c>
      <c r="G6" s="1143">
        <v>-17.600337090487724</v>
      </c>
    </row>
    <row r="7" spans="1:8" ht="32.25" customHeight="1" thickBot="1">
      <c r="A7" s="983" t="s">
        <v>121</v>
      </c>
      <c r="B7" s="1111" t="s">
        <v>122</v>
      </c>
      <c r="C7" s="1108" t="s">
        <v>100</v>
      </c>
      <c r="D7" s="1022" t="s">
        <v>100</v>
      </c>
      <c r="E7" s="1023" t="s">
        <v>100</v>
      </c>
      <c r="F7" s="1113" t="s">
        <v>100</v>
      </c>
      <c r="G7" s="1063" t="s">
        <v>100</v>
      </c>
    </row>
    <row r="8" spans="1:8" s="122" customFormat="1" ht="15.75">
      <c r="A8" s="973"/>
      <c r="B8" s="974"/>
      <c r="C8"/>
      <c r="D8" s="948"/>
      <c r="E8" s="949"/>
      <c r="F8" s="950"/>
      <c r="G8" s="950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24" t="s">
        <v>89</v>
      </c>
      <c r="C1" s="1224"/>
      <c r="D1" s="1224"/>
      <c r="E1" s="1224"/>
      <c r="F1" s="8"/>
      <c r="G1" s="7"/>
    </row>
    <row r="2" spans="2:17" ht="20.25" thickBot="1">
      <c r="B2" s="889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09"/>
      <c r="C3" s="1120" t="s">
        <v>319</v>
      </c>
      <c r="D3" s="1121"/>
      <c r="E3" s="710" t="s">
        <v>69</v>
      </c>
      <c r="F3" s="1222"/>
    </row>
    <row r="4" spans="2:17" ht="34.5" customHeight="1" thickBot="1">
      <c r="B4" s="1125" t="s">
        <v>43</v>
      </c>
      <c r="C4" s="1126">
        <v>43700</v>
      </c>
      <c r="D4" s="1126">
        <v>43693</v>
      </c>
      <c r="E4" s="1127" t="s">
        <v>315</v>
      </c>
      <c r="F4" s="1223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2" t="s">
        <v>320</v>
      </c>
      <c r="C5" s="1123"/>
      <c r="D5" s="1123"/>
      <c r="E5" s="1124"/>
      <c r="F5" s="10"/>
      <c r="G5" s="1221" t="s">
        <v>352</v>
      </c>
      <c r="H5" s="1221"/>
      <c r="I5" s="1221"/>
      <c r="J5" s="1221"/>
      <c r="K5" s="1221"/>
      <c r="L5" s="1221"/>
      <c r="M5" s="1221"/>
      <c r="N5" s="1221"/>
      <c r="O5" s="1221"/>
      <c r="P5" s="1221"/>
      <c r="Q5" s="1221"/>
    </row>
    <row r="6" spans="2:17" ht="21" customHeight="1">
      <c r="B6" s="640" t="s">
        <v>44</v>
      </c>
      <c r="C6" s="1116" t="s">
        <v>256</v>
      </c>
      <c r="D6" s="1116">
        <v>10</v>
      </c>
      <c r="E6" s="918" t="s">
        <v>100</v>
      </c>
      <c r="F6" s="10"/>
      <c r="G6" s="1221"/>
      <c r="H6" s="1221"/>
      <c r="I6" s="1221"/>
      <c r="J6" s="1221"/>
      <c r="K6" s="1221"/>
      <c r="L6" s="1221"/>
      <c r="M6" s="1221"/>
      <c r="N6" s="1221"/>
      <c r="O6" s="1221"/>
      <c r="P6" s="1221"/>
      <c r="Q6" s="1221"/>
    </row>
    <row r="7" spans="2:17" ht="15.75">
      <c r="B7" s="640" t="s">
        <v>45</v>
      </c>
      <c r="C7" s="641" t="s">
        <v>256</v>
      </c>
      <c r="D7" s="641">
        <v>13</v>
      </c>
      <c r="E7" s="918" t="s">
        <v>100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 t="s">
        <v>256</v>
      </c>
      <c r="D8" s="648">
        <v>11</v>
      </c>
      <c r="E8" s="1016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 t="s">
        <v>256</v>
      </c>
      <c r="D9" s="649">
        <v>91</v>
      </c>
      <c r="E9" s="919" t="s">
        <v>100</v>
      </c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 t="s">
        <v>256</v>
      </c>
      <c r="D10" s="649">
        <v>71</v>
      </c>
      <c r="E10" s="919" t="s">
        <v>100</v>
      </c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17" t="s">
        <v>256</v>
      </c>
      <c r="D11" s="1117">
        <v>3</v>
      </c>
      <c r="E11" s="919" t="s">
        <v>100</v>
      </c>
      <c r="F11" s="10"/>
      <c r="G11" s="23"/>
      <c r="H11" s="23"/>
      <c r="I11" s="20"/>
      <c r="J11" s="13"/>
      <c r="K11" s="12"/>
      <c r="L11" s="14"/>
    </row>
    <row r="12" spans="2:17" ht="22.5" customHeight="1">
      <c r="B12" s="1119" t="s">
        <v>321</v>
      </c>
      <c r="C12" s="641"/>
      <c r="D12" s="641"/>
      <c r="E12" s="918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18" t="s">
        <v>256</v>
      </c>
      <c r="D13" s="1116" t="s">
        <v>256</v>
      </c>
      <c r="E13" s="1103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18" t="s">
        <v>256</v>
      </c>
      <c r="D14" s="641" t="s">
        <v>256</v>
      </c>
      <c r="E14" s="1103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24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 t="s">
        <v>256</v>
      </c>
      <c r="D16" s="649" t="s">
        <v>256</v>
      </c>
      <c r="E16" s="1104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 t="s">
        <v>256</v>
      </c>
      <c r="D17" s="649" t="s">
        <v>256</v>
      </c>
      <c r="E17" s="1104" t="s">
        <v>100</v>
      </c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17" t="s">
        <v>256</v>
      </c>
      <c r="D18" s="1117" t="s">
        <v>256</v>
      </c>
      <c r="E18" s="110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>
      <c r="B19" s="1119" t="s">
        <v>322</v>
      </c>
      <c r="C19" s="641"/>
      <c r="D19" s="641"/>
      <c r="E19" s="91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18" t="s">
        <v>256</v>
      </c>
      <c r="D20" s="641" t="s">
        <v>256</v>
      </c>
      <c r="E20" s="1103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18" t="s">
        <v>256</v>
      </c>
      <c r="D21" s="641" t="s">
        <v>256</v>
      </c>
      <c r="E21" s="1103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24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 t="s">
        <v>256</v>
      </c>
      <c r="D23" s="649" t="s">
        <v>256</v>
      </c>
      <c r="E23" s="1104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 t="s">
        <v>256</v>
      </c>
      <c r="D24" s="649" t="s">
        <v>256</v>
      </c>
      <c r="E24" s="1104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 t="s">
        <v>256</v>
      </c>
      <c r="D25" s="658" t="s">
        <v>256</v>
      </c>
      <c r="E25" s="1105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2019-08-29T12:32:47Z</dcterms:modified>
</cp:coreProperties>
</file>