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arzyna_Krzewska\Desktop\gov.pl\Maluch 2018\wyniki\"/>
    </mc:Choice>
  </mc:AlternateContent>
  <bookViews>
    <workbookView xWindow="0" yWindow="0" windowWidth="13170" windowHeight="11160"/>
  </bookViews>
  <sheets>
    <sheet name="T-moduł 1 b" sheetId="1" r:id="rId1"/>
  </sheets>
  <definedNames>
    <definedName name="_xlnm._FilterDatabase" localSheetId="0" hidden="1">'T-moduł 1 b'!$A$1:$AG$129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" i="1" l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F6" i="1"/>
  <c r="AE6" i="1"/>
  <c r="AG6" i="1" s="1"/>
  <c r="T129" i="1"/>
  <c r="O129" i="1"/>
  <c r="L129" i="1"/>
  <c r="H129" i="1"/>
  <c r="T128" i="1"/>
  <c r="O128" i="1"/>
  <c r="L128" i="1"/>
  <c r="H128" i="1"/>
  <c r="T127" i="1"/>
  <c r="O127" i="1"/>
  <c r="L127" i="1"/>
  <c r="H127" i="1"/>
  <c r="T126" i="1"/>
  <c r="O126" i="1"/>
  <c r="L126" i="1"/>
  <c r="H126" i="1"/>
  <c r="T125" i="1"/>
  <c r="O125" i="1"/>
  <c r="L125" i="1"/>
  <c r="H125" i="1"/>
  <c r="T124" i="1"/>
  <c r="O124" i="1"/>
  <c r="L124" i="1"/>
  <c r="H124" i="1"/>
  <c r="T123" i="1"/>
  <c r="O123" i="1"/>
  <c r="L123" i="1"/>
  <c r="H123" i="1"/>
  <c r="T122" i="1"/>
  <c r="O122" i="1"/>
  <c r="L122" i="1"/>
  <c r="H122" i="1"/>
  <c r="T121" i="1"/>
  <c r="O121" i="1"/>
  <c r="L121" i="1"/>
  <c r="H121" i="1"/>
  <c r="T120" i="1"/>
  <c r="O120" i="1"/>
  <c r="L120" i="1"/>
  <c r="H120" i="1"/>
  <c r="T119" i="1"/>
  <c r="O119" i="1"/>
  <c r="L119" i="1"/>
  <c r="H119" i="1"/>
  <c r="U118" i="1"/>
  <c r="T118" i="1"/>
  <c r="O118" i="1"/>
  <c r="H118" i="1"/>
  <c r="U117" i="1"/>
  <c r="T117" i="1"/>
  <c r="O117" i="1"/>
  <c r="L117" i="1"/>
  <c r="H117" i="1"/>
  <c r="U115" i="1"/>
  <c r="T115" i="1"/>
  <c r="R115" i="1"/>
  <c r="S115" i="1" s="1"/>
  <c r="U114" i="1"/>
  <c r="T114" i="1"/>
  <c r="R114" i="1"/>
  <c r="S114" i="1" s="1"/>
  <c r="U113" i="1"/>
  <c r="T113" i="1"/>
  <c r="O113" i="1"/>
  <c r="L113" i="1"/>
  <c r="H113" i="1"/>
  <c r="U112" i="1"/>
  <c r="T112" i="1"/>
  <c r="R112" i="1"/>
  <c r="S112" i="1" s="1"/>
  <c r="H112" i="1"/>
  <c r="U111" i="1"/>
  <c r="T111" i="1"/>
  <c r="O111" i="1"/>
  <c r="L111" i="1"/>
  <c r="H111" i="1"/>
  <c r="U107" i="1"/>
  <c r="T107" i="1"/>
  <c r="O107" i="1"/>
  <c r="L107" i="1"/>
  <c r="H107" i="1"/>
  <c r="U106" i="1"/>
  <c r="T106" i="1"/>
  <c r="O106" i="1"/>
  <c r="L106" i="1"/>
  <c r="H106" i="1"/>
  <c r="U105" i="1"/>
  <c r="T105" i="1"/>
  <c r="O105" i="1"/>
  <c r="L105" i="1"/>
  <c r="H105" i="1"/>
  <c r="T104" i="1"/>
  <c r="O104" i="1"/>
  <c r="L104" i="1"/>
  <c r="H104" i="1"/>
  <c r="T103" i="1"/>
  <c r="O103" i="1"/>
  <c r="L103" i="1"/>
  <c r="H103" i="1"/>
  <c r="T102" i="1"/>
  <c r="O102" i="1"/>
  <c r="L102" i="1"/>
  <c r="H102" i="1"/>
  <c r="T101" i="1"/>
  <c r="O101" i="1"/>
  <c r="L101" i="1"/>
  <c r="H101" i="1"/>
  <c r="T100" i="1"/>
  <c r="O100" i="1"/>
  <c r="L100" i="1"/>
  <c r="H100" i="1"/>
  <c r="T99" i="1"/>
  <c r="O99" i="1"/>
  <c r="L99" i="1"/>
  <c r="H99" i="1"/>
  <c r="T98" i="1"/>
  <c r="O98" i="1"/>
  <c r="L98" i="1"/>
  <c r="H98" i="1"/>
  <c r="T97" i="1"/>
  <c r="O97" i="1"/>
  <c r="L97" i="1"/>
  <c r="H97" i="1"/>
  <c r="T96" i="1"/>
  <c r="O96" i="1"/>
  <c r="L96" i="1"/>
  <c r="H96" i="1"/>
  <c r="T95" i="1"/>
  <c r="O95" i="1"/>
  <c r="L95" i="1"/>
  <c r="H95" i="1"/>
  <c r="T94" i="1"/>
  <c r="O94" i="1"/>
  <c r="L94" i="1"/>
  <c r="H94" i="1"/>
  <c r="T93" i="1"/>
  <c r="O93" i="1"/>
  <c r="L93" i="1"/>
  <c r="H93" i="1"/>
  <c r="T92" i="1"/>
  <c r="O92" i="1"/>
  <c r="L92" i="1"/>
  <c r="H92" i="1"/>
  <c r="T91" i="1"/>
  <c r="O91" i="1"/>
  <c r="L91" i="1"/>
  <c r="H91" i="1"/>
  <c r="T90" i="1"/>
  <c r="O90" i="1"/>
  <c r="L90" i="1"/>
  <c r="T89" i="1"/>
  <c r="O89" i="1"/>
  <c r="L89" i="1"/>
  <c r="H89" i="1"/>
  <c r="T88" i="1"/>
  <c r="O88" i="1"/>
  <c r="L88" i="1"/>
  <c r="H88" i="1"/>
  <c r="T87" i="1"/>
  <c r="O87" i="1"/>
  <c r="L87" i="1"/>
  <c r="T86" i="1"/>
  <c r="O86" i="1"/>
  <c r="L86" i="1"/>
  <c r="H86" i="1"/>
  <c r="T85" i="1"/>
  <c r="O85" i="1"/>
  <c r="L85" i="1"/>
  <c r="H85" i="1"/>
  <c r="U84" i="1"/>
  <c r="T84" i="1"/>
  <c r="O84" i="1"/>
  <c r="L84" i="1"/>
  <c r="H84" i="1"/>
  <c r="U83" i="1"/>
  <c r="T83" i="1"/>
  <c r="O83" i="1"/>
  <c r="L83" i="1"/>
  <c r="H83" i="1"/>
  <c r="U82" i="1"/>
  <c r="T82" i="1"/>
  <c r="O82" i="1"/>
  <c r="L82" i="1"/>
  <c r="H82" i="1"/>
  <c r="U81" i="1"/>
  <c r="T81" i="1"/>
  <c r="O81" i="1"/>
  <c r="L81" i="1"/>
  <c r="H81" i="1"/>
  <c r="U80" i="1"/>
  <c r="T80" i="1"/>
  <c r="O80" i="1"/>
  <c r="L80" i="1"/>
  <c r="H80" i="1"/>
  <c r="U79" i="1"/>
  <c r="T79" i="1"/>
  <c r="O79" i="1"/>
  <c r="L79" i="1"/>
  <c r="H79" i="1"/>
  <c r="U78" i="1"/>
  <c r="T78" i="1"/>
  <c r="O78" i="1"/>
  <c r="L78" i="1"/>
  <c r="H78" i="1"/>
  <c r="U77" i="1"/>
  <c r="T77" i="1"/>
  <c r="O77" i="1"/>
  <c r="L77" i="1"/>
  <c r="H77" i="1"/>
  <c r="U76" i="1"/>
  <c r="T76" i="1"/>
  <c r="O76" i="1"/>
  <c r="L76" i="1"/>
  <c r="H76" i="1"/>
  <c r="U75" i="1"/>
  <c r="T75" i="1"/>
  <c r="O75" i="1"/>
  <c r="L75" i="1"/>
  <c r="H75" i="1"/>
  <c r="U74" i="1"/>
  <c r="T74" i="1"/>
  <c r="O74" i="1"/>
  <c r="L74" i="1"/>
  <c r="H74" i="1"/>
  <c r="U73" i="1"/>
  <c r="T73" i="1"/>
  <c r="O73" i="1"/>
  <c r="L73" i="1"/>
  <c r="H73" i="1"/>
  <c r="U72" i="1"/>
  <c r="T72" i="1"/>
  <c r="O72" i="1"/>
  <c r="L72" i="1"/>
  <c r="H72" i="1"/>
  <c r="U71" i="1"/>
  <c r="T71" i="1"/>
  <c r="O71" i="1"/>
  <c r="L71" i="1"/>
  <c r="H71" i="1"/>
  <c r="U70" i="1"/>
  <c r="T70" i="1"/>
  <c r="O70" i="1"/>
  <c r="L70" i="1"/>
  <c r="H70" i="1"/>
  <c r="U69" i="1"/>
  <c r="T69" i="1"/>
  <c r="O69" i="1"/>
  <c r="L69" i="1"/>
  <c r="H69" i="1"/>
  <c r="U68" i="1"/>
  <c r="T68" i="1"/>
  <c r="O68" i="1"/>
  <c r="L68" i="1"/>
  <c r="H68" i="1"/>
  <c r="U67" i="1"/>
  <c r="T67" i="1"/>
  <c r="O67" i="1"/>
  <c r="L67" i="1"/>
  <c r="H67" i="1"/>
  <c r="U66" i="1"/>
  <c r="T66" i="1"/>
  <c r="O66" i="1"/>
  <c r="L66" i="1"/>
  <c r="H66" i="1"/>
  <c r="U65" i="1"/>
  <c r="T65" i="1"/>
  <c r="O65" i="1"/>
  <c r="L65" i="1"/>
  <c r="H65" i="1"/>
  <c r="U64" i="1"/>
  <c r="T64" i="1"/>
  <c r="O64" i="1"/>
  <c r="L64" i="1"/>
  <c r="H64" i="1"/>
  <c r="U63" i="1"/>
  <c r="T63" i="1"/>
  <c r="O63" i="1"/>
  <c r="L63" i="1"/>
  <c r="H63" i="1"/>
  <c r="U62" i="1"/>
  <c r="T62" i="1"/>
  <c r="O62" i="1"/>
  <c r="L62" i="1"/>
  <c r="H62" i="1"/>
  <c r="U61" i="1"/>
  <c r="T61" i="1"/>
  <c r="O61" i="1"/>
  <c r="L61" i="1"/>
  <c r="H61" i="1"/>
  <c r="U60" i="1"/>
  <c r="T60" i="1"/>
  <c r="O60" i="1"/>
  <c r="L60" i="1"/>
  <c r="H60" i="1"/>
  <c r="U59" i="1"/>
  <c r="T59" i="1"/>
  <c r="O59" i="1"/>
  <c r="L59" i="1"/>
  <c r="H59" i="1"/>
  <c r="U58" i="1"/>
  <c r="T58" i="1"/>
  <c r="O58" i="1"/>
  <c r="L58" i="1"/>
  <c r="H58" i="1"/>
  <c r="U57" i="1"/>
  <c r="T57" i="1"/>
  <c r="O57" i="1"/>
  <c r="L57" i="1"/>
  <c r="H57" i="1"/>
  <c r="U56" i="1"/>
  <c r="T56" i="1"/>
  <c r="O56" i="1"/>
  <c r="L56" i="1"/>
  <c r="H56" i="1"/>
  <c r="U55" i="1"/>
  <c r="T55" i="1"/>
  <c r="O55" i="1"/>
  <c r="L55" i="1"/>
  <c r="H55" i="1"/>
  <c r="U54" i="1"/>
  <c r="T54" i="1"/>
  <c r="O54" i="1"/>
  <c r="L54" i="1"/>
  <c r="H54" i="1"/>
  <c r="U53" i="1"/>
  <c r="T53" i="1"/>
  <c r="O53" i="1"/>
  <c r="L53" i="1"/>
  <c r="H53" i="1"/>
  <c r="U52" i="1"/>
  <c r="T52" i="1"/>
  <c r="O52" i="1"/>
  <c r="L52" i="1"/>
  <c r="H52" i="1"/>
  <c r="U51" i="1"/>
  <c r="T51" i="1"/>
  <c r="O51" i="1"/>
  <c r="L51" i="1"/>
  <c r="H51" i="1"/>
  <c r="U50" i="1"/>
  <c r="T50" i="1"/>
  <c r="O50" i="1"/>
  <c r="L50" i="1"/>
  <c r="H50" i="1"/>
  <c r="U49" i="1"/>
  <c r="T49" i="1"/>
  <c r="O49" i="1"/>
  <c r="L49" i="1"/>
  <c r="H49" i="1"/>
  <c r="U48" i="1"/>
  <c r="T48" i="1"/>
  <c r="O48" i="1"/>
  <c r="L48" i="1"/>
  <c r="H48" i="1"/>
  <c r="U47" i="1"/>
  <c r="T47" i="1"/>
  <c r="O47" i="1"/>
  <c r="L47" i="1"/>
  <c r="H47" i="1"/>
  <c r="U46" i="1"/>
  <c r="T46" i="1"/>
  <c r="O46" i="1"/>
  <c r="L46" i="1"/>
  <c r="H46" i="1"/>
  <c r="U45" i="1"/>
  <c r="T45" i="1"/>
  <c r="O45" i="1"/>
  <c r="L45" i="1"/>
  <c r="H45" i="1"/>
  <c r="U44" i="1"/>
  <c r="T44" i="1"/>
  <c r="O44" i="1"/>
  <c r="L44" i="1"/>
  <c r="H44" i="1"/>
  <c r="U43" i="1"/>
  <c r="T43" i="1"/>
  <c r="O43" i="1"/>
  <c r="L43" i="1"/>
  <c r="H43" i="1"/>
  <c r="U42" i="1"/>
  <c r="T42" i="1"/>
  <c r="O42" i="1"/>
  <c r="L42" i="1"/>
  <c r="H42" i="1"/>
  <c r="U41" i="1"/>
  <c r="T41" i="1"/>
  <c r="O41" i="1"/>
  <c r="L41" i="1"/>
  <c r="H41" i="1"/>
  <c r="U40" i="1"/>
  <c r="T40" i="1"/>
  <c r="O40" i="1"/>
  <c r="L40" i="1"/>
  <c r="H40" i="1"/>
  <c r="U39" i="1"/>
  <c r="T39" i="1"/>
  <c r="O39" i="1"/>
  <c r="L39" i="1"/>
  <c r="H39" i="1"/>
  <c r="U38" i="1"/>
  <c r="T38" i="1"/>
  <c r="O38" i="1"/>
  <c r="L38" i="1"/>
  <c r="H38" i="1"/>
  <c r="U37" i="1"/>
  <c r="T37" i="1"/>
  <c r="O37" i="1"/>
  <c r="L37" i="1"/>
  <c r="H37" i="1"/>
  <c r="U36" i="1"/>
  <c r="T36" i="1"/>
  <c r="O36" i="1"/>
  <c r="L36" i="1"/>
  <c r="H36" i="1"/>
  <c r="U35" i="1"/>
  <c r="T35" i="1"/>
  <c r="O35" i="1"/>
  <c r="L35" i="1"/>
  <c r="H35" i="1"/>
  <c r="U27" i="1"/>
  <c r="T27" i="1"/>
  <c r="O27" i="1"/>
  <c r="L27" i="1"/>
  <c r="H27" i="1"/>
  <c r="U26" i="1"/>
  <c r="T26" i="1"/>
  <c r="O26" i="1"/>
  <c r="L26" i="1"/>
  <c r="H26" i="1"/>
  <c r="U25" i="1"/>
  <c r="T25" i="1"/>
  <c r="O25" i="1"/>
  <c r="L25" i="1"/>
  <c r="H25" i="1"/>
  <c r="U24" i="1"/>
  <c r="T24" i="1"/>
  <c r="O24" i="1"/>
  <c r="L24" i="1"/>
  <c r="H24" i="1"/>
  <c r="U23" i="1"/>
  <c r="T23" i="1"/>
  <c r="O23" i="1"/>
  <c r="L23" i="1"/>
  <c r="H23" i="1"/>
  <c r="U22" i="1"/>
  <c r="T22" i="1"/>
  <c r="O22" i="1"/>
  <c r="L22" i="1"/>
  <c r="H22" i="1"/>
  <c r="U21" i="1"/>
  <c r="T21" i="1"/>
  <c r="O21" i="1"/>
  <c r="L21" i="1"/>
  <c r="H21" i="1"/>
  <c r="U20" i="1"/>
  <c r="T20" i="1"/>
  <c r="O20" i="1"/>
  <c r="L20" i="1"/>
  <c r="H20" i="1"/>
  <c r="U19" i="1"/>
  <c r="T19" i="1"/>
  <c r="O19" i="1"/>
  <c r="L19" i="1"/>
  <c r="H19" i="1"/>
  <c r="U18" i="1"/>
  <c r="T18" i="1"/>
  <c r="O18" i="1"/>
  <c r="L18" i="1"/>
  <c r="H18" i="1"/>
  <c r="U17" i="1"/>
  <c r="T17" i="1"/>
  <c r="O17" i="1"/>
  <c r="L17" i="1"/>
  <c r="H17" i="1"/>
  <c r="U16" i="1"/>
  <c r="T16" i="1"/>
  <c r="O16" i="1"/>
  <c r="L16" i="1"/>
  <c r="H16" i="1"/>
  <c r="U15" i="1"/>
  <c r="T15" i="1"/>
  <c r="O15" i="1"/>
  <c r="L15" i="1"/>
  <c r="H15" i="1"/>
  <c r="T14" i="1"/>
  <c r="S14" i="1"/>
  <c r="T13" i="1"/>
  <c r="R13" i="1"/>
  <c r="S13" i="1" s="1"/>
  <c r="T12" i="1"/>
  <c r="R12" i="1"/>
  <c r="S12" i="1" s="1"/>
  <c r="T11" i="1"/>
  <c r="R11" i="1"/>
  <c r="S11" i="1" s="1"/>
  <c r="T10" i="1"/>
  <c r="R10" i="1"/>
  <c r="S10" i="1" s="1"/>
  <c r="T9" i="1"/>
  <c r="R9" i="1"/>
  <c r="S9" i="1" s="1"/>
  <c r="T8" i="1"/>
  <c r="R8" i="1"/>
  <c r="S8" i="1" s="1"/>
  <c r="T7" i="1"/>
  <c r="R7" i="1"/>
  <c r="S7" i="1" s="1"/>
  <c r="T6" i="1"/>
  <c r="R6" i="1"/>
  <c r="AG110" i="1" l="1"/>
  <c r="AG30" i="1"/>
  <c r="AG10" i="1"/>
  <c r="AG109" i="1"/>
  <c r="AG33" i="1"/>
  <c r="AG29" i="1"/>
  <c r="AG13" i="1"/>
  <c r="AG9" i="1"/>
  <c r="AG114" i="1"/>
  <c r="AG34" i="1"/>
  <c r="AG14" i="1"/>
  <c r="AG108" i="1"/>
  <c r="AG32" i="1"/>
  <c r="AG8" i="1"/>
  <c r="AG115" i="1"/>
  <c r="AG31" i="1"/>
  <c r="AG11" i="1"/>
  <c r="AG7" i="1"/>
  <c r="AG116" i="1"/>
  <c r="AG112" i="1"/>
  <c r="AG28" i="1"/>
  <c r="AG12" i="1"/>
  <c r="AG129" i="1"/>
  <c r="AG127" i="1"/>
  <c r="AG125" i="1"/>
  <c r="AG123" i="1"/>
  <c r="AG121" i="1"/>
  <c r="AG119" i="1"/>
  <c r="AG117" i="1"/>
  <c r="AG113" i="1"/>
  <c r="AG111" i="1"/>
  <c r="AG107" i="1"/>
  <c r="AG105" i="1"/>
  <c r="AG103" i="1"/>
  <c r="AG101" i="1"/>
  <c r="AG99" i="1"/>
  <c r="AG97" i="1"/>
  <c r="AG95" i="1"/>
  <c r="AG93" i="1"/>
  <c r="AG91" i="1"/>
  <c r="AG89" i="1"/>
  <c r="AG87" i="1"/>
  <c r="AG85" i="1"/>
  <c r="AG83" i="1"/>
  <c r="AG81" i="1"/>
  <c r="AG79" i="1"/>
  <c r="AG77" i="1"/>
  <c r="AG75" i="1"/>
  <c r="AG73" i="1"/>
  <c r="AG71" i="1"/>
  <c r="AG69" i="1"/>
  <c r="AG67" i="1"/>
  <c r="AG65" i="1"/>
  <c r="AG63" i="1"/>
  <c r="AG61" i="1"/>
  <c r="AG59" i="1"/>
  <c r="AG57" i="1"/>
  <c r="AG55" i="1"/>
  <c r="AG53" i="1"/>
  <c r="AG51" i="1"/>
  <c r="AG49" i="1"/>
  <c r="AG47" i="1"/>
  <c r="AG45" i="1"/>
  <c r="AG43" i="1"/>
  <c r="AG41" i="1"/>
  <c r="AG39" i="1"/>
  <c r="AG37" i="1"/>
  <c r="AG35" i="1"/>
  <c r="AG27" i="1"/>
  <c r="AG25" i="1"/>
  <c r="AG23" i="1"/>
  <c r="AG21" i="1"/>
  <c r="AG19" i="1"/>
  <c r="AG17" i="1"/>
  <c r="AG15" i="1"/>
  <c r="AG128" i="1"/>
  <c r="AG126" i="1"/>
  <c r="AG124" i="1"/>
  <c r="AG122" i="1"/>
  <c r="AG120" i="1"/>
  <c r="AG118" i="1"/>
  <c r="AG106" i="1"/>
  <c r="AG104" i="1"/>
  <c r="AG102" i="1"/>
  <c r="AG100" i="1"/>
  <c r="AG98" i="1"/>
  <c r="AG96" i="1"/>
  <c r="AG94" i="1"/>
  <c r="AG92" i="1"/>
  <c r="AG90" i="1"/>
  <c r="AG88" i="1"/>
  <c r="AG86" i="1"/>
  <c r="AG84" i="1"/>
  <c r="AG82" i="1"/>
  <c r="AG80" i="1"/>
  <c r="AG78" i="1"/>
  <c r="AG76" i="1"/>
  <c r="AG74" i="1"/>
  <c r="AG72" i="1"/>
  <c r="AG70" i="1"/>
  <c r="AG68" i="1"/>
  <c r="AG66" i="1"/>
  <c r="AG64" i="1"/>
  <c r="AG62" i="1"/>
  <c r="AG60" i="1"/>
  <c r="AG58" i="1"/>
  <c r="AG56" i="1"/>
  <c r="AG54" i="1"/>
  <c r="AG52" i="1"/>
  <c r="AG50" i="1"/>
  <c r="AG48" i="1"/>
  <c r="AG46" i="1"/>
  <c r="AG44" i="1"/>
  <c r="AG42" i="1"/>
  <c r="AG40" i="1"/>
  <c r="AG38" i="1"/>
  <c r="AG36" i="1"/>
  <c r="AG26" i="1"/>
  <c r="AG24" i="1"/>
  <c r="AG22" i="1"/>
  <c r="AG20" i="1"/>
  <c r="AG18" i="1"/>
  <c r="AG16" i="1"/>
  <c r="R16" i="1"/>
  <c r="S16" i="1" s="1"/>
  <c r="R43" i="1"/>
  <c r="S43" i="1" s="1"/>
  <c r="R75" i="1"/>
  <c r="S75" i="1" s="1"/>
  <c r="R113" i="1"/>
  <c r="S113" i="1" s="1"/>
  <c r="R119" i="1"/>
  <c r="S119" i="1" s="1"/>
  <c r="R121" i="1"/>
  <c r="S121" i="1" s="1"/>
  <c r="R122" i="1"/>
  <c r="S122" i="1" s="1"/>
  <c r="R124" i="1"/>
  <c r="S124" i="1" s="1"/>
  <c r="R127" i="1"/>
  <c r="S127" i="1" s="1"/>
  <c r="R129" i="1"/>
  <c r="S129" i="1" s="1"/>
  <c r="R19" i="1"/>
  <c r="S19" i="1" s="1"/>
  <c r="R23" i="1"/>
  <c r="S23" i="1" s="1"/>
  <c r="R27" i="1"/>
  <c r="S27" i="1" s="1"/>
  <c r="R38" i="1"/>
  <c r="S38" i="1" s="1"/>
  <c r="R54" i="1"/>
  <c r="S54" i="1" s="1"/>
  <c r="R117" i="1"/>
  <c r="S117" i="1" s="1"/>
  <c r="R81" i="1"/>
  <c r="S81" i="1" s="1"/>
  <c r="R21" i="1"/>
  <c r="S21" i="1" s="1"/>
  <c r="R52" i="1"/>
  <c r="S52" i="1" s="1"/>
  <c r="R96" i="1"/>
  <c r="S96" i="1" s="1"/>
  <c r="R106" i="1"/>
  <c r="S106" i="1" s="1"/>
  <c r="R78" i="1"/>
  <c r="S78" i="1" s="1"/>
  <c r="R41" i="1"/>
  <c r="S41" i="1" s="1"/>
  <c r="R45" i="1"/>
  <c r="S45" i="1" s="1"/>
  <c r="R49" i="1"/>
  <c r="S49" i="1" s="1"/>
  <c r="R57" i="1"/>
  <c r="S57" i="1" s="1"/>
  <c r="R61" i="1"/>
  <c r="S61" i="1" s="1"/>
  <c r="R65" i="1"/>
  <c r="S65" i="1" s="1"/>
  <c r="R73" i="1"/>
  <c r="S73" i="1" s="1"/>
  <c r="R77" i="1"/>
  <c r="S77" i="1" s="1"/>
  <c r="R84" i="1"/>
  <c r="S84" i="1" s="1"/>
  <c r="R87" i="1"/>
  <c r="S87" i="1" s="1"/>
  <c r="R89" i="1"/>
  <c r="S89" i="1" s="1"/>
  <c r="R92" i="1"/>
  <c r="S92" i="1" s="1"/>
  <c r="R94" i="1"/>
  <c r="S94" i="1" s="1"/>
  <c r="R111" i="1"/>
  <c r="S111" i="1" s="1"/>
  <c r="R36" i="1"/>
  <c r="S36" i="1" s="1"/>
  <c r="R59" i="1"/>
  <c r="S59" i="1" s="1"/>
  <c r="R62" i="1"/>
  <c r="S62" i="1" s="1"/>
  <c r="R70" i="1"/>
  <c r="S70" i="1" s="1"/>
  <c r="R86" i="1"/>
  <c r="S86" i="1" s="1"/>
  <c r="R97" i="1"/>
  <c r="S97" i="1" s="1"/>
  <c r="R99" i="1"/>
  <c r="S99" i="1" s="1"/>
  <c r="R101" i="1"/>
  <c r="S101" i="1" s="1"/>
  <c r="R103" i="1"/>
  <c r="S103" i="1" s="1"/>
  <c r="R105" i="1"/>
  <c r="S105" i="1" s="1"/>
  <c r="R68" i="1"/>
  <c r="S68" i="1" s="1"/>
  <c r="R107" i="1"/>
  <c r="S107" i="1" s="1"/>
  <c r="R126" i="1"/>
  <c r="S126" i="1" s="1"/>
  <c r="R24" i="1"/>
  <c r="S24" i="1" s="1"/>
  <c r="R46" i="1"/>
  <c r="S46" i="1" s="1"/>
  <c r="R22" i="1"/>
  <c r="S22" i="1" s="1"/>
  <c r="R35" i="1"/>
  <c r="S35" i="1" s="1"/>
  <c r="R37" i="1"/>
  <c r="S37" i="1" s="1"/>
  <c r="R44" i="1"/>
  <c r="S44" i="1" s="1"/>
  <c r="R51" i="1"/>
  <c r="S51" i="1" s="1"/>
  <c r="R53" i="1"/>
  <c r="S53" i="1" s="1"/>
  <c r="R60" i="1"/>
  <c r="S60" i="1" s="1"/>
  <c r="R67" i="1"/>
  <c r="S67" i="1" s="1"/>
  <c r="R69" i="1"/>
  <c r="S69" i="1" s="1"/>
  <c r="R76" i="1"/>
  <c r="S76" i="1" s="1"/>
  <c r="R83" i="1"/>
  <c r="S83" i="1" s="1"/>
  <c r="R85" i="1"/>
  <c r="S85" i="1" s="1"/>
  <c r="R90" i="1"/>
  <c r="S90" i="1" s="1"/>
  <c r="R93" i="1"/>
  <c r="S93" i="1" s="1"/>
  <c r="R120" i="1"/>
  <c r="S120" i="1" s="1"/>
  <c r="R123" i="1"/>
  <c r="S123" i="1" s="1"/>
  <c r="R125" i="1"/>
  <c r="S125" i="1" s="1"/>
  <c r="R128" i="1"/>
  <c r="S128" i="1" s="1"/>
  <c r="R17" i="1"/>
  <c r="S17" i="1" s="1"/>
  <c r="R25" i="1"/>
  <c r="S25" i="1" s="1"/>
  <c r="R39" i="1"/>
  <c r="S39" i="1" s="1"/>
  <c r="R47" i="1"/>
  <c r="S47" i="1" s="1"/>
  <c r="R55" i="1"/>
  <c r="S55" i="1" s="1"/>
  <c r="R63" i="1"/>
  <c r="S63" i="1" s="1"/>
  <c r="R71" i="1"/>
  <c r="S71" i="1" s="1"/>
  <c r="R79" i="1"/>
  <c r="S79" i="1" s="1"/>
  <c r="R91" i="1"/>
  <c r="S91" i="1" s="1"/>
  <c r="R95" i="1"/>
  <c r="S95" i="1" s="1"/>
  <c r="R118" i="1"/>
  <c r="S118" i="1" s="1"/>
  <c r="R20" i="1"/>
  <c r="S20" i="1" s="1"/>
  <c r="R42" i="1"/>
  <c r="S42" i="1" s="1"/>
  <c r="R50" i="1"/>
  <c r="S50" i="1" s="1"/>
  <c r="R58" i="1"/>
  <c r="S58" i="1" s="1"/>
  <c r="R66" i="1"/>
  <c r="S66" i="1" s="1"/>
  <c r="R74" i="1"/>
  <c r="S74" i="1" s="1"/>
  <c r="R82" i="1"/>
  <c r="S82" i="1" s="1"/>
  <c r="S6" i="1"/>
  <c r="R15" i="1"/>
  <c r="S15" i="1" s="1"/>
  <c r="R18" i="1"/>
  <c r="S18" i="1" s="1"/>
  <c r="R26" i="1"/>
  <c r="S26" i="1" s="1"/>
  <c r="R40" i="1"/>
  <c r="S40" i="1" s="1"/>
  <c r="R48" i="1"/>
  <c r="S48" i="1" s="1"/>
  <c r="R56" i="1"/>
  <c r="S56" i="1" s="1"/>
  <c r="R64" i="1"/>
  <c r="S64" i="1" s="1"/>
  <c r="R72" i="1"/>
  <c r="S72" i="1" s="1"/>
  <c r="R80" i="1"/>
  <c r="S80" i="1" s="1"/>
  <c r="R88" i="1"/>
  <c r="S88" i="1" s="1"/>
  <c r="R98" i="1"/>
  <c r="S98" i="1" s="1"/>
  <c r="R100" i="1"/>
  <c r="S100" i="1" s="1"/>
  <c r="R102" i="1"/>
  <c r="S102" i="1" s="1"/>
  <c r="R104" i="1"/>
  <c r="S104" i="1" s="1"/>
</calcChain>
</file>

<file path=xl/sharedStrings.xml><?xml version="1.0" encoding="utf-8"?>
<sst xmlns="http://schemas.openxmlformats.org/spreadsheetml/2006/main" count="1159" uniqueCount="331">
  <si>
    <t>Lp.</t>
  </si>
  <si>
    <r>
      <t>Instytucja (nazwa, adres)</t>
    </r>
    <r>
      <rPr>
        <vertAlign val="superscript"/>
        <sz val="9"/>
        <rFont val="Calibri"/>
        <family val="2"/>
        <charset val="238"/>
        <scheme val="minor"/>
      </rPr>
      <t>1</t>
    </r>
  </si>
  <si>
    <t>Nazwa gminy, na terenie której będą tworzone miejsca opieki</t>
  </si>
  <si>
    <r>
      <t>Kod terytorialny GUS gminy, na terenie któej będą tworzone miejsca opieki</t>
    </r>
    <r>
      <rPr>
        <vertAlign val="superscript"/>
        <sz val="9"/>
        <rFont val="Calibri"/>
        <family val="2"/>
        <charset val="238"/>
        <scheme val="minor"/>
      </rPr>
      <t>2</t>
    </r>
  </si>
  <si>
    <t>Liczba tworzonych miejsc</t>
  </si>
  <si>
    <t>Wydatki na tworzenie miejsc</t>
  </si>
  <si>
    <t>Koszty realizacji zadania OGÓŁEM (zł), z tego:</t>
  </si>
  <si>
    <t>Udział dofinansowania (%)</t>
  </si>
  <si>
    <r>
      <t xml:space="preserve">Kwota dofinansowania na tworzenie miejsca w żłobku lub klubie dziecięcym/ 1 tworzone miejsce </t>
    </r>
    <r>
      <rPr>
        <vertAlign val="superscript"/>
        <sz val="9"/>
        <rFont val="Calibri"/>
        <family val="2"/>
        <charset val="238"/>
        <scheme val="minor"/>
      </rPr>
      <t>3</t>
    </r>
  </si>
  <si>
    <r>
      <t xml:space="preserve">Kwota dofinansowania na tworzenie miejsca u dziennego opiekuna/ 1 tworzone miejsce </t>
    </r>
    <r>
      <rPr>
        <vertAlign val="superscript"/>
        <sz val="9"/>
        <rFont val="Calibri"/>
        <family val="2"/>
        <charset val="238"/>
        <scheme val="minor"/>
      </rPr>
      <t>4</t>
    </r>
  </si>
  <si>
    <r>
      <t xml:space="preserve">Podmiot wnioskujący </t>
    </r>
    <r>
      <rPr>
        <vertAlign val="superscript"/>
        <sz val="9"/>
        <rFont val="Calibri"/>
        <family val="2"/>
        <charset val="238"/>
        <scheme val="minor"/>
      </rPr>
      <t>6</t>
    </r>
  </si>
  <si>
    <t>Czy w gminie, na terenie której tworzone będą miejsca opieki, funkcjonuje powszechny system dofinansowania pobytu dzieci w insytucjach opieki? 7,8</t>
  </si>
  <si>
    <t>Czy w gminie, na terenie której tworzone będą miejsca opieki funkcjonują żłobki lub kluby dziecięce? 8</t>
  </si>
  <si>
    <t>gmina</t>
  </si>
  <si>
    <t>powiat</t>
  </si>
  <si>
    <t>samorząd województwa</t>
  </si>
  <si>
    <t>WK</t>
  </si>
  <si>
    <t>PK</t>
  </si>
  <si>
    <t>GK</t>
  </si>
  <si>
    <t>typ gminy</t>
  </si>
  <si>
    <t>Ogółem:</t>
  </si>
  <si>
    <t>żłobek</t>
  </si>
  <si>
    <t>klub dziecięcy</t>
  </si>
  <si>
    <t>dzienny opiekun</t>
  </si>
  <si>
    <t>Środki własne (zł), z tego:</t>
  </si>
  <si>
    <t>na żłobek i klub dziecięcy</t>
  </si>
  <si>
    <t>na dziennego opiekuna</t>
  </si>
  <si>
    <t>Dofinansowanie (zł), 
z tego:</t>
  </si>
  <si>
    <t>8 (9+10+11)</t>
  </si>
  <si>
    <t>12 (13+14)</t>
  </si>
  <si>
    <t>15 (16+17)</t>
  </si>
  <si>
    <t>18 (12+15)</t>
  </si>
  <si>
    <t>19 (15/18)</t>
  </si>
  <si>
    <t>20 (16/(9+10))</t>
  </si>
  <si>
    <t>21 (17/11)</t>
  </si>
  <si>
    <t>Żłobek Miejski w Złotoryi, ul. Letnia 7, 59-500 Złotoryja</t>
  </si>
  <si>
    <t>Gmina Złotoryja</t>
  </si>
  <si>
    <t>02</t>
  </si>
  <si>
    <t>26</t>
  </si>
  <si>
    <t>1</t>
  </si>
  <si>
    <t>X</t>
  </si>
  <si>
    <t>nie</t>
  </si>
  <si>
    <t>tak</t>
  </si>
  <si>
    <t>Żłobek publiczny, ul. Traugutta 15, 55-320 Malczyce</t>
  </si>
  <si>
    <t>Gmina Malczyce</t>
  </si>
  <si>
    <t>18</t>
  </si>
  <si>
    <t>2</t>
  </si>
  <si>
    <t>Miejski żłobek nr 5, ul. Krzemieniecka 1, 59-220 Legnica</t>
  </si>
  <si>
    <t>Gmina Legnica</t>
  </si>
  <si>
    <t>62</t>
  </si>
  <si>
    <t>01</t>
  </si>
  <si>
    <t>Żłobek samorzadowy nr 7, ul. Truskawiecka, 58-301 Wałbrzych</t>
  </si>
  <si>
    <t>Gmina Wałbrzych</t>
  </si>
  <si>
    <t>65</t>
  </si>
  <si>
    <t>Żłobek publiczny, ul. Wolności 39, 58-250 Bielawa</t>
  </si>
  <si>
    <t>Gmina Bielawa</t>
  </si>
  <si>
    <t>Żłobek gminny, ul. Wileńska 32 i 32a, 56-400 Oleśnica</t>
  </si>
  <si>
    <t>Gmina Oleśnica</t>
  </si>
  <si>
    <t>14</t>
  </si>
  <si>
    <t>06</t>
  </si>
  <si>
    <t>Żłobek publiczny, ul. Grunwaldzka 1, 56-300 Milicz</t>
  </si>
  <si>
    <t>Gmina Milicz</t>
  </si>
  <si>
    <t>13</t>
  </si>
  <si>
    <t>03</t>
  </si>
  <si>
    <t>3</t>
  </si>
  <si>
    <t>Wrocławski Zespół Żłobków, Filia Żłobka przy ul. Powstańców Śl. 210-218, 50-141 Wrocław</t>
  </si>
  <si>
    <t>Gmina Wrocław</t>
  </si>
  <si>
    <t>64</t>
  </si>
  <si>
    <t>Żłobek miejski nr 2, ul. Herkulesa 4, 57-200 Głogów</t>
  </si>
  <si>
    <t>Gmina Głogów</t>
  </si>
  <si>
    <t xml:space="preserve">nie </t>
  </si>
  <si>
    <t>Żłobek Samorządowy, ul. 1 Maja 44, 87-840 Lubień Kujawski</t>
  </si>
  <si>
    <t>Lubień Kujawski</t>
  </si>
  <si>
    <t>04</t>
  </si>
  <si>
    <t>11</t>
  </si>
  <si>
    <t>Żłobek Mijeski w Golubiu-Dobrzyniu, ul. Szkolna 37, 87-400 Golub-Dobrzyń</t>
  </si>
  <si>
    <t>Golub-Dobrzyń</t>
  </si>
  <si>
    <t>05</t>
  </si>
  <si>
    <t>Żłobek Miejski "Chełmskie Niedźwiadki" w Chełmie, ul. Wolności 20, 22-100 Chełm</t>
  </si>
  <si>
    <t>Miasto Chełm</t>
  </si>
  <si>
    <t>NIE</t>
  </si>
  <si>
    <t>TAK</t>
  </si>
  <si>
    <t>Żłobek Gminny Bajkowa Kraina w Niemcach, ul. Lubelska 121, 21-025 Niemce</t>
  </si>
  <si>
    <t>Gmina Niemce</t>
  </si>
  <si>
    <t>09</t>
  </si>
  <si>
    <t>Filia Żłobka Miejskiego "Skarbiec Skrzata", ul. Leszczynowa 16, 21-500 Biała Podlaska</t>
  </si>
  <si>
    <t>Gmina Miejska Biała Podlaska</t>
  </si>
  <si>
    <t>61</t>
  </si>
  <si>
    <t>Żłobek Miejski Nr 1 w Rykach, ul. Kochanowskiego 21, 08-500 Ryki</t>
  </si>
  <si>
    <t>Gmina Ryki</t>
  </si>
  <si>
    <t>16</t>
  </si>
  <si>
    <t>Żłobek nr 9, ul. Zelwerowicza 2, Lublin</t>
  </si>
  <si>
    <t>Gmina Lublin</t>
  </si>
  <si>
    <t>63</t>
  </si>
  <si>
    <t>Klub Malucha, ul. Warszawska 19,21-580 Wisznice</t>
  </si>
  <si>
    <t>Gmina Wisznice</t>
  </si>
  <si>
    <t>Żłobek Miejski nr 2, ul. Obotrycka 1, 66-400 Gorzów Wlkp.</t>
  </si>
  <si>
    <t>Gorzów Wlkp.</t>
  </si>
  <si>
    <t>08</t>
  </si>
  <si>
    <t xml:space="preserve">tak </t>
  </si>
  <si>
    <t>Żłobek miejski nr 1, u. Fabryczna , 66-470 Kostrzyn nad Odrą</t>
  </si>
  <si>
    <t>Kostrzyn nad Odrą</t>
  </si>
  <si>
    <t>Żłobek Publiczny "Baśniowa Kraina" ul. Żeromskiego, 67-106 Otyń</t>
  </si>
  <si>
    <t>Otyń</t>
  </si>
  <si>
    <t>07</t>
  </si>
  <si>
    <t>"Lubusie", Al.. Niepodległości 27, 65-042 Zielona Góra</t>
  </si>
  <si>
    <t>Zielona Góra</t>
  </si>
  <si>
    <t>Żłobek przy Przedszkolu Samorządowym nr 3 "Jarzębinka" ul. E.Orzeszkowej 37, 69-110 Rzepin</t>
  </si>
  <si>
    <t>Rzepin</t>
  </si>
  <si>
    <t>4</t>
  </si>
  <si>
    <t>Żłobek Miejski w Łęczycy                          ul. Belwederska 23, 99-100 Łęczyca</t>
  </si>
  <si>
    <t>Łęczyca</t>
  </si>
  <si>
    <t>10</t>
  </si>
  <si>
    <t>Miejski Żłobek w Głownie                      ul. Kościuszki 11/13; 95-015 Głowno</t>
  </si>
  <si>
    <t>Głowno</t>
  </si>
  <si>
    <t>20</t>
  </si>
  <si>
    <t>Żłobek Gminny ul. Narutowicza 11a; 98-100 Łask</t>
  </si>
  <si>
    <t>Łask</t>
  </si>
  <si>
    <t>Miejski Zespół Żłobków w Łodzi, Żłobek Nr 6 ul. Elsnera 12; 92-504 Łódź</t>
  </si>
  <si>
    <t>Łódź</t>
  </si>
  <si>
    <t>9</t>
  </si>
  <si>
    <t>Samorządowy Żłobek w Tomaszowie Mazowieckim; ul. Stolarska 21/27; 97-200 Tomaszów Mazowiecki</t>
  </si>
  <si>
    <t>Tomaszów Mazowiecki</t>
  </si>
  <si>
    <t>Żłobek Miejski z Oddziałami Integracyjnymi TUPTUŚ, ul. Murarska 1 96-200 Rawa Mazowiecka</t>
  </si>
  <si>
    <t xml:space="preserve">Rawa Mazowiecka </t>
  </si>
  <si>
    <t>Żłobek w Brzezinach, ul. Moniuszki 15 95-060 Brzeziny</t>
  </si>
  <si>
    <t>Brzeziny</t>
  </si>
  <si>
    <t>21</t>
  </si>
  <si>
    <t>Klub Dziecięcy "Pod bociusiem" w Woli Zabierzowskiej, Wola Zabierzowska 1, 32-007 Zabierzów Bocheński</t>
  </si>
  <si>
    <t>Niepołomice</t>
  </si>
  <si>
    <t>12</t>
  </si>
  <si>
    <t>19</t>
  </si>
  <si>
    <t>Żłobek Kraków - zakup lokalu</t>
  </si>
  <si>
    <t>Gmina Miejska Kraków</t>
  </si>
  <si>
    <t>Żłobek Miejski przy Miejskim Przedszkolu nr 1 w Gorlicach, ul. Wł. Jagielły 9, 38-300 Gorlice</t>
  </si>
  <si>
    <t>Miasto Gorlice</t>
  </si>
  <si>
    <t>Żłobek w Liszkach, Liszki 457, 32-060 Liszki</t>
  </si>
  <si>
    <t>Gmina Liszki</t>
  </si>
  <si>
    <t>Żłobek w Morawicy, Morawica 1, 32-084 Morawica</t>
  </si>
  <si>
    <t>Gmina Szerzyny, działka ewid. Nr 1212/4 38-246 Szerzyny</t>
  </si>
  <si>
    <t>Gmina Szerzyny</t>
  </si>
  <si>
    <t>Żłobek Gminny w Tomicach, ul. Floriańska 16, 34-100 Tomice</t>
  </si>
  <si>
    <t>Gmina Tomice</t>
  </si>
  <si>
    <t>Gmina Chełmek ul. Brzozowa 7-9, 32-660 Chełmek</t>
  </si>
  <si>
    <t>Gmina Chełmek</t>
  </si>
  <si>
    <t>Urząd Miejski w Chrzanowie Aleja Hanryka 20, 32-500 Chrzanów</t>
  </si>
  <si>
    <t>Gmina Chrzanów</t>
  </si>
  <si>
    <t>Żłobek Gminny "Wesołe Pszczółki", ul. Piłsudskiego 25, 32-340 Wolbrom</t>
  </si>
  <si>
    <t>Gmina Wolbrom</t>
  </si>
  <si>
    <t xml:space="preserve">Żłobek Samorządowy w Nowym Grabiu </t>
  </si>
  <si>
    <t>Miasto i Gmina Gąbin</t>
  </si>
  <si>
    <t>Żłobek Gminny, Gąsawy Plebańskie 48b, 26-502 Jastrząb</t>
  </si>
  <si>
    <t>Gmina Jastrząb</t>
  </si>
  <si>
    <t>30</t>
  </si>
  <si>
    <t>Żłobek Miejski, ul. Księdza Bosco 6, 08-300 Sokołów Podlaski</t>
  </si>
  <si>
    <t>Miasto Sokołów Podlaski</t>
  </si>
  <si>
    <t>29</t>
  </si>
  <si>
    <t>Gminny Klub Dziecięcy Maluch+ w Odrzywole, ul. Warszawska 64, 26-425 Odrzywół</t>
  </si>
  <si>
    <t>Gmina Odrzywół</t>
  </si>
  <si>
    <t>23</t>
  </si>
  <si>
    <t>Samorządowy Klub Dziecięcy, Długie 3, 26-414 Potworów</t>
  </si>
  <si>
    <t>Gmina Potworów</t>
  </si>
  <si>
    <t>Żłobek Miejski w Otwocku, ul. Wronia 7, 05-400 Otwock</t>
  </si>
  <si>
    <t>Miasto Otwock</t>
  </si>
  <si>
    <t>17</t>
  </si>
  <si>
    <t>Gminny Żłobek w Dobrem, ul. Rynek 3, 05-307 Dobre</t>
  </si>
  <si>
    <t>Gmina Dobre</t>
  </si>
  <si>
    <t>Żłobek Gminny, ul. Nurska 67, 07-320 Małkinia Górna</t>
  </si>
  <si>
    <t xml:space="preserve">Gmina Małkinia Górna </t>
  </si>
  <si>
    <t>Żłobek Miejski w Szydłowcu nr 2, ul. Staszica 2</t>
  </si>
  <si>
    <t>Gmina Szydłowiec</t>
  </si>
  <si>
    <t>5</t>
  </si>
  <si>
    <t>Miejski Żłobek Żbików-Bąki, ul. Kraszewskiego 14/16, 05-800 Pruszków</t>
  </si>
  <si>
    <t>Miasto Pruszków</t>
  </si>
  <si>
    <t>Żłobek Miejski w Pułtusku, ul. Rafała Krajewskiego 3B, 06-100 Pułtusk</t>
  </si>
  <si>
    <t>Gmina Pułtusk</t>
  </si>
  <si>
    <t>24</t>
  </si>
  <si>
    <t>Samorządowy Żłobek w Wielgolesie, ul. Wspólna Wielgolas, 05-334 Latowicz</t>
  </si>
  <si>
    <t>Gmina Latowicz</t>
  </si>
  <si>
    <t>Żłobek Gminny, ul. Krasickiego 36, 26-680 Wierzbica</t>
  </si>
  <si>
    <t>Gmina Wierzbica</t>
  </si>
  <si>
    <t>25</t>
  </si>
  <si>
    <t>Żłobek nr 44 ul. Wejherowska 1, 03- 379 Warszawa</t>
  </si>
  <si>
    <t>Warszawa</t>
  </si>
  <si>
    <t xml:space="preserve">Żłobek, ul. Zdrowa w Warszawie </t>
  </si>
  <si>
    <t>Żłobek ul. Tołstoja 2, 01-910 Warszawa</t>
  </si>
  <si>
    <t>Żłobek ul. Obrońców Tobruku w Warszawie</t>
  </si>
  <si>
    <t>Żłobek, ul. Spartańska w Warszawie</t>
  </si>
  <si>
    <t>Żłobek, ul Trakt Lubelski w Warszawie</t>
  </si>
  <si>
    <t>Żłobek "Maluszek" Józefin, ul. Stołeczna 119, 05-074 Halinów</t>
  </si>
  <si>
    <t>Gmina Halinów</t>
  </si>
  <si>
    <t>Żłobek Miejski w Oleśnie ul. Kościuszki 9, 46-300 Olesno</t>
  </si>
  <si>
    <t>Olesno</t>
  </si>
  <si>
    <t>Złobek nr 3 ul. Piotra Skargi 25, 47-225 Kędzierzyn-Koźle</t>
  </si>
  <si>
    <t>Kędzierzyn-Koźle</t>
  </si>
  <si>
    <t>Złobek Powiatowy "MALUCH" w Tarnowie Opolskim ul. Korczaka 1, 46-050 Tarnów Opolski</t>
  </si>
  <si>
    <t>Tarnów Opolski</t>
  </si>
  <si>
    <t>Żłobek Publiczny w Zawadzkiem, ul. Powstańców Śląskich 1, 47-120 Zawadzkie</t>
  </si>
  <si>
    <t>Zawadzkie</t>
  </si>
  <si>
    <t>Złobek Samorządowy w Ozimku ul. Ks. Kałuży 15, 46-040 Ozimek</t>
  </si>
  <si>
    <t>Ozimek</t>
  </si>
  <si>
    <t xml:space="preserve">Publiczne Przedszkole Nr 2 z Oddziałem Żłobkowym w Otmuchowie ul. Jagiełły 3, 48-385 Otmuchów </t>
  </si>
  <si>
    <t>Otmuchów</t>
  </si>
  <si>
    <t xml:space="preserve">07 </t>
  </si>
  <si>
    <t>Żłobek Publiczny w Grodkowie ul.Kościuszki 4, 49-200 Grodków</t>
  </si>
  <si>
    <t>Grodków</t>
  </si>
  <si>
    <t>Żłobek Gminny w Bratkowicach, 36-055 Bratkowice 348</t>
  </si>
  <si>
    <t>Świlcza</t>
  </si>
  <si>
    <t>Żłobek Miejski w Leżajsku, ul. Braci Śniadeckich 8, 37-300 Leżajsk</t>
  </si>
  <si>
    <t>Miasto Leżajsk</t>
  </si>
  <si>
    <t>Publiczny żłobek w Głogowie Małopolskim, ul. Kard. Stefana Wyszyńskiego 14, 36-060 Głogów Małopolski</t>
  </si>
  <si>
    <t>Głogów Małopolski</t>
  </si>
  <si>
    <t>Gminny Żłobek w Miejscu Piastowym, ul. Szkolna 24, 38-430 Miejsce Piastowe</t>
  </si>
  <si>
    <t>Miejsce Piastowe</t>
  </si>
  <si>
    <t>Żłobek Samorządowy w Brzozowie, ul. Tysiąclecia 29, 36-200 Brzozów</t>
  </si>
  <si>
    <t>Brzozów</t>
  </si>
  <si>
    <t>Żłobek miejski nr 2, ul. Orzeszkowej 7A, 39-400 Tarnobrzeg</t>
  </si>
  <si>
    <t>Miasto Tarnobrzeg</t>
  </si>
  <si>
    <t>Żłobek w Gminie Czudec, ul. Rzeszowska 33, 38-120 Czudec</t>
  </si>
  <si>
    <t>Czudec</t>
  </si>
  <si>
    <t>Żłobek w Hyżnem, 36-024 Hyżne 615 a</t>
  </si>
  <si>
    <t>Hyżne</t>
  </si>
  <si>
    <t>Żłobek Miejski w Siemiatyczach, ul. 11 Listopada 24, 17-300 Siemiatycze</t>
  </si>
  <si>
    <t>Siemiatycze Miasto</t>
  </si>
  <si>
    <t>x</t>
  </si>
  <si>
    <t>Żłobek na os. Bacieczki w Białymstoku</t>
  </si>
  <si>
    <t>Białystok Miasto</t>
  </si>
  <si>
    <t>Żłobek Samorządowy w Hajnówce, ul. Armii Krajowej 24, 17-200 Hajnówka</t>
  </si>
  <si>
    <t>Hajnówka Miasto</t>
  </si>
  <si>
    <t>Żlobek Miejski w Zambrowie, ul. Obrońców Zambrowa 6, 18-300 Zambrów</t>
  </si>
  <si>
    <t>Zambrów Miasto</t>
  </si>
  <si>
    <t>Żłobek Nr 1 w Augustowie, ul. Kilińskiego 6, 16-300 Augustów</t>
  </si>
  <si>
    <t>Augustów Miasto</t>
  </si>
  <si>
    <t>Klub Dzieciecy w Zblewie  ul. Główna 14 83-210 Zblewo</t>
  </si>
  <si>
    <t>Zblewo</t>
  </si>
  <si>
    <t>22</t>
  </si>
  <si>
    <t>Klub Dzieciecy w Pinczynie ul. Gajowa 7 83-251 Pinczyn</t>
  </si>
  <si>
    <t>Publiczny Żłobek w Stegnie  "Miś Uszatek"; ul. Bursztynowa 1  82-103 Stegna</t>
  </si>
  <si>
    <t>Stegna</t>
  </si>
  <si>
    <t xml:space="preserve">Żłobek Miejski Szarotka; ul. 17 Marca 17; 82-200 Malbork </t>
  </si>
  <si>
    <t>Malbork</t>
  </si>
  <si>
    <t>Żłobek "Kazik" przy Zespole Kształcenia i Wychowania w Rajkowach, ul. Jesionowa 6, 83-130 Pelplin</t>
  </si>
  <si>
    <t>Pelplin</t>
  </si>
  <si>
    <t>Żłobek w Siemianicach, Od. Ewid. Siemianice, działka nr 236</t>
  </si>
  <si>
    <t>Słupsk</t>
  </si>
  <si>
    <t>Publiczny Żłobek w Sztumie; Ul. Chełmińska 9, 82-400 Sztum</t>
  </si>
  <si>
    <t xml:space="preserve">Sztum </t>
  </si>
  <si>
    <t>Żłobek "Puchatek"; Ul. Armii Krajowej 58; 81-843 Sopot</t>
  </si>
  <si>
    <t>Sopot</t>
  </si>
  <si>
    <t>Żłobek nr 3 przy Zespole Żłobków Miejskich w Słupsku, ul. Łukasiewicza 4</t>
  </si>
  <si>
    <t>Żłobek nr 1 przy Zespole Żłobków Miejskich w Słupsku, ul. Andersa 4</t>
  </si>
  <si>
    <t>Żłobek Niezpominajka Filia nr 5 Witomino, ul. Uczniowska 2,       81-647 Gdynia</t>
  </si>
  <si>
    <t xml:space="preserve">Miasto Gdynia </t>
  </si>
  <si>
    <t>Żłobek Miejski w Czeladzi ul. Niepodległości 6,  41-250 Czeladź</t>
  </si>
  <si>
    <t>Czeladź</t>
  </si>
  <si>
    <t>Żłobek Miejski ul. 3-go Maja 16, 43-600 Jaworzno</t>
  </si>
  <si>
    <t>Jaworzno</t>
  </si>
  <si>
    <t>68</t>
  </si>
  <si>
    <t>Żłobek Miejski w Sosnowcu, ul. B.Prusa 253A (adres nowego oddziału ul. Piłsudskiego 114, 41-200 Sosnowiec)</t>
  </si>
  <si>
    <t>Sosnowiec</t>
  </si>
  <si>
    <t>75</t>
  </si>
  <si>
    <t>Żłobek Miejski w Sosnowcu, ul. B.Prusa 253A (adres nowego oddziału ul. Białostocka 17, 41-200 Sosnowiec)</t>
  </si>
  <si>
    <t>Żłobek Miejski w Sosnowcu, ul. B.Prusa 253A (adres nowego oddziału ul. Wojska Polskiego 19, 41-208 Sosnowiec)</t>
  </si>
  <si>
    <t xml:space="preserve">Miejski Żłobek w Pyskowicach, ul. Paderewskiego 5, 44 - 120 Pyskowice </t>
  </si>
  <si>
    <t>Pyskowice</t>
  </si>
  <si>
    <t>Miejski Żłobek, ul. Wiosenna 1, 44-196 Knurów</t>
  </si>
  <si>
    <t>Knurów</t>
  </si>
  <si>
    <t>Żłobek Miejski w Mysłowicach ul. Reymonta 11, 41-400 Mysłowice</t>
  </si>
  <si>
    <t>Mysłowice</t>
  </si>
  <si>
    <t>70</t>
  </si>
  <si>
    <t>Oddział IV Żłobków Miejskich, ul. Kozielska 71, 44-121 Gliwice</t>
  </si>
  <si>
    <t>Gliwice</t>
  </si>
  <si>
    <t>66</t>
  </si>
  <si>
    <t>Samorządowy Żłobek w Bilczy, ul. Szkolna 2</t>
  </si>
  <si>
    <t>Morawica</t>
  </si>
  <si>
    <t>Żłobek gminny nr 1, Bejsce 233</t>
  </si>
  <si>
    <t>Bejsce</t>
  </si>
  <si>
    <t>Złobek Samorządowy nr 15, u. Struga 6, Kielce</t>
  </si>
  <si>
    <t>Kielce</t>
  </si>
  <si>
    <t>Żłobek Miejski, ul. Wierzbowa, 11-400 Kętrzyn</t>
  </si>
  <si>
    <t>Gmina Miejska Kętrzyn</t>
  </si>
  <si>
    <t>28</t>
  </si>
  <si>
    <t>Żłobek Miejski, ul. Armii Krajowej 15, 14-300 Morąg</t>
  </si>
  <si>
    <t>Gmina Morąg</t>
  </si>
  <si>
    <t>15</t>
  </si>
  <si>
    <t>Żłobek w Kurzętniku, ul. Kościuszki 36, 13-306 Kurzętnik</t>
  </si>
  <si>
    <t>Gmina Kurzętnik</t>
  </si>
  <si>
    <t>Żłobek Samorządowy w organizacji, ul. Wiosenna 4, 63-640 Bralin</t>
  </si>
  <si>
    <t>Bralin</t>
  </si>
  <si>
    <t>Przedszkole Publiczne w Kraszewicach (25 miejsc w oddziale żłóbkowym w powstającej placówce przedszkolnej), ul. Wieluńska, 63-522 Kraszewice</t>
  </si>
  <si>
    <t>Kraszewice</t>
  </si>
  <si>
    <t>Publiczny Żłobek Samorządowy w Łęce Opatowskiej, ul. Słoneczna 2, 63-645 Łęka Opatowska</t>
  </si>
  <si>
    <t>Łęka Opatowska</t>
  </si>
  <si>
    <t>Żłobek Miejski ul. Daszyńskiego 21, 64-400 Międzychód</t>
  </si>
  <si>
    <t>Międzychód</t>
  </si>
  <si>
    <t>Żłobek Gminny w Nowych Skalmierzycach, ul. Hallera 1, 63-460 Nowe Skalmierzyce</t>
  </si>
  <si>
    <t>Nowe Skalmierzyce</t>
  </si>
  <si>
    <t>Złobek Miejski, ul. Literacka, 60-461 Poznań "w organizacji"</t>
  </si>
  <si>
    <t>Poznań</t>
  </si>
  <si>
    <t>Żłobek Miejski nr 1 w Wągrowcu, ul. Mikołajczyka, 62-100 Wągrowiec</t>
  </si>
  <si>
    <t>Wągrowiec miejska</t>
  </si>
  <si>
    <t>Żłobek w Zbąszyniu, u. Plac Wolnosci 13, 64-360 Zbąszyń</t>
  </si>
  <si>
    <t>Zbąszyń</t>
  </si>
  <si>
    <t xml:space="preserve">Żłobek Gminny,
Konikowo dz. nr 106/10, 
76-024 Świeszyno </t>
  </si>
  <si>
    <t xml:space="preserve">Świeszyno </t>
  </si>
  <si>
    <t>32</t>
  </si>
  <si>
    <t>Żlobek "Krasnal",
ul. Bogusława X 18,
78-100 Kołobrzeg</t>
  </si>
  <si>
    <t>Kołobrzeg</t>
  </si>
  <si>
    <t>Żłobek Miejski w Karlinie,
ul. Moniuszki 8,
78-230 Karlino</t>
  </si>
  <si>
    <t>Karlino</t>
  </si>
  <si>
    <t>Żłobek Miejski w Karlinie,
ul. Plac Jana Pawła II 17/7,
78-230 Karlino</t>
  </si>
  <si>
    <t>Żłobek Miejski Oddział "Jaś i Małgosia",
ul. Spasowskiego 14,
75-451 Koszalin</t>
  </si>
  <si>
    <t>Koszalin</t>
  </si>
  <si>
    <t>Żłobek Nr 6,
ul. Mazowiecka 11-12,
70-001 Szczecin</t>
  </si>
  <si>
    <t>Szczecin</t>
  </si>
  <si>
    <t>Żłobek Nr 7,
ul. Podhalańska 1-3,
70-452 Szczecin</t>
  </si>
  <si>
    <t>Żłobek Nr 8,
ul. Niedziałkowskiego 49,
70-953 Szczecin</t>
  </si>
  <si>
    <t>Żłobek Samorządowy w Mścicach,
ul. Szkolna 1c,
76-031 Mścice</t>
  </si>
  <si>
    <t>Będzino</t>
  </si>
  <si>
    <t>Żłobek w budowie,
ul. Wojska Polskiego, działka nr 358
Ustronie Morskie</t>
  </si>
  <si>
    <t>Ustronie Morskie</t>
  </si>
  <si>
    <t>Żłobek Miejski "Kubuś Puchatek",
ul. Wyspiańskiego 12,
72-600 Świnoujście</t>
  </si>
  <si>
    <t>Świnoujście</t>
  </si>
  <si>
    <t>Funkcjonowanie miejsc dla dzieci (z wyłączeniem dzieci niepełnosprawnych lub wymagających szczególnej opieki)</t>
  </si>
  <si>
    <t>Funkcjonowanie miejsc dla dzieci niepełnosprawnych lub wymagających szczególnej opieki</t>
  </si>
  <si>
    <t>Liczba miejsc</t>
  </si>
  <si>
    <t>Okres funkcjono-wania miejsc                (w miesiącach)</t>
  </si>
  <si>
    <t>Okres funkcjonowania miejsc                
(w miesiącach)</t>
  </si>
  <si>
    <t>Kwota dofinansowania na miejsce dla dzieci z wyłączeniem dzieci niepełnosprawnych</t>
  </si>
  <si>
    <t>Kwota dofinansowania na miejsce dla dzieci niepełnosprawnych</t>
  </si>
  <si>
    <t>Całkowita kwota dofinansowania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</si>
</sst>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5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" fontId="3" fillId="0" borderId="2" xfId="2" applyNumberFormat="1" applyFont="1" applyBorder="1" applyAlignment="1" applyProtection="1">
      <alignment horizontal="left" vertical="center" wrapText="1"/>
      <protection locked="0"/>
    </xf>
    <xf numFmtId="49" fontId="3" fillId="0" borderId="2" xfId="2" applyNumberFormat="1" applyFont="1" applyBorder="1" applyAlignment="1" applyProtection="1">
      <alignment horizontal="center" vertical="center" wrapText="1"/>
      <protection locked="0"/>
    </xf>
    <xf numFmtId="3" fontId="3" fillId="0" borderId="2" xfId="2" applyNumberFormat="1" applyFont="1" applyBorder="1" applyAlignment="1" applyProtection="1">
      <alignment horizontal="center" vertical="center" wrapText="1"/>
      <protection locked="0"/>
    </xf>
    <xf numFmtId="10" fontId="3" fillId="0" borderId="2" xfId="1" applyNumberFormat="1" applyFont="1" applyBorder="1" applyAlignment="1" applyProtection="1">
      <alignment vertical="center" wrapText="1"/>
      <protection locked="0"/>
    </xf>
    <xf numFmtId="4" fontId="3" fillId="0" borderId="2" xfId="2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3" fontId="3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/>
    <xf numFmtId="49" fontId="3" fillId="0" borderId="2" xfId="2" applyNumberFormat="1" applyFont="1" applyFill="1" applyBorder="1" applyAlignment="1" applyProtection="1">
      <alignment horizontal="center" vertical="center" wrapText="1"/>
      <protection locked="0"/>
    </xf>
    <xf numFmtId="10" fontId="3" fillId="0" borderId="2" xfId="1" applyNumberFormat="1" applyFont="1" applyBorder="1" applyAlignment="1" applyProtection="1">
      <alignment horizontal="center" vertical="center" wrapText="1"/>
      <protection locked="0"/>
    </xf>
    <xf numFmtId="4" fontId="3" fillId="0" borderId="2" xfId="2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4" fontId="3" fillId="4" borderId="2" xfId="2" applyNumberFormat="1" applyFont="1" applyFill="1" applyBorder="1" applyAlignment="1" applyProtection="1">
      <alignment horizontal="left" vertical="center" wrapText="1"/>
      <protection locked="0"/>
    </xf>
    <xf numFmtId="4" fontId="3" fillId="0" borderId="2" xfId="2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49" fontId="3" fillId="0" borderId="2" xfId="2" applyNumberFormat="1" applyFont="1" applyBorder="1" applyAlignment="1" applyProtection="1">
      <alignment vertical="center" wrapText="1"/>
      <protection locked="0"/>
    </xf>
    <xf numFmtId="10" fontId="3" fillId="0" borderId="2" xfId="1" applyNumberFormat="1" applyFont="1" applyFill="1" applyBorder="1" applyAlignment="1" applyProtection="1">
      <alignment vertical="center" wrapText="1"/>
      <protection locked="0"/>
    </xf>
    <xf numFmtId="4" fontId="3" fillId="0" borderId="2" xfId="2" applyNumberFormat="1" applyFont="1" applyFill="1" applyBorder="1" applyAlignment="1" applyProtection="1">
      <alignment vertical="center" wrapText="1"/>
      <protection locked="0"/>
    </xf>
    <xf numFmtId="0" fontId="5" fillId="0" borderId="2" xfId="0" applyFont="1" applyFill="1" applyBorder="1"/>
    <xf numFmtId="0" fontId="5" fillId="0" borderId="2" xfId="0" applyFont="1" applyBorder="1" applyAlignment="1">
      <alignment horizontal="center" vertical="center"/>
    </xf>
    <xf numFmtId="49" fontId="6" fillId="0" borderId="2" xfId="2" applyNumberFormat="1" applyFont="1" applyBorder="1" applyAlignment="1" applyProtection="1">
      <alignment horizontal="center" vertical="center" wrapText="1"/>
      <protection locked="0"/>
    </xf>
    <xf numFmtId="1" fontId="3" fillId="0" borderId="2" xfId="2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49" fontId="3" fillId="0" borderId="2" xfId="2" quotePrefix="1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vertical="center"/>
    </xf>
    <xf numFmtId="0" fontId="3" fillId="0" borderId="2" xfId="2" applyFont="1" applyBorder="1" applyAlignment="1" applyProtection="1">
      <alignment horizontal="center" vertical="center" wrapText="1"/>
      <protection locked="0"/>
    </xf>
    <xf numFmtId="3" fontId="5" fillId="0" borderId="2" xfId="0" applyNumberFormat="1" applyFont="1" applyBorder="1"/>
    <xf numFmtId="0" fontId="3" fillId="0" borderId="2" xfId="2" applyFont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4" fontId="3" fillId="0" borderId="2" xfId="2" applyNumberFormat="1" applyFont="1" applyBorder="1" applyAlignment="1">
      <alignment horizontal="center" vertical="center" wrapText="1"/>
    </xf>
    <xf numFmtId="4" fontId="3" fillId="2" borderId="2" xfId="2" applyNumberFormat="1" applyFont="1" applyFill="1" applyBorder="1" applyAlignment="1">
      <alignment horizontal="center" vertical="center" wrapText="1"/>
    </xf>
    <xf numFmtId="4" fontId="3" fillId="2" borderId="2" xfId="2" applyNumberFormat="1" applyFont="1" applyFill="1" applyBorder="1" applyAlignment="1">
      <alignment horizontal="right" vertical="center" wrapText="1"/>
    </xf>
    <xf numFmtId="4" fontId="3" fillId="0" borderId="2" xfId="2" applyNumberFormat="1" applyFont="1" applyBorder="1" applyAlignment="1" applyProtection="1">
      <alignment horizontal="right" vertical="center" wrapText="1"/>
      <protection locked="0"/>
    </xf>
    <xf numFmtId="4" fontId="3" fillId="0" borderId="2" xfId="2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Border="1" applyAlignment="1">
      <alignment horizontal="right"/>
    </xf>
    <xf numFmtId="0" fontId="5" fillId="0" borderId="0" xfId="0" applyFont="1" applyBorder="1"/>
    <xf numFmtId="4" fontId="5" fillId="0" borderId="0" xfId="0" applyNumberFormat="1" applyFont="1" applyBorder="1" applyAlignment="1">
      <alignment horizontal="right"/>
    </xf>
    <xf numFmtId="1" fontId="3" fillId="0" borderId="2" xfId="2" applyNumberFormat="1" applyFont="1" applyBorder="1" applyAlignment="1" applyProtection="1">
      <alignment vertical="center" wrapText="1"/>
      <protection locked="0"/>
    </xf>
    <xf numFmtId="1" fontId="3" fillId="0" borderId="2" xfId="2" applyNumberFormat="1" applyFont="1" applyBorder="1" applyAlignment="1" applyProtection="1">
      <alignment horizontal="right" vertical="center" wrapText="1"/>
      <protection locked="0"/>
    </xf>
    <xf numFmtId="1" fontId="5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vertical="center"/>
    </xf>
    <xf numFmtId="1" fontId="3" fillId="0" borderId="2" xfId="0" applyNumberFormat="1" applyFont="1" applyBorder="1" applyAlignment="1">
      <alignment horizontal="right" vertical="center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vertical="center"/>
    </xf>
    <xf numFmtId="3" fontId="3" fillId="0" borderId="2" xfId="2" applyNumberFormat="1" applyFont="1" applyBorder="1" applyAlignment="1" applyProtection="1">
      <alignment horizontal="right" vertical="center" wrapText="1"/>
      <protection locked="0"/>
    </xf>
    <xf numFmtId="1" fontId="5" fillId="0" borderId="2" xfId="0" applyNumberFormat="1" applyFont="1" applyBorder="1" applyAlignment="1">
      <alignment horizontal="right" vertical="center"/>
    </xf>
    <xf numFmtId="0" fontId="3" fillId="0" borderId="2" xfId="2" applyFont="1" applyFill="1" applyBorder="1" applyAlignment="1" applyProtection="1">
      <alignment horizontal="left" vertical="center" wrapText="1"/>
      <protection locked="0"/>
    </xf>
    <xf numFmtId="4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" fontId="5" fillId="0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4" fontId="3" fillId="0" borderId="2" xfId="2" applyNumberFormat="1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wrapText="1"/>
    </xf>
    <xf numFmtId="4" fontId="3" fillId="0" borderId="4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" fontId="3" fillId="0" borderId="2" xfId="2" applyNumberFormat="1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</cellXfs>
  <cellStyles count="3">
    <cellStyle name="Normalny" xfId="0" builtinId="0"/>
    <cellStyle name="Normalny_Arkusz1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6"/>
  <sheetViews>
    <sheetView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V5" sqref="V1:V1048576"/>
    </sheetView>
  </sheetViews>
  <sheetFormatPr defaultRowHeight="12" x14ac:dyDescent="0.2"/>
  <cols>
    <col min="1" max="11" width="9.42578125" style="13" bestFit="1" customWidth="1"/>
    <col min="12" max="12" width="12" style="44" customWidth="1"/>
    <col min="13" max="14" width="11" style="44" bestFit="1" customWidth="1"/>
    <col min="15" max="15" width="10.85546875" style="44" bestFit="1" customWidth="1"/>
    <col min="16" max="17" width="11" style="44" bestFit="1" customWidth="1"/>
    <col min="18" max="18" width="11.5703125" style="44" customWidth="1"/>
    <col min="19" max="26" width="9.42578125" style="13" bestFit="1" customWidth="1"/>
    <col min="27" max="30" width="9.140625" style="59"/>
    <col min="31" max="32" width="9.28515625" style="59" bestFit="1" customWidth="1"/>
    <col min="33" max="33" width="10.5703125" style="59" bestFit="1" customWidth="1"/>
    <col min="34" max="16384" width="9.140625" style="1"/>
  </cols>
  <sheetData>
    <row r="1" spans="1:33" ht="52.5" customHeight="1" x14ac:dyDescent="0.2">
      <c r="A1" s="63" t="s">
        <v>0</v>
      </c>
      <c r="B1" s="63" t="s">
        <v>1</v>
      </c>
      <c r="C1" s="63" t="s">
        <v>2</v>
      </c>
      <c r="D1" s="63" t="s">
        <v>3</v>
      </c>
      <c r="E1" s="63"/>
      <c r="F1" s="63"/>
      <c r="G1" s="63"/>
      <c r="H1" s="63" t="s">
        <v>4</v>
      </c>
      <c r="I1" s="63"/>
      <c r="J1" s="64"/>
      <c r="K1" s="64"/>
      <c r="L1" s="62" t="s">
        <v>5</v>
      </c>
      <c r="M1" s="62"/>
      <c r="N1" s="62"/>
      <c r="O1" s="62"/>
      <c r="P1" s="62"/>
      <c r="Q1" s="62"/>
      <c r="R1" s="66" t="s">
        <v>6</v>
      </c>
      <c r="S1" s="69" t="s">
        <v>7</v>
      </c>
      <c r="T1" s="69" t="s">
        <v>8</v>
      </c>
      <c r="U1" s="69" t="s">
        <v>9</v>
      </c>
      <c r="V1" s="72" t="s">
        <v>10</v>
      </c>
      <c r="W1" s="72"/>
      <c r="X1" s="72"/>
      <c r="Y1" s="71" t="s">
        <v>11</v>
      </c>
      <c r="Z1" s="71" t="s">
        <v>12</v>
      </c>
      <c r="AA1" s="74" t="s">
        <v>323</v>
      </c>
      <c r="AB1" s="74"/>
      <c r="AC1" s="74" t="s">
        <v>324</v>
      </c>
      <c r="AD1" s="74"/>
      <c r="AE1" s="75" t="s">
        <v>328</v>
      </c>
      <c r="AF1" s="75" t="s">
        <v>329</v>
      </c>
      <c r="AG1" s="75" t="s">
        <v>330</v>
      </c>
    </row>
    <row r="2" spans="1:33" ht="12" customHeight="1" x14ac:dyDescent="0.2">
      <c r="A2" s="64"/>
      <c r="B2" s="65"/>
      <c r="C2" s="63"/>
      <c r="D2" s="63"/>
      <c r="E2" s="63"/>
      <c r="F2" s="63"/>
      <c r="G2" s="63"/>
      <c r="H2" s="64"/>
      <c r="I2" s="64"/>
      <c r="J2" s="64"/>
      <c r="K2" s="64"/>
      <c r="L2" s="62"/>
      <c r="M2" s="62"/>
      <c r="N2" s="62"/>
      <c r="O2" s="62"/>
      <c r="P2" s="62"/>
      <c r="Q2" s="62"/>
      <c r="R2" s="67"/>
      <c r="S2" s="70"/>
      <c r="T2" s="69"/>
      <c r="U2" s="69"/>
      <c r="V2" s="72" t="s">
        <v>13</v>
      </c>
      <c r="W2" s="72" t="s">
        <v>14</v>
      </c>
      <c r="X2" s="73" t="s">
        <v>15</v>
      </c>
      <c r="Y2" s="71"/>
      <c r="Z2" s="71"/>
      <c r="AA2" s="63" t="s">
        <v>325</v>
      </c>
      <c r="AB2" s="63" t="s">
        <v>326</v>
      </c>
      <c r="AC2" s="63" t="s">
        <v>325</v>
      </c>
      <c r="AD2" s="63" t="s">
        <v>327</v>
      </c>
      <c r="AE2" s="76"/>
      <c r="AF2" s="76"/>
      <c r="AG2" s="76"/>
    </row>
    <row r="3" spans="1:33" ht="12" customHeight="1" x14ac:dyDescent="0.2">
      <c r="A3" s="64"/>
      <c r="B3" s="65"/>
      <c r="C3" s="63"/>
      <c r="D3" s="63"/>
      <c r="E3" s="63"/>
      <c r="F3" s="63"/>
      <c r="G3" s="63"/>
      <c r="H3" s="64"/>
      <c r="I3" s="64"/>
      <c r="J3" s="64"/>
      <c r="K3" s="64"/>
      <c r="L3" s="62"/>
      <c r="M3" s="62"/>
      <c r="N3" s="62"/>
      <c r="O3" s="62"/>
      <c r="P3" s="62"/>
      <c r="Q3" s="62"/>
      <c r="R3" s="67"/>
      <c r="S3" s="70"/>
      <c r="T3" s="69"/>
      <c r="U3" s="69"/>
      <c r="V3" s="72"/>
      <c r="W3" s="72"/>
      <c r="X3" s="73"/>
      <c r="Y3" s="71"/>
      <c r="Z3" s="71"/>
      <c r="AA3" s="63"/>
      <c r="AB3" s="63"/>
      <c r="AC3" s="63"/>
      <c r="AD3" s="63"/>
      <c r="AE3" s="76"/>
      <c r="AF3" s="76"/>
      <c r="AG3" s="76"/>
    </row>
    <row r="4" spans="1:33" ht="114" customHeight="1" x14ac:dyDescent="0.2">
      <c r="A4" s="64"/>
      <c r="B4" s="65"/>
      <c r="C4" s="63"/>
      <c r="D4" s="2" t="s">
        <v>16</v>
      </c>
      <c r="E4" s="2" t="s">
        <v>17</v>
      </c>
      <c r="F4" s="2" t="s">
        <v>18</v>
      </c>
      <c r="G4" s="2" t="s">
        <v>19</v>
      </c>
      <c r="H4" s="37" t="s">
        <v>20</v>
      </c>
      <c r="I4" s="2" t="s">
        <v>21</v>
      </c>
      <c r="J4" s="2" t="s">
        <v>22</v>
      </c>
      <c r="K4" s="2" t="s">
        <v>23</v>
      </c>
      <c r="L4" s="39" t="s">
        <v>24</v>
      </c>
      <c r="M4" s="39" t="s">
        <v>25</v>
      </c>
      <c r="N4" s="39" t="s">
        <v>26</v>
      </c>
      <c r="O4" s="39" t="s">
        <v>27</v>
      </c>
      <c r="P4" s="39" t="s">
        <v>25</v>
      </c>
      <c r="Q4" s="39" t="s">
        <v>26</v>
      </c>
      <c r="R4" s="68"/>
      <c r="S4" s="70"/>
      <c r="T4" s="69"/>
      <c r="U4" s="69"/>
      <c r="V4" s="72"/>
      <c r="W4" s="72"/>
      <c r="X4" s="73"/>
      <c r="Y4" s="71"/>
      <c r="Z4" s="71"/>
      <c r="AA4" s="63"/>
      <c r="AB4" s="63"/>
      <c r="AC4" s="63"/>
      <c r="AD4" s="63"/>
      <c r="AE4" s="77"/>
      <c r="AF4" s="77"/>
      <c r="AG4" s="77"/>
    </row>
    <row r="5" spans="1:33" ht="24" x14ac:dyDescent="0.2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 t="s">
        <v>28</v>
      </c>
      <c r="I5" s="3">
        <v>9</v>
      </c>
      <c r="J5" s="3">
        <v>10</v>
      </c>
      <c r="K5" s="3">
        <v>11</v>
      </c>
      <c r="L5" s="40" t="s">
        <v>29</v>
      </c>
      <c r="M5" s="40">
        <v>13</v>
      </c>
      <c r="N5" s="40">
        <v>14</v>
      </c>
      <c r="O5" s="40" t="s">
        <v>30</v>
      </c>
      <c r="P5" s="40">
        <v>16</v>
      </c>
      <c r="Q5" s="40">
        <v>17</v>
      </c>
      <c r="R5" s="41" t="s">
        <v>31</v>
      </c>
      <c r="S5" s="38" t="s">
        <v>32</v>
      </c>
      <c r="T5" s="38" t="s">
        <v>33</v>
      </c>
      <c r="U5" s="38" t="s">
        <v>34</v>
      </c>
      <c r="V5" s="3">
        <v>23</v>
      </c>
      <c r="W5" s="3">
        <v>24</v>
      </c>
      <c r="X5" s="3">
        <v>25</v>
      </c>
      <c r="Y5" s="4">
        <v>26</v>
      </c>
      <c r="Z5" s="4">
        <v>27</v>
      </c>
      <c r="AA5" s="4">
        <v>28</v>
      </c>
      <c r="AB5" s="4">
        <v>29</v>
      </c>
      <c r="AC5" s="4">
        <v>34</v>
      </c>
      <c r="AD5" s="4">
        <v>35</v>
      </c>
      <c r="AE5" s="4">
        <v>36</v>
      </c>
      <c r="AF5" s="4">
        <v>37</v>
      </c>
      <c r="AG5" s="4">
        <v>38</v>
      </c>
    </row>
    <row r="6" spans="1:33" ht="72" x14ac:dyDescent="0.2">
      <c r="A6" s="34">
        <v>1</v>
      </c>
      <c r="B6" s="5" t="s">
        <v>35</v>
      </c>
      <c r="C6" s="5" t="s">
        <v>36</v>
      </c>
      <c r="D6" s="6" t="s">
        <v>37</v>
      </c>
      <c r="E6" s="6" t="s">
        <v>38</v>
      </c>
      <c r="F6" s="6" t="s">
        <v>37</v>
      </c>
      <c r="G6" s="6" t="s">
        <v>39</v>
      </c>
      <c r="H6" s="7">
        <v>8</v>
      </c>
      <c r="I6" s="7">
        <v>8</v>
      </c>
      <c r="J6" s="7">
        <v>0</v>
      </c>
      <c r="K6" s="7">
        <v>0</v>
      </c>
      <c r="L6" s="42">
        <v>40000</v>
      </c>
      <c r="M6" s="42">
        <v>40000</v>
      </c>
      <c r="N6" s="42">
        <v>0</v>
      </c>
      <c r="O6" s="42">
        <v>160000</v>
      </c>
      <c r="P6" s="42">
        <v>160000</v>
      </c>
      <c r="Q6" s="42">
        <v>0</v>
      </c>
      <c r="R6" s="42">
        <f>L6+O6</f>
        <v>200000</v>
      </c>
      <c r="S6" s="8">
        <f>O6/R6</f>
        <v>0.8</v>
      </c>
      <c r="T6" s="9">
        <f>P6/(I6+J6)</f>
        <v>20000</v>
      </c>
      <c r="U6" s="9">
        <v>0</v>
      </c>
      <c r="V6" s="10" t="s">
        <v>40</v>
      </c>
      <c r="W6" s="11"/>
      <c r="X6" s="11"/>
      <c r="Y6" s="11" t="s">
        <v>41</v>
      </c>
      <c r="Z6" s="11" t="s">
        <v>42</v>
      </c>
      <c r="AA6" s="50">
        <v>8</v>
      </c>
      <c r="AB6" s="50">
        <v>4</v>
      </c>
      <c r="AC6" s="50"/>
      <c r="AD6" s="50"/>
      <c r="AE6" s="58">
        <f t="shared" ref="AE6:AE37" si="0">AA6*AB6*100</f>
        <v>3200</v>
      </c>
      <c r="AF6" s="58">
        <f t="shared" ref="AF6:AF37" si="1">AC6*AD6*500</f>
        <v>0</v>
      </c>
      <c r="AG6" s="58">
        <f t="shared" ref="AG6:AG37" si="2">AE6+AF6+O6</f>
        <v>163200</v>
      </c>
    </row>
    <row r="7" spans="1:33" ht="72" x14ac:dyDescent="0.2">
      <c r="A7" s="34">
        <v>2</v>
      </c>
      <c r="B7" s="5" t="s">
        <v>43</v>
      </c>
      <c r="C7" s="5" t="s">
        <v>44</v>
      </c>
      <c r="D7" s="6" t="s">
        <v>37</v>
      </c>
      <c r="E7" s="6" t="s">
        <v>45</v>
      </c>
      <c r="F7" s="6" t="s">
        <v>37</v>
      </c>
      <c r="G7" s="6" t="s">
        <v>46</v>
      </c>
      <c r="H7" s="7">
        <v>30</v>
      </c>
      <c r="I7" s="7">
        <v>30</v>
      </c>
      <c r="J7" s="7">
        <v>0</v>
      </c>
      <c r="K7" s="7">
        <v>0</v>
      </c>
      <c r="L7" s="42">
        <v>150000</v>
      </c>
      <c r="M7" s="42">
        <v>150000</v>
      </c>
      <c r="N7" s="42">
        <v>0</v>
      </c>
      <c r="O7" s="42">
        <v>600000</v>
      </c>
      <c r="P7" s="42">
        <v>600000</v>
      </c>
      <c r="Q7" s="42">
        <v>0</v>
      </c>
      <c r="R7" s="42">
        <f t="shared" ref="R7:R13" si="3">L7+O7</f>
        <v>750000</v>
      </c>
      <c r="S7" s="8">
        <f t="shared" ref="S7:S14" si="4">O7/R7</f>
        <v>0.8</v>
      </c>
      <c r="T7" s="9">
        <f>P7/(I7+J7)</f>
        <v>20000</v>
      </c>
      <c r="U7" s="9">
        <v>0</v>
      </c>
      <c r="V7" s="10" t="s">
        <v>40</v>
      </c>
      <c r="W7" s="11"/>
      <c r="X7" s="11"/>
      <c r="Y7" s="11" t="s">
        <v>41</v>
      </c>
      <c r="Z7" s="11" t="s">
        <v>42</v>
      </c>
      <c r="AA7" s="50">
        <v>30</v>
      </c>
      <c r="AB7" s="50">
        <v>4</v>
      </c>
      <c r="AC7" s="50"/>
      <c r="AD7" s="50"/>
      <c r="AE7" s="58">
        <f t="shared" si="0"/>
        <v>12000</v>
      </c>
      <c r="AF7" s="58">
        <f t="shared" si="1"/>
        <v>0</v>
      </c>
      <c r="AG7" s="58">
        <f t="shared" si="2"/>
        <v>612000</v>
      </c>
    </row>
    <row r="8" spans="1:33" ht="84" x14ac:dyDescent="0.2">
      <c r="A8" s="34">
        <v>3</v>
      </c>
      <c r="B8" s="5" t="s">
        <v>47</v>
      </c>
      <c r="C8" s="5" t="s">
        <v>48</v>
      </c>
      <c r="D8" s="6" t="s">
        <v>37</v>
      </c>
      <c r="E8" s="6" t="s">
        <v>49</v>
      </c>
      <c r="F8" s="6" t="s">
        <v>50</v>
      </c>
      <c r="G8" s="6" t="s">
        <v>39</v>
      </c>
      <c r="H8" s="7">
        <v>52</v>
      </c>
      <c r="I8" s="7">
        <v>52</v>
      </c>
      <c r="J8" s="7">
        <v>0</v>
      </c>
      <c r="K8" s="7">
        <v>0</v>
      </c>
      <c r="L8" s="42">
        <v>222884</v>
      </c>
      <c r="M8" s="42">
        <v>222884</v>
      </c>
      <c r="N8" s="42">
        <v>0</v>
      </c>
      <c r="O8" s="42">
        <v>891536</v>
      </c>
      <c r="P8" s="42">
        <v>891536</v>
      </c>
      <c r="Q8" s="42">
        <v>0</v>
      </c>
      <c r="R8" s="42">
        <f t="shared" si="3"/>
        <v>1114420</v>
      </c>
      <c r="S8" s="8">
        <f t="shared" si="4"/>
        <v>0.8</v>
      </c>
      <c r="T8" s="9">
        <f t="shared" ref="T8:T14" si="5">P8/(I8+J8)</f>
        <v>17144.923076923078</v>
      </c>
      <c r="U8" s="9">
        <v>0</v>
      </c>
      <c r="V8" s="10" t="s">
        <v>40</v>
      </c>
      <c r="W8" s="11"/>
      <c r="X8" s="11"/>
      <c r="Y8" s="11" t="s">
        <v>42</v>
      </c>
      <c r="Z8" s="11" t="s">
        <v>42</v>
      </c>
      <c r="AA8" s="50">
        <v>52</v>
      </c>
      <c r="AB8" s="50">
        <v>4</v>
      </c>
      <c r="AC8" s="50"/>
      <c r="AD8" s="50"/>
      <c r="AE8" s="58">
        <f t="shared" si="0"/>
        <v>20800</v>
      </c>
      <c r="AF8" s="58">
        <f t="shared" si="1"/>
        <v>0</v>
      </c>
      <c r="AG8" s="58">
        <f t="shared" si="2"/>
        <v>912336</v>
      </c>
    </row>
    <row r="9" spans="1:33" ht="84" x14ac:dyDescent="0.2">
      <c r="A9" s="34">
        <v>4</v>
      </c>
      <c r="B9" s="5" t="s">
        <v>51</v>
      </c>
      <c r="C9" s="5" t="s">
        <v>52</v>
      </c>
      <c r="D9" s="6" t="s">
        <v>37</v>
      </c>
      <c r="E9" s="6" t="s">
        <v>53</v>
      </c>
      <c r="F9" s="6" t="s">
        <v>50</v>
      </c>
      <c r="G9" s="6" t="s">
        <v>39</v>
      </c>
      <c r="H9" s="7">
        <v>65</v>
      </c>
      <c r="I9" s="7">
        <v>65</v>
      </c>
      <c r="J9" s="7">
        <v>0</v>
      </c>
      <c r="K9" s="7">
        <v>0</v>
      </c>
      <c r="L9" s="42">
        <v>1700000</v>
      </c>
      <c r="M9" s="42">
        <v>1700000</v>
      </c>
      <c r="N9" s="42">
        <v>0</v>
      </c>
      <c r="O9" s="42">
        <v>1300000</v>
      </c>
      <c r="P9" s="42">
        <v>1300000</v>
      </c>
      <c r="Q9" s="42">
        <v>0</v>
      </c>
      <c r="R9" s="42">
        <f t="shared" si="3"/>
        <v>3000000</v>
      </c>
      <c r="S9" s="8">
        <f t="shared" si="4"/>
        <v>0.43333333333333335</v>
      </c>
      <c r="T9" s="9">
        <f t="shared" si="5"/>
        <v>20000</v>
      </c>
      <c r="U9" s="9">
        <v>0</v>
      </c>
      <c r="V9" s="10" t="s">
        <v>40</v>
      </c>
      <c r="W9" s="11"/>
      <c r="X9" s="11"/>
      <c r="Y9" s="11" t="s">
        <v>41</v>
      </c>
      <c r="Z9" s="11" t="s">
        <v>42</v>
      </c>
      <c r="AE9" s="58">
        <f t="shared" si="0"/>
        <v>0</v>
      </c>
      <c r="AF9" s="58">
        <f t="shared" si="1"/>
        <v>0</v>
      </c>
      <c r="AG9" s="58">
        <f t="shared" si="2"/>
        <v>1300000</v>
      </c>
    </row>
    <row r="10" spans="1:33" ht="72" x14ac:dyDescent="0.2">
      <c r="A10" s="34">
        <v>5</v>
      </c>
      <c r="B10" s="5" t="s">
        <v>54</v>
      </c>
      <c r="C10" s="5" t="s">
        <v>55</v>
      </c>
      <c r="D10" s="6" t="s">
        <v>37</v>
      </c>
      <c r="E10" s="6" t="s">
        <v>37</v>
      </c>
      <c r="F10" s="6" t="s">
        <v>50</v>
      </c>
      <c r="G10" s="6" t="s">
        <v>39</v>
      </c>
      <c r="H10" s="7">
        <v>36</v>
      </c>
      <c r="I10" s="7">
        <v>36</v>
      </c>
      <c r="J10" s="7">
        <v>0</v>
      </c>
      <c r="K10" s="7">
        <v>0</v>
      </c>
      <c r="L10" s="42">
        <v>146481</v>
      </c>
      <c r="M10" s="42">
        <v>146481</v>
      </c>
      <c r="N10" s="42">
        <v>0</v>
      </c>
      <c r="O10" s="42">
        <v>585922</v>
      </c>
      <c r="P10" s="42">
        <v>585922</v>
      </c>
      <c r="Q10" s="42">
        <v>0</v>
      </c>
      <c r="R10" s="42">
        <f t="shared" si="3"/>
        <v>732403</v>
      </c>
      <c r="S10" s="8">
        <f t="shared" si="4"/>
        <v>0.79999945385259208</v>
      </c>
      <c r="T10" s="9">
        <f t="shared" si="5"/>
        <v>16275.611111111111</v>
      </c>
      <c r="U10" s="9">
        <v>0</v>
      </c>
      <c r="V10" s="10" t="s">
        <v>40</v>
      </c>
      <c r="W10" s="11"/>
      <c r="X10" s="11"/>
      <c r="Y10" s="11" t="s">
        <v>42</v>
      </c>
      <c r="Z10" s="11" t="s">
        <v>42</v>
      </c>
      <c r="AA10" s="50">
        <v>36</v>
      </c>
      <c r="AB10" s="50">
        <v>3</v>
      </c>
      <c r="AC10" s="50"/>
      <c r="AD10" s="50"/>
      <c r="AE10" s="58">
        <f t="shared" si="0"/>
        <v>10800</v>
      </c>
      <c r="AF10" s="58">
        <f t="shared" si="1"/>
        <v>0</v>
      </c>
      <c r="AG10" s="58">
        <f t="shared" si="2"/>
        <v>596722</v>
      </c>
    </row>
    <row r="11" spans="1:33" ht="72" x14ac:dyDescent="0.2">
      <c r="A11" s="34">
        <v>6</v>
      </c>
      <c r="B11" s="5" t="s">
        <v>56</v>
      </c>
      <c r="C11" s="5" t="s">
        <v>57</v>
      </c>
      <c r="D11" s="6" t="s">
        <v>37</v>
      </c>
      <c r="E11" s="6" t="s">
        <v>58</v>
      </c>
      <c r="F11" s="6" t="s">
        <v>59</v>
      </c>
      <c r="G11" s="6" t="s">
        <v>46</v>
      </c>
      <c r="H11" s="7">
        <v>15</v>
      </c>
      <c r="I11" s="7">
        <v>15</v>
      </c>
      <c r="J11" s="7">
        <v>0</v>
      </c>
      <c r="K11" s="7">
        <v>0</v>
      </c>
      <c r="L11" s="42">
        <v>267519.5</v>
      </c>
      <c r="M11" s="42">
        <v>267519.5</v>
      </c>
      <c r="N11" s="42">
        <v>0</v>
      </c>
      <c r="O11" s="42">
        <v>299980.5</v>
      </c>
      <c r="P11" s="42">
        <v>299980.5</v>
      </c>
      <c r="Q11" s="42">
        <v>0</v>
      </c>
      <c r="R11" s="42">
        <f t="shared" si="3"/>
        <v>567500</v>
      </c>
      <c r="S11" s="8">
        <f t="shared" si="4"/>
        <v>0.52859999999999996</v>
      </c>
      <c r="T11" s="9">
        <f t="shared" si="5"/>
        <v>19998.7</v>
      </c>
      <c r="U11" s="9">
        <v>0</v>
      </c>
      <c r="V11" s="10" t="s">
        <v>40</v>
      </c>
      <c r="W11" s="11"/>
      <c r="X11" s="11"/>
      <c r="Y11" s="11" t="s">
        <v>42</v>
      </c>
      <c r="Z11" s="11" t="s">
        <v>42</v>
      </c>
      <c r="AA11" s="48">
        <v>15</v>
      </c>
      <c r="AB11" s="48">
        <v>4</v>
      </c>
      <c r="AC11" s="47"/>
      <c r="AD11" s="47"/>
      <c r="AE11" s="58">
        <f t="shared" si="0"/>
        <v>6000</v>
      </c>
      <c r="AF11" s="58">
        <f t="shared" si="1"/>
        <v>0</v>
      </c>
      <c r="AG11" s="58">
        <f t="shared" si="2"/>
        <v>305980.5</v>
      </c>
    </row>
    <row r="12" spans="1:33" ht="72" x14ac:dyDescent="0.2">
      <c r="A12" s="34">
        <v>7</v>
      </c>
      <c r="B12" s="5" t="s">
        <v>60</v>
      </c>
      <c r="C12" s="5" t="s">
        <v>61</v>
      </c>
      <c r="D12" s="6" t="s">
        <v>37</v>
      </c>
      <c r="E12" s="6" t="s">
        <v>62</v>
      </c>
      <c r="F12" s="6" t="s">
        <v>63</v>
      </c>
      <c r="G12" s="6" t="s">
        <v>64</v>
      </c>
      <c r="H12" s="7">
        <v>32</v>
      </c>
      <c r="I12" s="7">
        <v>32</v>
      </c>
      <c r="J12" s="7">
        <v>0</v>
      </c>
      <c r="K12" s="7">
        <v>0</v>
      </c>
      <c r="L12" s="42">
        <v>609200</v>
      </c>
      <c r="M12" s="42">
        <v>609200</v>
      </c>
      <c r="N12" s="42">
        <v>0</v>
      </c>
      <c r="O12" s="42">
        <v>636800</v>
      </c>
      <c r="P12" s="42">
        <v>636800</v>
      </c>
      <c r="Q12" s="42">
        <v>0</v>
      </c>
      <c r="R12" s="42">
        <f t="shared" si="3"/>
        <v>1246000</v>
      </c>
      <c r="S12" s="8">
        <f t="shared" si="4"/>
        <v>0.51107544141252004</v>
      </c>
      <c r="T12" s="9">
        <f t="shared" si="5"/>
        <v>19900</v>
      </c>
      <c r="U12" s="9">
        <v>0</v>
      </c>
      <c r="V12" s="10" t="s">
        <v>40</v>
      </c>
      <c r="W12" s="11"/>
      <c r="X12" s="11"/>
      <c r="Y12" s="11" t="s">
        <v>42</v>
      </c>
      <c r="Z12" s="11" t="s">
        <v>42</v>
      </c>
      <c r="AE12" s="58">
        <f t="shared" si="0"/>
        <v>0</v>
      </c>
      <c r="AF12" s="58">
        <f t="shared" si="1"/>
        <v>0</v>
      </c>
      <c r="AG12" s="58">
        <f t="shared" si="2"/>
        <v>636800</v>
      </c>
    </row>
    <row r="13" spans="1:33" ht="120" x14ac:dyDescent="0.2">
      <c r="A13" s="34">
        <v>8</v>
      </c>
      <c r="B13" s="5" t="s">
        <v>65</v>
      </c>
      <c r="C13" s="5" t="s">
        <v>66</v>
      </c>
      <c r="D13" s="6" t="s">
        <v>37</v>
      </c>
      <c r="E13" s="6" t="s">
        <v>67</v>
      </c>
      <c r="F13" s="6" t="s">
        <v>50</v>
      </c>
      <c r="G13" s="6" t="s">
        <v>39</v>
      </c>
      <c r="H13" s="7">
        <v>32</v>
      </c>
      <c r="I13" s="7">
        <v>32</v>
      </c>
      <c r="J13" s="7">
        <v>0</v>
      </c>
      <c r="K13" s="7">
        <v>0</v>
      </c>
      <c r="L13" s="42">
        <v>629023</v>
      </c>
      <c r="M13" s="42">
        <v>629023</v>
      </c>
      <c r="N13" s="42">
        <v>0</v>
      </c>
      <c r="O13" s="42">
        <v>640000</v>
      </c>
      <c r="P13" s="42">
        <v>640000</v>
      </c>
      <c r="Q13" s="42">
        <v>0</v>
      </c>
      <c r="R13" s="42">
        <f t="shared" si="3"/>
        <v>1269023</v>
      </c>
      <c r="S13" s="8">
        <f t="shared" si="4"/>
        <v>0.50432498071350951</v>
      </c>
      <c r="T13" s="9">
        <f t="shared" si="5"/>
        <v>20000</v>
      </c>
      <c r="U13" s="9">
        <v>0</v>
      </c>
      <c r="V13" s="10" t="s">
        <v>40</v>
      </c>
      <c r="W13" s="11"/>
      <c r="X13" s="11"/>
      <c r="Y13" s="11" t="s">
        <v>41</v>
      </c>
      <c r="Z13" s="11" t="s">
        <v>42</v>
      </c>
      <c r="AA13" s="47">
        <v>32</v>
      </c>
      <c r="AB13" s="47">
        <v>5</v>
      </c>
      <c r="AC13" s="47"/>
      <c r="AD13" s="47"/>
      <c r="AE13" s="58">
        <f t="shared" si="0"/>
        <v>16000</v>
      </c>
      <c r="AF13" s="58">
        <f t="shared" si="1"/>
        <v>0</v>
      </c>
      <c r="AG13" s="58">
        <f t="shared" si="2"/>
        <v>656000</v>
      </c>
    </row>
    <row r="14" spans="1:33" ht="72" x14ac:dyDescent="0.2">
      <c r="A14" s="34">
        <v>9</v>
      </c>
      <c r="B14" s="5" t="s">
        <v>68</v>
      </c>
      <c r="C14" s="5" t="s">
        <v>69</v>
      </c>
      <c r="D14" s="6" t="s">
        <v>37</v>
      </c>
      <c r="E14" s="6" t="s">
        <v>63</v>
      </c>
      <c r="F14" s="6" t="s">
        <v>50</v>
      </c>
      <c r="G14" s="6" t="s">
        <v>39</v>
      </c>
      <c r="H14" s="7">
        <v>23</v>
      </c>
      <c r="I14" s="7">
        <v>23</v>
      </c>
      <c r="J14" s="7">
        <v>0</v>
      </c>
      <c r="K14" s="7">
        <v>0</v>
      </c>
      <c r="L14" s="42">
        <v>10000</v>
      </c>
      <c r="M14" s="42">
        <v>10000</v>
      </c>
      <c r="N14" s="42">
        <v>0</v>
      </c>
      <c r="O14" s="42">
        <v>40000</v>
      </c>
      <c r="P14" s="42">
        <v>40000</v>
      </c>
      <c r="Q14" s="42">
        <v>0</v>
      </c>
      <c r="R14" s="42">
        <v>50000</v>
      </c>
      <c r="S14" s="8">
        <f t="shared" si="4"/>
        <v>0.8</v>
      </c>
      <c r="T14" s="9">
        <f t="shared" si="5"/>
        <v>1739.1304347826087</v>
      </c>
      <c r="U14" s="9">
        <v>0</v>
      </c>
      <c r="V14" s="10" t="s">
        <v>40</v>
      </c>
      <c r="W14" s="11"/>
      <c r="X14" s="11"/>
      <c r="Y14" s="11" t="s">
        <v>70</v>
      </c>
      <c r="Z14" s="11" t="s">
        <v>42</v>
      </c>
      <c r="AA14" s="47">
        <v>23</v>
      </c>
      <c r="AB14" s="47">
        <v>10</v>
      </c>
      <c r="AC14" s="47"/>
      <c r="AD14" s="47"/>
      <c r="AE14" s="58">
        <f t="shared" si="0"/>
        <v>23000</v>
      </c>
      <c r="AF14" s="58">
        <f t="shared" si="1"/>
        <v>0</v>
      </c>
      <c r="AG14" s="58">
        <f t="shared" si="2"/>
        <v>63000</v>
      </c>
    </row>
    <row r="15" spans="1:33" ht="84" x14ac:dyDescent="0.2">
      <c r="A15" s="34">
        <v>10</v>
      </c>
      <c r="B15" s="5" t="s">
        <v>71</v>
      </c>
      <c r="C15" s="5" t="s">
        <v>72</v>
      </c>
      <c r="D15" s="6" t="s">
        <v>73</v>
      </c>
      <c r="E15" s="6" t="s">
        <v>45</v>
      </c>
      <c r="F15" s="6" t="s">
        <v>74</v>
      </c>
      <c r="G15" s="6" t="s">
        <v>64</v>
      </c>
      <c r="H15" s="7">
        <f>I15+J15+K15</f>
        <v>30</v>
      </c>
      <c r="I15" s="7">
        <v>30</v>
      </c>
      <c r="J15" s="7"/>
      <c r="K15" s="7"/>
      <c r="L15" s="42">
        <f>M15+N15</f>
        <v>150000</v>
      </c>
      <c r="M15" s="42">
        <v>150000</v>
      </c>
      <c r="N15" s="42"/>
      <c r="O15" s="42">
        <f>P15+Q15</f>
        <v>600000</v>
      </c>
      <c r="P15" s="42">
        <v>600000</v>
      </c>
      <c r="Q15" s="42"/>
      <c r="R15" s="42">
        <f>L15+O15</f>
        <v>750000</v>
      </c>
      <c r="S15" s="8">
        <f>O15/R15</f>
        <v>0.8</v>
      </c>
      <c r="T15" s="9">
        <f>P15/(I15+J15)</f>
        <v>20000</v>
      </c>
      <c r="U15" s="9" t="e">
        <f>Q15/K15</f>
        <v>#DIV/0!</v>
      </c>
      <c r="V15" s="10" t="s">
        <v>40</v>
      </c>
      <c r="Y15" s="13" t="s">
        <v>41</v>
      </c>
      <c r="Z15" s="13" t="s">
        <v>41</v>
      </c>
      <c r="AE15" s="58">
        <f t="shared" si="0"/>
        <v>0</v>
      </c>
      <c r="AF15" s="58">
        <f t="shared" si="1"/>
        <v>0</v>
      </c>
      <c r="AG15" s="58">
        <f t="shared" si="2"/>
        <v>600000</v>
      </c>
    </row>
    <row r="16" spans="1:33" ht="96" x14ac:dyDescent="0.2">
      <c r="A16" s="34">
        <v>11</v>
      </c>
      <c r="B16" s="5" t="s">
        <v>75</v>
      </c>
      <c r="C16" s="5" t="s">
        <v>76</v>
      </c>
      <c r="D16" s="6" t="s">
        <v>73</v>
      </c>
      <c r="E16" s="6" t="s">
        <v>77</v>
      </c>
      <c r="F16" s="6" t="s">
        <v>63</v>
      </c>
      <c r="G16" s="6" t="s">
        <v>46</v>
      </c>
      <c r="H16" s="7">
        <f t="shared" ref="H16" si="6">I16+J16+K16</f>
        <v>15</v>
      </c>
      <c r="I16" s="7">
        <v>15</v>
      </c>
      <c r="J16" s="7"/>
      <c r="K16" s="7"/>
      <c r="L16" s="42">
        <f t="shared" ref="L16" si="7">M16+N16</f>
        <v>75000</v>
      </c>
      <c r="M16" s="42">
        <v>75000</v>
      </c>
      <c r="N16" s="42"/>
      <c r="O16" s="42">
        <f t="shared" ref="O16" si="8">P16+Q16</f>
        <v>300000</v>
      </c>
      <c r="P16" s="42">
        <v>300000</v>
      </c>
      <c r="Q16" s="42"/>
      <c r="R16" s="42">
        <f t="shared" ref="R16" si="9">L16+O16</f>
        <v>375000</v>
      </c>
      <c r="S16" s="8">
        <f t="shared" ref="S16" si="10">O16/R16</f>
        <v>0.8</v>
      </c>
      <c r="T16" s="9">
        <f t="shared" ref="T16" si="11">P16/(I16+J16)</f>
        <v>20000</v>
      </c>
      <c r="U16" s="9" t="e">
        <f t="shared" ref="U16" si="12">Q16/K16</f>
        <v>#DIV/0!</v>
      </c>
      <c r="V16" s="10" t="s">
        <v>40</v>
      </c>
      <c r="Y16" s="13" t="s">
        <v>42</v>
      </c>
      <c r="Z16" s="13" t="s">
        <v>42</v>
      </c>
      <c r="AE16" s="58">
        <f t="shared" si="0"/>
        <v>0</v>
      </c>
      <c r="AF16" s="58">
        <f t="shared" si="1"/>
        <v>0</v>
      </c>
      <c r="AG16" s="58">
        <f t="shared" si="2"/>
        <v>300000</v>
      </c>
    </row>
    <row r="17" spans="1:33" ht="132" x14ac:dyDescent="0.2">
      <c r="A17" s="34">
        <v>12</v>
      </c>
      <c r="B17" s="5" t="s">
        <v>78</v>
      </c>
      <c r="C17" s="5" t="s">
        <v>79</v>
      </c>
      <c r="D17" s="6" t="s">
        <v>59</v>
      </c>
      <c r="E17" s="6" t="s">
        <v>49</v>
      </c>
      <c r="F17" s="6" t="s">
        <v>50</v>
      </c>
      <c r="G17" s="14" t="s">
        <v>39</v>
      </c>
      <c r="H17" s="7">
        <f>I17+J17+K17</f>
        <v>70</v>
      </c>
      <c r="I17" s="7">
        <v>70</v>
      </c>
      <c r="J17" s="7">
        <v>0</v>
      </c>
      <c r="K17" s="7">
        <v>0</v>
      </c>
      <c r="L17" s="42">
        <f>M17+N17</f>
        <v>397467</v>
      </c>
      <c r="M17" s="42">
        <v>397467</v>
      </c>
      <c r="N17" s="42">
        <v>0</v>
      </c>
      <c r="O17" s="42">
        <f>P17+Q17</f>
        <v>1316762</v>
      </c>
      <c r="P17" s="42">
        <v>1316762</v>
      </c>
      <c r="Q17" s="42">
        <v>0</v>
      </c>
      <c r="R17" s="42">
        <f>L17+O17</f>
        <v>1714229</v>
      </c>
      <c r="S17" s="8">
        <f>O17/R17</f>
        <v>0.76813657918516143</v>
      </c>
      <c r="T17" s="9">
        <f>P17/(I17+J17)</f>
        <v>18810.885714285716</v>
      </c>
      <c r="U17" s="9" t="e">
        <f>Q17/K17</f>
        <v>#DIV/0!</v>
      </c>
      <c r="V17" s="10" t="s">
        <v>40</v>
      </c>
      <c r="Y17" s="13" t="s">
        <v>80</v>
      </c>
      <c r="Z17" s="13" t="s">
        <v>81</v>
      </c>
      <c r="AE17" s="58">
        <f t="shared" si="0"/>
        <v>0</v>
      </c>
      <c r="AF17" s="58">
        <f t="shared" si="1"/>
        <v>0</v>
      </c>
      <c r="AG17" s="58">
        <f t="shared" si="2"/>
        <v>1316762</v>
      </c>
    </row>
    <row r="18" spans="1:33" ht="108" x14ac:dyDescent="0.2">
      <c r="A18" s="34">
        <v>13</v>
      </c>
      <c r="B18" s="5" t="s">
        <v>82</v>
      </c>
      <c r="C18" s="5" t="s">
        <v>83</v>
      </c>
      <c r="D18" s="6" t="s">
        <v>59</v>
      </c>
      <c r="E18" s="6" t="s">
        <v>84</v>
      </c>
      <c r="F18" s="6" t="s">
        <v>74</v>
      </c>
      <c r="G18" s="6" t="s">
        <v>46</v>
      </c>
      <c r="H18" s="7">
        <f t="shared" ref="H18:H22" si="13">I18+J18+K18</f>
        <v>14</v>
      </c>
      <c r="I18" s="7">
        <v>14</v>
      </c>
      <c r="J18" s="7">
        <v>0</v>
      </c>
      <c r="K18" s="7">
        <v>0</v>
      </c>
      <c r="L18" s="42">
        <f t="shared" ref="L18:L27" si="14">M18+N18</f>
        <v>341211</v>
      </c>
      <c r="M18" s="42">
        <v>341211</v>
      </c>
      <c r="N18" s="42">
        <v>0</v>
      </c>
      <c r="O18" s="42">
        <f t="shared" ref="O18:O22" si="15">P18+Q18</f>
        <v>280000</v>
      </c>
      <c r="P18" s="42">
        <v>280000</v>
      </c>
      <c r="Q18" s="42">
        <v>0</v>
      </c>
      <c r="R18" s="42">
        <f t="shared" ref="R18:R27" si="16">L18+O18</f>
        <v>621211</v>
      </c>
      <c r="S18" s="8">
        <f t="shared" ref="S18:S27" si="17">O18/R18</f>
        <v>0.45073252083430587</v>
      </c>
      <c r="T18" s="9">
        <f t="shared" ref="T18:T27" si="18">P18/(I18+J18)</f>
        <v>20000</v>
      </c>
      <c r="U18" s="9" t="e">
        <f t="shared" ref="U18:U27" si="19">Q18/K18</f>
        <v>#DIV/0!</v>
      </c>
      <c r="V18" s="10" t="s">
        <v>40</v>
      </c>
      <c r="Y18" s="13" t="s">
        <v>80</v>
      </c>
      <c r="Z18" s="13" t="s">
        <v>81</v>
      </c>
      <c r="AE18" s="58">
        <f t="shared" si="0"/>
        <v>0</v>
      </c>
      <c r="AF18" s="58">
        <f t="shared" si="1"/>
        <v>0</v>
      </c>
      <c r="AG18" s="58">
        <f t="shared" si="2"/>
        <v>280000</v>
      </c>
    </row>
    <row r="19" spans="1:33" ht="132" x14ac:dyDescent="0.2">
      <c r="A19" s="34">
        <v>14</v>
      </c>
      <c r="B19" s="5" t="s">
        <v>85</v>
      </c>
      <c r="C19" s="5" t="s">
        <v>86</v>
      </c>
      <c r="D19" s="6" t="s">
        <v>59</v>
      </c>
      <c r="E19" s="6" t="s">
        <v>87</v>
      </c>
      <c r="F19" s="6" t="s">
        <v>50</v>
      </c>
      <c r="G19" s="6" t="s">
        <v>39</v>
      </c>
      <c r="H19" s="7">
        <f t="shared" si="13"/>
        <v>70</v>
      </c>
      <c r="I19" s="7">
        <v>70</v>
      </c>
      <c r="J19" s="7">
        <v>0</v>
      </c>
      <c r="K19" s="7">
        <v>0</v>
      </c>
      <c r="L19" s="42">
        <f t="shared" si="14"/>
        <v>280000</v>
      </c>
      <c r="M19" s="42">
        <v>280000</v>
      </c>
      <c r="N19" s="42">
        <v>0</v>
      </c>
      <c r="O19" s="42">
        <f t="shared" si="15"/>
        <v>1120000</v>
      </c>
      <c r="P19" s="42">
        <v>1120000</v>
      </c>
      <c r="Q19" s="42">
        <v>0</v>
      </c>
      <c r="R19" s="42">
        <f t="shared" si="16"/>
        <v>1400000</v>
      </c>
      <c r="S19" s="8">
        <f t="shared" si="17"/>
        <v>0.8</v>
      </c>
      <c r="T19" s="9">
        <f t="shared" si="18"/>
        <v>16000</v>
      </c>
      <c r="U19" s="9" t="e">
        <f t="shared" si="19"/>
        <v>#DIV/0!</v>
      </c>
      <c r="V19" s="10" t="s">
        <v>40</v>
      </c>
      <c r="Y19" s="13" t="s">
        <v>80</v>
      </c>
      <c r="Z19" s="13" t="s">
        <v>81</v>
      </c>
      <c r="AA19" s="60">
        <v>69</v>
      </c>
      <c r="AB19" s="54">
        <v>4</v>
      </c>
      <c r="AC19" s="54">
        <v>1</v>
      </c>
      <c r="AD19" s="54">
        <v>4</v>
      </c>
      <c r="AE19" s="58">
        <f t="shared" si="0"/>
        <v>27600</v>
      </c>
      <c r="AF19" s="58">
        <f t="shared" si="1"/>
        <v>2000</v>
      </c>
      <c r="AG19" s="58">
        <f t="shared" si="2"/>
        <v>1149600</v>
      </c>
    </row>
    <row r="20" spans="1:33" ht="84" x14ac:dyDescent="0.2">
      <c r="A20" s="34">
        <v>15</v>
      </c>
      <c r="B20" s="5" t="s">
        <v>88</v>
      </c>
      <c r="C20" s="5" t="s">
        <v>89</v>
      </c>
      <c r="D20" s="6" t="s">
        <v>59</v>
      </c>
      <c r="E20" s="6" t="s">
        <v>90</v>
      </c>
      <c r="F20" s="6" t="s">
        <v>73</v>
      </c>
      <c r="G20" s="6" t="s">
        <v>64</v>
      </c>
      <c r="H20" s="7">
        <f t="shared" si="13"/>
        <v>30</v>
      </c>
      <c r="I20" s="7">
        <v>30</v>
      </c>
      <c r="J20" s="7">
        <v>0</v>
      </c>
      <c r="K20" s="7">
        <v>0</v>
      </c>
      <c r="L20" s="42">
        <f t="shared" si="14"/>
        <v>390060</v>
      </c>
      <c r="M20" s="42">
        <v>390060</v>
      </c>
      <c r="N20" s="42">
        <v>0</v>
      </c>
      <c r="O20" s="42">
        <f t="shared" si="15"/>
        <v>599940</v>
      </c>
      <c r="P20" s="42">
        <v>599940</v>
      </c>
      <c r="Q20" s="42">
        <v>0</v>
      </c>
      <c r="R20" s="42">
        <f t="shared" si="16"/>
        <v>990000</v>
      </c>
      <c r="S20" s="8">
        <f t="shared" si="17"/>
        <v>0.60599999999999998</v>
      </c>
      <c r="T20" s="9">
        <f t="shared" si="18"/>
        <v>19998</v>
      </c>
      <c r="U20" s="9" t="e">
        <f t="shared" si="19"/>
        <v>#DIV/0!</v>
      </c>
      <c r="V20" s="10" t="s">
        <v>40</v>
      </c>
      <c r="Y20" s="13" t="s">
        <v>80</v>
      </c>
      <c r="Z20" s="13" t="s">
        <v>81</v>
      </c>
      <c r="AE20" s="58">
        <f t="shared" si="0"/>
        <v>0</v>
      </c>
      <c r="AF20" s="58">
        <f t="shared" si="1"/>
        <v>0</v>
      </c>
      <c r="AG20" s="58">
        <f t="shared" si="2"/>
        <v>599940</v>
      </c>
    </row>
    <row r="21" spans="1:33" ht="60" x14ac:dyDescent="0.2">
      <c r="A21" s="34">
        <v>16</v>
      </c>
      <c r="B21" s="5" t="s">
        <v>91</v>
      </c>
      <c r="C21" s="5" t="s">
        <v>92</v>
      </c>
      <c r="D21" s="6" t="s">
        <v>59</v>
      </c>
      <c r="E21" s="6" t="s">
        <v>93</v>
      </c>
      <c r="F21" s="6" t="s">
        <v>50</v>
      </c>
      <c r="G21" s="6" t="s">
        <v>39</v>
      </c>
      <c r="H21" s="7">
        <f t="shared" si="13"/>
        <v>210</v>
      </c>
      <c r="I21" s="7">
        <v>210</v>
      </c>
      <c r="J21" s="7">
        <v>0</v>
      </c>
      <c r="K21" s="7">
        <v>0</v>
      </c>
      <c r="L21" s="42">
        <f t="shared" si="14"/>
        <v>834746</v>
      </c>
      <c r="M21" s="42">
        <v>834746</v>
      </c>
      <c r="N21" s="42">
        <v>0</v>
      </c>
      <c r="O21" s="42">
        <f t="shared" si="15"/>
        <v>3338984</v>
      </c>
      <c r="P21" s="42">
        <v>3338984</v>
      </c>
      <c r="Q21" s="42">
        <v>0</v>
      </c>
      <c r="R21" s="42">
        <f t="shared" si="16"/>
        <v>4173730</v>
      </c>
      <c r="S21" s="8">
        <f t="shared" si="17"/>
        <v>0.8</v>
      </c>
      <c r="T21" s="9">
        <f t="shared" si="18"/>
        <v>15899.923809523809</v>
      </c>
      <c r="U21" s="9" t="e">
        <f t="shared" si="19"/>
        <v>#DIV/0!</v>
      </c>
      <c r="V21" s="10" t="s">
        <v>40</v>
      </c>
      <c r="Y21" s="13" t="s">
        <v>81</v>
      </c>
      <c r="Z21" s="13" t="s">
        <v>81</v>
      </c>
      <c r="AA21" s="54">
        <v>208</v>
      </c>
      <c r="AB21" s="54">
        <v>4</v>
      </c>
      <c r="AC21" s="54">
        <v>2</v>
      </c>
      <c r="AD21" s="54">
        <v>4</v>
      </c>
      <c r="AE21" s="58">
        <f t="shared" si="0"/>
        <v>83200</v>
      </c>
      <c r="AF21" s="58">
        <f t="shared" si="1"/>
        <v>4000</v>
      </c>
      <c r="AG21" s="58">
        <f t="shared" si="2"/>
        <v>3426184</v>
      </c>
    </row>
    <row r="22" spans="1:33" ht="84" x14ac:dyDescent="0.2">
      <c r="A22" s="34">
        <v>17</v>
      </c>
      <c r="B22" s="5" t="s">
        <v>94</v>
      </c>
      <c r="C22" s="5" t="s">
        <v>95</v>
      </c>
      <c r="D22" s="6" t="s">
        <v>59</v>
      </c>
      <c r="E22" s="6" t="s">
        <v>50</v>
      </c>
      <c r="F22" s="6" t="s">
        <v>45</v>
      </c>
      <c r="G22" s="6" t="s">
        <v>46</v>
      </c>
      <c r="H22" s="7">
        <f t="shared" si="13"/>
        <v>15</v>
      </c>
      <c r="I22" s="7">
        <v>0</v>
      </c>
      <c r="J22" s="7">
        <v>15</v>
      </c>
      <c r="K22" s="7">
        <v>0</v>
      </c>
      <c r="L22" s="42">
        <f t="shared" si="14"/>
        <v>75000</v>
      </c>
      <c r="M22" s="42">
        <v>75000</v>
      </c>
      <c r="N22" s="42">
        <v>0</v>
      </c>
      <c r="O22" s="42">
        <f t="shared" si="15"/>
        <v>300000</v>
      </c>
      <c r="P22" s="42">
        <v>300000</v>
      </c>
      <c r="Q22" s="42">
        <v>0</v>
      </c>
      <c r="R22" s="42">
        <f t="shared" si="16"/>
        <v>375000</v>
      </c>
      <c r="S22" s="8">
        <f t="shared" si="17"/>
        <v>0.8</v>
      </c>
      <c r="T22" s="9">
        <f t="shared" si="18"/>
        <v>20000</v>
      </c>
      <c r="U22" s="9" t="e">
        <f t="shared" si="19"/>
        <v>#DIV/0!</v>
      </c>
      <c r="V22" s="10" t="s">
        <v>40</v>
      </c>
      <c r="Y22" s="13" t="s">
        <v>80</v>
      </c>
      <c r="Z22" s="13" t="s">
        <v>81</v>
      </c>
      <c r="AA22" s="54">
        <v>15</v>
      </c>
      <c r="AB22" s="54">
        <v>4</v>
      </c>
      <c r="AC22" s="54">
        <v>0</v>
      </c>
      <c r="AD22" s="54">
        <v>0</v>
      </c>
      <c r="AE22" s="58">
        <f t="shared" si="0"/>
        <v>6000</v>
      </c>
      <c r="AF22" s="58">
        <f t="shared" si="1"/>
        <v>0</v>
      </c>
      <c r="AG22" s="58">
        <f t="shared" si="2"/>
        <v>306000</v>
      </c>
    </row>
    <row r="23" spans="1:33" ht="84" x14ac:dyDescent="0.2">
      <c r="A23" s="34">
        <v>18</v>
      </c>
      <c r="B23" s="34" t="s">
        <v>96</v>
      </c>
      <c r="C23" s="34" t="s">
        <v>97</v>
      </c>
      <c r="D23" s="6" t="s">
        <v>98</v>
      </c>
      <c r="E23" s="6" t="s">
        <v>87</v>
      </c>
      <c r="F23" s="6" t="s">
        <v>50</v>
      </c>
      <c r="G23" s="6" t="s">
        <v>39</v>
      </c>
      <c r="H23" s="7">
        <f>I23+J23+K23</f>
        <v>12</v>
      </c>
      <c r="I23" s="7">
        <v>12</v>
      </c>
      <c r="J23" s="7"/>
      <c r="K23" s="7"/>
      <c r="L23" s="42">
        <f t="shared" si="14"/>
        <v>48000</v>
      </c>
      <c r="M23" s="42">
        <v>48000</v>
      </c>
      <c r="N23" s="42"/>
      <c r="O23" s="42">
        <f>P23+Q23</f>
        <v>192000</v>
      </c>
      <c r="P23" s="42">
        <v>192000</v>
      </c>
      <c r="Q23" s="42"/>
      <c r="R23" s="42">
        <f t="shared" si="16"/>
        <v>240000</v>
      </c>
      <c r="S23" s="15">
        <f t="shared" si="17"/>
        <v>0.8</v>
      </c>
      <c r="T23" s="16">
        <f t="shared" si="18"/>
        <v>16000</v>
      </c>
      <c r="U23" s="16" t="e">
        <f t="shared" si="19"/>
        <v>#DIV/0!</v>
      </c>
      <c r="V23" s="10" t="s">
        <v>40</v>
      </c>
      <c r="W23" s="17"/>
      <c r="X23" s="17"/>
      <c r="Y23" s="7" t="s">
        <v>42</v>
      </c>
      <c r="Z23" s="7" t="s">
        <v>99</v>
      </c>
      <c r="AA23" s="49">
        <v>12</v>
      </c>
      <c r="AB23" s="49">
        <v>4</v>
      </c>
      <c r="AC23" s="49"/>
      <c r="AD23" s="49"/>
      <c r="AE23" s="58">
        <f t="shared" si="0"/>
        <v>4800</v>
      </c>
      <c r="AF23" s="58">
        <f t="shared" si="1"/>
        <v>0</v>
      </c>
      <c r="AG23" s="58">
        <f t="shared" si="2"/>
        <v>196800</v>
      </c>
    </row>
    <row r="24" spans="1:33" ht="84" x14ac:dyDescent="0.2">
      <c r="A24" s="34">
        <v>19</v>
      </c>
      <c r="B24" s="34" t="s">
        <v>100</v>
      </c>
      <c r="C24" s="34" t="s">
        <v>101</v>
      </c>
      <c r="D24" s="6" t="s">
        <v>98</v>
      </c>
      <c r="E24" s="6" t="s">
        <v>50</v>
      </c>
      <c r="F24" s="6" t="s">
        <v>50</v>
      </c>
      <c r="G24" s="6" t="s">
        <v>39</v>
      </c>
      <c r="H24" s="7">
        <f>I24+J24+K24</f>
        <v>60</v>
      </c>
      <c r="I24" s="7">
        <v>60</v>
      </c>
      <c r="J24" s="7"/>
      <c r="K24" s="7"/>
      <c r="L24" s="42">
        <f t="shared" si="14"/>
        <v>2493807</v>
      </c>
      <c r="M24" s="42">
        <v>2493807</v>
      </c>
      <c r="N24" s="42"/>
      <c r="O24" s="42">
        <f>P24+Q24</f>
        <v>1200000</v>
      </c>
      <c r="P24" s="42">
        <v>1200000</v>
      </c>
      <c r="Q24" s="42"/>
      <c r="R24" s="42">
        <f t="shared" si="16"/>
        <v>3693807</v>
      </c>
      <c r="S24" s="15">
        <f t="shared" si="17"/>
        <v>0.32486808325394367</v>
      </c>
      <c r="T24" s="16">
        <f t="shared" si="18"/>
        <v>20000</v>
      </c>
      <c r="U24" s="16" t="e">
        <f t="shared" si="19"/>
        <v>#DIV/0!</v>
      </c>
      <c r="V24" s="10" t="s">
        <v>40</v>
      </c>
      <c r="W24" s="17"/>
      <c r="X24" s="17"/>
      <c r="Y24" s="7" t="s">
        <v>42</v>
      </c>
      <c r="Z24" s="7" t="s">
        <v>99</v>
      </c>
      <c r="AE24" s="58">
        <f t="shared" si="0"/>
        <v>0</v>
      </c>
      <c r="AF24" s="58">
        <f t="shared" si="1"/>
        <v>0</v>
      </c>
      <c r="AG24" s="58">
        <f t="shared" si="2"/>
        <v>1200000</v>
      </c>
    </row>
    <row r="25" spans="1:33" ht="84" x14ac:dyDescent="0.2">
      <c r="A25" s="34">
        <v>20</v>
      </c>
      <c r="B25" s="34" t="s">
        <v>102</v>
      </c>
      <c r="C25" s="34" t="s">
        <v>103</v>
      </c>
      <c r="D25" s="6" t="s">
        <v>98</v>
      </c>
      <c r="E25" s="6" t="s">
        <v>73</v>
      </c>
      <c r="F25" s="6" t="s">
        <v>104</v>
      </c>
      <c r="G25" s="6" t="s">
        <v>46</v>
      </c>
      <c r="H25" s="7">
        <f>I25+J25+K25</f>
        <v>60</v>
      </c>
      <c r="I25" s="7">
        <v>60</v>
      </c>
      <c r="J25" s="7"/>
      <c r="K25" s="7"/>
      <c r="L25" s="42">
        <f t="shared" si="14"/>
        <v>941249</v>
      </c>
      <c r="M25" s="42">
        <v>941249</v>
      </c>
      <c r="N25" s="42"/>
      <c r="O25" s="42">
        <f>P25+Q25</f>
        <v>1200000</v>
      </c>
      <c r="P25" s="42">
        <v>1200000</v>
      </c>
      <c r="Q25" s="42"/>
      <c r="R25" s="42">
        <f t="shared" si="16"/>
        <v>2141249</v>
      </c>
      <c r="S25" s="15">
        <f t="shared" si="17"/>
        <v>0.56042057696232428</v>
      </c>
      <c r="T25" s="16">
        <f t="shared" si="18"/>
        <v>20000</v>
      </c>
      <c r="U25" s="16" t="e">
        <f t="shared" si="19"/>
        <v>#DIV/0!</v>
      </c>
      <c r="V25" s="10" t="s">
        <v>40</v>
      </c>
      <c r="W25" s="17"/>
      <c r="X25" s="17"/>
      <c r="Y25" s="7" t="s">
        <v>41</v>
      </c>
      <c r="Z25" s="7" t="s">
        <v>70</v>
      </c>
      <c r="AE25" s="58">
        <f t="shared" si="0"/>
        <v>0</v>
      </c>
      <c r="AF25" s="58">
        <f t="shared" si="1"/>
        <v>0</v>
      </c>
      <c r="AG25" s="58">
        <f t="shared" si="2"/>
        <v>1200000</v>
      </c>
    </row>
    <row r="26" spans="1:33" ht="84" x14ac:dyDescent="0.2">
      <c r="A26" s="34">
        <v>21</v>
      </c>
      <c r="B26" s="34" t="s">
        <v>105</v>
      </c>
      <c r="C26" s="34" t="s">
        <v>106</v>
      </c>
      <c r="D26" s="6" t="s">
        <v>98</v>
      </c>
      <c r="E26" s="6" t="s">
        <v>49</v>
      </c>
      <c r="F26" s="6" t="s">
        <v>50</v>
      </c>
      <c r="G26" s="6" t="s">
        <v>39</v>
      </c>
      <c r="H26" s="7">
        <f>I26+J26+K26</f>
        <v>24</v>
      </c>
      <c r="I26" s="7">
        <v>24</v>
      </c>
      <c r="J26" s="7"/>
      <c r="K26" s="7"/>
      <c r="L26" s="42">
        <f t="shared" si="14"/>
        <v>320000</v>
      </c>
      <c r="M26" s="42">
        <v>320000</v>
      </c>
      <c r="N26" s="42"/>
      <c r="O26" s="42">
        <f>P26+Q26</f>
        <v>479798</v>
      </c>
      <c r="P26" s="42">
        <v>479798</v>
      </c>
      <c r="Q26" s="42"/>
      <c r="R26" s="42">
        <f t="shared" si="16"/>
        <v>799798</v>
      </c>
      <c r="S26" s="15">
        <f t="shared" si="17"/>
        <v>0.599898974491059</v>
      </c>
      <c r="T26" s="16">
        <f t="shared" si="18"/>
        <v>19991.583333333332</v>
      </c>
      <c r="U26" s="16" t="e">
        <f t="shared" si="19"/>
        <v>#DIV/0!</v>
      </c>
      <c r="V26" s="17"/>
      <c r="W26" s="17"/>
      <c r="X26" s="17" t="s">
        <v>40</v>
      </c>
      <c r="Y26" s="7" t="s">
        <v>41</v>
      </c>
      <c r="Z26" s="7" t="s">
        <v>41</v>
      </c>
      <c r="AE26" s="58">
        <f t="shared" si="0"/>
        <v>0</v>
      </c>
      <c r="AF26" s="58">
        <f t="shared" si="1"/>
        <v>0</v>
      </c>
      <c r="AG26" s="58">
        <f t="shared" si="2"/>
        <v>479798</v>
      </c>
    </row>
    <row r="27" spans="1:33" ht="132" x14ac:dyDescent="0.2">
      <c r="A27" s="34">
        <v>22</v>
      </c>
      <c r="B27" s="34" t="s">
        <v>107</v>
      </c>
      <c r="C27" s="34" t="s">
        <v>108</v>
      </c>
      <c r="D27" s="6" t="s">
        <v>98</v>
      </c>
      <c r="E27" s="6" t="s">
        <v>77</v>
      </c>
      <c r="F27" s="6" t="s">
        <v>73</v>
      </c>
      <c r="G27" s="6" t="s">
        <v>109</v>
      </c>
      <c r="H27" s="7">
        <f>I27+J27+K27</f>
        <v>30</v>
      </c>
      <c r="I27" s="7">
        <v>30</v>
      </c>
      <c r="J27" s="7"/>
      <c r="K27" s="7"/>
      <c r="L27" s="42">
        <f t="shared" si="14"/>
        <v>373700</v>
      </c>
      <c r="M27" s="42">
        <v>373700</v>
      </c>
      <c r="N27" s="42"/>
      <c r="O27" s="42">
        <f>P27+Q27</f>
        <v>600000</v>
      </c>
      <c r="P27" s="42">
        <v>600000</v>
      </c>
      <c r="Q27" s="42"/>
      <c r="R27" s="42">
        <f t="shared" si="16"/>
        <v>973700</v>
      </c>
      <c r="S27" s="15">
        <f t="shared" si="17"/>
        <v>0.61620622368285916</v>
      </c>
      <c r="T27" s="16">
        <f t="shared" si="18"/>
        <v>20000</v>
      </c>
      <c r="U27" s="16" t="e">
        <f t="shared" si="19"/>
        <v>#DIV/0!</v>
      </c>
      <c r="V27" s="17" t="s">
        <v>40</v>
      </c>
      <c r="W27" s="17"/>
      <c r="X27" s="17"/>
      <c r="Y27" s="7" t="s">
        <v>42</v>
      </c>
      <c r="Z27" s="7" t="s">
        <v>99</v>
      </c>
      <c r="AA27" s="49">
        <v>30</v>
      </c>
      <c r="AB27" s="49">
        <v>4</v>
      </c>
      <c r="AC27" s="49"/>
      <c r="AD27" s="49"/>
      <c r="AE27" s="58">
        <f t="shared" si="0"/>
        <v>12000</v>
      </c>
      <c r="AF27" s="58">
        <f t="shared" si="1"/>
        <v>0</v>
      </c>
      <c r="AG27" s="58">
        <f t="shared" si="2"/>
        <v>612000</v>
      </c>
    </row>
    <row r="28" spans="1:33" ht="84" x14ac:dyDescent="0.2">
      <c r="A28" s="34">
        <v>23</v>
      </c>
      <c r="B28" s="5" t="s">
        <v>110</v>
      </c>
      <c r="C28" s="16" t="s">
        <v>111</v>
      </c>
      <c r="D28" s="6" t="s">
        <v>112</v>
      </c>
      <c r="E28" s="6" t="s">
        <v>73</v>
      </c>
      <c r="F28" s="6" t="s">
        <v>50</v>
      </c>
      <c r="G28" s="6" t="s">
        <v>39</v>
      </c>
      <c r="H28" s="7">
        <v>18</v>
      </c>
      <c r="I28" s="7">
        <v>18</v>
      </c>
      <c r="J28" s="7"/>
      <c r="K28" s="7"/>
      <c r="L28" s="42">
        <v>23839</v>
      </c>
      <c r="M28" s="42">
        <v>23839</v>
      </c>
      <c r="N28" s="42"/>
      <c r="O28" s="42">
        <v>95356</v>
      </c>
      <c r="P28" s="42">
        <v>95356</v>
      </c>
      <c r="Q28" s="42"/>
      <c r="R28" s="42">
        <v>119195</v>
      </c>
      <c r="S28" s="24">
        <v>0.8</v>
      </c>
      <c r="T28" s="9">
        <v>5297.5555555555557</v>
      </c>
      <c r="U28" s="9" t="e">
        <v>#DIV/0!</v>
      </c>
      <c r="V28" s="17" t="s">
        <v>40</v>
      </c>
      <c r="Y28" s="13" t="s">
        <v>81</v>
      </c>
      <c r="Z28" s="13" t="s">
        <v>81</v>
      </c>
      <c r="AA28" s="59">
        <v>18</v>
      </c>
      <c r="AB28" s="59">
        <v>4</v>
      </c>
      <c r="AC28" s="59">
        <v>0</v>
      </c>
      <c r="AD28" s="59">
        <v>0</v>
      </c>
      <c r="AE28" s="58">
        <f t="shared" si="0"/>
        <v>7200</v>
      </c>
      <c r="AF28" s="58">
        <f t="shared" si="1"/>
        <v>0</v>
      </c>
      <c r="AG28" s="58">
        <f t="shared" si="2"/>
        <v>102556</v>
      </c>
    </row>
    <row r="29" spans="1:33" ht="96" x14ac:dyDescent="0.2">
      <c r="A29" s="34">
        <v>24</v>
      </c>
      <c r="B29" s="5" t="s">
        <v>113</v>
      </c>
      <c r="C29" s="16" t="s">
        <v>114</v>
      </c>
      <c r="D29" s="6" t="s">
        <v>112</v>
      </c>
      <c r="E29" s="6" t="s">
        <v>115</v>
      </c>
      <c r="F29" s="6" t="s">
        <v>50</v>
      </c>
      <c r="G29" s="6" t="s">
        <v>39</v>
      </c>
      <c r="H29" s="7">
        <v>32</v>
      </c>
      <c r="I29" s="7">
        <v>32</v>
      </c>
      <c r="J29" s="7"/>
      <c r="K29" s="7"/>
      <c r="L29" s="42">
        <v>104600</v>
      </c>
      <c r="M29" s="42">
        <v>104600</v>
      </c>
      <c r="N29" s="42"/>
      <c r="O29" s="42">
        <v>418400</v>
      </c>
      <c r="P29" s="42">
        <v>418400</v>
      </c>
      <c r="Q29" s="42"/>
      <c r="R29" s="42">
        <v>523000</v>
      </c>
      <c r="S29" s="24">
        <v>0.8</v>
      </c>
      <c r="T29" s="9">
        <v>13075</v>
      </c>
      <c r="U29" s="9" t="e">
        <v>#DIV/0!</v>
      </c>
      <c r="V29" s="17" t="s">
        <v>40</v>
      </c>
      <c r="Y29" s="13" t="s">
        <v>80</v>
      </c>
      <c r="Z29" s="13" t="s">
        <v>81</v>
      </c>
      <c r="AA29" s="59">
        <v>32</v>
      </c>
      <c r="AB29" s="59">
        <v>4</v>
      </c>
      <c r="AC29" s="59">
        <v>0</v>
      </c>
      <c r="AD29" s="59">
        <v>0</v>
      </c>
      <c r="AE29" s="58">
        <f t="shared" si="0"/>
        <v>12800</v>
      </c>
      <c r="AF29" s="58">
        <f t="shared" si="1"/>
        <v>0</v>
      </c>
      <c r="AG29" s="58">
        <f t="shared" si="2"/>
        <v>431200</v>
      </c>
    </row>
    <row r="30" spans="1:33" ht="60" x14ac:dyDescent="0.2">
      <c r="A30" s="34">
        <v>25</v>
      </c>
      <c r="B30" s="5" t="s">
        <v>116</v>
      </c>
      <c r="C30" s="16" t="s">
        <v>117</v>
      </c>
      <c r="D30" s="6" t="s">
        <v>112</v>
      </c>
      <c r="E30" s="6" t="s">
        <v>63</v>
      </c>
      <c r="F30" s="6" t="s">
        <v>37</v>
      </c>
      <c r="G30" s="6" t="s">
        <v>64</v>
      </c>
      <c r="H30" s="7">
        <v>71</v>
      </c>
      <c r="I30" s="7">
        <v>71</v>
      </c>
      <c r="J30" s="7"/>
      <c r="K30" s="7"/>
      <c r="L30" s="42">
        <v>366800</v>
      </c>
      <c r="M30" s="42">
        <v>366800</v>
      </c>
      <c r="N30" s="42"/>
      <c r="O30" s="42">
        <v>1420000</v>
      </c>
      <c r="P30" s="42">
        <v>1420000</v>
      </c>
      <c r="Q30" s="42"/>
      <c r="R30" s="42">
        <v>1786800</v>
      </c>
      <c r="S30" s="24">
        <v>0.79471681217819568</v>
      </c>
      <c r="T30" s="9">
        <v>20000</v>
      </c>
      <c r="U30" s="9" t="e">
        <v>#DIV/0!</v>
      </c>
      <c r="V30" s="17" t="s">
        <v>40</v>
      </c>
      <c r="Y30" s="13" t="s">
        <v>80</v>
      </c>
      <c r="Z30" s="13" t="s">
        <v>81</v>
      </c>
      <c r="AA30" s="59">
        <v>71</v>
      </c>
      <c r="AB30" s="59">
        <v>4</v>
      </c>
      <c r="AC30" s="59">
        <v>0</v>
      </c>
      <c r="AD30" s="59">
        <v>0</v>
      </c>
      <c r="AE30" s="58">
        <f t="shared" si="0"/>
        <v>28400</v>
      </c>
      <c r="AF30" s="58">
        <f t="shared" si="1"/>
        <v>0</v>
      </c>
      <c r="AG30" s="58">
        <f t="shared" si="2"/>
        <v>1448400</v>
      </c>
    </row>
    <row r="31" spans="1:33" ht="108" x14ac:dyDescent="0.2">
      <c r="A31" s="34">
        <v>26</v>
      </c>
      <c r="B31" s="5" t="s">
        <v>118</v>
      </c>
      <c r="C31" s="16" t="s">
        <v>119</v>
      </c>
      <c r="D31" s="6" t="s">
        <v>112</v>
      </c>
      <c r="E31" s="6" t="s">
        <v>87</v>
      </c>
      <c r="F31" s="6" t="s">
        <v>59</v>
      </c>
      <c r="G31" s="6" t="s">
        <v>120</v>
      </c>
      <c r="H31" s="7">
        <v>50</v>
      </c>
      <c r="I31" s="7">
        <v>50</v>
      </c>
      <c r="J31" s="7"/>
      <c r="K31" s="7"/>
      <c r="L31" s="42">
        <v>65834</v>
      </c>
      <c r="M31" s="42">
        <v>65834</v>
      </c>
      <c r="N31" s="42"/>
      <c r="O31" s="42">
        <v>263336</v>
      </c>
      <c r="P31" s="42">
        <v>263336</v>
      </c>
      <c r="Q31" s="42"/>
      <c r="R31" s="42">
        <v>329170</v>
      </c>
      <c r="S31" s="24">
        <v>0.8</v>
      </c>
      <c r="T31" s="9">
        <v>5266.72</v>
      </c>
      <c r="U31" s="9" t="e">
        <v>#DIV/0!</v>
      </c>
      <c r="V31" s="17" t="s">
        <v>40</v>
      </c>
      <c r="Y31" s="13" t="s">
        <v>80</v>
      </c>
      <c r="Z31" s="13" t="s">
        <v>81</v>
      </c>
      <c r="AA31" s="59">
        <v>50</v>
      </c>
      <c r="AB31" s="59">
        <v>4</v>
      </c>
      <c r="AC31" s="59">
        <v>0</v>
      </c>
      <c r="AD31" s="59">
        <v>0</v>
      </c>
      <c r="AE31" s="58">
        <f t="shared" si="0"/>
        <v>20000</v>
      </c>
      <c r="AF31" s="58">
        <f t="shared" si="1"/>
        <v>0</v>
      </c>
      <c r="AG31" s="58">
        <f t="shared" si="2"/>
        <v>283336</v>
      </c>
    </row>
    <row r="32" spans="1:33" ht="156" x14ac:dyDescent="0.2">
      <c r="A32" s="34">
        <v>27</v>
      </c>
      <c r="B32" s="5" t="s">
        <v>121</v>
      </c>
      <c r="C32" s="16" t="s">
        <v>122</v>
      </c>
      <c r="D32" s="6" t="s">
        <v>112</v>
      </c>
      <c r="E32" s="6" t="s">
        <v>90</v>
      </c>
      <c r="F32" s="6" t="s">
        <v>50</v>
      </c>
      <c r="G32" s="6" t="s">
        <v>39</v>
      </c>
      <c r="H32" s="7">
        <v>140</v>
      </c>
      <c r="I32" s="7">
        <v>140</v>
      </c>
      <c r="J32" s="7"/>
      <c r="K32" s="7"/>
      <c r="L32" s="42">
        <v>5362280</v>
      </c>
      <c r="M32" s="42">
        <v>5362280</v>
      </c>
      <c r="N32" s="42"/>
      <c r="O32" s="42">
        <v>2800000</v>
      </c>
      <c r="P32" s="42">
        <v>2800000</v>
      </c>
      <c r="Q32" s="42"/>
      <c r="R32" s="42">
        <v>8162280</v>
      </c>
      <c r="S32" s="24">
        <v>0.34304140509759529</v>
      </c>
      <c r="T32" s="9">
        <v>20000</v>
      </c>
      <c r="U32" s="9" t="e">
        <v>#DIV/0!</v>
      </c>
      <c r="V32" s="17" t="s">
        <v>40</v>
      </c>
      <c r="Y32" s="13" t="s">
        <v>80</v>
      </c>
      <c r="Z32" s="13" t="s">
        <v>81</v>
      </c>
      <c r="AA32" s="59">
        <v>140</v>
      </c>
      <c r="AB32" s="59">
        <v>0</v>
      </c>
      <c r="AC32" s="59">
        <v>0</v>
      </c>
      <c r="AD32" s="59">
        <v>0</v>
      </c>
      <c r="AE32" s="58">
        <f t="shared" si="0"/>
        <v>0</v>
      </c>
      <c r="AF32" s="58">
        <f t="shared" si="1"/>
        <v>0</v>
      </c>
      <c r="AG32" s="58">
        <f t="shared" si="2"/>
        <v>2800000</v>
      </c>
    </row>
    <row r="33" spans="1:33" ht="156" x14ac:dyDescent="0.2">
      <c r="A33" s="34">
        <v>28</v>
      </c>
      <c r="B33" s="5" t="s">
        <v>123</v>
      </c>
      <c r="C33" s="16" t="s">
        <v>124</v>
      </c>
      <c r="D33" s="6" t="s">
        <v>112</v>
      </c>
      <c r="E33" s="6" t="s">
        <v>62</v>
      </c>
      <c r="F33" s="6" t="s">
        <v>50</v>
      </c>
      <c r="G33" s="6" t="s">
        <v>39</v>
      </c>
      <c r="H33" s="7">
        <v>35</v>
      </c>
      <c r="I33" s="7">
        <v>35</v>
      </c>
      <c r="J33" s="7"/>
      <c r="K33" s="7"/>
      <c r="L33" s="42">
        <v>81200</v>
      </c>
      <c r="M33" s="42">
        <v>81200</v>
      </c>
      <c r="N33" s="42"/>
      <c r="O33" s="42">
        <v>324400</v>
      </c>
      <c r="P33" s="42">
        <v>324400</v>
      </c>
      <c r="Q33" s="42"/>
      <c r="R33" s="42">
        <v>405600</v>
      </c>
      <c r="S33" s="24">
        <v>0.79980276134122286</v>
      </c>
      <c r="T33" s="9">
        <v>9268.5714285714294</v>
      </c>
      <c r="U33" s="9" t="e">
        <v>#DIV/0!</v>
      </c>
      <c r="V33" s="17" t="s">
        <v>40</v>
      </c>
      <c r="Y33" s="13" t="s">
        <v>80</v>
      </c>
      <c r="Z33" s="13" t="s">
        <v>81</v>
      </c>
      <c r="AA33" s="59">
        <v>35</v>
      </c>
      <c r="AB33" s="59">
        <v>4</v>
      </c>
      <c r="AC33" s="59">
        <v>0</v>
      </c>
      <c r="AD33" s="59">
        <v>0</v>
      </c>
      <c r="AE33" s="58">
        <f t="shared" si="0"/>
        <v>14000</v>
      </c>
      <c r="AF33" s="58">
        <f t="shared" si="1"/>
        <v>0</v>
      </c>
      <c r="AG33" s="58">
        <f t="shared" si="2"/>
        <v>338400</v>
      </c>
    </row>
    <row r="34" spans="1:33" ht="72" x14ac:dyDescent="0.2">
      <c r="A34" s="34">
        <v>29</v>
      </c>
      <c r="B34" s="5" t="s">
        <v>125</v>
      </c>
      <c r="C34" s="16" t="s">
        <v>126</v>
      </c>
      <c r="D34" s="6" t="s">
        <v>112</v>
      </c>
      <c r="E34" s="6" t="s">
        <v>127</v>
      </c>
      <c r="F34" s="6" t="s">
        <v>50</v>
      </c>
      <c r="G34" s="6" t="s">
        <v>39</v>
      </c>
      <c r="H34" s="7">
        <v>90</v>
      </c>
      <c r="I34" s="7">
        <v>90</v>
      </c>
      <c r="J34" s="7"/>
      <c r="K34" s="7"/>
      <c r="L34" s="42">
        <v>1090350</v>
      </c>
      <c r="M34" s="42">
        <v>1090350</v>
      </c>
      <c r="N34" s="42"/>
      <c r="O34" s="42">
        <v>1800000</v>
      </c>
      <c r="P34" s="42">
        <v>1800000</v>
      </c>
      <c r="Q34" s="42"/>
      <c r="R34" s="42">
        <v>2890350</v>
      </c>
      <c r="S34" s="24">
        <v>0.62276194924490114</v>
      </c>
      <c r="T34" s="9">
        <v>20000</v>
      </c>
      <c r="U34" s="9" t="e">
        <v>#DIV/0!</v>
      </c>
      <c r="V34" s="17" t="s">
        <v>40</v>
      </c>
      <c r="Y34" s="35" t="s">
        <v>80</v>
      </c>
      <c r="Z34" s="13" t="s">
        <v>80</v>
      </c>
      <c r="AE34" s="58">
        <f t="shared" si="0"/>
        <v>0</v>
      </c>
      <c r="AF34" s="58">
        <f t="shared" si="1"/>
        <v>0</v>
      </c>
      <c r="AG34" s="58">
        <f t="shared" si="2"/>
        <v>1800000</v>
      </c>
    </row>
    <row r="35" spans="1:33" ht="156" x14ac:dyDescent="0.2">
      <c r="A35" s="34">
        <v>30</v>
      </c>
      <c r="B35" s="18" t="s">
        <v>128</v>
      </c>
      <c r="C35" s="18" t="s">
        <v>129</v>
      </c>
      <c r="D35" s="6" t="s">
        <v>130</v>
      </c>
      <c r="E35" s="6" t="s">
        <v>131</v>
      </c>
      <c r="F35" s="6" t="s">
        <v>73</v>
      </c>
      <c r="G35" s="6" t="s">
        <v>64</v>
      </c>
      <c r="H35" s="7">
        <f>I35+J35+K35</f>
        <v>16</v>
      </c>
      <c r="I35" s="7"/>
      <c r="J35" s="7">
        <v>16</v>
      </c>
      <c r="K35" s="7"/>
      <c r="L35" s="42">
        <f>M35+N35</f>
        <v>614799</v>
      </c>
      <c r="M35" s="42">
        <v>614799</v>
      </c>
      <c r="N35" s="42"/>
      <c r="O35" s="42">
        <f>P35+Q35</f>
        <v>320000</v>
      </c>
      <c r="P35" s="42">
        <v>320000</v>
      </c>
      <c r="Q35" s="42"/>
      <c r="R35" s="42">
        <f>L35+O35</f>
        <v>934799</v>
      </c>
      <c r="S35" s="8">
        <f>O35/R35</f>
        <v>0.34231957886133813</v>
      </c>
      <c r="T35" s="9">
        <f>P35/(I35+J35)</f>
        <v>20000</v>
      </c>
      <c r="U35" s="9" t="e">
        <f>Q35/K35</f>
        <v>#DIV/0!</v>
      </c>
      <c r="V35" s="17" t="s">
        <v>40</v>
      </c>
      <c r="Y35" s="11" t="s">
        <v>42</v>
      </c>
      <c r="Z35" s="11" t="s">
        <v>42</v>
      </c>
      <c r="AE35" s="58">
        <f t="shared" si="0"/>
        <v>0</v>
      </c>
      <c r="AF35" s="58">
        <f t="shared" si="1"/>
        <v>0</v>
      </c>
      <c r="AG35" s="58">
        <f t="shared" si="2"/>
        <v>320000</v>
      </c>
    </row>
    <row r="36" spans="1:33" ht="48" x14ac:dyDescent="0.2">
      <c r="A36" s="34">
        <v>31</v>
      </c>
      <c r="B36" s="19" t="s">
        <v>132</v>
      </c>
      <c r="C36" s="19" t="s">
        <v>133</v>
      </c>
      <c r="D36" s="6" t="s">
        <v>130</v>
      </c>
      <c r="E36" s="6" t="s">
        <v>87</v>
      </c>
      <c r="F36" s="6" t="s">
        <v>50</v>
      </c>
      <c r="G36" s="6" t="s">
        <v>39</v>
      </c>
      <c r="H36" s="7">
        <f t="shared" ref="H36:H44" si="20">I36+J36+K36</f>
        <v>50</v>
      </c>
      <c r="I36" s="7">
        <v>50</v>
      </c>
      <c r="J36" s="7"/>
      <c r="K36" s="7"/>
      <c r="L36" s="42">
        <f t="shared" ref="L36:L44" si="21">M36+N36</f>
        <v>500000</v>
      </c>
      <c r="M36" s="42">
        <v>500000</v>
      </c>
      <c r="N36" s="42"/>
      <c r="O36" s="42">
        <f t="shared" ref="O36:O44" si="22">P36+Q36</f>
        <v>1000000</v>
      </c>
      <c r="P36" s="42">
        <v>1000000</v>
      </c>
      <c r="Q36" s="42"/>
      <c r="R36" s="42">
        <f t="shared" ref="R36:R44" si="23">L36+O36</f>
        <v>1500000</v>
      </c>
      <c r="S36" s="8">
        <f t="shared" ref="S36:S44" si="24">O36/R36</f>
        <v>0.66666666666666663</v>
      </c>
      <c r="T36" s="9">
        <f t="shared" ref="T36:T44" si="25">P36/(I36+J36)</f>
        <v>20000</v>
      </c>
      <c r="U36" s="9" t="e">
        <f t="shared" ref="U36:U44" si="26">Q36/K36</f>
        <v>#DIV/0!</v>
      </c>
      <c r="V36" s="17" t="s">
        <v>40</v>
      </c>
      <c r="Y36" s="11" t="s">
        <v>42</v>
      </c>
      <c r="Z36" s="11" t="s">
        <v>42</v>
      </c>
      <c r="AE36" s="58">
        <f t="shared" si="0"/>
        <v>0</v>
      </c>
      <c r="AF36" s="58">
        <f t="shared" si="1"/>
        <v>0</v>
      </c>
      <c r="AG36" s="58">
        <f t="shared" si="2"/>
        <v>1000000</v>
      </c>
    </row>
    <row r="37" spans="1:33" ht="132" x14ac:dyDescent="0.2">
      <c r="A37" s="34">
        <v>32</v>
      </c>
      <c r="B37" s="19" t="s">
        <v>134</v>
      </c>
      <c r="C37" s="19" t="s">
        <v>135</v>
      </c>
      <c r="D37" s="6" t="s">
        <v>130</v>
      </c>
      <c r="E37" s="6" t="s">
        <v>77</v>
      </c>
      <c r="F37" s="6" t="s">
        <v>50</v>
      </c>
      <c r="G37" s="6" t="s">
        <v>39</v>
      </c>
      <c r="H37" s="7">
        <f t="shared" si="20"/>
        <v>16</v>
      </c>
      <c r="I37" s="7">
        <v>16</v>
      </c>
      <c r="J37" s="7"/>
      <c r="K37" s="7"/>
      <c r="L37" s="42">
        <f t="shared" si="21"/>
        <v>80000</v>
      </c>
      <c r="M37" s="42">
        <v>80000</v>
      </c>
      <c r="N37" s="42"/>
      <c r="O37" s="42">
        <f t="shared" si="22"/>
        <v>320000</v>
      </c>
      <c r="P37" s="42">
        <v>320000</v>
      </c>
      <c r="Q37" s="42"/>
      <c r="R37" s="42">
        <f t="shared" si="23"/>
        <v>400000</v>
      </c>
      <c r="S37" s="8">
        <f t="shared" si="24"/>
        <v>0.8</v>
      </c>
      <c r="T37" s="9">
        <f t="shared" si="25"/>
        <v>20000</v>
      </c>
      <c r="U37" s="9" t="e">
        <f t="shared" si="26"/>
        <v>#DIV/0!</v>
      </c>
      <c r="V37" s="17" t="s">
        <v>40</v>
      </c>
      <c r="Y37" s="11" t="s">
        <v>41</v>
      </c>
      <c r="Z37" s="20" t="s">
        <v>42</v>
      </c>
      <c r="AA37" s="54">
        <v>16</v>
      </c>
      <c r="AB37" s="54">
        <v>4</v>
      </c>
      <c r="AC37" s="54">
        <v>0</v>
      </c>
      <c r="AD37" s="54">
        <v>0</v>
      </c>
      <c r="AE37" s="58">
        <f t="shared" si="0"/>
        <v>6400</v>
      </c>
      <c r="AF37" s="58">
        <f t="shared" si="1"/>
        <v>0</v>
      </c>
      <c r="AG37" s="58">
        <f t="shared" si="2"/>
        <v>326400</v>
      </c>
    </row>
    <row r="38" spans="1:33" ht="60" x14ac:dyDescent="0.2">
      <c r="A38" s="34">
        <v>33</v>
      </c>
      <c r="B38" s="19" t="s">
        <v>136</v>
      </c>
      <c r="C38" s="19" t="s">
        <v>137</v>
      </c>
      <c r="D38" s="6" t="s">
        <v>130</v>
      </c>
      <c r="E38" s="6" t="s">
        <v>59</v>
      </c>
      <c r="F38" s="6" t="s">
        <v>104</v>
      </c>
      <c r="G38" s="6" t="s">
        <v>46</v>
      </c>
      <c r="H38" s="7">
        <f>I38+J38+K38</f>
        <v>16</v>
      </c>
      <c r="I38" s="7">
        <v>16</v>
      </c>
      <c r="J38" s="7"/>
      <c r="K38" s="7"/>
      <c r="L38" s="42">
        <f t="shared" si="21"/>
        <v>69500</v>
      </c>
      <c r="M38" s="42">
        <v>69500</v>
      </c>
      <c r="N38" s="42"/>
      <c r="O38" s="42">
        <f t="shared" si="22"/>
        <v>278000</v>
      </c>
      <c r="P38" s="42">
        <v>278000</v>
      </c>
      <c r="Q38" s="42"/>
      <c r="R38" s="42">
        <f>L38+O38</f>
        <v>347500</v>
      </c>
      <c r="S38" s="8">
        <f>O38/R38</f>
        <v>0.8</v>
      </c>
      <c r="T38" s="9">
        <f>P38/(I38+J38)</f>
        <v>17375</v>
      </c>
      <c r="U38" s="9" t="e">
        <f>Q38/K38</f>
        <v>#DIV/0!</v>
      </c>
      <c r="V38" s="17" t="s">
        <v>40</v>
      </c>
      <c r="Y38" s="11" t="s">
        <v>41</v>
      </c>
      <c r="Z38" s="11" t="s">
        <v>42</v>
      </c>
      <c r="AA38" s="54">
        <v>16</v>
      </c>
      <c r="AB38" s="54">
        <v>4</v>
      </c>
      <c r="AC38" s="54">
        <v>0</v>
      </c>
      <c r="AD38" s="54">
        <v>0</v>
      </c>
      <c r="AE38" s="58">
        <f t="shared" ref="AE38:AE69" si="27">AA38*AB38*100</f>
        <v>6400</v>
      </c>
      <c r="AF38" s="58">
        <f t="shared" ref="AF38:AF69" si="28">AC38*AD38*500</f>
        <v>0</v>
      </c>
      <c r="AG38" s="58">
        <f t="shared" ref="AG38:AG69" si="29">AE38+AF38+O38</f>
        <v>284400</v>
      </c>
    </row>
    <row r="39" spans="1:33" ht="60" x14ac:dyDescent="0.2">
      <c r="A39" s="34">
        <v>34</v>
      </c>
      <c r="B39" s="19" t="s">
        <v>138</v>
      </c>
      <c r="C39" s="19" t="s">
        <v>137</v>
      </c>
      <c r="D39" s="6" t="s">
        <v>130</v>
      </c>
      <c r="E39" s="6" t="s">
        <v>59</v>
      </c>
      <c r="F39" s="6" t="s">
        <v>104</v>
      </c>
      <c r="G39" s="6" t="s">
        <v>46</v>
      </c>
      <c r="H39" s="7">
        <f>I39+J39+K39</f>
        <v>16</v>
      </c>
      <c r="I39" s="7">
        <v>16</v>
      </c>
      <c r="J39" s="7"/>
      <c r="K39" s="7"/>
      <c r="L39" s="42">
        <f>M39+N39</f>
        <v>53500</v>
      </c>
      <c r="M39" s="42">
        <v>53500</v>
      </c>
      <c r="N39" s="42"/>
      <c r="O39" s="42">
        <f>P39+Q39</f>
        <v>214000</v>
      </c>
      <c r="P39" s="42">
        <v>214000</v>
      </c>
      <c r="Q39" s="42"/>
      <c r="R39" s="42">
        <f>L39+O39</f>
        <v>267500</v>
      </c>
      <c r="S39" s="8">
        <f>O39/R39</f>
        <v>0.8</v>
      </c>
      <c r="T39" s="9">
        <f>P39/(I39+J39)</f>
        <v>13375</v>
      </c>
      <c r="U39" s="9" t="e">
        <f>Q39/K39</f>
        <v>#DIV/0!</v>
      </c>
      <c r="V39" s="17" t="s">
        <v>40</v>
      </c>
      <c r="Y39" s="11" t="s">
        <v>41</v>
      </c>
      <c r="Z39" s="11" t="s">
        <v>42</v>
      </c>
      <c r="AA39" s="54">
        <v>16</v>
      </c>
      <c r="AB39" s="54">
        <v>4</v>
      </c>
      <c r="AC39" s="54">
        <v>0</v>
      </c>
      <c r="AD39" s="54">
        <v>0</v>
      </c>
      <c r="AE39" s="58">
        <f t="shared" si="27"/>
        <v>6400</v>
      </c>
      <c r="AF39" s="58">
        <f t="shared" si="28"/>
        <v>0</v>
      </c>
      <c r="AG39" s="58">
        <f t="shared" si="29"/>
        <v>220400</v>
      </c>
    </row>
    <row r="40" spans="1:33" ht="84" x14ac:dyDescent="0.2">
      <c r="A40" s="34">
        <v>35</v>
      </c>
      <c r="B40" s="19" t="s">
        <v>139</v>
      </c>
      <c r="C40" s="19" t="s">
        <v>140</v>
      </c>
      <c r="D40" s="6" t="s">
        <v>130</v>
      </c>
      <c r="E40" s="6" t="s">
        <v>90</v>
      </c>
      <c r="F40" s="6" t="s">
        <v>90</v>
      </c>
      <c r="G40" s="6" t="s">
        <v>46</v>
      </c>
      <c r="H40" s="7">
        <f t="shared" si="20"/>
        <v>100</v>
      </c>
      <c r="I40" s="7">
        <v>100</v>
      </c>
      <c r="J40" s="7"/>
      <c r="K40" s="7"/>
      <c r="L40" s="42">
        <f t="shared" si="21"/>
        <v>4255077.1900000004</v>
      </c>
      <c r="M40" s="42">
        <v>4255077.1900000004</v>
      </c>
      <c r="N40" s="42"/>
      <c r="O40" s="42">
        <f t="shared" si="22"/>
        <v>2000000</v>
      </c>
      <c r="P40" s="42">
        <v>2000000</v>
      </c>
      <c r="Q40" s="42"/>
      <c r="R40" s="42">
        <f t="shared" si="23"/>
        <v>6255077.1900000004</v>
      </c>
      <c r="S40" s="8">
        <f t="shared" si="24"/>
        <v>0.31974025887280855</v>
      </c>
      <c r="T40" s="9">
        <f t="shared" si="25"/>
        <v>20000</v>
      </c>
      <c r="U40" s="9" t="e">
        <f t="shared" si="26"/>
        <v>#DIV/0!</v>
      </c>
      <c r="V40" s="17" t="s">
        <v>40</v>
      </c>
      <c r="Y40" s="11" t="s">
        <v>41</v>
      </c>
      <c r="Z40" s="11" t="s">
        <v>41</v>
      </c>
      <c r="AE40" s="58">
        <f t="shared" si="27"/>
        <v>0</v>
      </c>
      <c r="AF40" s="58">
        <f t="shared" si="28"/>
        <v>0</v>
      </c>
      <c r="AG40" s="58">
        <f t="shared" si="29"/>
        <v>2000000</v>
      </c>
    </row>
    <row r="41" spans="1:33" ht="84" x14ac:dyDescent="0.2">
      <c r="A41" s="34">
        <v>36</v>
      </c>
      <c r="B41" s="19" t="s">
        <v>141</v>
      </c>
      <c r="C41" s="19" t="s">
        <v>142</v>
      </c>
      <c r="D41" s="6" t="s">
        <v>130</v>
      </c>
      <c r="E41" s="6" t="s">
        <v>45</v>
      </c>
      <c r="F41" s="6" t="s">
        <v>98</v>
      </c>
      <c r="G41" s="6" t="s">
        <v>46</v>
      </c>
      <c r="H41" s="7">
        <f t="shared" si="20"/>
        <v>2</v>
      </c>
      <c r="I41" s="7">
        <v>2</v>
      </c>
      <c r="J41" s="7"/>
      <c r="K41" s="7"/>
      <c r="L41" s="42">
        <f t="shared" si="21"/>
        <v>8600</v>
      </c>
      <c r="M41" s="42">
        <v>8600</v>
      </c>
      <c r="N41" s="42"/>
      <c r="O41" s="42">
        <f t="shared" si="22"/>
        <v>34400</v>
      </c>
      <c r="P41" s="42">
        <v>34400</v>
      </c>
      <c r="Q41" s="42"/>
      <c r="R41" s="42">
        <f t="shared" si="23"/>
        <v>43000</v>
      </c>
      <c r="S41" s="8">
        <f t="shared" si="24"/>
        <v>0.8</v>
      </c>
      <c r="T41" s="9">
        <f t="shared" si="25"/>
        <v>17200</v>
      </c>
      <c r="U41" s="9" t="e">
        <f t="shared" si="26"/>
        <v>#DIV/0!</v>
      </c>
      <c r="V41" s="17" t="s">
        <v>40</v>
      </c>
      <c r="Y41" s="11" t="s">
        <v>41</v>
      </c>
      <c r="Z41" s="21" t="s">
        <v>42</v>
      </c>
      <c r="AA41" s="54">
        <v>2</v>
      </c>
      <c r="AB41" s="54">
        <v>10</v>
      </c>
      <c r="AC41" s="54">
        <v>0</v>
      </c>
      <c r="AD41" s="54">
        <v>0</v>
      </c>
      <c r="AE41" s="58">
        <f t="shared" si="27"/>
        <v>2000</v>
      </c>
      <c r="AF41" s="58">
        <f t="shared" si="28"/>
        <v>0</v>
      </c>
      <c r="AG41" s="58">
        <f t="shared" si="29"/>
        <v>36400</v>
      </c>
    </row>
    <row r="42" spans="1:33" ht="72" x14ac:dyDescent="0.2">
      <c r="A42" s="34">
        <v>37</v>
      </c>
      <c r="B42" s="19" t="s">
        <v>143</v>
      </c>
      <c r="C42" s="19" t="s">
        <v>144</v>
      </c>
      <c r="D42" s="6" t="s">
        <v>130</v>
      </c>
      <c r="E42" s="6" t="s">
        <v>62</v>
      </c>
      <c r="F42" s="6" t="s">
        <v>63</v>
      </c>
      <c r="G42" s="6" t="s">
        <v>64</v>
      </c>
      <c r="H42" s="7">
        <f t="shared" si="20"/>
        <v>48</v>
      </c>
      <c r="I42" s="7">
        <v>48</v>
      </c>
      <c r="J42" s="7"/>
      <c r="K42" s="7"/>
      <c r="L42" s="42">
        <f t="shared" si="21"/>
        <v>239761</v>
      </c>
      <c r="M42" s="42">
        <v>239761</v>
      </c>
      <c r="N42" s="42"/>
      <c r="O42" s="42">
        <f t="shared" si="22"/>
        <v>959043</v>
      </c>
      <c r="P42" s="42">
        <v>959043</v>
      </c>
      <c r="Q42" s="42"/>
      <c r="R42" s="42">
        <f t="shared" si="23"/>
        <v>1198804</v>
      </c>
      <c r="S42" s="8">
        <f t="shared" si="24"/>
        <v>0.79999983316705647</v>
      </c>
      <c r="T42" s="9">
        <f t="shared" si="25"/>
        <v>19980.0625</v>
      </c>
      <c r="U42" s="9" t="e">
        <f t="shared" si="26"/>
        <v>#DIV/0!</v>
      </c>
      <c r="V42" s="17" t="s">
        <v>40</v>
      </c>
      <c r="Y42" s="11" t="s">
        <v>41</v>
      </c>
      <c r="Z42" s="11" t="s">
        <v>42</v>
      </c>
      <c r="AA42" s="47">
        <v>48</v>
      </c>
      <c r="AB42" s="47">
        <v>4</v>
      </c>
      <c r="AC42" s="47">
        <v>0</v>
      </c>
      <c r="AD42" s="47">
        <v>0</v>
      </c>
      <c r="AE42" s="58">
        <f t="shared" si="27"/>
        <v>19200</v>
      </c>
      <c r="AF42" s="58">
        <f t="shared" si="28"/>
        <v>0</v>
      </c>
      <c r="AG42" s="58">
        <f t="shared" si="29"/>
        <v>978243</v>
      </c>
    </row>
    <row r="43" spans="1:33" ht="84" x14ac:dyDescent="0.2">
      <c r="A43" s="34">
        <v>38</v>
      </c>
      <c r="B43" s="19" t="s">
        <v>145</v>
      </c>
      <c r="C43" s="19" t="s">
        <v>146</v>
      </c>
      <c r="D43" s="6" t="s">
        <v>130</v>
      </c>
      <c r="E43" s="6" t="s">
        <v>63</v>
      </c>
      <c r="F43" s="6" t="s">
        <v>63</v>
      </c>
      <c r="G43" s="6" t="s">
        <v>64</v>
      </c>
      <c r="H43" s="7">
        <f t="shared" si="20"/>
        <v>8</v>
      </c>
      <c r="I43" s="7"/>
      <c r="J43" s="7">
        <v>8</v>
      </c>
      <c r="K43" s="7"/>
      <c r="L43" s="42">
        <f t="shared" si="21"/>
        <v>50000</v>
      </c>
      <c r="M43" s="42">
        <v>50000</v>
      </c>
      <c r="N43" s="42"/>
      <c r="O43" s="42">
        <f t="shared" si="22"/>
        <v>160000</v>
      </c>
      <c r="P43" s="42">
        <v>160000</v>
      </c>
      <c r="Q43" s="42"/>
      <c r="R43" s="42">
        <f t="shared" si="23"/>
        <v>210000</v>
      </c>
      <c r="S43" s="8">
        <f t="shared" si="24"/>
        <v>0.76190476190476186</v>
      </c>
      <c r="T43" s="9">
        <f t="shared" si="25"/>
        <v>20000</v>
      </c>
      <c r="U43" s="9" t="e">
        <f t="shared" si="26"/>
        <v>#DIV/0!</v>
      </c>
      <c r="V43" s="17" t="s">
        <v>40</v>
      </c>
      <c r="Y43" s="11" t="s">
        <v>42</v>
      </c>
      <c r="Z43" s="11" t="s">
        <v>42</v>
      </c>
      <c r="AE43" s="58">
        <f t="shared" si="27"/>
        <v>0</v>
      </c>
      <c r="AF43" s="58">
        <f t="shared" si="28"/>
        <v>0</v>
      </c>
      <c r="AG43" s="58">
        <f t="shared" si="29"/>
        <v>160000</v>
      </c>
    </row>
    <row r="44" spans="1:33" ht="108" x14ac:dyDescent="0.2">
      <c r="A44" s="34">
        <v>39</v>
      </c>
      <c r="B44" s="18" t="s">
        <v>147</v>
      </c>
      <c r="C44" s="18" t="s">
        <v>148</v>
      </c>
      <c r="D44" s="6" t="s">
        <v>130</v>
      </c>
      <c r="E44" s="6" t="s">
        <v>130</v>
      </c>
      <c r="F44" s="6" t="s">
        <v>104</v>
      </c>
      <c r="G44" s="6" t="s">
        <v>64</v>
      </c>
      <c r="H44" s="7">
        <f t="shared" si="20"/>
        <v>30</v>
      </c>
      <c r="I44" s="7">
        <v>30</v>
      </c>
      <c r="J44" s="7"/>
      <c r="K44" s="7"/>
      <c r="L44" s="42">
        <f t="shared" si="21"/>
        <v>328211</v>
      </c>
      <c r="M44" s="42">
        <v>328211</v>
      </c>
      <c r="N44" s="42"/>
      <c r="O44" s="42">
        <f t="shared" si="22"/>
        <v>600000</v>
      </c>
      <c r="P44" s="42">
        <v>600000</v>
      </c>
      <c r="Q44" s="42"/>
      <c r="R44" s="42">
        <f t="shared" si="23"/>
        <v>928211</v>
      </c>
      <c r="S44" s="8">
        <f t="shared" si="24"/>
        <v>0.64640475064398073</v>
      </c>
      <c r="T44" s="9">
        <f t="shared" si="25"/>
        <v>20000</v>
      </c>
      <c r="U44" s="9" t="e">
        <f t="shared" si="26"/>
        <v>#DIV/0!</v>
      </c>
      <c r="V44" s="17" t="s">
        <v>40</v>
      </c>
      <c r="Y44" s="11" t="s">
        <v>41</v>
      </c>
      <c r="Z44" s="11" t="s">
        <v>42</v>
      </c>
      <c r="AE44" s="58">
        <f t="shared" si="27"/>
        <v>0</v>
      </c>
      <c r="AF44" s="58">
        <f t="shared" si="28"/>
        <v>0</v>
      </c>
      <c r="AG44" s="58">
        <f t="shared" si="29"/>
        <v>600000</v>
      </c>
    </row>
    <row r="45" spans="1:33" ht="60" x14ac:dyDescent="0.2">
      <c r="A45" s="34">
        <v>40</v>
      </c>
      <c r="B45" s="5" t="s">
        <v>149</v>
      </c>
      <c r="C45" s="5" t="s">
        <v>150</v>
      </c>
      <c r="D45" s="6" t="s">
        <v>58</v>
      </c>
      <c r="E45" s="6" t="s">
        <v>131</v>
      </c>
      <c r="F45" s="6" t="s">
        <v>59</v>
      </c>
      <c r="G45" s="6" t="s">
        <v>64</v>
      </c>
      <c r="H45" s="7">
        <f>I45+J45+K45</f>
        <v>9</v>
      </c>
      <c r="I45" s="7">
        <v>9</v>
      </c>
      <c r="J45" s="7"/>
      <c r="K45" s="7"/>
      <c r="L45" s="42">
        <f>M45+N45</f>
        <v>45000</v>
      </c>
      <c r="M45" s="42">
        <v>45000</v>
      </c>
      <c r="N45" s="42"/>
      <c r="O45" s="42">
        <f>P45+Q45</f>
        <v>180000</v>
      </c>
      <c r="P45" s="42">
        <v>180000</v>
      </c>
      <c r="Q45" s="42"/>
      <c r="R45" s="42">
        <f>L45+O45</f>
        <v>225000</v>
      </c>
      <c r="S45" s="8">
        <f>O45/R45</f>
        <v>0.8</v>
      </c>
      <c r="T45" s="9">
        <f>P45/(I45+J45)</f>
        <v>20000</v>
      </c>
      <c r="U45" s="9" t="e">
        <f>Q45/K45</f>
        <v>#DIV/0!</v>
      </c>
      <c r="V45" s="17" t="s">
        <v>40</v>
      </c>
      <c r="W45" s="22"/>
      <c r="X45" s="22"/>
      <c r="Y45" s="22" t="s">
        <v>41</v>
      </c>
      <c r="Z45" s="22" t="s">
        <v>42</v>
      </c>
      <c r="AA45" s="50">
        <v>9</v>
      </c>
      <c r="AB45" s="50">
        <v>6</v>
      </c>
      <c r="AC45" s="50"/>
      <c r="AD45" s="50"/>
      <c r="AE45" s="58">
        <f t="shared" si="27"/>
        <v>5400</v>
      </c>
      <c r="AF45" s="58">
        <f t="shared" si="28"/>
        <v>0</v>
      </c>
      <c r="AG45" s="58">
        <f t="shared" si="29"/>
        <v>185400</v>
      </c>
    </row>
    <row r="46" spans="1:33" ht="84" x14ac:dyDescent="0.2">
      <c r="A46" s="34">
        <v>41</v>
      </c>
      <c r="B46" s="5" t="s">
        <v>151</v>
      </c>
      <c r="C46" s="5" t="s">
        <v>152</v>
      </c>
      <c r="D46" s="6" t="s">
        <v>58</v>
      </c>
      <c r="E46" s="6" t="s">
        <v>153</v>
      </c>
      <c r="F46" s="6" t="s">
        <v>37</v>
      </c>
      <c r="G46" s="6" t="s">
        <v>46</v>
      </c>
      <c r="H46" s="7">
        <f t="shared" ref="H46:H64" si="30">I46+J46+K46</f>
        <v>5</v>
      </c>
      <c r="I46" s="7">
        <v>5</v>
      </c>
      <c r="J46" s="7"/>
      <c r="K46" s="7"/>
      <c r="L46" s="42">
        <f t="shared" ref="L46:L64" si="31">M46+N46</f>
        <v>25000</v>
      </c>
      <c r="M46" s="42">
        <v>25000</v>
      </c>
      <c r="N46" s="42"/>
      <c r="O46" s="42">
        <f t="shared" ref="O46:O64" si="32">P46+Q46</f>
        <v>100000</v>
      </c>
      <c r="P46" s="42">
        <v>100000</v>
      </c>
      <c r="Q46" s="42"/>
      <c r="R46" s="42">
        <f t="shared" ref="R46:R64" si="33">L46+O46</f>
        <v>125000</v>
      </c>
      <c r="S46" s="8">
        <f t="shared" ref="S46:S64" si="34">O46/R46</f>
        <v>0.8</v>
      </c>
      <c r="T46" s="9">
        <f t="shared" ref="T46:T64" si="35">P46/(I46+J46)</f>
        <v>20000</v>
      </c>
      <c r="U46" s="9" t="e">
        <f t="shared" ref="U46:U64" si="36">Q46/K46</f>
        <v>#DIV/0!</v>
      </c>
      <c r="V46" s="17" t="s">
        <v>40</v>
      </c>
      <c r="W46" s="22"/>
      <c r="X46" s="22"/>
      <c r="Y46" s="22" t="s">
        <v>41</v>
      </c>
      <c r="Z46" s="22" t="s">
        <v>42</v>
      </c>
      <c r="AA46" s="50">
        <v>5</v>
      </c>
      <c r="AB46" s="50">
        <v>9</v>
      </c>
      <c r="AC46" s="50"/>
      <c r="AD46" s="50"/>
      <c r="AE46" s="58">
        <f t="shared" si="27"/>
        <v>4500</v>
      </c>
      <c r="AF46" s="58">
        <f t="shared" si="28"/>
        <v>0</v>
      </c>
      <c r="AG46" s="58">
        <f t="shared" si="29"/>
        <v>104500</v>
      </c>
    </row>
    <row r="47" spans="1:33" ht="84" x14ac:dyDescent="0.2">
      <c r="A47" s="34">
        <v>42</v>
      </c>
      <c r="B47" s="5" t="s">
        <v>154</v>
      </c>
      <c r="C47" s="5" t="s">
        <v>155</v>
      </c>
      <c r="D47" s="6" t="s">
        <v>58</v>
      </c>
      <c r="E47" s="6" t="s">
        <v>156</v>
      </c>
      <c r="F47" s="6" t="s">
        <v>50</v>
      </c>
      <c r="G47" s="6" t="s">
        <v>39</v>
      </c>
      <c r="H47" s="7">
        <f t="shared" si="30"/>
        <v>50</v>
      </c>
      <c r="I47" s="7">
        <v>50</v>
      </c>
      <c r="J47" s="7"/>
      <c r="K47" s="7"/>
      <c r="L47" s="42">
        <f t="shared" si="31"/>
        <v>250000</v>
      </c>
      <c r="M47" s="42">
        <v>250000</v>
      </c>
      <c r="N47" s="42"/>
      <c r="O47" s="42">
        <f t="shared" si="32"/>
        <v>1000000</v>
      </c>
      <c r="P47" s="42">
        <v>1000000</v>
      </c>
      <c r="Q47" s="42"/>
      <c r="R47" s="42">
        <f t="shared" si="33"/>
        <v>1250000</v>
      </c>
      <c r="S47" s="8">
        <f t="shared" si="34"/>
        <v>0.8</v>
      </c>
      <c r="T47" s="9">
        <f t="shared" si="35"/>
        <v>20000</v>
      </c>
      <c r="U47" s="9" t="e">
        <f t="shared" si="36"/>
        <v>#DIV/0!</v>
      </c>
      <c r="V47" s="17" t="s">
        <v>40</v>
      </c>
      <c r="W47" s="22"/>
      <c r="X47" s="22"/>
      <c r="Y47" s="22" t="s">
        <v>41</v>
      </c>
      <c r="Z47" s="22" t="s">
        <v>42</v>
      </c>
      <c r="AE47" s="58">
        <f t="shared" si="27"/>
        <v>0</v>
      </c>
      <c r="AF47" s="58">
        <f t="shared" si="28"/>
        <v>0</v>
      </c>
      <c r="AG47" s="58">
        <f t="shared" si="29"/>
        <v>1000000</v>
      </c>
    </row>
    <row r="48" spans="1:33" ht="120" x14ac:dyDescent="0.2">
      <c r="A48" s="34">
        <v>43</v>
      </c>
      <c r="B48" s="5" t="s">
        <v>157</v>
      </c>
      <c r="C48" s="5" t="s">
        <v>158</v>
      </c>
      <c r="D48" s="6" t="s">
        <v>58</v>
      </c>
      <c r="E48" s="6" t="s">
        <v>159</v>
      </c>
      <c r="F48" s="6" t="s">
        <v>73</v>
      </c>
      <c r="G48" s="6" t="s">
        <v>46</v>
      </c>
      <c r="H48" s="7">
        <f t="shared" si="30"/>
        <v>18</v>
      </c>
      <c r="I48" s="7"/>
      <c r="J48" s="7">
        <v>18</v>
      </c>
      <c r="K48" s="7"/>
      <c r="L48" s="42">
        <f t="shared" si="31"/>
        <v>39008</v>
      </c>
      <c r="M48" s="42">
        <v>39008</v>
      </c>
      <c r="N48" s="42"/>
      <c r="O48" s="42">
        <f t="shared" si="32"/>
        <v>147428</v>
      </c>
      <c r="P48" s="42">
        <v>147428</v>
      </c>
      <c r="Q48" s="42"/>
      <c r="R48" s="42">
        <f t="shared" si="33"/>
        <v>186436</v>
      </c>
      <c r="S48" s="8">
        <f t="shared" si="34"/>
        <v>0.79077002295693966</v>
      </c>
      <c r="T48" s="9">
        <f t="shared" si="35"/>
        <v>8190.4444444444443</v>
      </c>
      <c r="U48" s="9" t="e">
        <f t="shared" si="36"/>
        <v>#DIV/0!</v>
      </c>
      <c r="V48" s="17" t="s">
        <v>40</v>
      </c>
      <c r="W48" s="22"/>
      <c r="X48" s="22"/>
      <c r="Y48" s="22" t="s">
        <v>41</v>
      </c>
      <c r="Z48" s="22" t="s">
        <v>41</v>
      </c>
      <c r="AA48" s="50">
        <v>18</v>
      </c>
      <c r="AB48" s="50">
        <v>6</v>
      </c>
      <c r="AC48" s="50"/>
      <c r="AD48" s="50"/>
      <c r="AE48" s="58">
        <f t="shared" si="27"/>
        <v>10800</v>
      </c>
      <c r="AF48" s="58">
        <f t="shared" si="28"/>
        <v>0</v>
      </c>
      <c r="AG48" s="58">
        <f t="shared" si="29"/>
        <v>158228</v>
      </c>
    </row>
    <row r="49" spans="1:33" ht="72" x14ac:dyDescent="0.2">
      <c r="A49" s="34">
        <v>44</v>
      </c>
      <c r="B49" s="5" t="s">
        <v>160</v>
      </c>
      <c r="C49" s="5" t="s">
        <v>161</v>
      </c>
      <c r="D49" s="6" t="s">
        <v>58</v>
      </c>
      <c r="E49" s="6" t="s">
        <v>159</v>
      </c>
      <c r="F49" s="6" t="s">
        <v>77</v>
      </c>
      <c r="G49" s="6" t="s">
        <v>46</v>
      </c>
      <c r="H49" s="7">
        <f t="shared" si="30"/>
        <v>30</v>
      </c>
      <c r="I49" s="7"/>
      <c r="J49" s="7">
        <v>30</v>
      </c>
      <c r="K49" s="7"/>
      <c r="L49" s="42">
        <f t="shared" si="31"/>
        <v>150000</v>
      </c>
      <c r="M49" s="42">
        <v>150000</v>
      </c>
      <c r="N49" s="42"/>
      <c r="O49" s="42">
        <f t="shared" si="32"/>
        <v>600000</v>
      </c>
      <c r="P49" s="42">
        <v>600000</v>
      </c>
      <c r="Q49" s="42"/>
      <c r="R49" s="42">
        <f t="shared" si="33"/>
        <v>750000</v>
      </c>
      <c r="S49" s="8">
        <f t="shared" si="34"/>
        <v>0.8</v>
      </c>
      <c r="T49" s="9">
        <f t="shared" si="35"/>
        <v>20000</v>
      </c>
      <c r="U49" s="9" t="e">
        <f t="shared" si="36"/>
        <v>#DIV/0!</v>
      </c>
      <c r="V49" s="17" t="s">
        <v>40</v>
      </c>
      <c r="W49" s="22"/>
      <c r="X49" s="22"/>
      <c r="Y49" s="22" t="s">
        <v>41</v>
      </c>
      <c r="Z49" s="22" t="s">
        <v>41</v>
      </c>
      <c r="AA49" s="50">
        <v>30</v>
      </c>
      <c r="AB49" s="50">
        <v>4</v>
      </c>
      <c r="AC49" s="50"/>
      <c r="AD49" s="50"/>
      <c r="AE49" s="58">
        <f t="shared" si="27"/>
        <v>12000</v>
      </c>
      <c r="AF49" s="58">
        <f t="shared" si="28"/>
        <v>0</v>
      </c>
      <c r="AG49" s="58">
        <f t="shared" si="29"/>
        <v>612000</v>
      </c>
    </row>
    <row r="50" spans="1:33" ht="72" x14ac:dyDescent="0.2">
      <c r="A50" s="34">
        <v>45</v>
      </c>
      <c r="B50" s="5" t="s">
        <v>162</v>
      </c>
      <c r="C50" s="5" t="s">
        <v>163</v>
      </c>
      <c r="D50" s="6" t="s">
        <v>58</v>
      </c>
      <c r="E50" s="6" t="s">
        <v>164</v>
      </c>
      <c r="F50" s="6" t="s">
        <v>37</v>
      </c>
      <c r="G50" s="6" t="s">
        <v>39</v>
      </c>
      <c r="H50" s="7">
        <f t="shared" si="30"/>
        <v>60</v>
      </c>
      <c r="I50" s="7">
        <v>60</v>
      </c>
      <c r="J50" s="7"/>
      <c r="K50" s="7"/>
      <c r="L50" s="42">
        <f t="shared" si="31"/>
        <v>2000000</v>
      </c>
      <c r="M50" s="42">
        <v>2000000</v>
      </c>
      <c r="N50" s="42"/>
      <c r="O50" s="42">
        <f t="shared" si="32"/>
        <v>1200000</v>
      </c>
      <c r="P50" s="42">
        <v>1200000</v>
      </c>
      <c r="Q50" s="42"/>
      <c r="R50" s="42">
        <f t="shared" si="33"/>
        <v>3200000</v>
      </c>
      <c r="S50" s="8">
        <f t="shared" si="34"/>
        <v>0.375</v>
      </c>
      <c r="T50" s="9">
        <f t="shared" si="35"/>
        <v>20000</v>
      </c>
      <c r="U50" s="9" t="e">
        <f t="shared" si="36"/>
        <v>#DIV/0!</v>
      </c>
      <c r="V50" s="17" t="s">
        <v>40</v>
      </c>
      <c r="W50" s="22"/>
      <c r="X50" s="22"/>
      <c r="Y50" s="22" t="s">
        <v>41</v>
      </c>
      <c r="Z50" s="22" t="s">
        <v>42</v>
      </c>
      <c r="AE50" s="58">
        <f t="shared" si="27"/>
        <v>0</v>
      </c>
      <c r="AF50" s="58">
        <f t="shared" si="28"/>
        <v>0</v>
      </c>
      <c r="AG50" s="58">
        <f t="shared" si="29"/>
        <v>1200000</v>
      </c>
    </row>
    <row r="51" spans="1:33" ht="72" x14ac:dyDescent="0.2">
      <c r="A51" s="34">
        <v>46</v>
      </c>
      <c r="B51" s="5" t="s">
        <v>165</v>
      </c>
      <c r="C51" s="5" t="s">
        <v>166</v>
      </c>
      <c r="D51" s="6" t="s">
        <v>58</v>
      </c>
      <c r="E51" s="6" t="s">
        <v>130</v>
      </c>
      <c r="F51" s="6" t="s">
        <v>59</v>
      </c>
      <c r="G51" s="6" t="s">
        <v>46</v>
      </c>
      <c r="H51" s="7">
        <f t="shared" si="30"/>
        <v>45</v>
      </c>
      <c r="I51" s="7">
        <v>45</v>
      </c>
      <c r="J51" s="7"/>
      <c r="K51" s="7"/>
      <c r="L51" s="42">
        <f t="shared" si="31"/>
        <v>482000</v>
      </c>
      <c r="M51" s="42">
        <v>482000</v>
      </c>
      <c r="N51" s="42"/>
      <c r="O51" s="42">
        <f t="shared" si="32"/>
        <v>900000</v>
      </c>
      <c r="P51" s="42">
        <v>900000</v>
      </c>
      <c r="Q51" s="42"/>
      <c r="R51" s="42">
        <f t="shared" si="33"/>
        <v>1382000</v>
      </c>
      <c r="S51" s="8">
        <f t="shared" si="34"/>
        <v>0.65123010130246017</v>
      </c>
      <c r="T51" s="9">
        <f t="shared" si="35"/>
        <v>20000</v>
      </c>
      <c r="U51" s="9" t="e">
        <f t="shared" si="36"/>
        <v>#DIV/0!</v>
      </c>
      <c r="V51" s="17" t="s">
        <v>40</v>
      </c>
      <c r="W51" s="22"/>
      <c r="X51" s="22"/>
      <c r="Y51" s="22" t="s">
        <v>41</v>
      </c>
      <c r="Z51" s="22" t="s">
        <v>41</v>
      </c>
      <c r="AA51" s="48">
        <v>45</v>
      </c>
      <c r="AB51" s="48">
        <v>3</v>
      </c>
      <c r="AC51" s="48"/>
      <c r="AD51" s="48"/>
      <c r="AE51" s="58">
        <f t="shared" si="27"/>
        <v>13500</v>
      </c>
      <c r="AF51" s="58">
        <f t="shared" si="28"/>
        <v>0</v>
      </c>
      <c r="AG51" s="58">
        <f t="shared" si="29"/>
        <v>913500</v>
      </c>
    </row>
    <row r="52" spans="1:33" ht="72" x14ac:dyDescent="0.2">
      <c r="A52" s="34">
        <v>47</v>
      </c>
      <c r="B52" s="5" t="s">
        <v>167</v>
      </c>
      <c r="C52" s="5" t="s">
        <v>168</v>
      </c>
      <c r="D52" s="6" t="s">
        <v>58</v>
      </c>
      <c r="E52" s="6" t="s">
        <v>90</v>
      </c>
      <c r="F52" s="6" t="s">
        <v>77</v>
      </c>
      <c r="G52" s="6" t="s">
        <v>46</v>
      </c>
      <c r="H52" s="7">
        <f t="shared" si="30"/>
        <v>30</v>
      </c>
      <c r="I52" s="7">
        <v>30</v>
      </c>
      <c r="J52" s="7"/>
      <c r="K52" s="7"/>
      <c r="L52" s="42">
        <f t="shared" si="31"/>
        <v>159600</v>
      </c>
      <c r="M52" s="42">
        <v>159600</v>
      </c>
      <c r="N52" s="42"/>
      <c r="O52" s="42">
        <f t="shared" si="32"/>
        <v>600000</v>
      </c>
      <c r="P52" s="42">
        <v>600000</v>
      </c>
      <c r="Q52" s="42"/>
      <c r="R52" s="42">
        <f t="shared" si="33"/>
        <v>759600</v>
      </c>
      <c r="S52" s="8">
        <f t="shared" si="34"/>
        <v>0.78988941548183256</v>
      </c>
      <c r="T52" s="9">
        <f t="shared" si="35"/>
        <v>20000</v>
      </c>
      <c r="U52" s="9" t="e">
        <f t="shared" si="36"/>
        <v>#DIV/0!</v>
      </c>
      <c r="V52" s="17" t="s">
        <v>40</v>
      </c>
      <c r="W52" s="22"/>
      <c r="X52" s="22"/>
      <c r="Y52" s="22" t="s">
        <v>41</v>
      </c>
      <c r="Z52" s="22" t="s">
        <v>42</v>
      </c>
      <c r="AA52" s="48">
        <v>30</v>
      </c>
      <c r="AB52" s="48">
        <v>3</v>
      </c>
      <c r="AC52" s="48"/>
      <c r="AD52" s="48"/>
      <c r="AE52" s="58">
        <f t="shared" si="27"/>
        <v>9000</v>
      </c>
      <c r="AF52" s="58">
        <f t="shared" si="28"/>
        <v>0</v>
      </c>
      <c r="AG52" s="58">
        <f t="shared" si="29"/>
        <v>609000</v>
      </c>
    </row>
    <row r="53" spans="1:33" ht="60" x14ac:dyDescent="0.2">
      <c r="A53" s="34">
        <v>48</v>
      </c>
      <c r="B53" s="5" t="s">
        <v>169</v>
      </c>
      <c r="C53" s="5" t="s">
        <v>170</v>
      </c>
      <c r="D53" s="6" t="s">
        <v>58</v>
      </c>
      <c r="E53" s="6" t="s">
        <v>153</v>
      </c>
      <c r="F53" s="6" t="s">
        <v>77</v>
      </c>
      <c r="G53" s="6" t="s">
        <v>171</v>
      </c>
      <c r="H53" s="7">
        <f t="shared" si="30"/>
        <v>20</v>
      </c>
      <c r="I53" s="7">
        <v>20</v>
      </c>
      <c r="J53" s="7"/>
      <c r="K53" s="7"/>
      <c r="L53" s="42">
        <f t="shared" si="31"/>
        <v>600000</v>
      </c>
      <c r="M53" s="42">
        <v>600000</v>
      </c>
      <c r="N53" s="42"/>
      <c r="O53" s="42">
        <f t="shared" si="32"/>
        <v>400000</v>
      </c>
      <c r="P53" s="42">
        <v>400000</v>
      </c>
      <c r="Q53" s="42"/>
      <c r="R53" s="42">
        <f t="shared" si="33"/>
        <v>1000000</v>
      </c>
      <c r="S53" s="8">
        <f t="shared" si="34"/>
        <v>0.4</v>
      </c>
      <c r="T53" s="9">
        <f t="shared" si="35"/>
        <v>20000</v>
      </c>
      <c r="U53" s="9" t="e">
        <f t="shared" si="36"/>
        <v>#DIV/0!</v>
      </c>
      <c r="V53" s="17" t="s">
        <v>40</v>
      </c>
      <c r="W53" s="22"/>
      <c r="X53" s="22"/>
      <c r="Y53" s="22" t="s">
        <v>41</v>
      </c>
      <c r="Z53" s="22" t="s">
        <v>42</v>
      </c>
      <c r="AE53" s="58">
        <f t="shared" si="27"/>
        <v>0</v>
      </c>
      <c r="AF53" s="58">
        <f t="shared" si="28"/>
        <v>0</v>
      </c>
      <c r="AG53" s="58">
        <f t="shared" si="29"/>
        <v>400000</v>
      </c>
    </row>
    <row r="54" spans="1:33" ht="96" x14ac:dyDescent="0.2">
      <c r="A54" s="34">
        <v>49</v>
      </c>
      <c r="B54" s="5" t="s">
        <v>172</v>
      </c>
      <c r="C54" s="5" t="s">
        <v>173</v>
      </c>
      <c r="D54" s="6" t="s">
        <v>58</v>
      </c>
      <c r="E54" s="6" t="s">
        <v>127</v>
      </c>
      <c r="F54" s="6" t="s">
        <v>37</v>
      </c>
      <c r="G54" s="6" t="s">
        <v>39</v>
      </c>
      <c r="H54" s="7">
        <f t="shared" si="30"/>
        <v>150</v>
      </c>
      <c r="I54" s="7">
        <v>150</v>
      </c>
      <c r="J54" s="7"/>
      <c r="K54" s="7"/>
      <c r="L54" s="42">
        <f t="shared" si="31"/>
        <v>522150</v>
      </c>
      <c r="M54" s="42">
        <v>522150</v>
      </c>
      <c r="N54" s="42"/>
      <c r="O54" s="42">
        <f t="shared" si="32"/>
        <v>2061094</v>
      </c>
      <c r="P54" s="42">
        <v>2061094</v>
      </c>
      <c r="Q54" s="42"/>
      <c r="R54" s="42">
        <f t="shared" si="33"/>
        <v>2583244</v>
      </c>
      <c r="S54" s="8">
        <f t="shared" si="34"/>
        <v>0.79787042958388754</v>
      </c>
      <c r="T54" s="9">
        <f t="shared" si="35"/>
        <v>13740.626666666667</v>
      </c>
      <c r="U54" s="9" t="e">
        <f t="shared" si="36"/>
        <v>#DIV/0!</v>
      </c>
      <c r="V54" s="17" t="s">
        <v>40</v>
      </c>
      <c r="W54" s="22"/>
      <c r="X54" s="22"/>
      <c r="Y54" s="22" t="s">
        <v>41</v>
      </c>
      <c r="Z54" s="22" t="s">
        <v>42</v>
      </c>
      <c r="AA54" s="48">
        <v>150</v>
      </c>
      <c r="AB54" s="48">
        <v>4</v>
      </c>
      <c r="AC54" s="48"/>
      <c r="AD54" s="48"/>
      <c r="AE54" s="58">
        <f t="shared" si="27"/>
        <v>60000</v>
      </c>
      <c r="AF54" s="58">
        <f t="shared" si="28"/>
        <v>0</v>
      </c>
      <c r="AG54" s="58">
        <f t="shared" si="29"/>
        <v>2121094</v>
      </c>
    </row>
    <row r="55" spans="1:33" ht="96" x14ac:dyDescent="0.2">
      <c r="A55" s="34">
        <v>50</v>
      </c>
      <c r="B55" s="5" t="s">
        <v>174</v>
      </c>
      <c r="C55" s="5" t="s">
        <v>175</v>
      </c>
      <c r="D55" s="6" t="s">
        <v>58</v>
      </c>
      <c r="E55" s="6" t="s">
        <v>176</v>
      </c>
      <c r="F55" s="6" t="s">
        <v>73</v>
      </c>
      <c r="G55" s="6" t="s">
        <v>109</v>
      </c>
      <c r="H55" s="7">
        <f t="shared" si="30"/>
        <v>96</v>
      </c>
      <c r="I55" s="7">
        <v>96</v>
      </c>
      <c r="J55" s="7"/>
      <c r="K55" s="7"/>
      <c r="L55" s="42">
        <f t="shared" si="31"/>
        <v>1139000</v>
      </c>
      <c r="M55" s="42">
        <v>1139000</v>
      </c>
      <c r="N55" s="42"/>
      <c r="O55" s="42">
        <f t="shared" si="32"/>
        <v>1920000</v>
      </c>
      <c r="P55" s="42">
        <v>1920000</v>
      </c>
      <c r="Q55" s="42"/>
      <c r="R55" s="42">
        <f t="shared" si="33"/>
        <v>3059000</v>
      </c>
      <c r="S55" s="8">
        <f t="shared" si="34"/>
        <v>0.6276560967636482</v>
      </c>
      <c r="T55" s="9">
        <f t="shared" si="35"/>
        <v>20000</v>
      </c>
      <c r="U55" s="9" t="e">
        <f t="shared" si="36"/>
        <v>#DIV/0!</v>
      </c>
      <c r="V55" s="17" t="s">
        <v>40</v>
      </c>
      <c r="W55" s="22"/>
      <c r="X55" s="22"/>
      <c r="Y55" s="22" t="s">
        <v>70</v>
      </c>
      <c r="Z55" s="22" t="s">
        <v>42</v>
      </c>
      <c r="AE55" s="58">
        <f t="shared" si="27"/>
        <v>0</v>
      </c>
      <c r="AF55" s="58">
        <f t="shared" si="28"/>
        <v>0</v>
      </c>
      <c r="AG55" s="58">
        <f t="shared" si="29"/>
        <v>1920000</v>
      </c>
    </row>
    <row r="56" spans="1:33" ht="108" x14ac:dyDescent="0.2">
      <c r="A56" s="34">
        <v>51</v>
      </c>
      <c r="B56" s="5" t="s">
        <v>177</v>
      </c>
      <c r="C56" s="5" t="s">
        <v>178</v>
      </c>
      <c r="D56" s="6" t="s">
        <v>58</v>
      </c>
      <c r="E56" s="6" t="s">
        <v>130</v>
      </c>
      <c r="F56" s="6" t="s">
        <v>112</v>
      </c>
      <c r="G56" s="6" t="s">
        <v>46</v>
      </c>
      <c r="H56" s="7">
        <f t="shared" si="30"/>
        <v>40</v>
      </c>
      <c r="I56" s="7">
        <v>40</v>
      </c>
      <c r="J56" s="7"/>
      <c r="K56" s="7"/>
      <c r="L56" s="42">
        <f t="shared" si="31"/>
        <v>839430.57</v>
      </c>
      <c r="M56" s="42">
        <v>839430.57</v>
      </c>
      <c r="N56" s="42"/>
      <c r="O56" s="42">
        <f t="shared" si="32"/>
        <v>800000</v>
      </c>
      <c r="P56" s="42">
        <v>800000</v>
      </c>
      <c r="Q56" s="42"/>
      <c r="R56" s="42">
        <f t="shared" si="33"/>
        <v>1639430.5699999998</v>
      </c>
      <c r="S56" s="8">
        <f t="shared" si="34"/>
        <v>0.48797430927495761</v>
      </c>
      <c r="T56" s="9">
        <f t="shared" si="35"/>
        <v>20000</v>
      </c>
      <c r="U56" s="9" t="e">
        <f t="shared" si="36"/>
        <v>#DIV/0!</v>
      </c>
      <c r="V56" s="17" t="s">
        <v>40</v>
      </c>
      <c r="W56" s="22"/>
      <c r="X56" s="22"/>
      <c r="Y56" s="22" t="s">
        <v>41</v>
      </c>
      <c r="Z56" s="22" t="s">
        <v>41</v>
      </c>
      <c r="AE56" s="58">
        <f t="shared" si="27"/>
        <v>0</v>
      </c>
      <c r="AF56" s="58">
        <f t="shared" si="28"/>
        <v>0</v>
      </c>
      <c r="AG56" s="58">
        <f t="shared" si="29"/>
        <v>800000</v>
      </c>
    </row>
    <row r="57" spans="1:33" ht="84" x14ac:dyDescent="0.2">
      <c r="A57" s="34">
        <v>52</v>
      </c>
      <c r="B57" s="5" t="s">
        <v>179</v>
      </c>
      <c r="C57" s="5" t="s">
        <v>180</v>
      </c>
      <c r="D57" s="6" t="s">
        <v>58</v>
      </c>
      <c r="E57" s="6" t="s">
        <v>181</v>
      </c>
      <c r="F57" s="6" t="s">
        <v>74</v>
      </c>
      <c r="G57" s="6" t="s">
        <v>46</v>
      </c>
      <c r="H57" s="7">
        <f t="shared" si="30"/>
        <v>50</v>
      </c>
      <c r="I57" s="7">
        <v>50</v>
      </c>
      <c r="J57" s="7"/>
      <c r="K57" s="7"/>
      <c r="L57" s="42">
        <f t="shared" si="31"/>
        <v>250000</v>
      </c>
      <c r="M57" s="42">
        <v>250000</v>
      </c>
      <c r="N57" s="42"/>
      <c r="O57" s="42">
        <f t="shared" si="32"/>
        <v>1000000</v>
      </c>
      <c r="P57" s="42">
        <v>1000000</v>
      </c>
      <c r="Q57" s="42"/>
      <c r="R57" s="42">
        <f t="shared" si="33"/>
        <v>1250000</v>
      </c>
      <c r="S57" s="8">
        <f t="shared" si="34"/>
        <v>0.8</v>
      </c>
      <c r="T57" s="9">
        <f t="shared" si="35"/>
        <v>20000</v>
      </c>
      <c r="U57" s="9" t="e">
        <f t="shared" si="36"/>
        <v>#DIV/0!</v>
      </c>
      <c r="V57" s="17" t="s">
        <v>40</v>
      </c>
      <c r="W57" s="22"/>
      <c r="X57" s="22"/>
      <c r="Y57" s="22" t="s">
        <v>41</v>
      </c>
      <c r="Z57" s="22" t="s">
        <v>41</v>
      </c>
      <c r="AE57" s="58">
        <f t="shared" si="27"/>
        <v>0</v>
      </c>
      <c r="AF57" s="58">
        <f t="shared" si="28"/>
        <v>0</v>
      </c>
      <c r="AG57" s="58">
        <f t="shared" si="29"/>
        <v>1000000</v>
      </c>
    </row>
    <row r="58" spans="1:33" ht="72" x14ac:dyDescent="0.2">
      <c r="A58" s="34">
        <v>53</v>
      </c>
      <c r="B58" s="5" t="s">
        <v>182</v>
      </c>
      <c r="C58" s="9" t="s">
        <v>183</v>
      </c>
      <c r="D58" s="23" t="s">
        <v>58</v>
      </c>
      <c r="E58" s="23" t="s">
        <v>53</v>
      </c>
      <c r="F58" s="23" t="s">
        <v>50</v>
      </c>
      <c r="G58" s="23" t="s">
        <v>39</v>
      </c>
      <c r="H58" s="7">
        <f t="shared" si="30"/>
        <v>30</v>
      </c>
      <c r="I58" s="7">
        <v>30</v>
      </c>
      <c r="J58" s="7"/>
      <c r="K58" s="7"/>
      <c r="L58" s="42">
        <f t="shared" si="31"/>
        <v>370813</v>
      </c>
      <c r="M58" s="42">
        <v>370813</v>
      </c>
      <c r="N58" s="42"/>
      <c r="O58" s="42">
        <f t="shared" si="32"/>
        <v>600000</v>
      </c>
      <c r="P58" s="42">
        <v>600000</v>
      </c>
      <c r="Q58" s="42"/>
      <c r="R58" s="42">
        <f t="shared" si="33"/>
        <v>970813</v>
      </c>
      <c r="S58" s="8">
        <f t="shared" si="34"/>
        <v>0.61803869540271916</v>
      </c>
      <c r="T58" s="9">
        <f t="shared" si="35"/>
        <v>20000</v>
      </c>
      <c r="U58" s="9" t="e">
        <f t="shared" si="36"/>
        <v>#DIV/0!</v>
      </c>
      <c r="V58" s="17" t="s">
        <v>40</v>
      </c>
      <c r="W58" s="22"/>
      <c r="X58" s="22"/>
      <c r="Y58" s="22" t="s">
        <v>42</v>
      </c>
      <c r="Z58" s="22" t="s">
        <v>42</v>
      </c>
      <c r="AA58" s="51">
        <v>30</v>
      </c>
      <c r="AB58" s="51">
        <v>3</v>
      </c>
      <c r="AC58" s="51"/>
      <c r="AD58" s="51"/>
      <c r="AE58" s="58">
        <f t="shared" si="27"/>
        <v>9000</v>
      </c>
      <c r="AF58" s="58">
        <f t="shared" si="28"/>
        <v>0</v>
      </c>
      <c r="AG58" s="58">
        <f t="shared" si="29"/>
        <v>609000</v>
      </c>
    </row>
    <row r="59" spans="1:33" ht="48" x14ac:dyDescent="0.2">
      <c r="A59" s="34">
        <v>54</v>
      </c>
      <c r="B59" s="5" t="s">
        <v>184</v>
      </c>
      <c r="C59" s="9" t="s">
        <v>183</v>
      </c>
      <c r="D59" s="23" t="s">
        <v>58</v>
      </c>
      <c r="E59" s="23" t="s">
        <v>53</v>
      </c>
      <c r="F59" s="23" t="s">
        <v>50</v>
      </c>
      <c r="G59" s="23" t="s">
        <v>39</v>
      </c>
      <c r="H59" s="7">
        <f t="shared" si="30"/>
        <v>150</v>
      </c>
      <c r="I59" s="7">
        <v>150</v>
      </c>
      <c r="J59" s="7"/>
      <c r="K59" s="7"/>
      <c r="L59" s="42">
        <f t="shared" si="31"/>
        <v>2210727</v>
      </c>
      <c r="M59" s="42">
        <v>2210727</v>
      </c>
      <c r="N59" s="42"/>
      <c r="O59" s="42">
        <f t="shared" si="32"/>
        <v>3000000</v>
      </c>
      <c r="P59" s="42">
        <v>3000000</v>
      </c>
      <c r="Q59" s="42"/>
      <c r="R59" s="42">
        <f t="shared" si="33"/>
        <v>5210727</v>
      </c>
      <c r="S59" s="8">
        <f t="shared" si="34"/>
        <v>0.57573540122136513</v>
      </c>
      <c r="T59" s="9">
        <f t="shared" si="35"/>
        <v>20000</v>
      </c>
      <c r="U59" s="9" t="e">
        <f t="shared" si="36"/>
        <v>#DIV/0!</v>
      </c>
      <c r="V59" s="17" t="s">
        <v>40</v>
      </c>
      <c r="W59" s="22"/>
      <c r="X59" s="22"/>
      <c r="Y59" s="22" t="s">
        <v>42</v>
      </c>
      <c r="Z59" s="22" t="s">
        <v>42</v>
      </c>
      <c r="AE59" s="58">
        <f t="shared" si="27"/>
        <v>0</v>
      </c>
      <c r="AF59" s="58">
        <f t="shared" si="28"/>
        <v>0</v>
      </c>
      <c r="AG59" s="58">
        <f t="shared" si="29"/>
        <v>3000000</v>
      </c>
    </row>
    <row r="60" spans="1:33" ht="48" x14ac:dyDescent="0.2">
      <c r="A60" s="34">
        <v>55</v>
      </c>
      <c r="B60" s="36" t="s">
        <v>185</v>
      </c>
      <c r="C60" s="9" t="s">
        <v>183</v>
      </c>
      <c r="D60" s="23" t="s">
        <v>58</v>
      </c>
      <c r="E60" s="23" t="s">
        <v>53</v>
      </c>
      <c r="F60" s="23" t="s">
        <v>50</v>
      </c>
      <c r="G60" s="23" t="s">
        <v>39</v>
      </c>
      <c r="H60" s="7">
        <f t="shared" si="30"/>
        <v>150</v>
      </c>
      <c r="I60" s="7">
        <v>150</v>
      </c>
      <c r="J60" s="7"/>
      <c r="K60" s="7"/>
      <c r="L60" s="42">
        <f t="shared" si="31"/>
        <v>600000</v>
      </c>
      <c r="M60" s="42">
        <v>600000</v>
      </c>
      <c r="N60" s="42"/>
      <c r="O60" s="42">
        <f t="shared" si="32"/>
        <v>900000</v>
      </c>
      <c r="P60" s="42">
        <v>900000</v>
      </c>
      <c r="Q60" s="42"/>
      <c r="R60" s="42">
        <f t="shared" si="33"/>
        <v>1500000</v>
      </c>
      <c r="S60" s="8">
        <f t="shared" si="34"/>
        <v>0.6</v>
      </c>
      <c r="T60" s="9">
        <f t="shared" si="35"/>
        <v>6000</v>
      </c>
      <c r="U60" s="9" t="e">
        <f t="shared" si="36"/>
        <v>#DIV/0!</v>
      </c>
      <c r="V60" s="17" t="s">
        <v>40</v>
      </c>
      <c r="W60" s="22"/>
      <c r="X60" s="22"/>
      <c r="Y60" s="22" t="s">
        <v>42</v>
      </c>
      <c r="Z60" s="22" t="s">
        <v>42</v>
      </c>
      <c r="AE60" s="58">
        <f t="shared" si="27"/>
        <v>0</v>
      </c>
      <c r="AF60" s="58">
        <f t="shared" si="28"/>
        <v>0</v>
      </c>
      <c r="AG60" s="58">
        <f t="shared" si="29"/>
        <v>900000</v>
      </c>
    </row>
    <row r="61" spans="1:33" ht="60" x14ac:dyDescent="0.2">
      <c r="A61" s="34">
        <v>56</v>
      </c>
      <c r="B61" s="36" t="s">
        <v>186</v>
      </c>
      <c r="C61" s="9" t="s">
        <v>183</v>
      </c>
      <c r="D61" s="23" t="s">
        <v>58</v>
      </c>
      <c r="E61" s="23" t="s">
        <v>53</v>
      </c>
      <c r="F61" s="23" t="s">
        <v>50</v>
      </c>
      <c r="G61" s="23" t="s">
        <v>39</v>
      </c>
      <c r="H61" s="7">
        <f t="shared" si="30"/>
        <v>150</v>
      </c>
      <c r="I61" s="7">
        <v>150</v>
      </c>
      <c r="J61" s="7"/>
      <c r="K61" s="7"/>
      <c r="L61" s="42">
        <f t="shared" si="31"/>
        <v>400000</v>
      </c>
      <c r="M61" s="42">
        <v>400000</v>
      </c>
      <c r="N61" s="42"/>
      <c r="O61" s="42">
        <f t="shared" si="32"/>
        <v>1600000</v>
      </c>
      <c r="P61" s="42">
        <v>1600000</v>
      </c>
      <c r="Q61" s="42"/>
      <c r="R61" s="42">
        <f t="shared" si="33"/>
        <v>2000000</v>
      </c>
      <c r="S61" s="8">
        <f t="shared" si="34"/>
        <v>0.8</v>
      </c>
      <c r="T61" s="9">
        <f t="shared" si="35"/>
        <v>10666.666666666666</v>
      </c>
      <c r="U61" s="9" t="e">
        <f t="shared" si="36"/>
        <v>#DIV/0!</v>
      </c>
      <c r="V61" s="17" t="s">
        <v>40</v>
      </c>
      <c r="W61" s="22"/>
      <c r="X61" s="22"/>
      <c r="Y61" s="22" t="s">
        <v>42</v>
      </c>
      <c r="Z61" s="22" t="s">
        <v>42</v>
      </c>
      <c r="AE61" s="58">
        <f t="shared" si="27"/>
        <v>0</v>
      </c>
      <c r="AF61" s="58">
        <f t="shared" si="28"/>
        <v>0</v>
      </c>
      <c r="AG61" s="58">
        <f t="shared" si="29"/>
        <v>1600000</v>
      </c>
    </row>
    <row r="62" spans="1:33" ht="60" x14ac:dyDescent="0.2">
      <c r="A62" s="34">
        <v>57</v>
      </c>
      <c r="B62" s="36" t="s">
        <v>187</v>
      </c>
      <c r="C62" s="9" t="s">
        <v>183</v>
      </c>
      <c r="D62" s="23" t="s">
        <v>58</v>
      </c>
      <c r="E62" s="23" t="s">
        <v>53</v>
      </c>
      <c r="F62" s="23" t="s">
        <v>50</v>
      </c>
      <c r="G62" s="23" t="s">
        <v>39</v>
      </c>
      <c r="H62" s="7">
        <f t="shared" si="30"/>
        <v>150</v>
      </c>
      <c r="I62" s="7">
        <v>150</v>
      </c>
      <c r="J62" s="7"/>
      <c r="K62" s="7"/>
      <c r="L62" s="42">
        <f t="shared" si="31"/>
        <v>1690000</v>
      </c>
      <c r="M62" s="42">
        <v>1690000</v>
      </c>
      <c r="N62" s="42"/>
      <c r="O62" s="42">
        <f t="shared" si="32"/>
        <v>3000000</v>
      </c>
      <c r="P62" s="42">
        <v>3000000</v>
      </c>
      <c r="Q62" s="42"/>
      <c r="R62" s="42">
        <f t="shared" si="33"/>
        <v>4690000</v>
      </c>
      <c r="S62" s="8">
        <f t="shared" si="34"/>
        <v>0.63965884861407252</v>
      </c>
      <c r="T62" s="9">
        <f t="shared" si="35"/>
        <v>20000</v>
      </c>
      <c r="U62" s="9" t="e">
        <f t="shared" si="36"/>
        <v>#DIV/0!</v>
      </c>
      <c r="V62" s="17" t="s">
        <v>40</v>
      </c>
      <c r="W62" s="22"/>
      <c r="X62" s="22"/>
      <c r="Y62" s="22" t="s">
        <v>42</v>
      </c>
      <c r="Z62" s="22" t="s">
        <v>42</v>
      </c>
      <c r="AE62" s="58">
        <f t="shared" si="27"/>
        <v>0</v>
      </c>
      <c r="AF62" s="58">
        <f t="shared" si="28"/>
        <v>0</v>
      </c>
      <c r="AG62" s="58">
        <f t="shared" si="29"/>
        <v>3000000</v>
      </c>
    </row>
    <row r="63" spans="1:33" ht="60" x14ac:dyDescent="0.2">
      <c r="A63" s="34">
        <v>58</v>
      </c>
      <c r="B63" s="36" t="s">
        <v>188</v>
      </c>
      <c r="C63" s="9" t="s">
        <v>183</v>
      </c>
      <c r="D63" s="23" t="s">
        <v>58</v>
      </c>
      <c r="E63" s="23" t="s">
        <v>53</v>
      </c>
      <c r="F63" s="23" t="s">
        <v>50</v>
      </c>
      <c r="G63" s="23" t="s">
        <v>39</v>
      </c>
      <c r="H63" s="7">
        <f t="shared" si="30"/>
        <v>150</v>
      </c>
      <c r="I63" s="7">
        <v>150</v>
      </c>
      <c r="J63" s="7"/>
      <c r="K63" s="7"/>
      <c r="L63" s="42">
        <f t="shared" si="31"/>
        <v>2612609</v>
      </c>
      <c r="M63" s="42">
        <v>2612609</v>
      </c>
      <c r="N63" s="42"/>
      <c r="O63" s="42">
        <f t="shared" si="32"/>
        <v>3000000</v>
      </c>
      <c r="P63" s="42">
        <v>3000000</v>
      </c>
      <c r="Q63" s="42"/>
      <c r="R63" s="42">
        <f t="shared" si="33"/>
        <v>5612609</v>
      </c>
      <c r="S63" s="8">
        <f t="shared" si="34"/>
        <v>0.53451077742989039</v>
      </c>
      <c r="T63" s="9">
        <f t="shared" si="35"/>
        <v>20000</v>
      </c>
      <c r="U63" s="9" t="e">
        <f t="shared" si="36"/>
        <v>#DIV/0!</v>
      </c>
      <c r="V63" s="17" t="s">
        <v>40</v>
      </c>
      <c r="W63" s="22"/>
      <c r="X63" s="22"/>
      <c r="Y63" s="22" t="s">
        <v>42</v>
      </c>
      <c r="Z63" s="22" t="s">
        <v>42</v>
      </c>
      <c r="AE63" s="58">
        <f t="shared" si="27"/>
        <v>0</v>
      </c>
      <c r="AF63" s="58">
        <f t="shared" si="28"/>
        <v>0</v>
      </c>
      <c r="AG63" s="58">
        <f t="shared" si="29"/>
        <v>3000000</v>
      </c>
    </row>
    <row r="64" spans="1:33" ht="84" x14ac:dyDescent="0.2">
      <c r="A64" s="34">
        <v>59</v>
      </c>
      <c r="B64" s="36" t="s">
        <v>189</v>
      </c>
      <c r="C64" s="9" t="s">
        <v>190</v>
      </c>
      <c r="D64" s="23" t="s">
        <v>58</v>
      </c>
      <c r="E64" s="23" t="s">
        <v>130</v>
      </c>
      <c r="F64" s="6" t="s">
        <v>104</v>
      </c>
      <c r="G64" s="6" t="s">
        <v>64</v>
      </c>
      <c r="H64" s="7">
        <f t="shared" si="30"/>
        <v>100</v>
      </c>
      <c r="I64" s="7">
        <v>100</v>
      </c>
      <c r="J64" s="7"/>
      <c r="K64" s="7"/>
      <c r="L64" s="42">
        <f t="shared" si="31"/>
        <v>500000</v>
      </c>
      <c r="M64" s="42">
        <v>500000</v>
      </c>
      <c r="N64" s="42"/>
      <c r="O64" s="42">
        <f t="shared" si="32"/>
        <v>2000000</v>
      </c>
      <c r="P64" s="42">
        <v>2000000</v>
      </c>
      <c r="Q64" s="42"/>
      <c r="R64" s="42">
        <f t="shared" si="33"/>
        <v>2500000</v>
      </c>
      <c r="S64" s="8">
        <f t="shared" si="34"/>
        <v>0.8</v>
      </c>
      <c r="T64" s="9">
        <f t="shared" si="35"/>
        <v>20000</v>
      </c>
      <c r="U64" s="9" t="e">
        <f t="shared" si="36"/>
        <v>#DIV/0!</v>
      </c>
      <c r="V64" s="17" t="s">
        <v>40</v>
      </c>
      <c r="W64" s="22"/>
      <c r="X64" s="22"/>
      <c r="Y64" s="22" t="s">
        <v>41</v>
      </c>
      <c r="Z64" s="22" t="s">
        <v>41</v>
      </c>
      <c r="AE64" s="58">
        <f t="shared" si="27"/>
        <v>0</v>
      </c>
      <c r="AF64" s="58">
        <f t="shared" si="28"/>
        <v>0</v>
      </c>
      <c r="AG64" s="58">
        <f t="shared" si="29"/>
        <v>2000000</v>
      </c>
    </row>
    <row r="65" spans="1:33" ht="84" x14ac:dyDescent="0.2">
      <c r="A65" s="34">
        <v>60</v>
      </c>
      <c r="B65" s="19" t="s">
        <v>191</v>
      </c>
      <c r="C65" s="19" t="s">
        <v>192</v>
      </c>
      <c r="D65" s="14" t="s">
        <v>90</v>
      </c>
      <c r="E65" s="14" t="s">
        <v>98</v>
      </c>
      <c r="F65" s="14" t="s">
        <v>63</v>
      </c>
      <c r="G65" s="14" t="s">
        <v>64</v>
      </c>
      <c r="H65" s="12">
        <f>I65+J65+K65</f>
        <v>10</v>
      </c>
      <c r="I65" s="12">
        <v>10</v>
      </c>
      <c r="J65" s="12"/>
      <c r="K65" s="12"/>
      <c r="L65" s="43">
        <f>M65+N65</f>
        <v>50000</v>
      </c>
      <c r="M65" s="43">
        <v>50000</v>
      </c>
      <c r="N65" s="43"/>
      <c r="O65" s="43">
        <f>P65+Q65</f>
        <v>200000</v>
      </c>
      <c r="P65" s="43">
        <v>200000</v>
      </c>
      <c r="Q65" s="42"/>
      <c r="R65" s="42">
        <f>L65+O65</f>
        <v>250000</v>
      </c>
      <c r="S65" s="8">
        <f>O65/R65</f>
        <v>0.8</v>
      </c>
      <c r="T65" s="9">
        <f>P65/(I65+J65)</f>
        <v>20000</v>
      </c>
      <c r="U65" s="9" t="e">
        <f>Q65/K65</f>
        <v>#DIV/0!</v>
      </c>
      <c r="V65" s="17" t="s">
        <v>40</v>
      </c>
      <c r="Y65" s="17" t="s">
        <v>80</v>
      </c>
      <c r="Z65" s="17" t="s">
        <v>81</v>
      </c>
      <c r="AA65" s="52">
        <v>10</v>
      </c>
      <c r="AB65" s="52">
        <v>4</v>
      </c>
      <c r="AC65" s="54"/>
      <c r="AD65" s="54"/>
      <c r="AE65" s="58">
        <f t="shared" si="27"/>
        <v>4000</v>
      </c>
      <c r="AF65" s="58">
        <f t="shared" si="28"/>
        <v>0</v>
      </c>
      <c r="AG65" s="58">
        <f t="shared" si="29"/>
        <v>204000</v>
      </c>
    </row>
    <row r="66" spans="1:33" ht="72" x14ac:dyDescent="0.2">
      <c r="A66" s="34">
        <v>61</v>
      </c>
      <c r="B66" s="19" t="s">
        <v>193</v>
      </c>
      <c r="C66" s="19" t="s">
        <v>194</v>
      </c>
      <c r="D66" s="14" t="s">
        <v>90</v>
      </c>
      <c r="E66" s="14" t="s">
        <v>63</v>
      </c>
      <c r="F66" s="14" t="s">
        <v>50</v>
      </c>
      <c r="G66" s="14" t="s">
        <v>39</v>
      </c>
      <c r="H66" s="12">
        <f t="shared" ref="H66:H71" si="37">I66+J66+K66</f>
        <v>50</v>
      </c>
      <c r="I66" s="12">
        <v>50</v>
      </c>
      <c r="J66" s="12"/>
      <c r="K66" s="12"/>
      <c r="L66" s="43">
        <f t="shared" ref="L66:L71" si="38">M66+N66</f>
        <v>81220</v>
      </c>
      <c r="M66" s="43">
        <v>81220</v>
      </c>
      <c r="N66" s="43"/>
      <c r="O66" s="43">
        <f t="shared" ref="O66:O71" si="39">P66+Q66</f>
        <v>324880</v>
      </c>
      <c r="P66" s="43">
        <v>324880</v>
      </c>
      <c r="Q66" s="43"/>
      <c r="R66" s="43">
        <f t="shared" ref="R66:R71" si="40">L66+O66</f>
        <v>406100</v>
      </c>
      <c r="S66" s="24">
        <f t="shared" ref="S66:S71" si="41">O66/R66</f>
        <v>0.8</v>
      </c>
      <c r="T66" s="25">
        <f t="shared" ref="T66:T71" si="42">P66/(I66+J66)</f>
        <v>6497.6</v>
      </c>
      <c r="U66" s="25" t="e">
        <f t="shared" ref="U66:U71" si="43">Q66/K66</f>
        <v>#DIV/0!</v>
      </c>
      <c r="V66" s="17" t="s">
        <v>40</v>
      </c>
      <c r="W66" s="26"/>
      <c r="X66" s="26"/>
      <c r="Y66" s="17" t="s">
        <v>80</v>
      </c>
      <c r="Z66" s="17" t="s">
        <v>81</v>
      </c>
      <c r="AE66" s="58">
        <f t="shared" si="27"/>
        <v>0</v>
      </c>
      <c r="AF66" s="58">
        <f t="shared" si="28"/>
        <v>0</v>
      </c>
      <c r="AG66" s="58">
        <f t="shared" si="29"/>
        <v>324880</v>
      </c>
    </row>
    <row r="67" spans="1:33" ht="132" x14ac:dyDescent="0.2">
      <c r="A67" s="34">
        <v>62</v>
      </c>
      <c r="B67" s="19" t="s">
        <v>195</v>
      </c>
      <c r="C67" s="19" t="s">
        <v>196</v>
      </c>
      <c r="D67" s="14" t="s">
        <v>90</v>
      </c>
      <c r="E67" s="14" t="s">
        <v>84</v>
      </c>
      <c r="F67" s="14" t="s">
        <v>74</v>
      </c>
      <c r="G67" s="14" t="s">
        <v>46</v>
      </c>
      <c r="H67" s="12">
        <f t="shared" si="37"/>
        <v>40</v>
      </c>
      <c r="I67" s="12">
        <v>40</v>
      </c>
      <c r="J67" s="12"/>
      <c r="K67" s="12"/>
      <c r="L67" s="43">
        <f t="shared" si="38"/>
        <v>69214</v>
      </c>
      <c r="M67" s="43">
        <v>69214</v>
      </c>
      <c r="N67" s="43"/>
      <c r="O67" s="43">
        <f t="shared" si="39"/>
        <v>276855</v>
      </c>
      <c r="P67" s="43">
        <v>276855</v>
      </c>
      <c r="Q67" s="43"/>
      <c r="R67" s="43">
        <f t="shared" si="40"/>
        <v>346069</v>
      </c>
      <c r="S67" s="24">
        <f t="shared" si="41"/>
        <v>0.79999942208056773</v>
      </c>
      <c r="T67" s="25">
        <f t="shared" si="42"/>
        <v>6921.375</v>
      </c>
      <c r="U67" s="25" t="e">
        <f t="shared" si="43"/>
        <v>#DIV/0!</v>
      </c>
      <c r="V67" s="17"/>
      <c r="W67" s="33" t="s">
        <v>224</v>
      </c>
      <c r="X67" s="26"/>
      <c r="Y67" s="17" t="s">
        <v>80</v>
      </c>
      <c r="Z67" s="17" t="s">
        <v>80</v>
      </c>
      <c r="AA67" s="53">
        <v>40</v>
      </c>
      <c r="AB67" s="53">
        <v>4</v>
      </c>
      <c r="AC67" s="54"/>
      <c r="AD67" s="54"/>
      <c r="AE67" s="58">
        <f t="shared" si="27"/>
        <v>16000</v>
      </c>
      <c r="AF67" s="58">
        <f t="shared" si="28"/>
        <v>0</v>
      </c>
      <c r="AG67" s="58">
        <f t="shared" si="29"/>
        <v>292855</v>
      </c>
    </row>
    <row r="68" spans="1:33" ht="108" x14ac:dyDescent="0.2">
      <c r="A68" s="34">
        <v>63</v>
      </c>
      <c r="B68" s="19" t="s">
        <v>197</v>
      </c>
      <c r="C68" s="19" t="s">
        <v>198</v>
      </c>
      <c r="D68" s="14" t="s">
        <v>90</v>
      </c>
      <c r="E68" s="14" t="s">
        <v>74</v>
      </c>
      <c r="F68" s="14" t="s">
        <v>104</v>
      </c>
      <c r="G68" s="14" t="s">
        <v>64</v>
      </c>
      <c r="H68" s="12">
        <f t="shared" si="37"/>
        <v>20</v>
      </c>
      <c r="I68" s="12">
        <v>20</v>
      </c>
      <c r="J68" s="12"/>
      <c r="K68" s="12"/>
      <c r="L68" s="43">
        <f t="shared" si="38"/>
        <v>31807</v>
      </c>
      <c r="M68" s="43">
        <v>31807</v>
      </c>
      <c r="N68" s="43"/>
      <c r="O68" s="43">
        <f t="shared" si="39"/>
        <v>127231</v>
      </c>
      <c r="P68" s="43">
        <v>127231</v>
      </c>
      <c r="Q68" s="43"/>
      <c r="R68" s="43">
        <f t="shared" si="40"/>
        <v>159038</v>
      </c>
      <c r="S68" s="24">
        <f t="shared" si="41"/>
        <v>0.80000377268325806</v>
      </c>
      <c r="T68" s="25">
        <f t="shared" si="42"/>
        <v>6361.55</v>
      </c>
      <c r="U68" s="25" t="e">
        <f t="shared" si="43"/>
        <v>#DIV/0!</v>
      </c>
      <c r="V68" s="17" t="s">
        <v>40</v>
      </c>
      <c r="W68" s="26"/>
      <c r="X68" s="26"/>
      <c r="Y68" s="17" t="s">
        <v>80</v>
      </c>
      <c r="Z68" s="17" t="s">
        <v>81</v>
      </c>
      <c r="AA68" s="52">
        <v>20</v>
      </c>
      <c r="AB68" s="52">
        <v>7</v>
      </c>
      <c r="AC68" s="54"/>
      <c r="AD68" s="54"/>
      <c r="AE68" s="58">
        <f t="shared" si="27"/>
        <v>14000</v>
      </c>
      <c r="AF68" s="58">
        <f t="shared" si="28"/>
        <v>0</v>
      </c>
      <c r="AG68" s="58">
        <f t="shared" si="29"/>
        <v>141231</v>
      </c>
    </row>
    <row r="69" spans="1:33" ht="84" x14ac:dyDescent="0.2">
      <c r="A69" s="34">
        <v>64</v>
      </c>
      <c r="B69" s="19" t="s">
        <v>199</v>
      </c>
      <c r="C69" s="19" t="s">
        <v>200</v>
      </c>
      <c r="D69" s="14" t="s">
        <v>90</v>
      </c>
      <c r="E69" s="14" t="s">
        <v>84</v>
      </c>
      <c r="F69" s="14" t="s">
        <v>98</v>
      </c>
      <c r="G69" s="14" t="s">
        <v>109</v>
      </c>
      <c r="H69" s="12">
        <f t="shared" si="37"/>
        <v>15</v>
      </c>
      <c r="I69" s="12">
        <v>15</v>
      </c>
      <c r="J69" s="12"/>
      <c r="K69" s="12"/>
      <c r="L69" s="43">
        <f t="shared" si="38"/>
        <v>46357</v>
      </c>
      <c r="M69" s="43">
        <v>46357</v>
      </c>
      <c r="N69" s="43"/>
      <c r="O69" s="43">
        <f t="shared" si="39"/>
        <v>185427</v>
      </c>
      <c r="P69" s="43">
        <v>185427</v>
      </c>
      <c r="Q69" s="43"/>
      <c r="R69" s="43">
        <f t="shared" si="40"/>
        <v>231784</v>
      </c>
      <c r="S69" s="24">
        <f t="shared" si="41"/>
        <v>0.79999913712767057</v>
      </c>
      <c r="T69" s="25">
        <f t="shared" si="42"/>
        <v>12361.8</v>
      </c>
      <c r="U69" s="25" t="e">
        <f t="shared" si="43"/>
        <v>#DIV/0!</v>
      </c>
      <c r="V69" s="17" t="s">
        <v>40</v>
      </c>
      <c r="W69" s="26"/>
      <c r="X69" s="26"/>
      <c r="Y69" s="17" t="s">
        <v>80</v>
      </c>
      <c r="Z69" s="17" t="s">
        <v>81</v>
      </c>
      <c r="AE69" s="58">
        <f t="shared" si="27"/>
        <v>0</v>
      </c>
      <c r="AF69" s="58">
        <f t="shared" si="28"/>
        <v>0</v>
      </c>
      <c r="AG69" s="58">
        <f t="shared" si="29"/>
        <v>185427</v>
      </c>
    </row>
    <row r="70" spans="1:33" ht="132" x14ac:dyDescent="0.2">
      <c r="A70" s="34">
        <v>65</v>
      </c>
      <c r="B70" s="19" t="s">
        <v>201</v>
      </c>
      <c r="C70" s="19" t="s">
        <v>202</v>
      </c>
      <c r="D70" s="14" t="s">
        <v>90</v>
      </c>
      <c r="E70" s="14" t="s">
        <v>203</v>
      </c>
      <c r="F70" s="14" t="s">
        <v>59</v>
      </c>
      <c r="G70" s="14" t="s">
        <v>109</v>
      </c>
      <c r="H70" s="12">
        <f t="shared" si="37"/>
        <v>10</v>
      </c>
      <c r="I70" s="12">
        <v>10</v>
      </c>
      <c r="J70" s="12"/>
      <c r="K70" s="12"/>
      <c r="L70" s="43">
        <f t="shared" si="38"/>
        <v>50000</v>
      </c>
      <c r="M70" s="43">
        <v>50000</v>
      </c>
      <c r="N70" s="43"/>
      <c r="O70" s="43">
        <f t="shared" si="39"/>
        <v>200000</v>
      </c>
      <c r="P70" s="43">
        <v>200000</v>
      </c>
      <c r="Q70" s="43"/>
      <c r="R70" s="43">
        <f t="shared" si="40"/>
        <v>250000</v>
      </c>
      <c r="S70" s="24">
        <f t="shared" si="41"/>
        <v>0.8</v>
      </c>
      <c r="T70" s="25">
        <f t="shared" si="42"/>
        <v>20000</v>
      </c>
      <c r="U70" s="25" t="e">
        <f t="shared" si="43"/>
        <v>#DIV/0!</v>
      </c>
      <c r="V70" s="17" t="s">
        <v>40</v>
      </c>
      <c r="W70" s="26"/>
      <c r="X70" s="26"/>
      <c r="Y70" s="17" t="s">
        <v>80</v>
      </c>
      <c r="Z70" s="17" t="s">
        <v>81</v>
      </c>
      <c r="AE70" s="58">
        <f t="shared" ref="AE70:AE101" si="44">AA70*AB70*100</f>
        <v>0</v>
      </c>
      <c r="AF70" s="58">
        <f t="shared" ref="AF70:AF101" si="45">AC70*AD70*500</f>
        <v>0</v>
      </c>
      <c r="AG70" s="58">
        <f t="shared" ref="AG70:AG101" si="46">AE70+AF70+O70</f>
        <v>200000</v>
      </c>
    </row>
    <row r="71" spans="1:33" ht="96" x14ac:dyDescent="0.2">
      <c r="A71" s="34">
        <v>66</v>
      </c>
      <c r="B71" s="19" t="s">
        <v>204</v>
      </c>
      <c r="C71" s="19" t="s">
        <v>205</v>
      </c>
      <c r="D71" s="14" t="s">
        <v>90</v>
      </c>
      <c r="E71" s="14" t="s">
        <v>50</v>
      </c>
      <c r="F71" s="14" t="s">
        <v>63</v>
      </c>
      <c r="G71" s="14" t="s">
        <v>109</v>
      </c>
      <c r="H71" s="12">
        <f t="shared" si="37"/>
        <v>8</v>
      </c>
      <c r="I71" s="12">
        <v>8</v>
      </c>
      <c r="J71" s="12"/>
      <c r="K71" s="12"/>
      <c r="L71" s="43">
        <f t="shared" si="38"/>
        <v>10684</v>
      </c>
      <c r="M71" s="43">
        <v>10684</v>
      </c>
      <c r="N71" s="43"/>
      <c r="O71" s="43">
        <f t="shared" si="39"/>
        <v>42736</v>
      </c>
      <c r="P71" s="43">
        <v>42736</v>
      </c>
      <c r="Q71" s="43"/>
      <c r="R71" s="43">
        <f t="shared" si="40"/>
        <v>53420</v>
      </c>
      <c r="S71" s="24">
        <f t="shared" si="41"/>
        <v>0.8</v>
      </c>
      <c r="T71" s="25">
        <f t="shared" si="42"/>
        <v>5342</v>
      </c>
      <c r="U71" s="25" t="e">
        <f t="shared" si="43"/>
        <v>#DIV/0!</v>
      </c>
      <c r="V71" s="17" t="s">
        <v>40</v>
      </c>
      <c r="W71" s="26"/>
      <c r="X71" s="26"/>
      <c r="Y71" s="17" t="s">
        <v>81</v>
      </c>
      <c r="Z71" s="17" t="s">
        <v>81</v>
      </c>
      <c r="AA71" s="52">
        <v>8</v>
      </c>
      <c r="AB71" s="52">
        <v>10</v>
      </c>
      <c r="AC71" s="54"/>
      <c r="AD71" s="54"/>
      <c r="AE71" s="58">
        <f t="shared" si="44"/>
        <v>8000</v>
      </c>
      <c r="AF71" s="58">
        <f t="shared" si="45"/>
        <v>0</v>
      </c>
      <c r="AG71" s="58">
        <f t="shared" si="46"/>
        <v>50736</v>
      </c>
    </row>
    <row r="72" spans="1:33" ht="72" x14ac:dyDescent="0.2">
      <c r="A72" s="34">
        <v>67</v>
      </c>
      <c r="B72" s="5" t="s">
        <v>206</v>
      </c>
      <c r="C72" s="5" t="s">
        <v>207</v>
      </c>
      <c r="D72" s="6" t="s">
        <v>45</v>
      </c>
      <c r="E72" s="6" t="s">
        <v>90</v>
      </c>
      <c r="F72" s="6" t="s">
        <v>130</v>
      </c>
      <c r="G72" s="6" t="s">
        <v>46</v>
      </c>
      <c r="H72" s="7">
        <f>I72+J72+K72</f>
        <v>15</v>
      </c>
      <c r="I72" s="7">
        <v>15</v>
      </c>
      <c r="J72" s="7"/>
      <c r="K72" s="7"/>
      <c r="L72" s="42">
        <f>M72+N72</f>
        <v>18205</v>
      </c>
      <c r="M72" s="42">
        <v>18205</v>
      </c>
      <c r="N72" s="42"/>
      <c r="O72" s="42">
        <f>P72+Q72</f>
        <v>72819</v>
      </c>
      <c r="P72" s="42">
        <v>72819</v>
      </c>
      <c r="Q72" s="42"/>
      <c r="R72" s="42">
        <f>L72+O72</f>
        <v>91024</v>
      </c>
      <c r="S72" s="8">
        <f>O72/R72</f>
        <v>0.79999780277728949</v>
      </c>
      <c r="T72" s="9">
        <f>P72/(I72+J72)</f>
        <v>4854.6000000000004</v>
      </c>
      <c r="U72" s="9" t="e">
        <f>Q72/K72</f>
        <v>#DIV/0!</v>
      </c>
      <c r="V72" s="17" t="s">
        <v>40</v>
      </c>
      <c r="W72" s="27"/>
      <c r="X72" s="27"/>
      <c r="Y72" s="17" t="s">
        <v>42</v>
      </c>
      <c r="Z72" s="17" t="s">
        <v>42</v>
      </c>
      <c r="AA72" s="50">
        <v>15</v>
      </c>
      <c r="AB72" s="50">
        <v>4</v>
      </c>
      <c r="AC72" s="50"/>
      <c r="AD72" s="50"/>
      <c r="AE72" s="58">
        <f t="shared" si="44"/>
        <v>6000</v>
      </c>
      <c r="AF72" s="58">
        <f t="shared" si="45"/>
        <v>0</v>
      </c>
      <c r="AG72" s="58">
        <f t="shared" si="46"/>
        <v>78819</v>
      </c>
    </row>
    <row r="73" spans="1:33" ht="84" x14ac:dyDescent="0.2">
      <c r="A73" s="34">
        <v>68</v>
      </c>
      <c r="B73" s="5" t="s">
        <v>208</v>
      </c>
      <c r="C73" s="5" t="s">
        <v>209</v>
      </c>
      <c r="D73" s="6" t="s">
        <v>45</v>
      </c>
      <c r="E73" s="6" t="s">
        <v>98</v>
      </c>
      <c r="F73" s="6" t="s">
        <v>50</v>
      </c>
      <c r="G73" s="6" t="s">
        <v>39</v>
      </c>
      <c r="H73" s="7">
        <f t="shared" ref="H73:H95" si="47">I73+J73+K73</f>
        <v>20</v>
      </c>
      <c r="I73" s="7">
        <v>20</v>
      </c>
      <c r="J73" s="7"/>
      <c r="K73" s="7"/>
      <c r="L73" s="42">
        <f t="shared" ref="L73:L84" si="48">M73+N73</f>
        <v>75376</v>
      </c>
      <c r="M73" s="42">
        <v>75376</v>
      </c>
      <c r="N73" s="42"/>
      <c r="O73" s="42">
        <f t="shared" ref="O73:O95" si="49">P73+Q73</f>
        <v>301504</v>
      </c>
      <c r="P73" s="42">
        <v>301504</v>
      </c>
      <c r="Q73" s="42"/>
      <c r="R73" s="42">
        <f t="shared" ref="R73:R84" si="50">L73+O73</f>
        <v>376880</v>
      </c>
      <c r="S73" s="8">
        <f t="shared" ref="S73:S84" si="51">O73/R73</f>
        <v>0.8</v>
      </c>
      <c r="T73" s="9">
        <f t="shared" ref="T73:T84" si="52">P73/(I73+J73)</f>
        <v>15075.2</v>
      </c>
      <c r="U73" s="9" t="e">
        <f t="shared" ref="U73:U84" si="53">Q73/K73</f>
        <v>#DIV/0!</v>
      </c>
      <c r="V73" s="17" t="s">
        <v>40</v>
      </c>
      <c r="W73" s="27"/>
      <c r="X73" s="27"/>
      <c r="Y73" s="17" t="s">
        <v>42</v>
      </c>
      <c r="Z73" s="17" t="s">
        <v>42</v>
      </c>
      <c r="AA73" s="50">
        <v>20</v>
      </c>
      <c r="AB73" s="50">
        <v>6</v>
      </c>
      <c r="AC73" s="50"/>
      <c r="AD73" s="50"/>
      <c r="AE73" s="58">
        <f t="shared" si="44"/>
        <v>12000</v>
      </c>
      <c r="AF73" s="58">
        <f t="shared" si="45"/>
        <v>0</v>
      </c>
      <c r="AG73" s="58">
        <f t="shared" si="46"/>
        <v>313504</v>
      </c>
    </row>
    <row r="74" spans="1:33" ht="156" x14ac:dyDescent="0.2">
      <c r="A74" s="34">
        <v>69</v>
      </c>
      <c r="B74" s="5" t="s">
        <v>210</v>
      </c>
      <c r="C74" s="5" t="s">
        <v>211</v>
      </c>
      <c r="D74" s="6" t="s">
        <v>45</v>
      </c>
      <c r="E74" s="6" t="s">
        <v>90</v>
      </c>
      <c r="F74" s="6" t="s">
        <v>59</v>
      </c>
      <c r="G74" s="6" t="s">
        <v>64</v>
      </c>
      <c r="H74" s="7">
        <f t="shared" si="47"/>
        <v>65</v>
      </c>
      <c r="I74" s="7">
        <v>65</v>
      </c>
      <c r="J74" s="7"/>
      <c r="K74" s="7"/>
      <c r="L74" s="42">
        <f t="shared" si="48"/>
        <v>623169</v>
      </c>
      <c r="M74" s="42">
        <v>623169</v>
      </c>
      <c r="N74" s="42"/>
      <c r="O74" s="42">
        <f t="shared" si="49"/>
        <v>1300000</v>
      </c>
      <c r="P74" s="42">
        <v>1300000</v>
      </c>
      <c r="Q74" s="42"/>
      <c r="R74" s="42">
        <f t="shared" si="50"/>
        <v>1923169</v>
      </c>
      <c r="S74" s="8">
        <f t="shared" si="51"/>
        <v>0.67596763466965204</v>
      </c>
      <c r="T74" s="9">
        <f t="shared" si="52"/>
        <v>20000</v>
      </c>
      <c r="U74" s="9" t="e">
        <f t="shared" si="53"/>
        <v>#DIV/0!</v>
      </c>
      <c r="V74" s="17" t="s">
        <v>40</v>
      </c>
      <c r="W74" s="27"/>
      <c r="X74" s="27"/>
      <c r="Y74" s="17" t="s">
        <v>42</v>
      </c>
      <c r="Z74" s="17" t="s">
        <v>42</v>
      </c>
      <c r="AE74" s="58">
        <f t="shared" si="44"/>
        <v>0</v>
      </c>
      <c r="AF74" s="58">
        <f t="shared" si="45"/>
        <v>0</v>
      </c>
      <c r="AG74" s="58">
        <f t="shared" si="46"/>
        <v>1300000</v>
      </c>
    </row>
    <row r="75" spans="1:33" ht="108" x14ac:dyDescent="0.2">
      <c r="A75" s="34">
        <v>70</v>
      </c>
      <c r="B75" s="5" t="s">
        <v>212</v>
      </c>
      <c r="C75" s="5" t="s">
        <v>213</v>
      </c>
      <c r="D75" s="6" t="s">
        <v>45</v>
      </c>
      <c r="E75" s="6" t="s">
        <v>104</v>
      </c>
      <c r="F75" s="6" t="s">
        <v>104</v>
      </c>
      <c r="G75" s="6" t="s">
        <v>46</v>
      </c>
      <c r="H75" s="7">
        <f t="shared" si="47"/>
        <v>32</v>
      </c>
      <c r="I75" s="7">
        <v>32</v>
      </c>
      <c r="J75" s="7"/>
      <c r="K75" s="7"/>
      <c r="L75" s="42">
        <f t="shared" si="48"/>
        <v>273831</v>
      </c>
      <c r="M75" s="42">
        <v>273831</v>
      </c>
      <c r="N75" s="42"/>
      <c r="O75" s="42">
        <f t="shared" si="49"/>
        <v>640000</v>
      </c>
      <c r="P75" s="42">
        <v>640000</v>
      </c>
      <c r="Q75" s="42"/>
      <c r="R75" s="42">
        <f t="shared" si="50"/>
        <v>913831</v>
      </c>
      <c r="S75" s="8">
        <f t="shared" si="51"/>
        <v>0.7003483138567197</v>
      </c>
      <c r="T75" s="9">
        <f t="shared" si="52"/>
        <v>20000</v>
      </c>
      <c r="U75" s="9" t="e">
        <f t="shared" si="53"/>
        <v>#DIV/0!</v>
      </c>
      <c r="V75" s="17" t="s">
        <v>40</v>
      </c>
      <c r="W75" s="27"/>
      <c r="X75" s="27"/>
      <c r="Y75" s="17" t="s">
        <v>41</v>
      </c>
      <c r="Z75" s="17" t="s">
        <v>42</v>
      </c>
      <c r="AA75" s="50">
        <v>32</v>
      </c>
      <c r="AB75" s="50">
        <v>4</v>
      </c>
      <c r="AC75" s="50"/>
      <c r="AD75" s="50"/>
      <c r="AE75" s="58">
        <f t="shared" si="44"/>
        <v>12800</v>
      </c>
      <c r="AF75" s="58">
        <f t="shared" si="45"/>
        <v>0</v>
      </c>
      <c r="AG75" s="58">
        <f t="shared" si="46"/>
        <v>652800</v>
      </c>
    </row>
    <row r="76" spans="1:33" ht="96" x14ac:dyDescent="0.2">
      <c r="A76" s="34">
        <v>71</v>
      </c>
      <c r="B76" s="5" t="s">
        <v>214</v>
      </c>
      <c r="C76" s="5" t="s">
        <v>215</v>
      </c>
      <c r="D76" s="6" t="s">
        <v>45</v>
      </c>
      <c r="E76" s="6" t="s">
        <v>37</v>
      </c>
      <c r="F76" s="6" t="s">
        <v>50</v>
      </c>
      <c r="G76" s="6" t="s">
        <v>64</v>
      </c>
      <c r="H76" s="7">
        <f t="shared" si="47"/>
        <v>25</v>
      </c>
      <c r="I76" s="7">
        <v>25</v>
      </c>
      <c r="J76" s="7"/>
      <c r="K76" s="7"/>
      <c r="L76" s="42">
        <f t="shared" si="48"/>
        <v>69090.399999999994</v>
      </c>
      <c r="M76" s="42">
        <v>69090.399999999994</v>
      </c>
      <c r="N76" s="42"/>
      <c r="O76" s="42">
        <f t="shared" si="49"/>
        <v>276361.59999999998</v>
      </c>
      <c r="P76" s="42">
        <v>276361.59999999998</v>
      </c>
      <c r="Q76" s="42"/>
      <c r="R76" s="42">
        <f t="shared" si="50"/>
        <v>345452</v>
      </c>
      <c r="S76" s="8">
        <f t="shared" si="51"/>
        <v>0.79999999999999993</v>
      </c>
      <c r="T76" s="9">
        <f t="shared" si="52"/>
        <v>11054.464</v>
      </c>
      <c r="U76" s="9" t="e">
        <f t="shared" si="53"/>
        <v>#DIV/0!</v>
      </c>
      <c r="V76" s="17" t="s">
        <v>40</v>
      </c>
      <c r="W76" s="27"/>
      <c r="X76" s="27"/>
      <c r="Y76" s="17" t="s">
        <v>42</v>
      </c>
      <c r="Z76" s="17" t="s">
        <v>42</v>
      </c>
      <c r="AA76" s="50">
        <v>25</v>
      </c>
      <c r="AB76" s="50">
        <v>4</v>
      </c>
      <c r="AC76" s="50"/>
      <c r="AD76" s="50"/>
      <c r="AE76" s="58">
        <f t="shared" si="44"/>
        <v>10000</v>
      </c>
      <c r="AF76" s="58">
        <f t="shared" si="45"/>
        <v>0</v>
      </c>
      <c r="AG76" s="58">
        <f t="shared" si="46"/>
        <v>286361.59999999998</v>
      </c>
    </row>
    <row r="77" spans="1:33" ht="96" x14ac:dyDescent="0.2">
      <c r="A77" s="34">
        <v>72</v>
      </c>
      <c r="B77" s="5" t="s">
        <v>216</v>
      </c>
      <c r="C77" s="5" t="s">
        <v>217</v>
      </c>
      <c r="D77" s="6" t="s">
        <v>45</v>
      </c>
      <c r="E77" s="6" t="s">
        <v>67</v>
      </c>
      <c r="F77" s="6" t="s">
        <v>50</v>
      </c>
      <c r="G77" s="6" t="s">
        <v>39</v>
      </c>
      <c r="H77" s="7">
        <f t="shared" si="47"/>
        <v>60</v>
      </c>
      <c r="I77" s="7">
        <v>60</v>
      </c>
      <c r="J77" s="7"/>
      <c r="K77" s="7"/>
      <c r="L77" s="42">
        <f t="shared" si="48"/>
        <v>1200000</v>
      </c>
      <c r="M77" s="42">
        <v>1200000</v>
      </c>
      <c r="N77" s="42"/>
      <c r="O77" s="42">
        <f t="shared" si="49"/>
        <v>1200000</v>
      </c>
      <c r="P77" s="42">
        <v>1200000</v>
      </c>
      <c r="Q77" s="42"/>
      <c r="R77" s="42">
        <f t="shared" si="50"/>
        <v>2400000</v>
      </c>
      <c r="S77" s="8">
        <f t="shared" si="51"/>
        <v>0.5</v>
      </c>
      <c r="T77" s="9">
        <f t="shared" si="52"/>
        <v>20000</v>
      </c>
      <c r="U77" s="9" t="e">
        <f t="shared" si="53"/>
        <v>#DIV/0!</v>
      </c>
      <c r="V77" s="17" t="s">
        <v>40</v>
      </c>
      <c r="W77" s="27"/>
      <c r="X77" s="27"/>
      <c r="Y77" s="17" t="s">
        <v>42</v>
      </c>
      <c r="Z77" s="17" t="s">
        <v>42</v>
      </c>
      <c r="AA77" s="47">
        <v>60</v>
      </c>
      <c r="AB77" s="47">
        <v>4</v>
      </c>
      <c r="AC77" s="47"/>
      <c r="AD77" s="47"/>
      <c r="AE77" s="58">
        <f t="shared" si="44"/>
        <v>24000</v>
      </c>
      <c r="AF77" s="58">
        <f t="shared" si="45"/>
        <v>0</v>
      </c>
      <c r="AG77" s="58">
        <f t="shared" si="46"/>
        <v>1224000</v>
      </c>
    </row>
    <row r="78" spans="1:33" ht="72" x14ac:dyDescent="0.2">
      <c r="A78" s="34">
        <v>73</v>
      </c>
      <c r="B78" s="5" t="s">
        <v>218</v>
      </c>
      <c r="C78" s="5" t="s">
        <v>219</v>
      </c>
      <c r="D78" s="6" t="s">
        <v>45</v>
      </c>
      <c r="E78" s="6" t="s">
        <v>131</v>
      </c>
      <c r="F78" s="6" t="s">
        <v>50</v>
      </c>
      <c r="G78" s="6" t="s">
        <v>46</v>
      </c>
      <c r="H78" s="7">
        <f t="shared" si="47"/>
        <v>28</v>
      </c>
      <c r="I78" s="7">
        <v>28</v>
      </c>
      <c r="J78" s="7"/>
      <c r="K78" s="7"/>
      <c r="L78" s="42">
        <f t="shared" si="48"/>
        <v>112000</v>
      </c>
      <c r="M78" s="42">
        <v>112000</v>
      </c>
      <c r="N78" s="42"/>
      <c r="O78" s="42">
        <f t="shared" si="49"/>
        <v>448000</v>
      </c>
      <c r="P78" s="42">
        <v>448000</v>
      </c>
      <c r="Q78" s="42"/>
      <c r="R78" s="42">
        <f t="shared" si="50"/>
        <v>560000</v>
      </c>
      <c r="S78" s="8">
        <f t="shared" si="51"/>
        <v>0.8</v>
      </c>
      <c r="T78" s="9">
        <f t="shared" si="52"/>
        <v>16000</v>
      </c>
      <c r="U78" s="9" t="e">
        <f t="shared" si="53"/>
        <v>#DIV/0!</v>
      </c>
      <c r="V78" s="17" t="s">
        <v>40</v>
      </c>
      <c r="W78" s="27"/>
      <c r="X78" s="27"/>
      <c r="Y78" s="17" t="s">
        <v>41</v>
      </c>
      <c r="Z78" s="17" t="s">
        <v>42</v>
      </c>
      <c r="AA78" s="47">
        <v>28</v>
      </c>
      <c r="AB78" s="47">
        <v>4</v>
      </c>
      <c r="AC78" s="47"/>
      <c r="AD78" s="47"/>
      <c r="AE78" s="58">
        <f t="shared" si="44"/>
        <v>11200</v>
      </c>
      <c r="AF78" s="58">
        <f t="shared" si="45"/>
        <v>0</v>
      </c>
      <c r="AG78" s="58">
        <f t="shared" si="46"/>
        <v>459200</v>
      </c>
    </row>
    <row r="79" spans="1:33" ht="60" x14ac:dyDescent="0.2">
      <c r="A79" s="34">
        <v>74</v>
      </c>
      <c r="B79" s="5" t="s">
        <v>220</v>
      </c>
      <c r="C79" s="5" t="s">
        <v>221</v>
      </c>
      <c r="D79" s="6" t="s">
        <v>45</v>
      </c>
      <c r="E79" s="6" t="s">
        <v>90</v>
      </c>
      <c r="F79" s="6" t="s">
        <v>104</v>
      </c>
      <c r="G79" s="6" t="s">
        <v>46</v>
      </c>
      <c r="H79" s="7">
        <f t="shared" si="47"/>
        <v>10</v>
      </c>
      <c r="I79" s="7">
        <v>10</v>
      </c>
      <c r="J79" s="7"/>
      <c r="K79" s="7"/>
      <c r="L79" s="42">
        <f t="shared" si="48"/>
        <v>40000</v>
      </c>
      <c r="M79" s="42">
        <v>40000</v>
      </c>
      <c r="N79" s="42"/>
      <c r="O79" s="42">
        <f t="shared" si="49"/>
        <v>160000</v>
      </c>
      <c r="P79" s="42">
        <v>160000</v>
      </c>
      <c r="Q79" s="42"/>
      <c r="R79" s="42">
        <f t="shared" si="50"/>
        <v>200000</v>
      </c>
      <c r="S79" s="8">
        <f t="shared" si="51"/>
        <v>0.8</v>
      </c>
      <c r="T79" s="9">
        <f t="shared" si="52"/>
        <v>16000</v>
      </c>
      <c r="U79" s="9" t="e">
        <f t="shared" si="53"/>
        <v>#DIV/0!</v>
      </c>
      <c r="V79" s="17" t="s">
        <v>40</v>
      </c>
      <c r="W79" s="27"/>
      <c r="X79" s="27"/>
      <c r="Y79" s="17" t="s">
        <v>41</v>
      </c>
      <c r="Z79" s="17" t="s">
        <v>42</v>
      </c>
      <c r="AE79" s="58">
        <f t="shared" si="44"/>
        <v>0</v>
      </c>
      <c r="AF79" s="58">
        <f t="shared" si="45"/>
        <v>0</v>
      </c>
      <c r="AG79" s="58">
        <f t="shared" si="46"/>
        <v>160000</v>
      </c>
    </row>
    <row r="80" spans="1:33" ht="96" x14ac:dyDescent="0.2">
      <c r="A80" s="34">
        <v>75</v>
      </c>
      <c r="B80" s="5" t="s">
        <v>222</v>
      </c>
      <c r="C80" s="5" t="s">
        <v>223</v>
      </c>
      <c r="D80" s="6" t="s">
        <v>115</v>
      </c>
      <c r="E80" s="6" t="s">
        <v>112</v>
      </c>
      <c r="F80" s="6" t="s">
        <v>50</v>
      </c>
      <c r="G80" s="6" t="s">
        <v>39</v>
      </c>
      <c r="H80" s="7">
        <f t="shared" si="47"/>
        <v>5</v>
      </c>
      <c r="I80" s="7">
        <v>5</v>
      </c>
      <c r="J80" s="7"/>
      <c r="K80" s="7"/>
      <c r="L80" s="42">
        <f t="shared" si="48"/>
        <v>25000</v>
      </c>
      <c r="M80" s="42">
        <v>25000</v>
      </c>
      <c r="N80" s="42"/>
      <c r="O80" s="42">
        <f t="shared" si="49"/>
        <v>100000</v>
      </c>
      <c r="P80" s="42">
        <v>100000</v>
      </c>
      <c r="Q80" s="42"/>
      <c r="R80" s="42">
        <f t="shared" si="50"/>
        <v>125000</v>
      </c>
      <c r="S80" s="8">
        <f t="shared" si="51"/>
        <v>0.8</v>
      </c>
      <c r="T80" s="9">
        <f t="shared" si="52"/>
        <v>20000</v>
      </c>
      <c r="U80" s="9" t="e">
        <f t="shared" si="53"/>
        <v>#DIV/0!</v>
      </c>
      <c r="V80" s="17" t="s">
        <v>40</v>
      </c>
      <c r="Y80" s="13" t="s">
        <v>41</v>
      </c>
      <c r="Z80" s="13" t="s">
        <v>42</v>
      </c>
      <c r="AA80" s="54">
        <v>5</v>
      </c>
      <c r="AB80" s="54">
        <v>4</v>
      </c>
      <c r="AC80" s="54"/>
      <c r="AD80" s="54"/>
      <c r="AE80" s="58">
        <f t="shared" si="44"/>
        <v>2000</v>
      </c>
      <c r="AF80" s="58">
        <f t="shared" si="45"/>
        <v>0</v>
      </c>
      <c r="AG80" s="58">
        <f t="shared" si="46"/>
        <v>102000</v>
      </c>
    </row>
    <row r="81" spans="1:33" ht="72" x14ac:dyDescent="0.2">
      <c r="A81" s="34">
        <v>76</v>
      </c>
      <c r="B81" s="5" t="s">
        <v>225</v>
      </c>
      <c r="C81" s="5" t="s">
        <v>226</v>
      </c>
      <c r="D81" s="6" t="s">
        <v>115</v>
      </c>
      <c r="E81" s="6" t="s">
        <v>87</v>
      </c>
      <c r="F81" s="6" t="s">
        <v>50</v>
      </c>
      <c r="G81" s="6" t="s">
        <v>39</v>
      </c>
      <c r="H81" s="7">
        <f t="shared" si="47"/>
        <v>192</v>
      </c>
      <c r="I81" s="7">
        <v>192</v>
      </c>
      <c r="J81" s="7"/>
      <c r="K81" s="7"/>
      <c r="L81" s="42">
        <f t="shared" si="48"/>
        <v>2027276</v>
      </c>
      <c r="M81" s="42">
        <v>2027276</v>
      </c>
      <c r="N81" s="42"/>
      <c r="O81" s="42">
        <f t="shared" si="49"/>
        <v>3840000</v>
      </c>
      <c r="P81" s="42">
        <v>3840000</v>
      </c>
      <c r="Q81" s="42"/>
      <c r="R81" s="42">
        <f t="shared" si="50"/>
        <v>5867276</v>
      </c>
      <c r="S81" s="8">
        <f t="shared" si="51"/>
        <v>0.6544774781346574</v>
      </c>
      <c r="T81" s="9">
        <f t="shared" si="52"/>
        <v>20000</v>
      </c>
      <c r="U81" s="9" t="e">
        <f t="shared" si="53"/>
        <v>#DIV/0!</v>
      </c>
      <c r="V81" s="17" t="s">
        <v>40</v>
      </c>
      <c r="Y81" s="13" t="s">
        <v>41</v>
      </c>
      <c r="Z81" s="13" t="s">
        <v>42</v>
      </c>
      <c r="AE81" s="58">
        <f t="shared" si="44"/>
        <v>0</v>
      </c>
      <c r="AF81" s="58">
        <f t="shared" si="45"/>
        <v>0</v>
      </c>
      <c r="AG81" s="58">
        <f t="shared" si="46"/>
        <v>3840000</v>
      </c>
    </row>
    <row r="82" spans="1:33" ht="96" x14ac:dyDescent="0.2">
      <c r="A82" s="34">
        <v>77</v>
      </c>
      <c r="B82" s="5" t="s">
        <v>227</v>
      </c>
      <c r="C82" s="5" t="s">
        <v>228</v>
      </c>
      <c r="D82" s="6" t="s">
        <v>115</v>
      </c>
      <c r="E82" s="6" t="s">
        <v>77</v>
      </c>
      <c r="F82" s="6" t="s">
        <v>50</v>
      </c>
      <c r="G82" s="6" t="s">
        <v>39</v>
      </c>
      <c r="H82" s="7">
        <f t="shared" si="47"/>
        <v>74</v>
      </c>
      <c r="I82" s="7">
        <v>74</v>
      </c>
      <c r="J82" s="7"/>
      <c r="K82" s="7"/>
      <c r="L82" s="42">
        <f t="shared" si="48"/>
        <v>226000</v>
      </c>
      <c r="M82" s="42">
        <v>226000</v>
      </c>
      <c r="N82" s="42"/>
      <c r="O82" s="42">
        <f t="shared" si="49"/>
        <v>732000</v>
      </c>
      <c r="P82" s="42">
        <v>732000</v>
      </c>
      <c r="Q82" s="42"/>
      <c r="R82" s="42">
        <f t="shared" si="50"/>
        <v>958000</v>
      </c>
      <c r="S82" s="8">
        <f t="shared" si="51"/>
        <v>0.76409185803757829</v>
      </c>
      <c r="T82" s="9">
        <f t="shared" si="52"/>
        <v>9891.8918918918916</v>
      </c>
      <c r="U82" s="9" t="e">
        <f t="shared" si="53"/>
        <v>#DIV/0!</v>
      </c>
      <c r="V82" s="17" t="s">
        <v>40</v>
      </c>
      <c r="Y82" s="13" t="s">
        <v>42</v>
      </c>
      <c r="Z82" s="13" t="s">
        <v>42</v>
      </c>
      <c r="AA82" s="54">
        <v>74</v>
      </c>
      <c r="AB82" s="54">
        <v>4</v>
      </c>
      <c r="AC82" s="54"/>
      <c r="AD82" s="54"/>
      <c r="AE82" s="58">
        <f t="shared" si="44"/>
        <v>29600</v>
      </c>
      <c r="AF82" s="58">
        <f t="shared" si="45"/>
        <v>0</v>
      </c>
      <c r="AG82" s="58">
        <f t="shared" si="46"/>
        <v>761600</v>
      </c>
    </row>
    <row r="83" spans="1:33" ht="96" x14ac:dyDescent="0.2">
      <c r="A83" s="34">
        <v>78</v>
      </c>
      <c r="B83" s="5" t="s">
        <v>229</v>
      </c>
      <c r="C83" s="5" t="s">
        <v>230</v>
      </c>
      <c r="D83" s="6" t="s">
        <v>115</v>
      </c>
      <c r="E83" s="6" t="s">
        <v>58</v>
      </c>
      <c r="F83" s="6" t="s">
        <v>50</v>
      </c>
      <c r="G83" s="6" t="s">
        <v>39</v>
      </c>
      <c r="H83" s="7">
        <f t="shared" si="47"/>
        <v>34</v>
      </c>
      <c r="I83" s="7">
        <v>34</v>
      </c>
      <c r="J83" s="7"/>
      <c r="K83" s="7"/>
      <c r="L83" s="42">
        <f t="shared" si="48"/>
        <v>125942</v>
      </c>
      <c r="M83" s="42">
        <v>125942</v>
      </c>
      <c r="N83" s="42"/>
      <c r="O83" s="42">
        <f t="shared" si="49"/>
        <v>503766</v>
      </c>
      <c r="P83" s="42">
        <v>503766</v>
      </c>
      <c r="Q83" s="42"/>
      <c r="R83" s="42">
        <f t="shared" si="50"/>
        <v>629708</v>
      </c>
      <c r="S83" s="8">
        <f t="shared" si="51"/>
        <v>0.79999936478494793</v>
      </c>
      <c r="T83" s="9">
        <f t="shared" si="52"/>
        <v>14816.64705882353</v>
      </c>
      <c r="U83" s="9" t="e">
        <f t="shared" si="53"/>
        <v>#DIV/0!</v>
      </c>
      <c r="V83" s="17" t="s">
        <v>40</v>
      </c>
      <c r="Y83" s="13" t="s">
        <v>42</v>
      </c>
      <c r="Z83" s="13" t="s">
        <v>42</v>
      </c>
      <c r="AA83" s="54">
        <v>34</v>
      </c>
      <c r="AB83" s="54">
        <v>4</v>
      </c>
      <c r="AC83" s="54"/>
      <c r="AD83" s="54"/>
      <c r="AE83" s="58">
        <f t="shared" si="44"/>
        <v>13600</v>
      </c>
      <c r="AF83" s="58">
        <f t="shared" si="45"/>
        <v>0</v>
      </c>
      <c r="AG83" s="58">
        <f t="shared" si="46"/>
        <v>517366</v>
      </c>
    </row>
    <row r="84" spans="1:33" ht="84" x14ac:dyDescent="0.2">
      <c r="A84" s="34">
        <v>79</v>
      </c>
      <c r="B84" s="5" t="s">
        <v>231</v>
      </c>
      <c r="C84" s="5" t="s">
        <v>232</v>
      </c>
      <c r="D84" s="6" t="s">
        <v>115</v>
      </c>
      <c r="E84" s="6" t="s">
        <v>50</v>
      </c>
      <c r="F84" s="6" t="s">
        <v>50</v>
      </c>
      <c r="G84" s="6" t="s">
        <v>39</v>
      </c>
      <c r="H84" s="7">
        <f t="shared" si="47"/>
        <v>26</v>
      </c>
      <c r="I84" s="7">
        <v>26</v>
      </c>
      <c r="J84" s="7"/>
      <c r="K84" s="7"/>
      <c r="L84" s="42">
        <f t="shared" si="48"/>
        <v>79609</v>
      </c>
      <c r="M84" s="42">
        <v>79609</v>
      </c>
      <c r="N84" s="42"/>
      <c r="O84" s="42">
        <f t="shared" si="49"/>
        <v>318435</v>
      </c>
      <c r="P84" s="42">
        <v>318435</v>
      </c>
      <c r="Q84" s="42"/>
      <c r="R84" s="42">
        <f t="shared" si="50"/>
        <v>398044</v>
      </c>
      <c r="S84" s="8">
        <f t="shared" si="51"/>
        <v>0.79999949754298516</v>
      </c>
      <c r="T84" s="9">
        <f t="shared" si="52"/>
        <v>12247.5</v>
      </c>
      <c r="U84" s="9" t="e">
        <f t="shared" si="53"/>
        <v>#DIV/0!</v>
      </c>
      <c r="V84" s="17" t="s">
        <v>40</v>
      </c>
      <c r="Y84" s="11" t="s">
        <v>41</v>
      </c>
      <c r="Z84" s="11" t="s">
        <v>42</v>
      </c>
      <c r="AA84" s="54">
        <v>26</v>
      </c>
      <c r="AB84" s="54">
        <v>3</v>
      </c>
      <c r="AC84" s="54"/>
      <c r="AD84" s="54"/>
      <c r="AE84" s="58">
        <f t="shared" si="44"/>
        <v>7800</v>
      </c>
      <c r="AF84" s="58">
        <f t="shared" si="45"/>
        <v>0</v>
      </c>
      <c r="AG84" s="58">
        <f t="shared" si="46"/>
        <v>326235</v>
      </c>
    </row>
    <row r="85" spans="1:33" ht="72" x14ac:dyDescent="0.2">
      <c r="A85" s="34">
        <v>80</v>
      </c>
      <c r="B85" s="19" t="s">
        <v>233</v>
      </c>
      <c r="C85" s="16" t="s">
        <v>234</v>
      </c>
      <c r="D85" s="6" t="s">
        <v>235</v>
      </c>
      <c r="E85" s="6" t="s">
        <v>62</v>
      </c>
      <c r="F85" s="6" t="s">
        <v>62</v>
      </c>
      <c r="G85" s="6" t="s">
        <v>46</v>
      </c>
      <c r="H85" s="7">
        <f t="shared" si="47"/>
        <v>24</v>
      </c>
      <c r="I85" s="7"/>
      <c r="J85" s="7">
        <v>24</v>
      </c>
      <c r="K85" s="7"/>
      <c r="L85" s="42">
        <f>M85+N85</f>
        <v>192600</v>
      </c>
      <c r="M85" s="42">
        <v>192600</v>
      </c>
      <c r="N85" s="42"/>
      <c r="O85" s="42">
        <f t="shared" si="49"/>
        <v>480000</v>
      </c>
      <c r="P85" s="42">
        <v>480000</v>
      </c>
      <c r="Q85" s="42"/>
      <c r="R85" s="42">
        <f>L85+O85</f>
        <v>672600</v>
      </c>
      <c r="S85" s="8">
        <f>O85/R85</f>
        <v>0.71364852809991075</v>
      </c>
      <c r="T85" s="9">
        <f>P85/(I85+J85)</f>
        <v>20000</v>
      </c>
      <c r="U85" s="9"/>
      <c r="V85" s="17" t="s">
        <v>40</v>
      </c>
      <c r="W85" s="11"/>
      <c r="X85" s="11"/>
      <c r="Y85" s="17" t="s">
        <v>81</v>
      </c>
      <c r="Z85" s="17" t="s">
        <v>81</v>
      </c>
      <c r="AE85" s="58">
        <f t="shared" si="44"/>
        <v>0</v>
      </c>
      <c r="AF85" s="58">
        <f t="shared" si="45"/>
        <v>0</v>
      </c>
      <c r="AG85" s="58">
        <f t="shared" si="46"/>
        <v>480000</v>
      </c>
    </row>
    <row r="86" spans="1:33" ht="84" x14ac:dyDescent="0.2">
      <c r="A86" s="34">
        <v>81</v>
      </c>
      <c r="B86" s="19" t="s">
        <v>236</v>
      </c>
      <c r="C86" s="16" t="s">
        <v>234</v>
      </c>
      <c r="D86" s="6" t="s">
        <v>235</v>
      </c>
      <c r="E86" s="6" t="s">
        <v>62</v>
      </c>
      <c r="F86" s="6" t="s">
        <v>62</v>
      </c>
      <c r="G86" s="6" t="s">
        <v>46</v>
      </c>
      <c r="H86" s="7">
        <f t="shared" si="47"/>
        <v>24</v>
      </c>
      <c r="I86" s="7"/>
      <c r="J86" s="7">
        <v>24</v>
      </c>
      <c r="K86" s="7"/>
      <c r="L86" s="42">
        <f t="shared" ref="L86:L104" si="54">M86+N86</f>
        <v>153600</v>
      </c>
      <c r="M86" s="42">
        <v>153600</v>
      </c>
      <c r="N86" s="42"/>
      <c r="O86" s="42">
        <f t="shared" si="49"/>
        <v>480000</v>
      </c>
      <c r="P86" s="42">
        <v>480000</v>
      </c>
      <c r="Q86" s="42"/>
      <c r="R86" s="42">
        <f t="shared" ref="R86:R95" si="55">L86+O86</f>
        <v>633600</v>
      </c>
      <c r="S86" s="8">
        <f t="shared" ref="S86:S95" si="56">O86/R86</f>
        <v>0.75757575757575757</v>
      </c>
      <c r="T86" s="9">
        <f t="shared" ref="T86:T95" si="57">P86/(I86+J86)</f>
        <v>20000</v>
      </c>
      <c r="U86" s="9"/>
      <c r="V86" s="17" t="s">
        <v>40</v>
      </c>
      <c r="W86" s="11"/>
      <c r="X86" s="11"/>
      <c r="Y86" s="17" t="s">
        <v>81</v>
      </c>
      <c r="Z86" s="17" t="s">
        <v>81</v>
      </c>
      <c r="AE86" s="58">
        <f t="shared" si="44"/>
        <v>0</v>
      </c>
      <c r="AF86" s="58">
        <f t="shared" si="45"/>
        <v>0</v>
      </c>
      <c r="AG86" s="58">
        <f t="shared" si="46"/>
        <v>480000</v>
      </c>
    </row>
    <row r="87" spans="1:33" ht="108" x14ac:dyDescent="0.2">
      <c r="A87" s="34">
        <v>82</v>
      </c>
      <c r="B87" s="19" t="s">
        <v>237</v>
      </c>
      <c r="C87" s="16" t="s">
        <v>238</v>
      </c>
      <c r="D87" s="6" t="s">
        <v>235</v>
      </c>
      <c r="E87" s="6" t="s">
        <v>112</v>
      </c>
      <c r="F87" s="6" t="s">
        <v>73</v>
      </c>
      <c r="G87" s="6" t="s">
        <v>46</v>
      </c>
      <c r="H87" s="7">
        <v>7</v>
      </c>
      <c r="I87" s="7">
        <v>7</v>
      </c>
      <c r="J87" s="7"/>
      <c r="K87" s="7"/>
      <c r="L87" s="42">
        <f t="shared" si="54"/>
        <v>6400</v>
      </c>
      <c r="M87" s="42">
        <v>6400</v>
      </c>
      <c r="N87" s="42"/>
      <c r="O87" s="42">
        <f t="shared" si="49"/>
        <v>25600</v>
      </c>
      <c r="P87" s="42">
        <v>25600</v>
      </c>
      <c r="Q87" s="42"/>
      <c r="R87" s="42">
        <f t="shared" si="55"/>
        <v>32000</v>
      </c>
      <c r="S87" s="8">
        <f t="shared" si="56"/>
        <v>0.8</v>
      </c>
      <c r="T87" s="9">
        <f t="shared" si="57"/>
        <v>3657.1428571428573</v>
      </c>
      <c r="U87" s="9"/>
      <c r="V87" s="17" t="s">
        <v>40</v>
      </c>
      <c r="W87" s="11"/>
      <c r="X87" s="11"/>
      <c r="Y87" s="17" t="s">
        <v>80</v>
      </c>
      <c r="Z87" s="17" t="s">
        <v>81</v>
      </c>
      <c r="AA87" s="53">
        <v>7</v>
      </c>
      <c r="AB87" s="53">
        <v>4</v>
      </c>
      <c r="AC87" s="50"/>
      <c r="AD87" s="50"/>
      <c r="AE87" s="58">
        <f t="shared" si="44"/>
        <v>2800</v>
      </c>
      <c r="AF87" s="58">
        <f t="shared" si="45"/>
        <v>0</v>
      </c>
      <c r="AG87" s="58">
        <f t="shared" si="46"/>
        <v>28400</v>
      </c>
    </row>
    <row r="88" spans="1:33" ht="84" x14ac:dyDescent="0.2">
      <c r="A88" s="34">
        <v>83</v>
      </c>
      <c r="B88" s="19" t="s">
        <v>239</v>
      </c>
      <c r="C88" s="16" t="s">
        <v>240</v>
      </c>
      <c r="D88" s="6" t="s">
        <v>235</v>
      </c>
      <c r="E88" s="6" t="s">
        <v>84</v>
      </c>
      <c r="F88" s="6" t="s">
        <v>50</v>
      </c>
      <c r="G88" s="28" t="s">
        <v>39</v>
      </c>
      <c r="H88" s="7">
        <f t="shared" si="47"/>
        <v>14</v>
      </c>
      <c r="I88" s="7">
        <v>14</v>
      </c>
      <c r="J88" s="7"/>
      <c r="K88" s="7"/>
      <c r="L88" s="42">
        <f t="shared" si="54"/>
        <v>24917</v>
      </c>
      <c r="M88" s="42">
        <v>24917</v>
      </c>
      <c r="N88" s="42"/>
      <c r="O88" s="42">
        <f t="shared" si="49"/>
        <v>99670</v>
      </c>
      <c r="P88" s="42">
        <v>99670</v>
      </c>
      <c r="Q88" s="42"/>
      <c r="R88" s="42">
        <f t="shared" si="55"/>
        <v>124587</v>
      </c>
      <c r="S88" s="8">
        <f t="shared" si="56"/>
        <v>0.80000321060784829</v>
      </c>
      <c r="T88" s="9">
        <f t="shared" si="57"/>
        <v>7119.2857142857147</v>
      </c>
      <c r="U88" s="9"/>
      <c r="V88" s="17" t="s">
        <v>40</v>
      </c>
      <c r="W88" s="11"/>
      <c r="X88" s="11"/>
      <c r="Y88" s="17" t="s">
        <v>81</v>
      </c>
      <c r="Z88" s="17" t="s">
        <v>81</v>
      </c>
      <c r="AA88" s="53">
        <v>14</v>
      </c>
      <c r="AB88" s="53">
        <v>7</v>
      </c>
      <c r="AC88" s="50"/>
      <c r="AD88" s="50"/>
      <c r="AE88" s="58">
        <f t="shared" si="44"/>
        <v>9800</v>
      </c>
      <c r="AF88" s="58">
        <f t="shared" si="45"/>
        <v>0</v>
      </c>
      <c r="AG88" s="58">
        <f t="shared" si="46"/>
        <v>109470</v>
      </c>
    </row>
    <row r="89" spans="1:33" ht="156" x14ac:dyDescent="0.2">
      <c r="A89" s="34">
        <v>84</v>
      </c>
      <c r="B89" s="19" t="s">
        <v>241</v>
      </c>
      <c r="C89" s="16" t="s">
        <v>242</v>
      </c>
      <c r="D89" s="6" t="s">
        <v>235</v>
      </c>
      <c r="E89" s="6" t="s">
        <v>58</v>
      </c>
      <c r="F89" s="6" t="s">
        <v>73</v>
      </c>
      <c r="G89" s="6" t="s">
        <v>64</v>
      </c>
      <c r="H89" s="7">
        <f t="shared" si="47"/>
        <v>25</v>
      </c>
      <c r="I89" s="7">
        <v>25</v>
      </c>
      <c r="J89" s="7"/>
      <c r="K89" s="7"/>
      <c r="L89" s="42">
        <f t="shared" si="54"/>
        <v>200000</v>
      </c>
      <c r="M89" s="42">
        <v>200000</v>
      </c>
      <c r="N89" s="42"/>
      <c r="O89" s="42">
        <f t="shared" si="49"/>
        <v>500000</v>
      </c>
      <c r="P89" s="42">
        <v>500000</v>
      </c>
      <c r="Q89" s="42"/>
      <c r="R89" s="42">
        <f t="shared" si="55"/>
        <v>700000</v>
      </c>
      <c r="S89" s="8">
        <f t="shared" si="56"/>
        <v>0.7142857142857143</v>
      </c>
      <c r="T89" s="9">
        <f t="shared" si="57"/>
        <v>20000</v>
      </c>
      <c r="U89" s="9"/>
      <c r="V89" s="17" t="s">
        <v>40</v>
      </c>
      <c r="W89" s="11"/>
      <c r="X89" s="11"/>
      <c r="Y89" s="17" t="s">
        <v>80</v>
      </c>
      <c r="Z89" s="17" t="s">
        <v>81</v>
      </c>
      <c r="AE89" s="58">
        <f t="shared" si="44"/>
        <v>0</v>
      </c>
      <c r="AF89" s="58">
        <f t="shared" si="45"/>
        <v>0</v>
      </c>
      <c r="AG89" s="58">
        <f t="shared" si="46"/>
        <v>500000</v>
      </c>
    </row>
    <row r="90" spans="1:33" ht="84" x14ac:dyDescent="0.2">
      <c r="A90" s="34">
        <v>85</v>
      </c>
      <c r="B90" s="19" t="s">
        <v>243</v>
      </c>
      <c r="C90" s="16" t="s">
        <v>244</v>
      </c>
      <c r="D90" s="6" t="s">
        <v>235</v>
      </c>
      <c r="E90" s="6" t="s">
        <v>130</v>
      </c>
      <c r="F90" s="6" t="s">
        <v>98</v>
      </c>
      <c r="G90" s="6" t="s">
        <v>46</v>
      </c>
      <c r="H90" s="7">
        <v>24</v>
      </c>
      <c r="I90" s="7">
        <v>24</v>
      </c>
      <c r="J90" s="7"/>
      <c r="K90" s="7"/>
      <c r="L90" s="42">
        <f t="shared" si="54"/>
        <v>2101699</v>
      </c>
      <c r="M90" s="42">
        <v>2101699</v>
      </c>
      <c r="N90" s="42"/>
      <c r="O90" s="42">
        <f t="shared" si="49"/>
        <v>480000</v>
      </c>
      <c r="P90" s="42">
        <v>480000</v>
      </c>
      <c r="Q90" s="42"/>
      <c r="R90" s="42">
        <f t="shared" si="55"/>
        <v>2581699</v>
      </c>
      <c r="S90" s="8">
        <f t="shared" si="56"/>
        <v>0.1859240755796861</v>
      </c>
      <c r="T90" s="9">
        <f t="shared" si="57"/>
        <v>20000</v>
      </c>
      <c r="U90" s="9"/>
      <c r="V90" s="17" t="s">
        <v>40</v>
      </c>
      <c r="W90" s="11"/>
      <c r="X90" s="11"/>
      <c r="Y90" s="17" t="s">
        <v>81</v>
      </c>
      <c r="Z90" s="17" t="s">
        <v>81</v>
      </c>
      <c r="AE90" s="58">
        <f t="shared" si="44"/>
        <v>0</v>
      </c>
      <c r="AF90" s="58">
        <f t="shared" si="45"/>
        <v>0</v>
      </c>
      <c r="AG90" s="58">
        <f t="shared" si="46"/>
        <v>480000</v>
      </c>
    </row>
    <row r="91" spans="1:33" ht="84" x14ac:dyDescent="0.2">
      <c r="A91" s="34">
        <v>86</v>
      </c>
      <c r="B91" s="19" t="s">
        <v>245</v>
      </c>
      <c r="C91" s="16" t="s">
        <v>246</v>
      </c>
      <c r="D91" s="6" t="s">
        <v>235</v>
      </c>
      <c r="E91" s="6" t="s">
        <v>90</v>
      </c>
      <c r="F91" s="6" t="s">
        <v>77</v>
      </c>
      <c r="G91" s="6" t="s">
        <v>109</v>
      </c>
      <c r="H91" s="7">
        <f t="shared" si="47"/>
        <v>56</v>
      </c>
      <c r="I91" s="7">
        <v>56</v>
      </c>
      <c r="J91" s="7"/>
      <c r="K91" s="7"/>
      <c r="L91" s="42">
        <f t="shared" si="54"/>
        <v>280000</v>
      </c>
      <c r="M91" s="42">
        <v>280000</v>
      </c>
      <c r="N91" s="42"/>
      <c r="O91" s="42">
        <f t="shared" si="49"/>
        <v>1120000</v>
      </c>
      <c r="P91" s="42">
        <v>1120000</v>
      </c>
      <c r="Q91" s="42"/>
      <c r="R91" s="42">
        <f t="shared" si="55"/>
        <v>1400000</v>
      </c>
      <c r="S91" s="8">
        <f t="shared" si="56"/>
        <v>0.8</v>
      </c>
      <c r="T91" s="9">
        <f t="shared" si="57"/>
        <v>20000</v>
      </c>
      <c r="U91" s="9"/>
      <c r="V91" s="17" t="s">
        <v>40</v>
      </c>
      <c r="W91" s="11"/>
      <c r="X91" s="11"/>
      <c r="Y91" s="17" t="s">
        <v>80</v>
      </c>
      <c r="Z91" s="17" t="s">
        <v>81</v>
      </c>
      <c r="AE91" s="58">
        <f t="shared" si="44"/>
        <v>0</v>
      </c>
      <c r="AF91" s="58">
        <f t="shared" si="45"/>
        <v>0</v>
      </c>
      <c r="AG91" s="58">
        <f t="shared" si="46"/>
        <v>1120000</v>
      </c>
    </row>
    <row r="92" spans="1:33" ht="72" x14ac:dyDescent="0.2">
      <c r="A92" s="34">
        <v>87</v>
      </c>
      <c r="B92" s="19" t="s">
        <v>247</v>
      </c>
      <c r="C92" s="16" t="s">
        <v>248</v>
      </c>
      <c r="D92" s="6" t="s">
        <v>235</v>
      </c>
      <c r="E92" s="6" t="s">
        <v>67</v>
      </c>
      <c r="F92" s="6" t="s">
        <v>50</v>
      </c>
      <c r="G92" s="6" t="s">
        <v>39</v>
      </c>
      <c r="H92" s="7">
        <f t="shared" si="47"/>
        <v>18</v>
      </c>
      <c r="I92" s="7">
        <v>18</v>
      </c>
      <c r="J92" s="7"/>
      <c r="K92" s="7"/>
      <c r="L92" s="42">
        <f t="shared" si="54"/>
        <v>72001.63</v>
      </c>
      <c r="M92" s="42">
        <v>72001.63</v>
      </c>
      <c r="N92" s="42"/>
      <c r="O92" s="42">
        <f t="shared" si="49"/>
        <v>288006</v>
      </c>
      <c r="P92" s="42">
        <v>288006</v>
      </c>
      <c r="Q92" s="42"/>
      <c r="R92" s="42">
        <f t="shared" si="55"/>
        <v>360007.63</v>
      </c>
      <c r="S92" s="8">
        <f t="shared" si="56"/>
        <v>0.79999971111723378</v>
      </c>
      <c r="T92" s="9">
        <f t="shared" si="57"/>
        <v>16000.333333333334</v>
      </c>
      <c r="U92" s="9"/>
      <c r="V92" s="17" t="s">
        <v>40</v>
      </c>
      <c r="W92" s="11"/>
      <c r="X92" s="11"/>
      <c r="Y92" s="17" t="s">
        <v>81</v>
      </c>
      <c r="Z92" s="17" t="s">
        <v>81</v>
      </c>
      <c r="AA92" s="53">
        <v>18</v>
      </c>
      <c r="AB92" s="53">
        <v>4</v>
      </c>
      <c r="AC92" s="50"/>
      <c r="AD92" s="50"/>
      <c r="AE92" s="58">
        <f t="shared" si="44"/>
        <v>7200</v>
      </c>
      <c r="AF92" s="58">
        <f t="shared" si="45"/>
        <v>0</v>
      </c>
      <c r="AG92" s="58">
        <f t="shared" si="46"/>
        <v>295206</v>
      </c>
    </row>
    <row r="93" spans="1:33" ht="108" x14ac:dyDescent="0.2">
      <c r="A93" s="34">
        <v>88</v>
      </c>
      <c r="B93" s="19" t="s">
        <v>249</v>
      </c>
      <c r="C93" s="16" t="s">
        <v>244</v>
      </c>
      <c r="D93" s="6" t="s">
        <v>235</v>
      </c>
      <c r="E93" s="6" t="s">
        <v>93</v>
      </c>
      <c r="F93" s="6" t="s">
        <v>50</v>
      </c>
      <c r="G93" s="6" t="s">
        <v>39</v>
      </c>
      <c r="H93" s="7">
        <f t="shared" si="47"/>
        <v>30</v>
      </c>
      <c r="I93" s="7">
        <v>30</v>
      </c>
      <c r="J93" s="7"/>
      <c r="K93" s="7"/>
      <c r="L93" s="42">
        <f t="shared" si="54"/>
        <v>24000</v>
      </c>
      <c r="M93" s="42">
        <v>24000</v>
      </c>
      <c r="N93" s="42"/>
      <c r="O93" s="42">
        <f t="shared" si="49"/>
        <v>96000</v>
      </c>
      <c r="P93" s="42">
        <v>96000</v>
      </c>
      <c r="Q93" s="42"/>
      <c r="R93" s="42">
        <f t="shared" si="55"/>
        <v>120000</v>
      </c>
      <c r="S93" s="8">
        <f t="shared" si="56"/>
        <v>0.8</v>
      </c>
      <c r="T93" s="9">
        <f t="shared" si="57"/>
        <v>3200</v>
      </c>
      <c r="U93" s="9"/>
      <c r="V93" s="17" t="s">
        <v>40</v>
      </c>
      <c r="W93" s="11"/>
      <c r="X93" s="11"/>
      <c r="Y93" s="17" t="s">
        <v>80</v>
      </c>
      <c r="Z93" s="17" t="s">
        <v>81</v>
      </c>
      <c r="AA93" s="29">
        <v>30</v>
      </c>
      <c r="AB93" s="29">
        <v>4</v>
      </c>
      <c r="AC93" s="47"/>
      <c r="AD93" s="47"/>
      <c r="AE93" s="58">
        <f t="shared" si="44"/>
        <v>12000</v>
      </c>
      <c r="AF93" s="58">
        <f t="shared" si="45"/>
        <v>0</v>
      </c>
      <c r="AG93" s="58">
        <f t="shared" si="46"/>
        <v>108000</v>
      </c>
    </row>
    <row r="94" spans="1:33" ht="96" x14ac:dyDescent="0.2">
      <c r="A94" s="34">
        <v>89</v>
      </c>
      <c r="B94" s="19" t="s">
        <v>250</v>
      </c>
      <c r="C94" s="16" t="s">
        <v>244</v>
      </c>
      <c r="D94" s="6" t="s">
        <v>235</v>
      </c>
      <c r="E94" s="6" t="s">
        <v>93</v>
      </c>
      <c r="F94" s="6" t="s">
        <v>50</v>
      </c>
      <c r="G94" s="6" t="s">
        <v>39</v>
      </c>
      <c r="H94" s="7">
        <f t="shared" si="47"/>
        <v>30</v>
      </c>
      <c r="I94" s="7">
        <v>30</v>
      </c>
      <c r="J94" s="7"/>
      <c r="K94" s="7"/>
      <c r="L94" s="42">
        <f t="shared" si="54"/>
        <v>24000</v>
      </c>
      <c r="M94" s="42">
        <v>24000</v>
      </c>
      <c r="N94" s="42"/>
      <c r="O94" s="42">
        <f t="shared" si="49"/>
        <v>96000</v>
      </c>
      <c r="P94" s="42">
        <v>96000</v>
      </c>
      <c r="Q94" s="42"/>
      <c r="R94" s="42">
        <f t="shared" si="55"/>
        <v>120000</v>
      </c>
      <c r="S94" s="8">
        <f t="shared" si="56"/>
        <v>0.8</v>
      </c>
      <c r="T94" s="9">
        <f t="shared" si="57"/>
        <v>3200</v>
      </c>
      <c r="U94" s="9"/>
      <c r="V94" s="17" t="s">
        <v>40</v>
      </c>
      <c r="W94" s="11"/>
      <c r="X94" s="11"/>
      <c r="Y94" s="17" t="s">
        <v>80</v>
      </c>
      <c r="Z94" s="17" t="s">
        <v>81</v>
      </c>
      <c r="AA94" s="29">
        <v>30</v>
      </c>
      <c r="AB94" s="29">
        <v>4</v>
      </c>
      <c r="AC94" s="47"/>
      <c r="AD94" s="47"/>
      <c r="AE94" s="58">
        <f t="shared" si="44"/>
        <v>12000</v>
      </c>
      <c r="AF94" s="58">
        <f t="shared" si="45"/>
        <v>0</v>
      </c>
      <c r="AG94" s="58">
        <f t="shared" si="46"/>
        <v>108000</v>
      </c>
    </row>
    <row r="95" spans="1:33" ht="108" x14ac:dyDescent="0.2">
      <c r="A95" s="34">
        <v>90</v>
      </c>
      <c r="B95" s="19" t="s">
        <v>251</v>
      </c>
      <c r="C95" s="16" t="s">
        <v>252</v>
      </c>
      <c r="D95" s="6" t="s">
        <v>235</v>
      </c>
      <c r="E95" s="6" t="s">
        <v>49</v>
      </c>
      <c r="F95" s="6" t="s">
        <v>50</v>
      </c>
      <c r="G95" s="6" t="s">
        <v>39</v>
      </c>
      <c r="H95" s="7">
        <f t="shared" si="47"/>
        <v>78</v>
      </c>
      <c r="I95" s="29">
        <v>78</v>
      </c>
      <c r="J95" s="7"/>
      <c r="K95" s="7"/>
      <c r="L95" s="42">
        <f t="shared" si="54"/>
        <v>3240000</v>
      </c>
      <c r="M95" s="42">
        <v>3240000</v>
      </c>
      <c r="N95" s="42"/>
      <c r="O95" s="42">
        <f t="shared" si="49"/>
        <v>1560000</v>
      </c>
      <c r="P95" s="42">
        <v>1560000</v>
      </c>
      <c r="Q95" s="42"/>
      <c r="R95" s="42">
        <f t="shared" si="55"/>
        <v>4800000</v>
      </c>
      <c r="S95" s="8">
        <f t="shared" si="56"/>
        <v>0.32500000000000001</v>
      </c>
      <c r="T95" s="9">
        <f t="shared" si="57"/>
        <v>20000</v>
      </c>
      <c r="U95" s="9"/>
      <c r="V95" s="17" t="s">
        <v>40</v>
      </c>
      <c r="W95" s="11"/>
      <c r="X95" s="11"/>
      <c r="Y95" s="17" t="s">
        <v>80</v>
      </c>
      <c r="Z95" s="17" t="s">
        <v>81</v>
      </c>
      <c r="AE95" s="58">
        <f t="shared" si="44"/>
        <v>0</v>
      </c>
      <c r="AF95" s="58">
        <f t="shared" si="45"/>
        <v>0</v>
      </c>
      <c r="AG95" s="58">
        <f t="shared" si="46"/>
        <v>1560000</v>
      </c>
    </row>
    <row r="96" spans="1:33" ht="96" x14ac:dyDescent="0.2">
      <c r="A96" s="34">
        <v>91</v>
      </c>
      <c r="B96" s="5" t="s">
        <v>253</v>
      </c>
      <c r="C96" s="16" t="s">
        <v>254</v>
      </c>
      <c r="D96" s="6" t="s">
        <v>176</v>
      </c>
      <c r="E96" s="6" t="s">
        <v>50</v>
      </c>
      <c r="F96" s="6" t="s">
        <v>37</v>
      </c>
      <c r="G96" s="6" t="s">
        <v>39</v>
      </c>
      <c r="H96" s="7">
        <f>I96+J96+K96</f>
        <v>16</v>
      </c>
      <c r="I96" s="7">
        <v>16</v>
      </c>
      <c r="J96" s="7">
        <v>0</v>
      </c>
      <c r="K96" s="7">
        <v>0</v>
      </c>
      <c r="L96" s="42">
        <f t="shared" si="54"/>
        <v>16200</v>
      </c>
      <c r="M96" s="42">
        <v>16200</v>
      </c>
      <c r="N96" s="42">
        <v>0</v>
      </c>
      <c r="O96" s="42">
        <f>P96+Q96</f>
        <v>64800</v>
      </c>
      <c r="P96" s="42">
        <v>64800</v>
      </c>
      <c r="Q96" s="42">
        <v>0</v>
      </c>
      <c r="R96" s="42">
        <f>L96+O96</f>
        <v>81000</v>
      </c>
      <c r="S96" s="15">
        <f>O96/R96</f>
        <v>0.8</v>
      </c>
      <c r="T96" s="16">
        <f>P96/(I96+J96)</f>
        <v>4050</v>
      </c>
      <c r="U96" s="6">
        <v>0</v>
      </c>
      <c r="V96" s="17" t="s">
        <v>40</v>
      </c>
      <c r="Y96" s="30" t="s">
        <v>70</v>
      </c>
      <c r="Z96" s="30" t="s">
        <v>42</v>
      </c>
      <c r="AA96" s="53">
        <v>16</v>
      </c>
      <c r="AB96" s="53">
        <v>4</v>
      </c>
      <c r="AC96" s="53">
        <v>0</v>
      </c>
      <c r="AD96" s="53">
        <v>0</v>
      </c>
      <c r="AE96" s="58">
        <f t="shared" si="44"/>
        <v>6400</v>
      </c>
      <c r="AF96" s="58">
        <f t="shared" si="45"/>
        <v>0</v>
      </c>
      <c r="AG96" s="58">
        <f t="shared" si="46"/>
        <v>71200</v>
      </c>
    </row>
    <row r="97" spans="1:33" ht="60" x14ac:dyDescent="0.2">
      <c r="A97" s="34">
        <v>92</v>
      </c>
      <c r="B97" s="5" t="s">
        <v>255</v>
      </c>
      <c r="C97" s="16" t="s">
        <v>256</v>
      </c>
      <c r="D97" s="6" t="s">
        <v>176</v>
      </c>
      <c r="E97" s="6" t="s">
        <v>257</v>
      </c>
      <c r="F97" s="6" t="s">
        <v>50</v>
      </c>
      <c r="G97" s="6" t="s">
        <v>39</v>
      </c>
      <c r="H97" s="7">
        <f t="shared" ref="H97:H104" si="58">I97+J97+K97</f>
        <v>30</v>
      </c>
      <c r="I97" s="7">
        <v>30</v>
      </c>
      <c r="J97" s="7">
        <v>0</v>
      </c>
      <c r="K97" s="7">
        <v>0</v>
      </c>
      <c r="L97" s="42">
        <f t="shared" si="54"/>
        <v>178045</v>
      </c>
      <c r="M97" s="42">
        <v>178045</v>
      </c>
      <c r="N97" s="42">
        <v>0</v>
      </c>
      <c r="O97" s="42">
        <f t="shared" ref="O97:O104" si="59">P97+Q97</f>
        <v>600000</v>
      </c>
      <c r="P97" s="42">
        <v>600000</v>
      </c>
      <c r="Q97" s="42">
        <v>0</v>
      </c>
      <c r="R97" s="42">
        <f t="shared" ref="R97:R104" si="60">L97+O97</f>
        <v>778045</v>
      </c>
      <c r="S97" s="15">
        <f t="shared" ref="S97:S104" si="61">O97/R97</f>
        <v>0.77116362164142171</v>
      </c>
      <c r="T97" s="16">
        <f t="shared" ref="T97:T104" si="62">P97/(I97+J97)</f>
        <v>20000</v>
      </c>
      <c r="U97" s="6">
        <v>0</v>
      </c>
      <c r="V97" s="17" t="s">
        <v>40</v>
      </c>
      <c r="Y97" s="30" t="s">
        <v>41</v>
      </c>
      <c r="Z97" s="30" t="s">
        <v>42</v>
      </c>
      <c r="AE97" s="58">
        <f t="shared" si="44"/>
        <v>0</v>
      </c>
      <c r="AF97" s="58">
        <f t="shared" si="45"/>
        <v>0</v>
      </c>
      <c r="AG97" s="58">
        <f t="shared" si="46"/>
        <v>600000</v>
      </c>
    </row>
    <row r="98" spans="1:33" ht="168" x14ac:dyDescent="0.2">
      <c r="A98" s="34">
        <v>93</v>
      </c>
      <c r="B98" s="5" t="s">
        <v>258</v>
      </c>
      <c r="C98" s="16" t="s">
        <v>259</v>
      </c>
      <c r="D98" s="6" t="s">
        <v>176</v>
      </c>
      <c r="E98" s="6" t="s">
        <v>260</v>
      </c>
      <c r="F98" s="6" t="s">
        <v>50</v>
      </c>
      <c r="G98" s="6" t="s">
        <v>39</v>
      </c>
      <c r="H98" s="7">
        <f t="shared" si="58"/>
        <v>25</v>
      </c>
      <c r="I98" s="7">
        <v>25</v>
      </c>
      <c r="J98" s="7">
        <v>0</v>
      </c>
      <c r="K98" s="7">
        <v>0</v>
      </c>
      <c r="L98" s="42">
        <f t="shared" si="54"/>
        <v>970000</v>
      </c>
      <c r="M98" s="42">
        <v>970000</v>
      </c>
      <c r="N98" s="42">
        <v>0</v>
      </c>
      <c r="O98" s="42">
        <f t="shared" si="59"/>
        <v>500000</v>
      </c>
      <c r="P98" s="42">
        <v>500000</v>
      </c>
      <c r="Q98" s="42">
        <v>0</v>
      </c>
      <c r="R98" s="42">
        <f t="shared" si="60"/>
        <v>1470000</v>
      </c>
      <c r="S98" s="15">
        <f t="shared" si="61"/>
        <v>0.3401360544217687</v>
      </c>
      <c r="T98" s="16">
        <f t="shared" si="62"/>
        <v>20000</v>
      </c>
      <c r="U98" s="6">
        <v>0</v>
      </c>
      <c r="V98" s="17" t="s">
        <v>40</v>
      </c>
      <c r="Y98" s="30" t="s">
        <v>42</v>
      </c>
      <c r="Z98" s="30" t="s">
        <v>42</v>
      </c>
      <c r="AE98" s="58">
        <f t="shared" si="44"/>
        <v>0</v>
      </c>
      <c r="AF98" s="58">
        <f t="shared" si="45"/>
        <v>0</v>
      </c>
      <c r="AG98" s="58">
        <f t="shared" si="46"/>
        <v>500000</v>
      </c>
    </row>
    <row r="99" spans="1:33" ht="168" x14ac:dyDescent="0.2">
      <c r="A99" s="34">
        <v>94</v>
      </c>
      <c r="B99" s="5" t="s">
        <v>261</v>
      </c>
      <c r="C99" s="16" t="s">
        <v>259</v>
      </c>
      <c r="D99" s="6" t="s">
        <v>176</v>
      </c>
      <c r="E99" s="6" t="s">
        <v>260</v>
      </c>
      <c r="F99" s="6" t="s">
        <v>50</v>
      </c>
      <c r="G99" s="6" t="s">
        <v>39</v>
      </c>
      <c r="H99" s="7">
        <f t="shared" si="58"/>
        <v>10</v>
      </c>
      <c r="I99" s="7">
        <v>10</v>
      </c>
      <c r="J99" s="7">
        <v>0</v>
      </c>
      <c r="K99" s="7">
        <v>0</v>
      </c>
      <c r="L99" s="42">
        <f t="shared" si="54"/>
        <v>6000</v>
      </c>
      <c r="M99" s="42">
        <v>6000</v>
      </c>
      <c r="N99" s="42">
        <v>0</v>
      </c>
      <c r="O99" s="42">
        <f t="shared" si="59"/>
        <v>24000</v>
      </c>
      <c r="P99" s="42">
        <v>24000</v>
      </c>
      <c r="Q99" s="42">
        <v>0</v>
      </c>
      <c r="R99" s="42">
        <f t="shared" si="60"/>
        <v>30000</v>
      </c>
      <c r="S99" s="15">
        <f t="shared" si="61"/>
        <v>0.8</v>
      </c>
      <c r="T99" s="16">
        <f t="shared" si="62"/>
        <v>2400</v>
      </c>
      <c r="U99" s="6">
        <v>0</v>
      </c>
      <c r="V99" s="17" t="s">
        <v>40</v>
      </c>
      <c r="Y99" s="30" t="s">
        <v>42</v>
      </c>
      <c r="Z99" s="30" t="s">
        <v>42</v>
      </c>
      <c r="AA99" s="53">
        <v>10</v>
      </c>
      <c r="AB99" s="53">
        <v>4</v>
      </c>
      <c r="AC99" s="53">
        <v>0</v>
      </c>
      <c r="AD99" s="53">
        <v>0</v>
      </c>
      <c r="AE99" s="58">
        <f t="shared" si="44"/>
        <v>4000</v>
      </c>
      <c r="AF99" s="58">
        <f t="shared" si="45"/>
        <v>0</v>
      </c>
      <c r="AG99" s="58">
        <f t="shared" si="46"/>
        <v>28000</v>
      </c>
    </row>
    <row r="100" spans="1:33" ht="156" x14ac:dyDescent="0.2">
      <c r="A100" s="34">
        <v>95</v>
      </c>
      <c r="B100" s="5" t="s">
        <v>262</v>
      </c>
      <c r="C100" s="16" t="s">
        <v>259</v>
      </c>
      <c r="D100" s="6" t="s">
        <v>176</v>
      </c>
      <c r="E100" s="6" t="s">
        <v>260</v>
      </c>
      <c r="F100" s="6" t="s">
        <v>50</v>
      </c>
      <c r="G100" s="6" t="s">
        <v>39</v>
      </c>
      <c r="H100" s="7">
        <f t="shared" si="58"/>
        <v>15</v>
      </c>
      <c r="I100" s="7">
        <v>15</v>
      </c>
      <c r="J100" s="7">
        <v>0</v>
      </c>
      <c r="K100" s="7">
        <v>0</v>
      </c>
      <c r="L100" s="42">
        <f t="shared" si="54"/>
        <v>100000</v>
      </c>
      <c r="M100" s="42">
        <v>100000</v>
      </c>
      <c r="N100" s="42">
        <v>0</v>
      </c>
      <c r="O100" s="42">
        <f t="shared" si="59"/>
        <v>300000</v>
      </c>
      <c r="P100" s="42">
        <v>300000</v>
      </c>
      <c r="Q100" s="42">
        <v>0</v>
      </c>
      <c r="R100" s="42">
        <f t="shared" si="60"/>
        <v>400000</v>
      </c>
      <c r="S100" s="15">
        <f t="shared" si="61"/>
        <v>0.75</v>
      </c>
      <c r="T100" s="16">
        <f t="shared" si="62"/>
        <v>20000</v>
      </c>
      <c r="U100" s="6">
        <v>0</v>
      </c>
      <c r="V100" s="17" t="s">
        <v>40</v>
      </c>
      <c r="Y100" s="30" t="s">
        <v>42</v>
      </c>
      <c r="Z100" s="30" t="s">
        <v>42</v>
      </c>
      <c r="AE100" s="58">
        <f t="shared" si="44"/>
        <v>0</v>
      </c>
      <c r="AF100" s="58">
        <f t="shared" si="45"/>
        <v>0</v>
      </c>
      <c r="AG100" s="58">
        <f t="shared" si="46"/>
        <v>300000</v>
      </c>
    </row>
    <row r="101" spans="1:33" ht="96" x14ac:dyDescent="0.2">
      <c r="A101" s="34">
        <v>96</v>
      </c>
      <c r="B101" s="5" t="s">
        <v>263</v>
      </c>
      <c r="C101" s="16" t="s">
        <v>264</v>
      </c>
      <c r="D101" s="6" t="s">
        <v>176</v>
      </c>
      <c r="E101" s="6" t="s">
        <v>77</v>
      </c>
      <c r="F101" s="6" t="s">
        <v>37</v>
      </c>
      <c r="G101" s="6" t="s">
        <v>39</v>
      </c>
      <c r="H101" s="7">
        <f t="shared" si="58"/>
        <v>4</v>
      </c>
      <c r="I101" s="7">
        <v>4</v>
      </c>
      <c r="J101" s="7">
        <v>0</v>
      </c>
      <c r="K101" s="7">
        <v>0</v>
      </c>
      <c r="L101" s="42">
        <f t="shared" si="54"/>
        <v>25000</v>
      </c>
      <c r="M101" s="42">
        <v>25000</v>
      </c>
      <c r="N101" s="42">
        <v>0</v>
      </c>
      <c r="O101" s="42">
        <f t="shared" si="59"/>
        <v>60000</v>
      </c>
      <c r="P101" s="42">
        <v>60000</v>
      </c>
      <c r="Q101" s="42">
        <v>0</v>
      </c>
      <c r="R101" s="42">
        <f t="shared" si="60"/>
        <v>85000</v>
      </c>
      <c r="S101" s="15">
        <f t="shared" si="61"/>
        <v>0.70588235294117652</v>
      </c>
      <c r="T101" s="16">
        <f t="shared" si="62"/>
        <v>15000</v>
      </c>
      <c r="U101" s="6">
        <v>0</v>
      </c>
      <c r="V101" s="17" t="s">
        <v>40</v>
      </c>
      <c r="Y101" s="30" t="s">
        <v>41</v>
      </c>
      <c r="Z101" s="30" t="s">
        <v>42</v>
      </c>
      <c r="AA101" s="29">
        <v>4</v>
      </c>
      <c r="AB101" s="29">
        <v>4</v>
      </c>
      <c r="AC101" s="53">
        <v>0</v>
      </c>
      <c r="AD101" s="53">
        <v>0</v>
      </c>
      <c r="AE101" s="58">
        <f t="shared" si="44"/>
        <v>1600</v>
      </c>
      <c r="AF101" s="58">
        <f t="shared" si="45"/>
        <v>0</v>
      </c>
      <c r="AG101" s="58">
        <f t="shared" si="46"/>
        <v>61600</v>
      </c>
    </row>
    <row r="102" spans="1:33" ht="60" x14ac:dyDescent="0.2">
      <c r="A102" s="34">
        <v>97</v>
      </c>
      <c r="B102" s="5" t="s">
        <v>265</v>
      </c>
      <c r="C102" s="16" t="s">
        <v>266</v>
      </c>
      <c r="D102" s="6" t="s">
        <v>176</v>
      </c>
      <c r="E102" s="6" t="s">
        <v>77</v>
      </c>
      <c r="F102" s="6" t="s">
        <v>50</v>
      </c>
      <c r="G102" s="6" t="s">
        <v>39</v>
      </c>
      <c r="H102" s="7">
        <f t="shared" si="58"/>
        <v>24</v>
      </c>
      <c r="I102" s="7">
        <v>24</v>
      </c>
      <c r="J102" s="7">
        <v>0</v>
      </c>
      <c r="K102" s="7">
        <v>0</v>
      </c>
      <c r="L102" s="42">
        <f t="shared" si="54"/>
        <v>15360</v>
      </c>
      <c r="M102" s="42">
        <v>15360</v>
      </c>
      <c r="N102" s="42">
        <v>0</v>
      </c>
      <c r="O102" s="42">
        <f t="shared" si="59"/>
        <v>61440</v>
      </c>
      <c r="P102" s="42">
        <v>61440</v>
      </c>
      <c r="Q102" s="42">
        <v>0</v>
      </c>
      <c r="R102" s="42">
        <f t="shared" si="60"/>
        <v>76800</v>
      </c>
      <c r="S102" s="15">
        <f t="shared" si="61"/>
        <v>0.8</v>
      </c>
      <c r="T102" s="16">
        <f t="shared" si="62"/>
        <v>2560</v>
      </c>
      <c r="U102" s="6">
        <v>0</v>
      </c>
      <c r="V102" s="17" t="s">
        <v>40</v>
      </c>
      <c r="Y102" s="30" t="s">
        <v>41</v>
      </c>
      <c r="Z102" s="30" t="s">
        <v>42</v>
      </c>
      <c r="AA102" s="29">
        <v>24</v>
      </c>
      <c r="AB102" s="29">
        <v>11</v>
      </c>
      <c r="AC102" s="53">
        <v>0</v>
      </c>
      <c r="AD102" s="53">
        <v>0</v>
      </c>
      <c r="AE102" s="58">
        <f t="shared" ref="AE102:AE129" si="63">AA102*AB102*100</f>
        <v>26400</v>
      </c>
      <c r="AF102" s="58">
        <f t="shared" ref="AF102:AF129" si="64">AC102*AD102*500</f>
        <v>0</v>
      </c>
      <c r="AG102" s="58">
        <f t="shared" ref="AG102:AG133" si="65">AE102+AF102+O102</f>
        <v>87840</v>
      </c>
    </row>
    <row r="103" spans="1:33" ht="84" x14ac:dyDescent="0.2">
      <c r="A103" s="34">
        <v>98</v>
      </c>
      <c r="B103" s="5" t="s">
        <v>267</v>
      </c>
      <c r="C103" s="16" t="s">
        <v>268</v>
      </c>
      <c r="D103" s="6" t="s">
        <v>176</v>
      </c>
      <c r="E103" s="6" t="s">
        <v>269</v>
      </c>
      <c r="F103" s="6" t="s">
        <v>50</v>
      </c>
      <c r="G103" s="6" t="s">
        <v>39</v>
      </c>
      <c r="H103" s="7">
        <f t="shared" si="58"/>
        <v>20</v>
      </c>
      <c r="I103" s="7">
        <v>20</v>
      </c>
      <c r="J103" s="7">
        <v>0</v>
      </c>
      <c r="K103" s="7">
        <v>0</v>
      </c>
      <c r="L103" s="42">
        <f t="shared" si="54"/>
        <v>16612</v>
      </c>
      <c r="M103" s="42">
        <v>16612</v>
      </c>
      <c r="N103" s="42">
        <v>0</v>
      </c>
      <c r="O103" s="42">
        <f t="shared" si="59"/>
        <v>66448</v>
      </c>
      <c r="P103" s="42">
        <v>66448</v>
      </c>
      <c r="Q103" s="42">
        <v>0</v>
      </c>
      <c r="R103" s="42">
        <f t="shared" si="60"/>
        <v>83060</v>
      </c>
      <c r="S103" s="15">
        <f t="shared" si="61"/>
        <v>0.8</v>
      </c>
      <c r="T103" s="16">
        <f t="shared" si="62"/>
        <v>3322.4</v>
      </c>
      <c r="U103" s="6">
        <v>0</v>
      </c>
      <c r="V103" s="17" t="s">
        <v>40</v>
      </c>
      <c r="Y103" s="30" t="s">
        <v>42</v>
      </c>
      <c r="Z103" s="30" t="s">
        <v>42</v>
      </c>
      <c r="AA103" s="53">
        <v>20</v>
      </c>
      <c r="AB103" s="53">
        <v>4</v>
      </c>
      <c r="AC103" s="53">
        <v>0</v>
      </c>
      <c r="AD103" s="53">
        <v>0</v>
      </c>
      <c r="AE103" s="58">
        <f t="shared" si="63"/>
        <v>8000</v>
      </c>
      <c r="AF103" s="58">
        <f t="shared" si="64"/>
        <v>0</v>
      </c>
      <c r="AG103" s="58">
        <f t="shared" si="65"/>
        <v>74448</v>
      </c>
    </row>
    <row r="104" spans="1:33" ht="84" x14ac:dyDescent="0.2">
      <c r="A104" s="34">
        <v>99</v>
      </c>
      <c r="B104" s="5" t="s">
        <v>270</v>
      </c>
      <c r="C104" s="16" t="s">
        <v>271</v>
      </c>
      <c r="D104" s="6" t="s">
        <v>176</v>
      </c>
      <c r="E104" s="6" t="s">
        <v>272</v>
      </c>
      <c r="F104" s="6" t="s">
        <v>50</v>
      </c>
      <c r="G104" s="6" t="s">
        <v>39</v>
      </c>
      <c r="H104" s="7">
        <f t="shared" si="58"/>
        <v>11</v>
      </c>
      <c r="I104" s="7">
        <v>11</v>
      </c>
      <c r="J104" s="7">
        <v>0</v>
      </c>
      <c r="K104" s="7">
        <v>0</v>
      </c>
      <c r="L104" s="42">
        <f t="shared" si="54"/>
        <v>25876</v>
      </c>
      <c r="M104" s="42">
        <v>25876</v>
      </c>
      <c r="N104" s="42">
        <v>0</v>
      </c>
      <c r="O104" s="42">
        <f t="shared" si="59"/>
        <v>103504</v>
      </c>
      <c r="P104" s="42">
        <v>103504</v>
      </c>
      <c r="Q104" s="42">
        <v>0</v>
      </c>
      <c r="R104" s="42">
        <f t="shared" si="60"/>
        <v>129380</v>
      </c>
      <c r="S104" s="15">
        <f t="shared" si="61"/>
        <v>0.8</v>
      </c>
      <c r="T104" s="16">
        <f t="shared" si="62"/>
        <v>9409.454545454546</v>
      </c>
      <c r="U104" s="6">
        <v>0</v>
      </c>
      <c r="V104" s="17" t="s">
        <v>40</v>
      </c>
      <c r="Y104" s="30" t="s">
        <v>41</v>
      </c>
      <c r="Z104" s="30" t="s">
        <v>42</v>
      </c>
      <c r="AA104" s="53">
        <v>11</v>
      </c>
      <c r="AB104" s="53">
        <v>4</v>
      </c>
      <c r="AC104" s="53">
        <v>0</v>
      </c>
      <c r="AD104" s="53">
        <v>0</v>
      </c>
      <c r="AE104" s="58">
        <f t="shared" si="63"/>
        <v>4400</v>
      </c>
      <c r="AF104" s="58">
        <f t="shared" si="64"/>
        <v>0</v>
      </c>
      <c r="AG104" s="58">
        <f t="shared" si="65"/>
        <v>107904</v>
      </c>
    </row>
    <row r="105" spans="1:33" ht="60" x14ac:dyDescent="0.2">
      <c r="A105" s="34">
        <v>100</v>
      </c>
      <c r="B105" s="5" t="s">
        <v>273</v>
      </c>
      <c r="C105" s="5" t="s">
        <v>274</v>
      </c>
      <c r="D105" s="6" t="s">
        <v>38</v>
      </c>
      <c r="E105" s="6" t="s">
        <v>73</v>
      </c>
      <c r="F105" s="6" t="s">
        <v>130</v>
      </c>
      <c r="G105" s="6" t="s">
        <v>64</v>
      </c>
      <c r="H105" s="7">
        <f>I105+J105+K105</f>
        <v>50</v>
      </c>
      <c r="I105" s="7">
        <v>50</v>
      </c>
      <c r="J105" s="7">
        <v>0</v>
      </c>
      <c r="K105" s="7">
        <v>0</v>
      </c>
      <c r="L105" s="42">
        <f>M105+N105</f>
        <v>738026</v>
      </c>
      <c r="M105" s="42">
        <v>738026</v>
      </c>
      <c r="N105" s="42">
        <v>0</v>
      </c>
      <c r="O105" s="42">
        <f>P105+Q105</f>
        <v>1000000</v>
      </c>
      <c r="P105" s="42">
        <v>1000000</v>
      </c>
      <c r="Q105" s="42">
        <v>0</v>
      </c>
      <c r="R105" s="42">
        <f>L105+O105</f>
        <v>1738026</v>
      </c>
      <c r="S105" s="8">
        <f>O105/R105</f>
        <v>0.57536538578824481</v>
      </c>
      <c r="T105" s="9">
        <f>P105/(I105+J105)</f>
        <v>20000</v>
      </c>
      <c r="U105" s="9" t="e">
        <f>Q105/K105</f>
        <v>#DIV/0!</v>
      </c>
      <c r="V105" s="17" t="s">
        <v>40</v>
      </c>
      <c r="Y105" s="13" t="s">
        <v>80</v>
      </c>
      <c r="Z105" s="13" t="s">
        <v>81</v>
      </c>
      <c r="AA105" s="54">
        <v>50</v>
      </c>
      <c r="AB105" s="54">
        <v>4</v>
      </c>
      <c r="AC105" s="54">
        <v>0</v>
      </c>
      <c r="AD105" s="54">
        <v>0</v>
      </c>
      <c r="AE105" s="58">
        <f t="shared" si="63"/>
        <v>20000</v>
      </c>
      <c r="AF105" s="58">
        <f t="shared" si="64"/>
        <v>0</v>
      </c>
      <c r="AG105" s="58">
        <f t="shared" si="65"/>
        <v>1020000</v>
      </c>
    </row>
    <row r="106" spans="1:33" ht="48" x14ac:dyDescent="0.2">
      <c r="A106" s="34">
        <v>101</v>
      </c>
      <c r="B106" s="5" t="s">
        <v>275</v>
      </c>
      <c r="C106" s="5" t="s">
        <v>276</v>
      </c>
      <c r="D106" s="6" t="s">
        <v>38</v>
      </c>
      <c r="E106" s="6" t="s">
        <v>63</v>
      </c>
      <c r="F106" s="6" t="s">
        <v>50</v>
      </c>
      <c r="G106" s="6" t="s">
        <v>46</v>
      </c>
      <c r="H106" s="7">
        <f>I106+J106+K106</f>
        <v>30</v>
      </c>
      <c r="I106" s="7">
        <v>30</v>
      </c>
      <c r="J106" s="7">
        <v>0</v>
      </c>
      <c r="K106" s="7">
        <v>0</v>
      </c>
      <c r="L106" s="42">
        <f>M106+N106</f>
        <v>600000</v>
      </c>
      <c r="M106" s="42">
        <v>600000</v>
      </c>
      <c r="N106" s="42">
        <v>0</v>
      </c>
      <c r="O106" s="42">
        <f>P106+Q106</f>
        <v>600000</v>
      </c>
      <c r="P106" s="42">
        <v>600000</v>
      </c>
      <c r="Q106" s="42">
        <v>0</v>
      </c>
      <c r="R106" s="42">
        <f>L106+O106</f>
        <v>1200000</v>
      </c>
      <c r="S106" s="8">
        <f>O106/R106</f>
        <v>0.5</v>
      </c>
      <c r="T106" s="9">
        <f>P106/(I106+J106)</f>
        <v>20000</v>
      </c>
      <c r="U106" s="9" t="e">
        <f>Q106/K106</f>
        <v>#DIV/0!</v>
      </c>
      <c r="V106" s="17" t="s">
        <v>40</v>
      </c>
      <c r="Y106" s="13" t="s">
        <v>80</v>
      </c>
      <c r="Z106" s="13" t="s">
        <v>80</v>
      </c>
      <c r="AE106" s="58">
        <f t="shared" si="63"/>
        <v>0</v>
      </c>
      <c r="AF106" s="58">
        <f t="shared" si="64"/>
        <v>0</v>
      </c>
      <c r="AG106" s="58">
        <f t="shared" si="65"/>
        <v>600000</v>
      </c>
    </row>
    <row r="107" spans="1:33" ht="60" x14ac:dyDescent="0.2">
      <c r="A107" s="34">
        <v>102</v>
      </c>
      <c r="B107" s="5" t="s">
        <v>277</v>
      </c>
      <c r="C107" s="5" t="s">
        <v>278</v>
      </c>
      <c r="D107" s="6" t="s">
        <v>38</v>
      </c>
      <c r="E107" s="6" t="s">
        <v>87</v>
      </c>
      <c r="F107" s="6" t="s">
        <v>50</v>
      </c>
      <c r="G107" s="6" t="s">
        <v>39</v>
      </c>
      <c r="H107" s="7">
        <f>I107+J107+K107</f>
        <v>30</v>
      </c>
      <c r="I107" s="7">
        <v>30</v>
      </c>
      <c r="J107" s="7">
        <v>0</v>
      </c>
      <c r="K107" s="7">
        <v>0</v>
      </c>
      <c r="L107" s="42">
        <f>M107+N107</f>
        <v>1020000</v>
      </c>
      <c r="M107" s="42">
        <v>1020000</v>
      </c>
      <c r="N107" s="42">
        <v>0</v>
      </c>
      <c r="O107" s="42">
        <f>P107+Q107</f>
        <v>600000</v>
      </c>
      <c r="P107" s="42">
        <v>600000</v>
      </c>
      <c r="Q107" s="42">
        <v>0</v>
      </c>
      <c r="R107" s="42">
        <f>L107+O107</f>
        <v>1620000</v>
      </c>
      <c r="S107" s="8">
        <f>O107/R107</f>
        <v>0.37037037037037035</v>
      </c>
      <c r="T107" s="9">
        <f>P107/(I107+J107)</f>
        <v>20000</v>
      </c>
      <c r="U107" s="9" t="e">
        <f>Q107/K107</f>
        <v>#DIV/0!</v>
      </c>
      <c r="V107" s="17" t="s">
        <v>40</v>
      </c>
      <c r="Y107" s="13" t="s">
        <v>80</v>
      </c>
      <c r="Z107" s="13" t="s">
        <v>81</v>
      </c>
      <c r="AA107" s="54">
        <v>30</v>
      </c>
      <c r="AB107" s="54">
        <v>3</v>
      </c>
      <c r="AC107" s="54">
        <v>0</v>
      </c>
      <c r="AD107" s="54">
        <v>0</v>
      </c>
      <c r="AE107" s="58">
        <f t="shared" si="63"/>
        <v>9000</v>
      </c>
      <c r="AF107" s="58">
        <f t="shared" si="64"/>
        <v>0</v>
      </c>
      <c r="AG107" s="58">
        <f t="shared" si="65"/>
        <v>609000</v>
      </c>
    </row>
    <row r="108" spans="1:33" ht="72" x14ac:dyDescent="0.2">
      <c r="A108" s="34">
        <v>103</v>
      </c>
      <c r="B108" s="5" t="s">
        <v>279</v>
      </c>
      <c r="C108" s="5" t="s">
        <v>280</v>
      </c>
      <c r="D108" s="6" t="s">
        <v>281</v>
      </c>
      <c r="E108" s="6" t="s">
        <v>98</v>
      </c>
      <c r="F108" s="6" t="s">
        <v>50</v>
      </c>
      <c r="G108" s="6" t="s">
        <v>39</v>
      </c>
      <c r="H108" s="7">
        <v>60</v>
      </c>
      <c r="I108" s="7">
        <v>60</v>
      </c>
      <c r="J108" s="7">
        <v>0</v>
      </c>
      <c r="K108" s="7">
        <v>0</v>
      </c>
      <c r="L108" s="42">
        <v>436655</v>
      </c>
      <c r="M108" s="42">
        <v>436655</v>
      </c>
      <c r="N108" s="42">
        <v>0</v>
      </c>
      <c r="O108" s="42">
        <v>1199981</v>
      </c>
      <c r="P108" s="42">
        <v>1199981</v>
      </c>
      <c r="Q108" s="42">
        <v>0</v>
      </c>
      <c r="R108" s="42">
        <v>1636636</v>
      </c>
      <c r="S108" s="8">
        <v>0.73319968520795098</v>
      </c>
      <c r="T108" s="9">
        <v>19999.683333333334</v>
      </c>
      <c r="U108" s="9" t="e">
        <v>#DIV/0!</v>
      </c>
      <c r="V108" s="17" t="s">
        <v>40</v>
      </c>
      <c r="Y108" s="13" t="s">
        <v>41</v>
      </c>
      <c r="Z108" s="13" t="s">
        <v>41</v>
      </c>
      <c r="AE108" s="58">
        <f t="shared" si="63"/>
        <v>0</v>
      </c>
      <c r="AF108" s="58">
        <f t="shared" si="64"/>
        <v>0</v>
      </c>
      <c r="AG108" s="58">
        <f t="shared" si="65"/>
        <v>1199981</v>
      </c>
    </row>
    <row r="109" spans="1:33" ht="72" x14ac:dyDescent="0.2">
      <c r="A109" s="34">
        <v>104</v>
      </c>
      <c r="B109" s="5" t="s">
        <v>282</v>
      </c>
      <c r="C109" s="5" t="s">
        <v>283</v>
      </c>
      <c r="D109" s="6" t="s">
        <v>281</v>
      </c>
      <c r="E109" s="6" t="s">
        <v>284</v>
      </c>
      <c r="F109" s="6" t="s">
        <v>98</v>
      </c>
      <c r="G109" s="6" t="s">
        <v>64</v>
      </c>
      <c r="H109" s="7">
        <v>8</v>
      </c>
      <c r="I109" s="7">
        <v>8</v>
      </c>
      <c r="J109" s="7">
        <v>0</v>
      </c>
      <c r="K109" s="7">
        <v>0</v>
      </c>
      <c r="L109" s="42">
        <v>10237</v>
      </c>
      <c r="M109" s="42">
        <v>10237</v>
      </c>
      <c r="N109" s="42">
        <v>0</v>
      </c>
      <c r="O109" s="42">
        <v>39280</v>
      </c>
      <c r="P109" s="42">
        <v>39280</v>
      </c>
      <c r="Q109" s="42">
        <v>0</v>
      </c>
      <c r="R109" s="42">
        <v>49517</v>
      </c>
      <c r="S109" s="8">
        <v>0.79326291980531938</v>
      </c>
      <c r="T109" s="9">
        <v>4910</v>
      </c>
      <c r="U109" s="9" t="e">
        <v>#DIV/0!</v>
      </c>
      <c r="V109" s="17" t="s">
        <v>40</v>
      </c>
      <c r="Y109" s="13" t="s">
        <v>41</v>
      </c>
      <c r="Z109" s="13" t="s">
        <v>41</v>
      </c>
      <c r="AA109" s="54">
        <v>8</v>
      </c>
      <c r="AB109" s="54">
        <v>4</v>
      </c>
      <c r="AC109" s="54">
        <v>0</v>
      </c>
      <c r="AD109" s="54">
        <v>0</v>
      </c>
      <c r="AE109" s="58">
        <f t="shared" si="63"/>
        <v>3200</v>
      </c>
      <c r="AF109" s="58">
        <f t="shared" si="64"/>
        <v>0</v>
      </c>
      <c r="AG109" s="58">
        <f t="shared" si="65"/>
        <v>42480</v>
      </c>
    </row>
    <row r="110" spans="1:33" ht="72" x14ac:dyDescent="0.2">
      <c r="A110" s="34">
        <v>105</v>
      </c>
      <c r="B110" s="5" t="s">
        <v>285</v>
      </c>
      <c r="C110" s="5" t="s">
        <v>286</v>
      </c>
      <c r="D110" s="6" t="s">
        <v>281</v>
      </c>
      <c r="E110" s="6" t="s">
        <v>130</v>
      </c>
      <c r="F110" s="6" t="s">
        <v>73</v>
      </c>
      <c r="G110" s="6" t="s">
        <v>46</v>
      </c>
      <c r="H110" s="7">
        <v>36</v>
      </c>
      <c r="I110" s="7">
        <v>36</v>
      </c>
      <c r="J110" s="7">
        <v>0</v>
      </c>
      <c r="K110" s="7">
        <v>0</v>
      </c>
      <c r="L110" s="42">
        <v>926205</v>
      </c>
      <c r="M110" s="42">
        <v>926205</v>
      </c>
      <c r="N110" s="42">
        <v>0</v>
      </c>
      <c r="O110" s="42">
        <v>720000</v>
      </c>
      <c r="P110" s="42">
        <v>720000</v>
      </c>
      <c r="Q110" s="42">
        <v>0</v>
      </c>
      <c r="R110" s="42">
        <v>1646205</v>
      </c>
      <c r="S110" s="8">
        <v>0.43736958641238483</v>
      </c>
      <c r="T110" s="9">
        <v>20000</v>
      </c>
      <c r="U110" s="9" t="e">
        <v>#DIV/0!</v>
      </c>
      <c r="V110" s="17" t="s">
        <v>40</v>
      </c>
      <c r="Y110" s="13" t="s">
        <v>41</v>
      </c>
      <c r="Z110" s="13" t="s">
        <v>41</v>
      </c>
      <c r="AE110" s="58">
        <f t="shared" si="63"/>
        <v>0</v>
      </c>
      <c r="AF110" s="58">
        <f t="shared" si="64"/>
        <v>0</v>
      </c>
      <c r="AG110" s="58">
        <f t="shared" si="65"/>
        <v>720000</v>
      </c>
    </row>
    <row r="111" spans="1:33" ht="96" x14ac:dyDescent="0.2">
      <c r="A111" s="34">
        <v>106</v>
      </c>
      <c r="B111" s="16" t="s">
        <v>287</v>
      </c>
      <c r="C111" s="16" t="s">
        <v>288</v>
      </c>
      <c r="D111" s="6" t="s">
        <v>153</v>
      </c>
      <c r="E111" s="6" t="s">
        <v>98</v>
      </c>
      <c r="F111" s="6" t="s">
        <v>37</v>
      </c>
      <c r="G111" s="6" t="s">
        <v>46</v>
      </c>
      <c r="H111" s="7">
        <f>I111+J111+K111</f>
        <v>48</v>
      </c>
      <c r="I111" s="7">
        <v>48</v>
      </c>
      <c r="J111" s="7">
        <v>0</v>
      </c>
      <c r="K111" s="7">
        <v>0</v>
      </c>
      <c r="L111" s="42">
        <f>M111+N111</f>
        <v>240066</v>
      </c>
      <c r="M111" s="42">
        <v>240066</v>
      </c>
      <c r="N111" s="42">
        <v>0</v>
      </c>
      <c r="O111" s="42">
        <f>P111+Q111</f>
        <v>960000</v>
      </c>
      <c r="P111" s="42">
        <v>960000</v>
      </c>
      <c r="Q111" s="42">
        <v>0</v>
      </c>
      <c r="R111" s="42">
        <f>L111+O111</f>
        <v>1200066</v>
      </c>
      <c r="S111" s="15">
        <f>O111/R111</f>
        <v>0.79995600241986686</v>
      </c>
      <c r="T111" s="16">
        <f>P111/(I111+J111)</f>
        <v>20000</v>
      </c>
      <c r="U111" s="16" t="e">
        <f>Q111/K111</f>
        <v>#DIV/0!</v>
      </c>
      <c r="V111" s="17" t="s">
        <v>40</v>
      </c>
      <c r="Y111" s="17" t="s">
        <v>41</v>
      </c>
      <c r="Z111" s="17" t="s">
        <v>41</v>
      </c>
      <c r="AA111" s="53">
        <v>48</v>
      </c>
      <c r="AB111" s="53">
        <v>4</v>
      </c>
      <c r="AC111" s="53"/>
      <c r="AD111" s="53"/>
      <c r="AE111" s="58">
        <f t="shared" si="63"/>
        <v>19200</v>
      </c>
      <c r="AF111" s="58">
        <f t="shared" si="64"/>
        <v>0</v>
      </c>
      <c r="AG111" s="58">
        <f t="shared" si="65"/>
        <v>979200</v>
      </c>
    </row>
    <row r="112" spans="1:33" ht="228" x14ac:dyDescent="0.2">
      <c r="A112" s="34">
        <v>107</v>
      </c>
      <c r="B112" s="16" t="s">
        <v>289</v>
      </c>
      <c r="C112" s="16" t="s">
        <v>290</v>
      </c>
      <c r="D112" s="17">
        <v>30</v>
      </c>
      <c r="E112" s="17">
        <v>18</v>
      </c>
      <c r="F112" s="31" t="s">
        <v>77</v>
      </c>
      <c r="G112" s="17">
        <v>2</v>
      </c>
      <c r="H112" s="7">
        <f>I112+J112+K112</f>
        <v>25</v>
      </c>
      <c r="I112" s="7">
        <v>25</v>
      </c>
      <c r="J112" s="7">
        <v>0</v>
      </c>
      <c r="K112" s="7">
        <v>0</v>
      </c>
      <c r="L112" s="42">
        <v>124915</v>
      </c>
      <c r="M112" s="42">
        <v>124915</v>
      </c>
      <c r="N112" s="42">
        <v>0</v>
      </c>
      <c r="O112" s="42">
        <v>499659</v>
      </c>
      <c r="P112" s="42">
        <v>499659</v>
      </c>
      <c r="Q112" s="42">
        <v>0</v>
      </c>
      <c r="R112" s="42">
        <f>L112+O112</f>
        <v>624574</v>
      </c>
      <c r="S112" s="15">
        <f>O112/R112</f>
        <v>0.79999967978173925</v>
      </c>
      <c r="T112" s="16">
        <f>P112/(I112+J112)</f>
        <v>19986.36</v>
      </c>
      <c r="U112" s="16" t="e">
        <f>Q112/K112</f>
        <v>#DIV/0!</v>
      </c>
      <c r="V112" s="17" t="s">
        <v>40</v>
      </c>
      <c r="Y112" s="17" t="s">
        <v>41</v>
      </c>
      <c r="Z112" s="17" t="s">
        <v>41</v>
      </c>
      <c r="AE112" s="58">
        <f t="shared" si="63"/>
        <v>0</v>
      </c>
      <c r="AF112" s="58">
        <f t="shared" si="64"/>
        <v>0</v>
      </c>
      <c r="AG112" s="58">
        <f t="shared" si="65"/>
        <v>499659</v>
      </c>
    </row>
    <row r="113" spans="1:33" ht="132" x14ac:dyDescent="0.2">
      <c r="A113" s="34">
        <v>108</v>
      </c>
      <c r="B113" s="16" t="s">
        <v>291</v>
      </c>
      <c r="C113" s="16" t="s">
        <v>292</v>
      </c>
      <c r="D113" s="6" t="s">
        <v>153</v>
      </c>
      <c r="E113" s="6" t="s">
        <v>98</v>
      </c>
      <c r="F113" s="6" t="s">
        <v>73</v>
      </c>
      <c r="G113" s="6" t="s">
        <v>46</v>
      </c>
      <c r="H113" s="7">
        <f>I113+J113+K113</f>
        <v>16</v>
      </c>
      <c r="I113" s="7">
        <v>16</v>
      </c>
      <c r="J113" s="7">
        <v>0</v>
      </c>
      <c r="K113" s="7">
        <v>0</v>
      </c>
      <c r="L113" s="42">
        <f>M113+N113</f>
        <v>1048800</v>
      </c>
      <c r="M113" s="42">
        <v>1048800</v>
      </c>
      <c r="N113" s="42">
        <v>0</v>
      </c>
      <c r="O113" s="42">
        <f>P113+Q113</f>
        <v>320000</v>
      </c>
      <c r="P113" s="42">
        <v>320000</v>
      </c>
      <c r="Q113" s="42">
        <v>0</v>
      </c>
      <c r="R113" s="42">
        <f>L113+O113</f>
        <v>1368800</v>
      </c>
      <c r="S113" s="15">
        <f>O113/R113</f>
        <v>0.23378141437755698</v>
      </c>
      <c r="T113" s="16">
        <f>P113/(I113+J113)</f>
        <v>20000</v>
      </c>
      <c r="U113" s="16" t="e">
        <f>Q113/K113</f>
        <v>#DIV/0!</v>
      </c>
      <c r="V113" s="17" t="s">
        <v>40</v>
      </c>
      <c r="Y113" s="17" t="s">
        <v>41</v>
      </c>
      <c r="Z113" s="17" t="s">
        <v>42</v>
      </c>
      <c r="AE113" s="58">
        <f t="shared" si="63"/>
        <v>0</v>
      </c>
      <c r="AF113" s="58">
        <f t="shared" si="64"/>
        <v>0</v>
      </c>
      <c r="AG113" s="58">
        <f t="shared" si="65"/>
        <v>320000</v>
      </c>
    </row>
    <row r="114" spans="1:33" ht="84" x14ac:dyDescent="0.2">
      <c r="A114" s="34">
        <v>109</v>
      </c>
      <c r="B114" s="16" t="s">
        <v>293</v>
      </c>
      <c r="C114" s="16" t="s">
        <v>294</v>
      </c>
      <c r="D114" s="6" t="s">
        <v>153</v>
      </c>
      <c r="E114" s="6" t="s">
        <v>58</v>
      </c>
      <c r="F114" s="32" t="s">
        <v>63</v>
      </c>
      <c r="G114" s="6" t="s">
        <v>64</v>
      </c>
      <c r="H114" s="7">
        <v>10</v>
      </c>
      <c r="I114" s="7">
        <v>10</v>
      </c>
      <c r="J114" s="7">
        <v>0</v>
      </c>
      <c r="K114" s="7">
        <v>0</v>
      </c>
      <c r="L114" s="42">
        <v>8995</v>
      </c>
      <c r="M114" s="42">
        <v>8995</v>
      </c>
      <c r="N114" s="42">
        <v>0</v>
      </c>
      <c r="O114" s="42">
        <v>35978</v>
      </c>
      <c r="P114" s="42">
        <v>35978</v>
      </c>
      <c r="Q114" s="42">
        <v>0</v>
      </c>
      <c r="R114" s="42">
        <f>L114+O114</f>
        <v>44973</v>
      </c>
      <c r="S114" s="15">
        <f>O114/R114</f>
        <v>0.79999110577457588</v>
      </c>
      <c r="T114" s="16">
        <f>P114/(I114+J114)</f>
        <v>3597.8</v>
      </c>
      <c r="U114" s="16" t="e">
        <f>Q114/K114</f>
        <v>#DIV/0!</v>
      </c>
      <c r="V114" s="17" t="s">
        <v>40</v>
      </c>
      <c r="Y114" s="17" t="s">
        <v>42</v>
      </c>
      <c r="Z114" s="17" t="s">
        <v>42</v>
      </c>
      <c r="AA114" s="53">
        <v>10</v>
      </c>
      <c r="AB114" s="53">
        <v>4</v>
      </c>
      <c r="AC114" s="53"/>
      <c r="AD114" s="53"/>
      <c r="AE114" s="58">
        <f t="shared" si="63"/>
        <v>4000</v>
      </c>
      <c r="AF114" s="58">
        <f t="shared" si="64"/>
        <v>0</v>
      </c>
      <c r="AG114" s="58">
        <f t="shared" si="65"/>
        <v>39978</v>
      </c>
    </row>
    <row r="115" spans="1:33" ht="120" x14ac:dyDescent="0.2">
      <c r="A115" s="34">
        <v>110</v>
      </c>
      <c r="B115" s="16" t="s">
        <v>295</v>
      </c>
      <c r="C115" s="16" t="s">
        <v>296</v>
      </c>
      <c r="D115" s="6" t="s">
        <v>153</v>
      </c>
      <c r="E115" s="6" t="s">
        <v>164</v>
      </c>
      <c r="F115" s="6" t="s">
        <v>37</v>
      </c>
      <c r="G115" s="6" t="s">
        <v>64</v>
      </c>
      <c r="H115" s="7">
        <v>26</v>
      </c>
      <c r="I115" s="7">
        <v>26</v>
      </c>
      <c r="J115" s="7">
        <v>0</v>
      </c>
      <c r="K115" s="7">
        <v>0</v>
      </c>
      <c r="L115" s="42">
        <v>30000</v>
      </c>
      <c r="M115" s="42">
        <v>30000</v>
      </c>
      <c r="N115" s="42">
        <v>0</v>
      </c>
      <c r="O115" s="42">
        <v>120000</v>
      </c>
      <c r="P115" s="42">
        <v>120000</v>
      </c>
      <c r="Q115" s="42">
        <v>0</v>
      </c>
      <c r="R115" s="42">
        <f>L115+O115</f>
        <v>150000</v>
      </c>
      <c r="S115" s="15">
        <f>O115/R115</f>
        <v>0.8</v>
      </c>
      <c r="T115" s="16">
        <f>P115/(I115+J115)</f>
        <v>4615.3846153846152</v>
      </c>
      <c r="U115" s="16" t="e">
        <f>Q115/K115</f>
        <v>#DIV/0!</v>
      </c>
      <c r="V115" s="17" t="s">
        <v>40</v>
      </c>
      <c r="Y115" s="17" t="s">
        <v>41</v>
      </c>
      <c r="Z115" s="17" t="s">
        <v>42</v>
      </c>
      <c r="AA115" s="53">
        <v>26</v>
      </c>
      <c r="AB115" s="53">
        <v>10</v>
      </c>
      <c r="AC115" s="53"/>
      <c r="AD115" s="53"/>
      <c r="AE115" s="58">
        <f t="shared" si="63"/>
        <v>26000</v>
      </c>
      <c r="AF115" s="58">
        <f t="shared" si="64"/>
        <v>0</v>
      </c>
      <c r="AG115" s="58">
        <f t="shared" si="65"/>
        <v>146000</v>
      </c>
    </row>
    <row r="116" spans="1:33" ht="96" x14ac:dyDescent="0.2">
      <c r="A116" s="34">
        <v>111</v>
      </c>
      <c r="B116" s="16" t="s">
        <v>297</v>
      </c>
      <c r="C116" s="16" t="s">
        <v>298</v>
      </c>
      <c r="D116" s="6" t="s">
        <v>153</v>
      </c>
      <c r="E116" s="6" t="s">
        <v>67</v>
      </c>
      <c r="F116" s="6" t="s">
        <v>50</v>
      </c>
      <c r="G116" s="6" t="s">
        <v>39</v>
      </c>
      <c r="H116" s="7">
        <v>60</v>
      </c>
      <c r="I116" s="7">
        <v>60</v>
      </c>
      <c r="J116" s="7">
        <v>0</v>
      </c>
      <c r="K116" s="7">
        <v>0</v>
      </c>
      <c r="L116" s="42">
        <v>180000</v>
      </c>
      <c r="M116" s="42">
        <v>180000</v>
      </c>
      <c r="N116" s="42">
        <v>0</v>
      </c>
      <c r="O116" s="42">
        <v>720000</v>
      </c>
      <c r="P116" s="42">
        <v>720000</v>
      </c>
      <c r="Q116" s="42">
        <v>0</v>
      </c>
      <c r="R116" s="42">
        <v>900000</v>
      </c>
      <c r="S116" s="15">
        <v>0.8</v>
      </c>
      <c r="T116" s="16">
        <v>12000</v>
      </c>
      <c r="U116" s="16" t="e">
        <v>#DIV/0!</v>
      </c>
      <c r="V116" s="17" t="s">
        <v>40</v>
      </c>
      <c r="Y116" s="17" t="s">
        <v>41</v>
      </c>
      <c r="Z116" s="17" t="s">
        <v>42</v>
      </c>
      <c r="AE116" s="58">
        <f t="shared" si="63"/>
        <v>0</v>
      </c>
      <c r="AF116" s="58">
        <f t="shared" si="64"/>
        <v>0</v>
      </c>
      <c r="AG116" s="58">
        <f t="shared" si="65"/>
        <v>720000</v>
      </c>
    </row>
    <row r="117" spans="1:33" ht="96" x14ac:dyDescent="0.2">
      <c r="A117" s="34">
        <v>112</v>
      </c>
      <c r="B117" s="16" t="s">
        <v>299</v>
      </c>
      <c r="C117" s="16" t="s">
        <v>300</v>
      </c>
      <c r="D117" s="6" t="s">
        <v>153</v>
      </c>
      <c r="E117" s="6" t="s">
        <v>281</v>
      </c>
      <c r="F117" s="6" t="s">
        <v>50</v>
      </c>
      <c r="G117" s="6" t="s">
        <v>39</v>
      </c>
      <c r="H117" s="7">
        <f>I117+J117+K117</f>
        <v>50</v>
      </c>
      <c r="I117" s="7">
        <v>50</v>
      </c>
      <c r="J117" s="7">
        <v>0</v>
      </c>
      <c r="K117" s="7">
        <v>0</v>
      </c>
      <c r="L117" s="42">
        <f>M117+N117</f>
        <v>6720044</v>
      </c>
      <c r="M117" s="42">
        <v>6720044</v>
      </c>
      <c r="N117" s="42">
        <v>0</v>
      </c>
      <c r="O117" s="42">
        <f>P117+Q117</f>
        <v>1000000</v>
      </c>
      <c r="P117" s="42">
        <v>1000000</v>
      </c>
      <c r="Q117" s="42">
        <v>0</v>
      </c>
      <c r="R117" s="42">
        <f>L117+O117</f>
        <v>7720044</v>
      </c>
      <c r="S117" s="15">
        <f>O117/R117</f>
        <v>0.12953294048583142</v>
      </c>
      <c r="T117" s="16">
        <f>P117/(I117+J117)</f>
        <v>20000</v>
      </c>
      <c r="U117" s="16" t="e">
        <f>Q117/K117</f>
        <v>#DIV/0!</v>
      </c>
      <c r="V117" s="17" t="s">
        <v>40</v>
      </c>
      <c r="Y117" s="17" t="s">
        <v>41</v>
      </c>
      <c r="Z117" s="17" t="s">
        <v>42</v>
      </c>
      <c r="AE117" s="58">
        <f t="shared" si="63"/>
        <v>0</v>
      </c>
      <c r="AF117" s="58">
        <f t="shared" si="64"/>
        <v>0</v>
      </c>
      <c r="AG117" s="58">
        <f t="shared" si="65"/>
        <v>1000000</v>
      </c>
    </row>
    <row r="118" spans="1:33" ht="72" x14ac:dyDescent="0.2">
      <c r="A118" s="34">
        <v>113</v>
      </c>
      <c r="B118" s="16" t="s">
        <v>301</v>
      </c>
      <c r="C118" s="16" t="s">
        <v>302</v>
      </c>
      <c r="D118" s="6" t="s">
        <v>153</v>
      </c>
      <c r="E118" s="6" t="s">
        <v>284</v>
      </c>
      <c r="F118" s="6" t="s">
        <v>59</v>
      </c>
      <c r="G118" s="6" t="s">
        <v>64</v>
      </c>
      <c r="H118" s="7">
        <f>I118+J118+K118</f>
        <v>48</v>
      </c>
      <c r="I118" s="7">
        <v>48</v>
      </c>
      <c r="J118" s="7">
        <v>0</v>
      </c>
      <c r="K118" s="7">
        <v>0</v>
      </c>
      <c r="L118" s="42">
        <v>540000</v>
      </c>
      <c r="M118" s="42">
        <v>540000</v>
      </c>
      <c r="N118" s="42">
        <v>0</v>
      </c>
      <c r="O118" s="42">
        <f>P118+Q118</f>
        <v>960000</v>
      </c>
      <c r="P118" s="42">
        <v>960000</v>
      </c>
      <c r="Q118" s="42">
        <v>0</v>
      </c>
      <c r="R118" s="42">
        <f>L118+O118</f>
        <v>1500000</v>
      </c>
      <c r="S118" s="15">
        <f>O118/R118</f>
        <v>0.64</v>
      </c>
      <c r="T118" s="16">
        <f>P118/(I118+J118)</f>
        <v>20000</v>
      </c>
      <c r="U118" s="16" t="e">
        <f>Q118/K118</f>
        <v>#DIV/0!</v>
      </c>
      <c r="V118" s="17" t="s">
        <v>40</v>
      </c>
      <c r="Y118" s="17" t="s">
        <v>42</v>
      </c>
      <c r="Z118" s="17" t="s">
        <v>41</v>
      </c>
      <c r="AE118" s="58">
        <f t="shared" si="63"/>
        <v>0</v>
      </c>
      <c r="AF118" s="58">
        <f t="shared" si="64"/>
        <v>0</v>
      </c>
      <c r="AG118" s="58">
        <f t="shared" si="65"/>
        <v>960000</v>
      </c>
    </row>
    <row r="119" spans="1:33" ht="84" x14ac:dyDescent="0.2">
      <c r="A119" s="34">
        <v>114</v>
      </c>
      <c r="B119" s="19" t="s">
        <v>303</v>
      </c>
      <c r="C119" s="19" t="s">
        <v>304</v>
      </c>
      <c r="D119" s="6" t="s">
        <v>305</v>
      </c>
      <c r="E119" s="6" t="s">
        <v>84</v>
      </c>
      <c r="F119" s="6" t="s">
        <v>98</v>
      </c>
      <c r="G119" s="6" t="s">
        <v>46</v>
      </c>
      <c r="H119" s="7">
        <f>I119+J119+K119</f>
        <v>32</v>
      </c>
      <c r="I119" s="7">
        <v>32</v>
      </c>
      <c r="J119" s="7">
        <v>0</v>
      </c>
      <c r="K119" s="7">
        <v>0</v>
      </c>
      <c r="L119" s="42">
        <f>M119+N119</f>
        <v>1722980</v>
      </c>
      <c r="M119" s="42">
        <v>1722980</v>
      </c>
      <c r="N119" s="42">
        <v>0</v>
      </c>
      <c r="O119" s="42">
        <f>P119+Q119</f>
        <v>640000</v>
      </c>
      <c r="P119" s="42">
        <v>640000</v>
      </c>
      <c r="Q119" s="42">
        <v>0</v>
      </c>
      <c r="R119" s="42">
        <f>L119+O119</f>
        <v>2362980</v>
      </c>
      <c r="S119" s="8">
        <f>O119/R119</f>
        <v>0.27084444218740744</v>
      </c>
      <c r="T119" s="9">
        <f>P119/(I119+J119)</f>
        <v>20000</v>
      </c>
      <c r="U119" s="9">
        <v>0</v>
      </c>
      <c r="V119" s="17" t="s">
        <v>40</v>
      </c>
      <c r="W119" s="27"/>
      <c r="X119" s="27"/>
      <c r="Y119" s="17" t="s">
        <v>42</v>
      </c>
      <c r="Z119" s="17" t="s">
        <v>41</v>
      </c>
      <c r="AE119" s="58">
        <f t="shared" si="63"/>
        <v>0</v>
      </c>
      <c r="AF119" s="58">
        <f t="shared" si="64"/>
        <v>0</v>
      </c>
      <c r="AG119" s="58">
        <f t="shared" si="65"/>
        <v>640000</v>
      </c>
    </row>
    <row r="120" spans="1:33" ht="84" x14ac:dyDescent="0.2">
      <c r="A120" s="34">
        <v>115</v>
      </c>
      <c r="B120" s="19" t="s">
        <v>306</v>
      </c>
      <c r="C120" s="19" t="s">
        <v>307</v>
      </c>
      <c r="D120" s="6" t="s">
        <v>305</v>
      </c>
      <c r="E120" s="6" t="s">
        <v>98</v>
      </c>
      <c r="F120" s="6" t="s">
        <v>50</v>
      </c>
      <c r="G120" s="6" t="s">
        <v>39</v>
      </c>
      <c r="H120" s="7">
        <f t="shared" ref="H120:H129" si="66">I120+J120+K120</f>
        <v>15</v>
      </c>
      <c r="I120" s="7">
        <v>15</v>
      </c>
      <c r="J120" s="7">
        <v>0</v>
      </c>
      <c r="K120" s="7">
        <v>0</v>
      </c>
      <c r="L120" s="42">
        <f t="shared" ref="L120:L129" si="67">M120+N120</f>
        <v>2200</v>
      </c>
      <c r="M120" s="42">
        <v>2200</v>
      </c>
      <c r="N120" s="42">
        <v>0</v>
      </c>
      <c r="O120" s="42">
        <f t="shared" ref="O120:O129" si="68">P120+Q120</f>
        <v>8800</v>
      </c>
      <c r="P120" s="42">
        <v>8800</v>
      </c>
      <c r="Q120" s="42">
        <v>0</v>
      </c>
      <c r="R120" s="42">
        <f t="shared" ref="R120:R129" si="69">L120+O120</f>
        <v>11000</v>
      </c>
      <c r="S120" s="8">
        <f t="shared" ref="S120:S129" si="70">O120/R120</f>
        <v>0.8</v>
      </c>
      <c r="T120" s="9">
        <f t="shared" ref="T120:T129" si="71">P120/(I120+J120)</f>
        <v>586.66666666666663</v>
      </c>
      <c r="U120" s="9">
        <v>0</v>
      </c>
      <c r="V120" s="17" t="s">
        <v>40</v>
      </c>
      <c r="W120" s="27"/>
      <c r="X120" s="27"/>
      <c r="Y120" s="17" t="s">
        <v>42</v>
      </c>
      <c r="Z120" s="17" t="s">
        <v>42</v>
      </c>
      <c r="AA120" s="51">
        <v>15</v>
      </c>
      <c r="AB120" s="54">
        <v>11</v>
      </c>
      <c r="AC120" s="54">
        <v>0</v>
      </c>
      <c r="AD120" s="54">
        <v>0</v>
      </c>
      <c r="AE120" s="58">
        <f t="shared" si="63"/>
        <v>16500</v>
      </c>
      <c r="AF120" s="58">
        <f t="shared" si="64"/>
        <v>0</v>
      </c>
      <c r="AG120" s="58">
        <f t="shared" si="65"/>
        <v>25300</v>
      </c>
    </row>
    <row r="121" spans="1:33" ht="96" x14ac:dyDescent="0.2">
      <c r="A121" s="34">
        <v>116</v>
      </c>
      <c r="B121" s="19" t="s">
        <v>308</v>
      </c>
      <c r="C121" s="19" t="s">
        <v>309</v>
      </c>
      <c r="D121" s="6" t="s">
        <v>305</v>
      </c>
      <c r="E121" s="6" t="s">
        <v>50</v>
      </c>
      <c r="F121" s="6" t="s">
        <v>63</v>
      </c>
      <c r="G121" s="6" t="s">
        <v>64</v>
      </c>
      <c r="H121" s="7">
        <f t="shared" si="66"/>
        <v>8</v>
      </c>
      <c r="I121" s="7">
        <v>8</v>
      </c>
      <c r="J121" s="7">
        <v>0</v>
      </c>
      <c r="K121" s="7">
        <v>0</v>
      </c>
      <c r="L121" s="42">
        <f t="shared" si="67"/>
        <v>5811.2</v>
      </c>
      <c r="M121" s="42">
        <v>5811.2</v>
      </c>
      <c r="N121" s="42">
        <v>0</v>
      </c>
      <c r="O121" s="42">
        <f t="shared" si="68"/>
        <v>23244.799999999999</v>
      </c>
      <c r="P121" s="42">
        <v>23244.799999999999</v>
      </c>
      <c r="Q121" s="42">
        <v>0</v>
      </c>
      <c r="R121" s="42">
        <f t="shared" si="69"/>
        <v>29056</v>
      </c>
      <c r="S121" s="8">
        <f t="shared" si="70"/>
        <v>0.79999999999999993</v>
      </c>
      <c r="T121" s="9">
        <f t="shared" si="71"/>
        <v>2905.6</v>
      </c>
      <c r="U121" s="9">
        <v>0</v>
      </c>
      <c r="V121" s="17" t="s">
        <v>40</v>
      </c>
      <c r="W121" s="27"/>
      <c r="X121" s="27"/>
      <c r="Y121" s="17" t="s">
        <v>41</v>
      </c>
      <c r="Z121" s="17" t="s">
        <v>42</v>
      </c>
      <c r="AA121" s="51">
        <v>8</v>
      </c>
      <c r="AB121" s="54">
        <v>11</v>
      </c>
      <c r="AC121" s="54">
        <v>0</v>
      </c>
      <c r="AD121" s="54">
        <v>0</v>
      </c>
      <c r="AE121" s="58">
        <f t="shared" si="63"/>
        <v>8800</v>
      </c>
      <c r="AF121" s="58">
        <f t="shared" si="64"/>
        <v>0</v>
      </c>
      <c r="AG121" s="58">
        <f t="shared" si="65"/>
        <v>32044.799999999999</v>
      </c>
    </row>
    <row r="122" spans="1:33" ht="108" x14ac:dyDescent="0.2">
      <c r="A122" s="34">
        <v>117</v>
      </c>
      <c r="B122" s="19" t="s">
        <v>310</v>
      </c>
      <c r="C122" s="19" t="s">
        <v>309</v>
      </c>
      <c r="D122" s="6" t="s">
        <v>305</v>
      </c>
      <c r="E122" s="6" t="s">
        <v>50</v>
      </c>
      <c r="F122" s="6" t="s">
        <v>63</v>
      </c>
      <c r="G122" s="6" t="s">
        <v>64</v>
      </c>
      <c r="H122" s="7">
        <f t="shared" si="66"/>
        <v>42</v>
      </c>
      <c r="I122" s="7">
        <v>42</v>
      </c>
      <c r="J122" s="7">
        <v>0</v>
      </c>
      <c r="K122" s="7">
        <v>0</v>
      </c>
      <c r="L122" s="42">
        <f t="shared" si="67"/>
        <v>313100</v>
      </c>
      <c r="M122" s="42">
        <v>313100</v>
      </c>
      <c r="N122" s="42">
        <v>0</v>
      </c>
      <c r="O122" s="42">
        <f t="shared" si="68"/>
        <v>506080</v>
      </c>
      <c r="P122" s="42">
        <v>506080</v>
      </c>
      <c r="Q122" s="42">
        <v>0</v>
      </c>
      <c r="R122" s="42">
        <f t="shared" si="69"/>
        <v>819180</v>
      </c>
      <c r="S122" s="8">
        <f t="shared" si="70"/>
        <v>0.6177885202275446</v>
      </c>
      <c r="T122" s="9">
        <f t="shared" si="71"/>
        <v>12049.523809523809</v>
      </c>
      <c r="U122" s="9">
        <v>0</v>
      </c>
      <c r="V122" s="17" t="s">
        <v>40</v>
      </c>
      <c r="W122" s="27"/>
      <c r="X122" s="27"/>
      <c r="Y122" s="17" t="s">
        <v>41</v>
      </c>
      <c r="Z122" s="17" t="s">
        <v>42</v>
      </c>
      <c r="AA122" s="51">
        <v>42</v>
      </c>
      <c r="AB122" s="54">
        <v>4</v>
      </c>
      <c r="AC122" s="54">
        <v>0</v>
      </c>
      <c r="AD122" s="54">
        <v>0</v>
      </c>
      <c r="AE122" s="58">
        <f t="shared" si="63"/>
        <v>16800</v>
      </c>
      <c r="AF122" s="58">
        <f t="shared" si="64"/>
        <v>0</v>
      </c>
      <c r="AG122" s="58">
        <f t="shared" si="65"/>
        <v>522880</v>
      </c>
    </row>
    <row r="123" spans="1:33" ht="120" x14ac:dyDescent="0.2">
      <c r="A123" s="34">
        <v>118</v>
      </c>
      <c r="B123" s="19" t="s">
        <v>311</v>
      </c>
      <c r="C123" s="19" t="s">
        <v>312</v>
      </c>
      <c r="D123" s="6" t="s">
        <v>305</v>
      </c>
      <c r="E123" s="6" t="s">
        <v>87</v>
      </c>
      <c r="F123" s="6" t="s">
        <v>50</v>
      </c>
      <c r="G123" s="6" t="s">
        <v>39</v>
      </c>
      <c r="H123" s="7">
        <f t="shared" si="66"/>
        <v>50</v>
      </c>
      <c r="I123" s="7">
        <v>50</v>
      </c>
      <c r="J123" s="7">
        <v>0</v>
      </c>
      <c r="K123" s="7">
        <v>0</v>
      </c>
      <c r="L123" s="42">
        <f t="shared" si="67"/>
        <v>426000</v>
      </c>
      <c r="M123" s="42">
        <v>426000</v>
      </c>
      <c r="N123" s="42">
        <v>0</v>
      </c>
      <c r="O123" s="42">
        <f t="shared" si="68"/>
        <v>1000000</v>
      </c>
      <c r="P123" s="42">
        <v>1000000</v>
      </c>
      <c r="Q123" s="42">
        <v>0</v>
      </c>
      <c r="R123" s="42">
        <f t="shared" si="69"/>
        <v>1426000</v>
      </c>
      <c r="S123" s="8">
        <f t="shared" si="70"/>
        <v>0.70126227208976155</v>
      </c>
      <c r="T123" s="9">
        <f t="shared" si="71"/>
        <v>20000</v>
      </c>
      <c r="U123" s="9">
        <v>0</v>
      </c>
      <c r="V123" s="17" t="s">
        <v>40</v>
      </c>
      <c r="W123" s="27"/>
      <c r="X123" s="27"/>
      <c r="Y123" s="17" t="s">
        <v>42</v>
      </c>
      <c r="Z123" s="17" t="s">
        <v>42</v>
      </c>
      <c r="AA123" s="48">
        <v>50</v>
      </c>
      <c r="AB123" s="47">
        <v>6</v>
      </c>
      <c r="AC123" s="48">
        <v>0</v>
      </c>
      <c r="AD123" s="48">
        <v>0</v>
      </c>
      <c r="AE123" s="58">
        <f t="shared" si="63"/>
        <v>30000</v>
      </c>
      <c r="AF123" s="58">
        <f t="shared" si="64"/>
        <v>0</v>
      </c>
      <c r="AG123" s="58">
        <f t="shared" si="65"/>
        <v>1030000</v>
      </c>
    </row>
    <row r="124" spans="1:33" ht="84" x14ac:dyDescent="0.2">
      <c r="A124" s="34">
        <v>119</v>
      </c>
      <c r="B124" s="19" t="s">
        <v>313</v>
      </c>
      <c r="C124" s="19" t="s">
        <v>314</v>
      </c>
      <c r="D124" s="6" t="s">
        <v>305</v>
      </c>
      <c r="E124" s="6" t="s">
        <v>49</v>
      </c>
      <c r="F124" s="6" t="s">
        <v>50</v>
      </c>
      <c r="G124" s="6" t="s">
        <v>39</v>
      </c>
      <c r="H124" s="7">
        <f t="shared" si="66"/>
        <v>40</v>
      </c>
      <c r="I124" s="7">
        <v>40</v>
      </c>
      <c r="J124" s="7">
        <v>0</v>
      </c>
      <c r="K124" s="7">
        <v>0</v>
      </c>
      <c r="L124" s="42">
        <f t="shared" si="67"/>
        <v>73500</v>
      </c>
      <c r="M124" s="42">
        <v>73500</v>
      </c>
      <c r="N124" s="42">
        <v>0</v>
      </c>
      <c r="O124" s="42">
        <f t="shared" si="68"/>
        <v>294000</v>
      </c>
      <c r="P124" s="42">
        <v>294000</v>
      </c>
      <c r="Q124" s="42">
        <v>0</v>
      </c>
      <c r="R124" s="42">
        <f t="shared" si="69"/>
        <v>367500</v>
      </c>
      <c r="S124" s="8">
        <f t="shared" si="70"/>
        <v>0.8</v>
      </c>
      <c r="T124" s="9">
        <f t="shared" si="71"/>
        <v>7350</v>
      </c>
      <c r="U124" s="9">
        <v>0</v>
      </c>
      <c r="V124" s="17" t="s">
        <v>40</v>
      </c>
      <c r="W124" s="27"/>
      <c r="X124" s="27"/>
      <c r="Y124" s="17" t="s">
        <v>41</v>
      </c>
      <c r="Z124" s="17" t="s">
        <v>42</v>
      </c>
      <c r="AA124" s="55">
        <v>40</v>
      </c>
      <c r="AB124" s="47">
        <v>4</v>
      </c>
      <c r="AC124" s="48">
        <v>0</v>
      </c>
      <c r="AD124" s="48">
        <v>0</v>
      </c>
      <c r="AE124" s="58">
        <f t="shared" si="63"/>
        <v>16000</v>
      </c>
      <c r="AF124" s="58">
        <f t="shared" si="64"/>
        <v>0</v>
      </c>
      <c r="AG124" s="58">
        <f t="shared" si="65"/>
        <v>310000</v>
      </c>
    </row>
    <row r="125" spans="1:33" ht="84" x14ac:dyDescent="0.2">
      <c r="A125" s="34">
        <v>120</v>
      </c>
      <c r="B125" s="19" t="s">
        <v>315</v>
      </c>
      <c r="C125" s="19" t="s">
        <v>314</v>
      </c>
      <c r="D125" s="6" t="s">
        <v>305</v>
      </c>
      <c r="E125" s="6" t="s">
        <v>49</v>
      </c>
      <c r="F125" s="6" t="s">
        <v>50</v>
      </c>
      <c r="G125" s="6" t="s">
        <v>39</v>
      </c>
      <c r="H125" s="7">
        <f t="shared" si="66"/>
        <v>35</v>
      </c>
      <c r="I125" s="7">
        <v>35</v>
      </c>
      <c r="J125" s="7">
        <v>0</v>
      </c>
      <c r="K125" s="7">
        <v>0</v>
      </c>
      <c r="L125" s="42">
        <f t="shared" si="67"/>
        <v>38000</v>
      </c>
      <c r="M125" s="42">
        <v>38000</v>
      </c>
      <c r="N125" s="42">
        <v>0</v>
      </c>
      <c r="O125" s="42">
        <f t="shared" si="68"/>
        <v>152000</v>
      </c>
      <c r="P125" s="42">
        <v>152000</v>
      </c>
      <c r="Q125" s="42">
        <v>0</v>
      </c>
      <c r="R125" s="42">
        <f t="shared" si="69"/>
        <v>190000</v>
      </c>
      <c r="S125" s="8">
        <f t="shared" si="70"/>
        <v>0.8</v>
      </c>
      <c r="T125" s="9">
        <f t="shared" si="71"/>
        <v>4342.8571428571431</v>
      </c>
      <c r="U125" s="9">
        <v>0</v>
      </c>
      <c r="V125" s="17" t="s">
        <v>40</v>
      </c>
      <c r="W125" s="27"/>
      <c r="X125" s="27"/>
      <c r="Y125" s="17" t="s">
        <v>41</v>
      </c>
      <c r="Z125" s="17" t="s">
        <v>42</v>
      </c>
      <c r="AA125" s="55">
        <v>35</v>
      </c>
      <c r="AB125" s="47">
        <v>4</v>
      </c>
      <c r="AC125" s="48">
        <v>0</v>
      </c>
      <c r="AD125" s="48">
        <v>0</v>
      </c>
      <c r="AE125" s="58">
        <f t="shared" si="63"/>
        <v>14000</v>
      </c>
      <c r="AF125" s="58">
        <f t="shared" si="64"/>
        <v>0</v>
      </c>
      <c r="AG125" s="58">
        <f t="shared" si="65"/>
        <v>166000</v>
      </c>
    </row>
    <row r="126" spans="1:33" ht="96" x14ac:dyDescent="0.2">
      <c r="A126" s="34">
        <v>121</v>
      </c>
      <c r="B126" s="19" t="s">
        <v>316</v>
      </c>
      <c r="C126" s="19" t="s">
        <v>314</v>
      </c>
      <c r="D126" s="6" t="s">
        <v>305</v>
      </c>
      <c r="E126" s="6" t="s">
        <v>49</v>
      </c>
      <c r="F126" s="6" t="s">
        <v>50</v>
      </c>
      <c r="G126" s="6" t="s">
        <v>39</v>
      </c>
      <c r="H126" s="7">
        <f t="shared" si="66"/>
        <v>60</v>
      </c>
      <c r="I126" s="7">
        <v>60</v>
      </c>
      <c r="J126" s="7">
        <v>0</v>
      </c>
      <c r="K126" s="7">
        <v>0</v>
      </c>
      <c r="L126" s="42">
        <f t="shared" si="67"/>
        <v>41000</v>
      </c>
      <c r="M126" s="42">
        <v>41000</v>
      </c>
      <c r="N126" s="42">
        <v>0</v>
      </c>
      <c r="O126" s="42">
        <f t="shared" si="68"/>
        <v>163000</v>
      </c>
      <c r="P126" s="42">
        <v>163000</v>
      </c>
      <c r="Q126" s="42">
        <v>0</v>
      </c>
      <c r="R126" s="42">
        <f t="shared" si="69"/>
        <v>204000</v>
      </c>
      <c r="S126" s="8">
        <f t="shared" si="70"/>
        <v>0.7990196078431373</v>
      </c>
      <c r="T126" s="9">
        <f t="shared" si="71"/>
        <v>2716.6666666666665</v>
      </c>
      <c r="U126" s="9">
        <v>0</v>
      </c>
      <c r="V126" s="17" t="s">
        <v>40</v>
      </c>
      <c r="W126" s="27"/>
      <c r="X126" s="27"/>
      <c r="Y126" s="17" t="s">
        <v>41</v>
      </c>
      <c r="Z126" s="17" t="s">
        <v>42</v>
      </c>
      <c r="AA126" s="55">
        <v>60</v>
      </c>
      <c r="AB126" s="54">
        <v>4</v>
      </c>
      <c r="AC126" s="56">
        <v>0</v>
      </c>
      <c r="AD126" s="56">
        <v>0</v>
      </c>
      <c r="AE126" s="58">
        <f t="shared" si="63"/>
        <v>24000</v>
      </c>
      <c r="AF126" s="58">
        <f t="shared" si="64"/>
        <v>0</v>
      </c>
      <c r="AG126" s="58">
        <f t="shared" si="65"/>
        <v>187000</v>
      </c>
    </row>
    <row r="127" spans="1:33" ht="96" x14ac:dyDescent="0.2">
      <c r="A127" s="34">
        <v>122</v>
      </c>
      <c r="B127" s="19" t="s">
        <v>317</v>
      </c>
      <c r="C127" s="19" t="s">
        <v>318</v>
      </c>
      <c r="D127" s="6" t="s">
        <v>305</v>
      </c>
      <c r="E127" s="6" t="s">
        <v>84</v>
      </c>
      <c r="F127" s="6" t="s">
        <v>50</v>
      </c>
      <c r="G127" s="6" t="s">
        <v>46</v>
      </c>
      <c r="H127" s="7">
        <f t="shared" si="66"/>
        <v>10</v>
      </c>
      <c r="I127" s="7">
        <v>10</v>
      </c>
      <c r="J127" s="7">
        <v>0</v>
      </c>
      <c r="K127" s="7">
        <v>0</v>
      </c>
      <c r="L127" s="42">
        <f t="shared" si="67"/>
        <v>12000</v>
      </c>
      <c r="M127" s="42">
        <v>12000</v>
      </c>
      <c r="N127" s="42">
        <v>0</v>
      </c>
      <c r="O127" s="42">
        <f t="shared" si="68"/>
        <v>48000</v>
      </c>
      <c r="P127" s="42">
        <v>48000</v>
      </c>
      <c r="Q127" s="42">
        <v>0</v>
      </c>
      <c r="R127" s="42">
        <f t="shared" si="69"/>
        <v>60000</v>
      </c>
      <c r="S127" s="8">
        <f t="shared" si="70"/>
        <v>0.8</v>
      </c>
      <c r="T127" s="9">
        <f t="shared" si="71"/>
        <v>4800</v>
      </c>
      <c r="U127" s="9">
        <v>0</v>
      </c>
      <c r="V127" s="17" t="s">
        <v>40</v>
      </c>
      <c r="W127" s="27"/>
      <c r="X127" s="27"/>
      <c r="Y127" s="27" t="s">
        <v>41</v>
      </c>
      <c r="Z127" s="27" t="s">
        <v>42</v>
      </c>
      <c r="AA127" s="54">
        <v>10</v>
      </c>
      <c r="AB127" s="54">
        <v>10</v>
      </c>
      <c r="AC127" s="56">
        <v>0</v>
      </c>
      <c r="AD127" s="56">
        <v>0</v>
      </c>
      <c r="AE127" s="58">
        <f t="shared" si="63"/>
        <v>10000</v>
      </c>
      <c r="AF127" s="58">
        <f t="shared" si="64"/>
        <v>0</v>
      </c>
      <c r="AG127" s="58">
        <f t="shared" si="65"/>
        <v>58000</v>
      </c>
    </row>
    <row r="128" spans="1:33" ht="96" x14ac:dyDescent="0.2">
      <c r="A128" s="34">
        <v>123</v>
      </c>
      <c r="B128" s="19" t="s">
        <v>319</v>
      </c>
      <c r="C128" s="19" t="s">
        <v>320</v>
      </c>
      <c r="D128" s="6" t="s">
        <v>305</v>
      </c>
      <c r="E128" s="6" t="s">
        <v>98</v>
      </c>
      <c r="F128" s="6" t="s">
        <v>104</v>
      </c>
      <c r="G128" s="6" t="s">
        <v>46</v>
      </c>
      <c r="H128" s="7">
        <f t="shared" si="66"/>
        <v>23</v>
      </c>
      <c r="I128" s="7">
        <v>23</v>
      </c>
      <c r="J128" s="7">
        <v>0</v>
      </c>
      <c r="K128" s="7">
        <v>0</v>
      </c>
      <c r="L128" s="42">
        <f t="shared" si="67"/>
        <v>600923</v>
      </c>
      <c r="M128" s="42">
        <v>600923</v>
      </c>
      <c r="N128" s="42">
        <v>0</v>
      </c>
      <c r="O128" s="42">
        <f t="shared" si="68"/>
        <v>460000</v>
      </c>
      <c r="P128" s="42">
        <v>460000</v>
      </c>
      <c r="Q128" s="42">
        <v>0</v>
      </c>
      <c r="R128" s="42">
        <f t="shared" si="69"/>
        <v>1060923</v>
      </c>
      <c r="S128" s="8">
        <f t="shared" si="70"/>
        <v>0.43358471821234906</v>
      </c>
      <c r="T128" s="9">
        <f t="shared" si="71"/>
        <v>20000</v>
      </c>
      <c r="U128" s="9">
        <v>0</v>
      </c>
      <c r="V128" s="17" t="s">
        <v>40</v>
      </c>
      <c r="W128" s="27"/>
      <c r="X128" s="27"/>
      <c r="Y128" s="27" t="s">
        <v>41</v>
      </c>
      <c r="Z128" s="27" t="s">
        <v>41</v>
      </c>
      <c r="AA128" s="54">
        <v>23</v>
      </c>
      <c r="AB128" s="54">
        <v>4</v>
      </c>
      <c r="AC128" s="56">
        <v>0</v>
      </c>
      <c r="AD128" s="56">
        <v>0</v>
      </c>
      <c r="AE128" s="58">
        <f t="shared" si="63"/>
        <v>9200</v>
      </c>
      <c r="AF128" s="58">
        <f t="shared" si="64"/>
        <v>0</v>
      </c>
      <c r="AG128" s="58">
        <f t="shared" si="65"/>
        <v>469200</v>
      </c>
    </row>
    <row r="129" spans="1:33" ht="120" x14ac:dyDescent="0.2">
      <c r="A129" s="34">
        <v>124</v>
      </c>
      <c r="B129" s="57" t="s">
        <v>321</v>
      </c>
      <c r="C129" s="57" t="s">
        <v>322</v>
      </c>
      <c r="D129" s="6" t="s">
        <v>305</v>
      </c>
      <c r="E129" s="6" t="s">
        <v>93</v>
      </c>
      <c r="F129" s="6" t="s">
        <v>50</v>
      </c>
      <c r="G129" s="6" t="s">
        <v>39</v>
      </c>
      <c r="H129" s="7">
        <f t="shared" si="66"/>
        <v>30</v>
      </c>
      <c r="I129" s="7">
        <v>30</v>
      </c>
      <c r="J129" s="7">
        <v>0</v>
      </c>
      <c r="K129" s="7">
        <v>0</v>
      </c>
      <c r="L129" s="42">
        <f t="shared" si="67"/>
        <v>699560</v>
      </c>
      <c r="M129" s="42">
        <v>699560</v>
      </c>
      <c r="N129" s="42">
        <v>0</v>
      </c>
      <c r="O129" s="42">
        <f t="shared" si="68"/>
        <v>600000</v>
      </c>
      <c r="P129" s="42">
        <v>600000</v>
      </c>
      <c r="Q129" s="42">
        <v>0</v>
      </c>
      <c r="R129" s="42">
        <f t="shared" si="69"/>
        <v>1299560</v>
      </c>
      <c r="S129" s="8">
        <f t="shared" si="70"/>
        <v>0.46169472744621254</v>
      </c>
      <c r="T129" s="9">
        <f t="shared" si="71"/>
        <v>20000</v>
      </c>
      <c r="U129" s="9">
        <v>0</v>
      </c>
      <c r="V129" s="17" t="s">
        <v>40</v>
      </c>
      <c r="W129" s="27"/>
      <c r="X129" s="27"/>
      <c r="Y129" s="27" t="s">
        <v>42</v>
      </c>
      <c r="Z129" s="27" t="s">
        <v>42</v>
      </c>
      <c r="AA129" s="54">
        <v>30</v>
      </c>
      <c r="AB129" s="54">
        <v>4</v>
      </c>
      <c r="AC129" s="56">
        <v>0</v>
      </c>
      <c r="AD129" s="56">
        <v>0</v>
      </c>
      <c r="AE129" s="58">
        <f t="shared" si="63"/>
        <v>12000</v>
      </c>
      <c r="AF129" s="58">
        <f t="shared" si="64"/>
        <v>0</v>
      </c>
      <c r="AG129" s="58">
        <f t="shared" si="65"/>
        <v>612000</v>
      </c>
    </row>
    <row r="130" spans="1:33" s="45" customFormat="1" x14ac:dyDescent="0.2">
      <c r="L130" s="46"/>
      <c r="M130" s="46"/>
      <c r="N130" s="46"/>
      <c r="O130" s="46"/>
      <c r="P130" s="46"/>
      <c r="Q130" s="46"/>
      <c r="R130" s="46"/>
      <c r="AA130" s="61"/>
      <c r="AB130" s="61"/>
      <c r="AC130" s="61"/>
      <c r="AD130" s="61"/>
      <c r="AE130" s="61"/>
      <c r="AF130" s="61"/>
      <c r="AG130" s="61"/>
    </row>
    <row r="131" spans="1:33" s="45" customFormat="1" x14ac:dyDescent="0.2">
      <c r="L131" s="46"/>
      <c r="M131" s="46"/>
      <c r="N131" s="46"/>
      <c r="O131" s="46"/>
      <c r="P131" s="46"/>
      <c r="Q131" s="46"/>
      <c r="R131" s="46"/>
      <c r="AA131" s="61"/>
      <c r="AB131" s="61"/>
      <c r="AC131" s="61"/>
      <c r="AD131" s="61"/>
      <c r="AE131" s="61"/>
      <c r="AF131" s="61"/>
      <c r="AG131" s="61"/>
    </row>
    <row r="132" spans="1:33" s="45" customFormat="1" x14ac:dyDescent="0.2">
      <c r="L132" s="46"/>
      <c r="M132" s="46"/>
      <c r="N132" s="46"/>
      <c r="O132" s="46"/>
      <c r="P132" s="46"/>
      <c r="Q132" s="46"/>
      <c r="R132" s="46"/>
      <c r="AA132" s="61"/>
      <c r="AB132" s="61"/>
      <c r="AC132" s="61"/>
      <c r="AD132" s="61"/>
      <c r="AE132" s="61"/>
      <c r="AF132" s="61"/>
      <c r="AG132" s="61"/>
    </row>
    <row r="133" spans="1:33" s="45" customFormat="1" x14ac:dyDescent="0.2">
      <c r="L133" s="46"/>
      <c r="M133" s="46"/>
      <c r="N133" s="46"/>
      <c r="O133" s="46"/>
      <c r="P133" s="46"/>
      <c r="Q133" s="46"/>
      <c r="R133" s="46"/>
      <c r="AA133" s="61"/>
      <c r="AB133" s="61"/>
      <c r="AC133" s="61"/>
      <c r="AD133" s="61"/>
      <c r="AE133" s="61"/>
      <c r="AF133" s="61"/>
      <c r="AG133" s="61"/>
    </row>
    <row r="134" spans="1:33" s="45" customFormat="1" x14ac:dyDescent="0.2">
      <c r="L134" s="46"/>
      <c r="M134" s="46"/>
      <c r="N134" s="46"/>
      <c r="O134" s="46"/>
      <c r="P134" s="46"/>
      <c r="Q134" s="46"/>
      <c r="R134" s="46"/>
      <c r="AA134" s="61"/>
      <c r="AB134" s="61"/>
      <c r="AC134" s="61"/>
      <c r="AD134" s="61"/>
      <c r="AE134" s="61"/>
      <c r="AF134" s="61"/>
      <c r="AG134" s="61"/>
    </row>
    <row r="135" spans="1:33" s="45" customFormat="1" x14ac:dyDescent="0.2">
      <c r="L135" s="46"/>
      <c r="M135" s="46"/>
      <c r="N135" s="46"/>
      <c r="O135" s="46"/>
      <c r="P135" s="46"/>
      <c r="Q135" s="46"/>
      <c r="R135" s="46"/>
      <c r="AA135" s="61"/>
      <c r="AB135" s="61"/>
      <c r="AC135" s="61"/>
      <c r="AD135" s="61"/>
      <c r="AE135" s="61"/>
      <c r="AF135" s="61"/>
      <c r="AG135" s="61"/>
    </row>
    <row r="136" spans="1:33" s="45" customFormat="1" x14ac:dyDescent="0.2">
      <c r="L136" s="46"/>
      <c r="M136" s="46"/>
      <c r="N136" s="46"/>
      <c r="O136" s="46"/>
      <c r="P136" s="46"/>
      <c r="Q136" s="46"/>
      <c r="R136" s="46"/>
      <c r="AA136" s="61"/>
      <c r="AB136" s="61"/>
      <c r="AC136" s="61"/>
      <c r="AD136" s="61"/>
      <c r="AE136" s="61"/>
      <c r="AF136" s="61"/>
      <c r="AG136" s="61"/>
    </row>
    <row r="137" spans="1:33" s="45" customFormat="1" x14ac:dyDescent="0.2">
      <c r="L137" s="46"/>
      <c r="M137" s="46"/>
      <c r="N137" s="46"/>
      <c r="O137" s="46"/>
      <c r="P137" s="46"/>
      <c r="Q137" s="46"/>
      <c r="R137" s="46"/>
      <c r="AA137" s="61"/>
      <c r="AB137" s="61"/>
      <c r="AC137" s="61"/>
      <c r="AD137" s="61"/>
      <c r="AE137" s="61"/>
      <c r="AF137" s="61"/>
      <c r="AG137" s="61"/>
    </row>
    <row r="138" spans="1:33" s="45" customFormat="1" x14ac:dyDescent="0.2">
      <c r="L138" s="46"/>
      <c r="M138" s="46"/>
      <c r="N138" s="46"/>
      <c r="O138" s="46"/>
      <c r="P138" s="46"/>
      <c r="Q138" s="46"/>
      <c r="R138" s="46"/>
      <c r="AA138" s="61"/>
      <c r="AB138" s="61"/>
      <c r="AC138" s="61"/>
      <c r="AD138" s="61"/>
      <c r="AE138" s="61"/>
      <c r="AF138" s="61"/>
      <c r="AG138" s="61"/>
    </row>
    <row r="139" spans="1:33" s="45" customFormat="1" x14ac:dyDescent="0.2">
      <c r="L139" s="46"/>
      <c r="M139" s="46"/>
      <c r="N139" s="46"/>
      <c r="O139" s="46"/>
      <c r="P139" s="46"/>
      <c r="Q139" s="46"/>
      <c r="R139" s="46"/>
      <c r="AA139" s="61"/>
      <c r="AB139" s="61"/>
      <c r="AC139" s="61"/>
      <c r="AD139" s="61"/>
      <c r="AE139" s="61"/>
      <c r="AF139" s="61"/>
      <c r="AG139" s="61"/>
    </row>
    <row r="140" spans="1:33" s="45" customFormat="1" x14ac:dyDescent="0.2">
      <c r="L140" s="46"/>
      <c r="M140" s="46"/>
      <c r="N140" s="46"/>
      <c r="O140" s="46"/>
      <c r="P140" s="46"/>
      <c r="Q140" s="46"/>
      <c r="R140" s="46"/>
      <c r="AA140" s="61"/>
      <c r="AB140" s="61"/>
      <c r="AC140" s="61"/>
      <c r="AD140" s="61"/>
      <c r="AE140" s="61"/>
      <c r="AF140" s="61"/>
      <c r="AG140" s="61"/>
    </row>
    <row r="141" spans="1:33" s="45" customFormat="1" x14ac:dyDescent="0.2">
      <c r="L141" s="46"/>
      <c r="M141" s="46"/>
      <c r="N141" s="46"/>
      <c r="O141" s="46"/>
      <c r="P141" s="46"/>
      <c r="Q141" s="46"/>
      <c r="R141" s="46"/>
      <c r="AA141" s="61"/>
      <c r="AB141" s="61"/>
      <c r="AC141" s="61"/>
      <c r="AD141" s="61"/>
      <c r="AE141" s="61"/>
      <c r="AF141" s="61"/>
      <c r="AG141" s="61"/>
    </row>
    <row r="142" spans="1:33" s="45" customFormat="1" x14ac:dyDescent="0.2">
      <c r="L142" s="46"/>
      <c r="M142" s="46"/>
      <c r="N142" s="46"/>
      <c r="O142" s="46"/>
      <c r="P142" s="46"/>
      <c r="Q142" s="46"/>
      <c r="R142" s="46"/>
      <c r="AA142" s="61"/>
      <c r="AB142" s="61"/>
      <c r="AC142" s="61"/>
      <c r="AD142" s="61"/>
      <c r="AE142" s="61"/>
      <c r="AF142" s="61"/>
      <c r="AG142" s="61"/>
    </row>
    <row r="143" spans="1:33" s="45" customFormat="1" x14ac:dyDescent="0.2">
      <c r="L143" s="46"/>
      <c r="M143" s="46"/>
      <c r="N143" s="46"/>
      <c r="O143" s="46"/>
      <c r="P143" s="46"/>
      <c r="Q143" s="46"/>
      <c r="R143" s="46"/>
      <c r="AA143" s="61"/>
      <c r="AB143" s="61"/>
      <c r="AC143" s="61"/>
      <c r="AD143" s="61"/>
      <c r="AE143" s="61"/>
      <c r="AF143" s="61"/>
      <c r="AG143" s="61"/>
    </row>
    <row r="144" spans="1:33" s="45" customFormat="1" x14ac:dyDescent="0.2">
      <c r="L144" s="46"/>
      <c r="M144" s="46"/>
      <c r="N144" s="46"/>
      <c r="O144" s="46"/>
      <c r="P144" s="46"/>
      <c r="Q144" s="46"/>
      <c r="R144" s="46"/>
      <c r="AA144" s="61"/>
      <c r="AB144" s="61"/>
      <c r="AC144" s="61"/>
      <c r="AD144" s="61"/>
      <c r="AE144" s="61"/>
      <c r="AF144" s="61"/>
      <c r="AG144" s="61"/>
    </row>
    <row r="145" spans="12:33" s="45" customFormat="1" x14ac:dyDescent="0.2">
      <c r="L145" s="46"/>
      <c r="M145" s="46"/>
      <c r="N145" s="46"/>
      <c r="O145" s="46"/>
      <c r="P145" s="46"/>
      <c r="Q145" s="46"/>
      <c r="R145" s="46"/>
      <c r="AA145" s="61"/>
      <c r="AB145" s="61"/>
      <c r="AC145" s="61"/>
      <c r="AD145" s="61"/>
      <c r="AE145" s="61"/>
      <c r="AF145" s="61"/>
      <c r="AG145" s="61"/>
    </row>
    <row r="146" spans="12:33" s="45" customFormat="1" x14ac:dyDescent="0.2">
      <c r="L146" s="46"/>
      <c r="M146" s="46"/>
      <c r="N146" s="46"/>
      <c r="O146" s="46"/>
      <c r="P146" s="46"/>
      <c r="Q146" s="46"/>
      <c r="R146" s="46"/>
      <c r="AA146" s="61"/>
      <c r="AB146" s="61"/>
      <c r="AC146" s="61"/>
      <c r="AD146" s="61"/>
      <c r="AE146" s="61"/>
      <c r="AF146" s="61"/>
      <c r="AG146" s="61"/>
    </row>
    <row r="147" spans="12:33" s="45" customFormat="1" x14ac:dyDescent="0.2">
      <c r="L147" s="46"/>
      <c r="M147" s="46"/>
      <c r="N147" s="46"/>
      <c r="O147" s="46"/>
      <c r="P147" s="46"/>
      <c r="Q147" s="46"/>
      <c r="R147" s="46"/>
      <c r="AA147" s="61"/>
      <c r="AB147" s="61"/>
      <c r="AC147" s="61"/>
      <c r="AD147" s="61"/>
      <c r="AE147" s="61"/>
      <c r="AF147" s="61"/>
      <c r="AG147" s="61"/>
    </row>
    <row r="148" spans="12:33" s="45" customFormat="1" x14ac:dyDescent="0.2">
      <c r="L148" s="46"/>
      <c r="M148" s="46"/>
      <c r="N148" s="46"/>
      <c r="O148" s="46"/>
      <c r="P148" s="46"/>
      <c r="Q148" s="46"/>
      <c r="R148" s="46"/>
      <c r="AA148" s="61"/>
      <c r="AB148" s="61"/>
      <c r="AC148" s="61"/>
      <c r="AD148" s="61"/>
      <c r="AE148" s="61"/>
      <c r="AF148" s="61"/>
      <c r="AG148" s="61"/>
    </row>
    <row r="149" spans="12:33" s="45" customFormat="1" x14ac:dyDescent="0.2">
      <c r="L149" s="46"/>
      <c r="M149" s="46"/>
      <c r="N149" s="46"/>
      <c r="O149" s="46"/>
      <c r="P149" s="46"/>
      <c r="Q149" s="46"/>
      <c r="R149" s="46"/>
      <c r="AA149" s="61"/>
      <c r="AB149" s="61"/>
      <c r="AC149" s="61"/>
      <c r="AD149" s="61"/>
      <c r="AE149" s="61"/>
      <c r="AF149" s="61"/>
      <c r="AG149" s="61"/>
    </row>
    <row r="150" spans="12:33" s="45" customFormat="1" x14ac:dyDescent="0.2">
      <c r="L150" s="46"/>
      <c r="M150" s="46"/>
      <c r="N150" s="46"/>
      <c r="O150" s="46"/>
      <c r="P150" s="46"/>
      <c r="Q150" s="46"/>
      <c r="R150" s="46"/>
      <c r="AA150" s="61"/>
      <c r="AB150" s="61"/>
      <c r="AC150" s="61"/>
      <c r="AD150" s="61"/>
      <c r="AE150" s="61"/>
      <c r="AF150" s="61"/>
      <c r="AG150" s="61"/>
    </row>
    <row r="151" spans="12:33" s="45" customFormat="1" x14ac:dyDescent="0.2">
      <c r="L151" s="46"/>
      <c r="M151" s="46"/>
      <c r="N151" s="46"/>
      <c r="O151" s="46"/>
      <c r="P151" s="46"/>
      <c r="Q151" s="46"/>
      <c r="R151" s="46"/>
      <c r="AA151" s="61"/>
      <c r="AB151" s="61"/>
      <c r="AC151" s="61"/>
      <c r="AD151" s="61"/>
      <c r="AE151" s="61"/>
      <c r="AF151" s="61"/>
      <c r="AG151" s="61"/>
    </row>
    <row r="152" spans="12:33" s="45" customFormat="1" x14ac:dyDescent="0.2">
      <c r="L152" s="46"/>
      <c r="M152" s="46"/>
      <c r="N152" s="46"/>
      <c r="O152" s="46"/>
      <c r="P152" s="46"/>
      <c r="Q152" s="46"/>
      <c r="R152" s="46"/>
      <c r="AA152" s="61"/>
      <c r="AB152" s="61"/>
      <c r="AC152" s="61"/>
      <c r="AD152" s="61"/>
      <c r="AE152" s="61"/>
      <c r="AF152" s="61"/>
      <c r="AG152" s="61"/>
    </row>
    <row r="153" spans="12:33" s="45" customFormat="1" x14ac:dyDescent="0.2">
      <c r="L153" s="46"/>
      <c r="M153" s="46"/>
      <c r="N153" s="46"/>
      <c r="O153" s="46"/>
      <c r="P153" s="46"/>
      <c r="Q153" s="46"/>
      <c r="R153" s="46"/>
      <c r="AA153" s="61"/>
      <c r="AB153" s="61"/>
      <c r="AC153" s="61"/>
      <c r="AD153" s="61"/>
      <c r="AE153" s="61"/>
      <c r="AF153" s="61"/>
      <c r="AG153" s="61"/>
    </row>
    <row r="154" spans="12:33" s="45" customFormat="1" x14ac:dyDescent="0.2">
      <c r="L154" s="46"/>
      <c r="M154" s="46"/>
      <c r="N154" s="46"/>
      <c r="O154" s="46"/>
      <c r="P154" s="46"/>
      <c r="Q154" s="46"/>
      <c r="R154" s="46"/>
      <c r="AA154" s="61"/>
      <c r="AB154" s="61"/>
      <c r="AC154" s="61"/>
      <c r="AD154" s="61"/>
      <c r="AE154" s="61"/>
      <c r="AF154" s="61"/>
      <c r="AG154" s="61"/>
    </row>
    <row r="155" spans="12:33" s="45" customFormat="1" x14ac:dyDescent="0.2">
      <c r="L155" s="46"/>
      <c r="M155" s="46"/>
      <c r="N155" s="46"/>
      <c r="O155" s="46"/>
      <c r="P155" s="46"/>
      <c r="Q155" s="46"/>
      <c r="R155" s="46"/>
      <c r="AA155" s="61"/>
      <c r="AB155" s="61"/>
      <c r="AC155" s="61"/>
      <c r="AD155" s="61"/>
      <c r="AE155" s="61"/>
      <c r="AF155" s="61"/>
      <c r="AG155" s="61"/>
    </row>
    <row r="156" spans="12:33" s="45" customFormat="1" x14ac:dyDescent="0.2">
      <c r="L156" s="46"/>
      <c r="M156" s="46"/>
      <c r="N156" s="46"/>
      <c r="O156" s="46"/>
      <c r="P156" s="46"/>
      <c r="Q156" s="46"/>
      <c r="R156" s="46"/>
      <c r="AA156" s="61"/>
      <c r="AB156" s="61"/>
      <c r="AC156" s="61"/>
      <c r="AD156" s="61"/>
      <c r="AE156" s="61"/>
      <c r="AF156" s="61"/>
      <c r="AG156" s="61"/>
    </row>
    <row r="157" spans="12:33" s="45" customFormat="1" x14ac:dyDescent="0.2">
      <c r="L157" s="46"/>
      <c r="M157" s="46"/>
      <c r="N157" s="46"/>
      <c r="O157" s="46"/>
      <c r="P157" s="46"/>
      <c r="Q157" s="46"/>
      <c r="R157" s="46"/>
      <c r="AA157" s="61"/>
      <c r="AB157" s="61"/>
      <c r="AC157" s="61"/>
      <c r="AD157" s="61"/>
      <c r="AE157" s="61"/>
      <c r="AF157" s="61"/>
      <c r="AG157" s="61"/>
    </row>
    <row r="158" spans="12:33" s="45" customFormat="1" x14ac:dyDescent="0.2">
      <c r="L158" s="46"/>
      <c r="M158" s="46"/>
      <c r="N158" s="46"/>
      <c r="O158" s="46"/>
      <c r="P158" s="46"/>
      <c r="Q158" s="46"/>
      <c r="R158" s="46"/>
      <c r="AA158" s="61"/>
      <c r="AB158" s="61"/>
      <c r="AC158" s="61"/>
      <c r="AD158" s="61"/>
      <c r="AE158" s="61"/>
      <c r="AF158" s="61"/>
      <c r="AG158" s="61"/>
    </row>
    <row r="159" spans="12:33" s="45" customFormat="1" x14ac:dyDescent="0.2">
      <c r="L159" s="46"/>
      <c r="M159" s="46"/>
      <c r="N159" s="46"/>
      <c r="O159" s="46"/>
      <c r="P159" s="46"/>
      <c r="Q159" s="46"/>
      <c r="R159" s="46"/>
      <c r="AA159" s="61"/>
      <c r="AB159" s="61"/>
      <c r="AC159" s="61"/>
      <c r="AD159" s="61"/>
      <c r="AE159" s="61"/>
      <c r="AF159" s="61"/>
      <c r="AG159" s="61"/>
    </row>
    <row r="160" spans="12:33" s="45" customFormat="1" x14ac:dyDescent="0.2">
      <c r="L160" s="46"/>
      <c r="M160" s="46"/>
      <c r="N160" s="46"/>
      <c r="O160" s="46"/>
      <c r="P160" s="46"/>
      <c r="Q160" s="46"/>
      <c r="R160" s="46"/>
      <c r="AA160" s="61"/>
      <c r="AB160" s="61"/>
      <c r="AC160" s="61"/>
      <c r="AD160" s="61"/>
      <c r="AE160" s="61"/>
      <c r="AF160" s="61"/>
      <c r="AG160" s="61"/>
    </row>
    <row r="161" spans="12:33" s="45" customFormat="1" x14ac:dyDescent="0.2">
      <c r="L161" s="46"/>
      <c r="M161" s="46"/>
      <c r="N161" s="46"/>
      <c r="O161" s="46"/>
      <c r="P161" s="46"/>
      <c r="Q161" s="46"/>
      <c r="R161" s="46"/>
      <c r="AA161" s="61"/>
      <c r="AB161" s="61"/>
      <c r="AC161" s="61"/>
      <c r="AD161" s="61"/>
      <c r="AE161" s="61"/>
      <c r="AF161" s="61"/>
      <c r="AG161" s="61"/>
    </row>
    <row r="162" spans="12:33" s="45" customFormat="1" x14ac:dyDescent="0.2">
      <c r="L162" s="46"/>
      <c r="M162" s="46"/>
      <c r="N162" s="46"/>
      <c r="O162" s="46"/>
      <c r="P162" s="46"/>
      <c r="Q162" s="46"/>
      <c r="R162" s="46"/>
      <c r="AA162" s="61"/>
      <c r="AB162" s="61"/>
      <c r="AC162" s="61"/>
      <c r="AD162" s="61"/>
      <c r="AE162" s="61"/>
      <c r="AF162" s="61"/>
      <c r="AG162" s="61"/>
    </row>
    <row r="163" spans="12:33" s="45" customFormat="1" x14ac:dyDescent="0.2">
      <c r="L163" s="46"/>
      <c r="M163" s="46"/>
      <c r="N163" s="46"/>
      <c r="O163" s="46"/>
      <c r="P163" s="46"/>
      <c r="Q163" s="46"/>
      <c r="R163" s="46"/>
      <c r="AA163" s="61"/>
      <c r="AB163" s="61"/>
      <c r="AC163" s="61"/>
      <c r="AD163" s="61"/>
      <c r="AE163" s="61"/>
      <c r="AF163" s="61"/>
      <c r="AG163" s="61"/>
    </row>
    <row r="164" spans="12:33" s="45" customFormat="1" x14ac:dyDescent="0.2">
      <c r="L164" s="46"/>
      <c r="M164" s="46"/>
      <c r="N164" s="46"/>
      <c r="O164" s="46"/>
      <c r="P164" s="46"/>
      <c r="Q164" s="46"/>
      <c r="R164" s="46"/>
      <c r="AA164" s="61"/>
      <c r="AB164" s="61"/>
      <c r="AC164" s="61"/>
      <c r="AD164" s="61"/>
      <c r="AE164" s="61"/>
      <c r="AF164" s="61"/>
      <c r="AG164" s="61"/>
    </row>
    <row r="165" spans="12:33" s="45" customFormat="1" x14ac:dyDescent="0.2">
      <c r="L165" s="46"/>
      <c r="M165" s="46"/>
      <c r="N165" s="46"/>
      <c r="O165" s="46"/>
      <c r="P165" s="46"/>
      <c r="Q165" s="46"/>
      <c r="R165" s="46"/>
      <c r="AA165" s="61"/>
      <c r="AB165" s="61"/>
      <c r="AC165" s="61"/>
      <c r="AD165" s="61"/>
      <c r="AE165" s="61"/>
      <c r="AF165" s="61"/>
      <c r="AG165" s="61"/>
    </row>
    <row r="166" spans="12:33" s="45" customFormat="1" x14ac:dyDescent="0.2">
      <c r="L166" s="46"/>
      <c r="M166" s="46"/>
      <c r="N166" s="46"/>
      <c r="O166" s="46"/>
      <c r="P166" s="46"/>
      <c r="Q166" s="46"/>
      <c r="R166" s="46"/>
      <c r="AA166" s="61"/>
      <c r="AB166" s="61"/>
      <c r="AC166" s="61"/>
      <c r="AD166" s="61"/>
      <c r="AE166" s="61"/>
      <c r="AF166" s="61"/>
      <c r="AG166" s="61"/>
    </row>
    <row r="167" spans="12:33" s="45" customFormat="1" x14ac:dyDescent="0.2">
      <c r="L167" s="46"/>
      <c r="M167" s="46"/>
      <c r="N167" s="46"/>
      <c r="O167" s="46"/>
      <c r="P167" s="46"/>
      <c r="Q167" s="46"/>
      <c r="R167" s="46"/>
      <c r="AA167" s="61"/>
      <c r="AB167" s="61"/>
      <c r="AC167" s="61"/>
      <c r="AD167" s="61"/>
      <c r="AE167" s="61"/>
      <c r="AF167" s="61"/>
      <c r="AG167" s="61"/>
    </row>
    <row r="168" spans="12:33" s="45" customFormat="1" x14ac:dyDescent="0.2">
      <c r="L168" s="46"/>
      <c r="M168" s="46"/>
      <c r="N168" s="46"/>
      <c r="O168" s="46"/>
      <c r="P168" s="46"/>
      <c r="Q168" s="46"/>
      <c r="R168" s="46"/>
      <c r="AA168" s="61"/>
      <c r="AB168" s="61"/>
      <c r="AC168" s="61"/>
      <c r="AD168" s="61"/>
      <c r="AE168" s="61"/>
      <c r="AF168" s="61"/>
      <c r="AG168" s="61"/>
    </row>
    <row r="169" spans="12:33" s="45" customFormat="1" x14ac:dyDescent="0.2">
      <c r="L169" s="46"/>
      <c r="M169" s="46"/>
      <c r="N169" s="46"/>
      <c r="O169" s="46"/>
      <c r="P169" s="46"/>
      <c r="Q169" s="46"/>
      <c r="R169" s="46"/>
      <c r="AA169" s="61"/>
      <c r="AB169" s="61"/>
      <c r="AC169" s="61"/>
      <c r="AD169" s="61"/>
      <c r="AE169" s="61"/>
      <c r="AF169" s="61"/>
      <c r="AG169" s="61"/>
    </row>
    <row r="170" spans="12:33" s="45" customFormat="1" x14ac:dyDescent="0.2">
      <c r="L170" s="46"/>
      <c r="M170" s="46"/>
      <c r="N170" s="46"/>
      <c r="O170" s="46"/>
      <c r="P170" s="46"/>
      <c r="Q170" s="46"/>
      <c r="R170" s="46"/>
      <c r="AA170" s="61"/>
      <c r="AB170" s="61"/>
      <c r="AC170" s="61"/>
      <c r="AD170" s="61"/>
      <c r="AE170" s="61"/>
      <c r="AF170" s="61"/>
      <c r="AG170" s="61"/>
    </row>
    <row r="171" spans="12:33" s="45" customFormat="1" x14ac:dyDescent="0.2">
      <c r="L171" s="46"/>
      <c r="M171" s="46"/>
      <c r="N171" s="46"/>
      <c r="O171" s="46"/>
      <c r="P171" s="46"/>
      <c r="Q171" s="46"/>
      <c r="R171" s="46"/>
      <c r="AA171" s="61"/>
      <c r="AB171" s="61"/>
      <c r="AC171" s="61"/>
      <c r="AD171" s="61"/>
      <c r="AE171" s="61"/>
      <c r="AF171" s="61"/>
      <c r="AG171" s="61"/>
    </row>
    <row r="172" spans="12:33" s="45" customFormat="1" x14ac:dyDescent="0.2">
      <c r="L172" s="46"/>
      <c r="M172" s="46"/>
      <c r="N172" s="46"/>
      <c r="O172" s="46"/>
      <c r="P172" s="46"/>
      <c r="Q172" s="46"/>
      <c r="R172" s="46"/>
      <c r="AA172" s="61"/>
      <c r="AB172" s="61"/>
      <c r="AC172" s="61"/>
      <c r="AD172" s="61"/>
      <c r="AE172" s="61"/>
      <c r="AF172" s="61"/>
      <c r="AG172" s="61"/>
    </row>
    <row r="173" spans="12:33" s="45" customFormat="1" x14ac:dyDescent="0.2">
      <c r="L173" s="46"/>
      <c r="M173" s="46"/>
      <c r="N173" s="46"/>
      <c r="O173" s="46"/>
      <c r="P173" s="46"/>
      <c r="Q173" s="46"/>
      <c r="R173" s="46"/>
      <c r="AA173" s="61"/>
      <c r="AB173" s="61"/>
      <c r="AC173" s="61"/>
      <c r="AD173" s="61"/>
      <c r="AE173" s="61"/>
      <c r="AF173" s="61"/>
      <c r="AG173" s="61"/>
    </row>
    <row r="174" spans="12:33" s="45" customFormat="1" x14ac:dyDescent="0.2">
      <c r="L174" s="46"/>
      <c r="M174" s="46"/>
      <c r="N174" s="46"/>
      <c r="O174" s="46"/>
      <c r="P174" s="46"/>
      <c r="Q174" s="46"/>
      <c r="R174" s="46"/>
      <c r="AA174" s="61"/>
      <c r="AB174" s="61"/>
      <c r="AC174" s="61"/>
      <c r="AD174" s="61"/>
      <c r="AE174" s="61"/>
      <c r="AF174" s="61"/>
      <c r="AG174" s="61"/>
    </row>
    <row r="175" spans="12:33" s="45" customFormat="1" x14ac:dyDescent="0.2">
      <c r="L175" s="46"/>
      <c r="M175" s="46"/>
      <c r="N175" s="46"/>
      <c r="O175" s="46"/>
      <c r="P175" s="46"/>
      <c r="Q175" s="46"/>
      <c r="R175" s="46"/>
      <c r="AA175" s="61"/>
      <c r="AB175" s="61"/>
      <c r="AC175" s="61"/>
      <c r="AD175" s="61"/>
      <c r="AE175" s="61"/>
      <c r="AF175" s="61"/>
      <c r="AG175" s="61"/>
    </row>
    <row r="176" spans="12:33" s="45" customFormat="1" x14ac:dyDescent="0.2">
      <c r="L176" s="46"/>
      <c r="M176" s="46"/>
      <c r="N176" s="46"/>
      <c r="O176" s="46"/>
      <c r="P176" s="46"/>
      <c r="Q176" s="46"/>
      <c r="R176" s="46"/>
      <c r="AA176" s="61"/>
      <c r="AB176" s="61"/>
      <c r="AC176" s="61"/>
      <c r="AD176" s="61"/>
      <c r="AE176" s="61"/>
      <c r="AF176" s="61"/>
      <c r="AG176" s="61"/>
    </row>
    <row r="177" spans="12:33" s="45" customFormat="1" x14ac:dyDescent="0.2">
      <c r="L177" s="46"/>
      <c r="M177" s="46"/>
      <c r="N177" s="46"/>
      <c r="O177" s="46"/>
      <c r="P177" s="46"/>
      <c r="Q177" s="46"/>
      <c r="R177" s="46"/>
      <c r="AA177" s="61"/>
      <c r="AB177" s="61"/>
      <c r="AC177" s="61"/>
      <c r="AD177" s="61"/>
      <c r="AE177" s="61"/>
      <c r="AF177" s="61"/>
      <c r="AG177" s="61"/>
    </row>
    <row r="178" spans="12:33" s="45" customFormat="1" x14ac:dyDescent="0.2">
      <c r="L178" s="46"/>
      <c r="M178" s="46"/>
      <c r="N178" s="46"/>
      <c r="O178" s="46"/>
      <c r="P178" s="46"/>
      <c r="Q178" s="46"/>
      <c r="R178" s="46"/>
      <c r="AA178" s="61"/>
      <c r="AB178" s="61"/>
      <c r="AC178" s="61"/>
      <c r="AD178" s="61"/>
      <c r="AE178" s="61"/>
      <c r="AF178" s="61"/>
      <c r="AG178" s="61"/>
    </row>
    <row r="179" spans="12:33" s="45" customFormat="1" x14ac:dyDescent="0.2">
      <c r="L179" s="46"/>
      <c r="M179" s="46"/>
      <c r="N179" s="46"/>
      <c r="O179" s="46"/>
      <c r="P179" s="46"/>
      <c r="Q179" s="46"/>
      <c r="R179" s="46"/>
      <c r="AA179" s="61"/>
      <c r="AB179" s="61"/>
      <c r="AC179" s="61"/>
      <c r="AD179" s="61"/>
      <c r="AE179" s="61"/>
      <c r="AF179" s="61"/>
      <c r="AG179" s="61"/>
    </row>
    <row r="180" spans="12:33" s="45" customFormat="1" x14ac:dyDescent="0.2">
      <c r="L180" s="46"/>
      <c r="M180" s="46"/>
      <c r="N180" s="46"/>
      <c r="O180" s="46"/>
      <c r="P180" s="46"/>
      <c r="Q180" s="46"/>
      <c r="R180" s="46"/>
      <c r="AA180" s="61"/>
      <c r="AB180" s="61"/>
      <c r="AC180" s="61"/>
      <c r="AD180" s="61"/>
      <c r="AE180" s="61"/>
      <c r="AF180" s="61"/>
      <c r="AG180" s="61"/>
    </row>
    <row r="181" spans="12:33" s="45" customFormat="1" x14ac:dyDescent="0.2">
      <c r="L181" s="46"/>
      <c r="M181" s="46"/>
      <c r="N181" s="46"/>
      <c r="O181" s="46"/>
      <c r="P181" s="46"/>
      <c r="Q181" s="46"/>
      <c r="R181" s="46"/>
      <c r="AA181" s="61"/>
      <c r="AB181" s="61"/>
      <c r="AC181" s="61"/>
      <c r="AD181" s="61"/>
      <c r="AE181" s="61"/>
      <c r="AF181" s="61"/>
      <c r="AG181" s="61"/>
    </row>
    <row r="182" spans="12:33" s="45" customFormat="1" x14ac:dyDescent="0.2">
      <c r="L182" s="46"/>
      <c r="M182" s="46"/>
      <c r="N182" s="46"/>
      <c r="O182" s="46"/>
      <c r="P182" s="46"/>
      <c r="Q182" s="46"/>
      <c r="R182" s="46"/>
      <c r="AA182" s="61"/>
      <c r="AB182" s="61"/>
      <c r="AC182" s="61"/>
      <c r="AD182" s="61"/>
      <c r="AE182" s="61"/>
      <c r="AF182" s="61"/>
      <c r="AG182" s="61"/>
    </row>
    <row r="183" spans="12:33" s="45" customFormat="1" x14ac:dyDescent="0.2">
      <c r="L183" s="46"/>
      <c r="M183" s="46"/>
      <c r="N183" s="46"/>
      <c r="O183" s="46"/>
      <c r="P183" s="46"/>
      <c r="Q183" s="46"/>
      <c r="R183" s="46"/>
      <c r="AA183" s="61"/>
      <c r="AB183" s="61"/>
      <c r="AC183" s="61"/>
      <c r="AD183" s="61"/>
      <c r="AE183" s="61"/>
      <c r="AF183" s="61"/>
      <c r="AG183" s="61"/>
    </row>
    <row r="184" spans="12:33" s="45" customFormat="1" x14ac:dyDescent="0.2">
      <c r="L184" s="46"/>
      <c r="M184" s="46"/>
      <c r="N184" s="46"/>
      <c r="O184" s="46"/>
      <c r="P184" s="46"/>
      <c r="Q184" s="46"/>
      <c r="R184" s="46"/>
      <c r="AA184" s="61"/>
      <c r="AB184" s="61"/>
      <c r="AC184" s="61"/>
      <c r="AD184" s="61"/>
      <c r="AE184" s="61"/>
      <c r="AF184" s="61"/>
      <c r="AG184" s="61"/>
    </row>
    <row r="185" spans="12:33" s="45" customFormat="1" x14ac:dyDescent="0.2">
      <c r="L185" s="46"/>
      <c r="M185" s="46"/>
      <c r="N185" s="46"/>
      <c r="O185" s="46"/>
      <c r="P185" s="46"/>
      <c r="Q185" s="46"/>
      <c r="R185" s="46"/>
      <c r="AA185" s="61"/>
      <c r="AB185" s="61"/>
      <c r="AC185" s="61"/>
      <c r="AD185" s="61"/>
      <c r="AE185" s="61"/>
      <c r="AF185" s="61"/>
      <c r="AG185" s="61"/>
    </row>
    <row r="186" spans="12:33" s="45" customFormat="1" x14ac:dyDescent="0.2">
      <c r="L186" s="46"/>
      <c r="M186" s="46"/>
      <c r="N186" s="46"/>
      <c r="O186" s="46"/>
      <c r="P186" s="46"/>
      <c r="Q186" s="46"/>
      <c r="R186" s="46"/>
      <c r="AA186" s="61"/>
      <c r="AB186" s="61"/>
      <c r="AC186" s="61"/>
      <c r="AD186" s="61"/>
      <c r="AE186" s="61"/>
      <c r="AF186" s="61"/>
      <c r="AG186" s="61"/>
    </row>
    <row r="187" spans="12:33" s="45" customFormat="1" x14ac:dyDescent="0.2">
      <c r="L187" s="46"/>
      <c r="M187" s="46"/>
      <c r="N187" s="46"/>
      <c r="O187" s="46"/>
      <c r="P187" s="46"/>
      <c r="Q187" s="46"/>
      <c r="R187" s="46"/>
      <c r="AA187" s="61"/>
      <c r="AB187" s="61"/>
      <c r="AC187" s="61"/>
      <c r="AD187" s="61"/>
      <c r="AE187" s="61"/>
      <c r="AF187" s="61"/>
      <c r="AG187" s="61"/>
    </row>
    <row r="188" spans="12:33" s="45" customFormat="1" x14ac:dyDescent="0.2">
      <c r="L188" s="46"/>
      <c r="M188" s="46"/>
      <c r="N188" s="46"/>
      <c r="O188" s="46"/>
      <c r="P188" s="46"/>
      <c r="Q188" s="46"/>
      <c r="R188" s="46"/>
      <c r="AA188" s="61"/>
      <c r="AB188" s="61"/>
      <c r="AC188" s="61"/>
      <c r="AD188" s="61"/>
      <c r="AE188" s="61"/>
      <c r="AF188" s="61"/>
      <c r="AG188" s="61"/>
    </row>
    <row r="189" spans="12:33" s="45" customFormat="1" x14ac:dyDescent="0.2">
      <c r="L189" s="46"/>
      <c r="M189" s="46"/>
      <c r="N189" s="46"/>
      <c r="O189" s="46"/>
      <c r="P189" s="46"/>
      <c r="Q189" s="46"/>
      <c r="R189" s="46"/>
      <c r="AA189" s="61"/>
      <c r="AB189" s="61"/>
      <c r="AC189" s="61"/>
      <c r="AD189" s="61"/>
      <c r="AE189" s="61"/>
      <c r="AF189" s="61"/>
      <c r="AG189" s="61"/>
    </row>
    <row r="190" spans="12:33" s="45" customFormat="1" x14ac:dyDescent="0.2">
      <c r="L190" s="46"/>
      <c r="M190" s="46"/>
      <c r="N190" s="46"/>
      <c r="O190" s="46"/>
      <c r="P190" s="46"/>
      <c r="Q190" s="46"/>
      <c r="R190" s="46"/>
      <c r="AA190" s="61"/>
      <c r="AB190" s="61"/>
      <c r="AC190" s="61"/>
      <c r="AD190" s="61"/>
      <c r="AE190" s="61"/>
      <c r="AF190" s="61"/>
      <c r="AG190" s="61"/>
    </row>
    <row r="191" spans="12:33" s="45" customFormat="1" x14ac:dyDescent="0.2">
      <c r="L191" s="46"/>
      <c r="M191" s="46"/>
      <c r="N191" s="46"/>
      <c r="O191" s="46"/>
      <c r="P191" s="46"/>
      <c r="Q191" s="46"/>
      <c r="R191" s="46"/>
      <c r="AA191" s="61"/>
      <c r="AB191" s="61"/>
      <c r="AC191" s="61"/>
      <c r="AD191" s="61"/>
      <c r="AE191" s="61"/>
      <c r="AF191" s="61"/>
      <c r="AG191" s="61"/>
    </row>
    <row r="192" spans="12:33" s="45" customFormat="1" x14ac:dyDescent="0.2">
      <c r="L192" s="46"/>
      <c r="M192" s="46"/>
      <c r="N192" s="46"/>
      <c r="O192" s="46"/>
      <c r="P192" s="46"/>
      <c r="Q192" s="46"/>
      <c r="R192" s="46"/>
      <c r="AA192" s="61"/>
      <c r="AB192" s="61"/>
      <c r="AC192" s="61"/>
      <c r="AD192" s="61"/>
      <c r="AE192" s="61"/>
      <c r="AF192" s="61"/>
      <c r="AG192" s="61"/>
    </row>
    <row r="193" spans="12:33" s="45" customFormat="1" x14ac:dyDescent="0.2">
      <c r="L193" s="46"/>
      <c r="M193" s="46"/>
      <c r="N193" s="46"/>
      <c r="O193" s="46"/>
      <c r="P193" s="46"/>
      <c r="Q193" s="46"/>
      <c r="R193" s="46"/>
      <c r="AA193" s="61"/>
      <c r="AB193" s="61"/>
      <c r="AC193" s="61"/>
      <c r="AD193" s="61"/>
      <c r="AE193" s="61"/>
      <c r="AF193" s="61"/>
      <c r="AG193" s="61"/>
    </row>
    <row r="194" spans="12:33" s="45" customFormat="1" x14ac:dyDescent="0.2">
      <c r="L194" s="46"/>
      <c r="M194" s="46"/>
      <c r="N194" s="46"/>
      <c r="O194" s="46"/>
      <c r="P194" s="46"/>
      <c r="Q194" s="46"/>
      <c r="R194" s="46"/>
      <c r="AA194" s="61"/>
      <c r="AB194" s="61"/>
      <c r="AC194" s="61"/>
      <c r="AD194" s="61"/>
      <c r="AE194" s="61"/>
      <c r="AF194" s="61"/>
      <c r="AG194" s="61"/>
    </row>
    <row r="195" spans="12:33" s="45" customFormat="1" x14ac:dyDescent="0.2">
      <c r="L195" s="46"/>
      <c r="M195" s="46"/>
      <c r="N195" s="46"/>
      <c r="O195" s="46"/>
      <c r="P195" s="46"/>
      <c r="Q195" s="46"/>
      <c r="R195" s="46"/>
      <c r="AA195" s="61"/>
      <c r="AB195" s="61"/>
      <c r="AC195" s="61"/>
      <c r="AD195" s="61"/>
      <c r="AE195" s="61"/>
      <c r="AF195" s="61"/>
      <c r="AG195" s="61"/>
    </row>
    <row r="196" spans="12:33" s="45" customFormat="1" x14ac:dyDescent="0.2">
      <c r="L196" s="46"/>
      <c r="M196" s="46"/>
      <c r="N196" s="46"/>
      <c r="O196" s="46"/>
      <c r="P196" s="46"/>
      <c r="Q196" s="46"/>
      <c r="R196" s="46"/>
      <c r="AA196" s="61"/>
      <c r="AB196" s="61"/>
      <c r="AC196" s="61"/>
      <c r="AD196" s="61"/>
      <c r="AE196" s="61"/>
      <c r="AF196" s="61"/>
      <c r="AG196" s="61"/>
    </row>
    <row r="197" spans="12:33" s="45" customFormat="1" x14ac:dyDescent="0.2">
      <c r="L197" s="46"/>
      <c r="M197" s="46"/>
      <c r="N197" s="46"/>
      <c r="O197" s="46"/>
      <c r="P197" s="46"/>
      <c r="Q197" s="46"/>
      <c r="R197" s="46"/>
      <c r="AA197" s="61"/>
      <c r="AB197" s="61"/>
      <c r="AC197" s="61"/>
      <c r="AD197" s="61"/>
      <c r="AE197" s="61"/>
      <c r="AF197" s="61"/>
      <c r="AG197" s="61"/>
    </row>
    <row r="198" spans="12:33" s="45" customFormat="1" x14ac:dyDescent="0.2">
      <c r="L198" s="46"/>
      <c r="M198" s="46"/>
      <c r="N198" s="46"/>
      <c r="O198" s="46"/>
      <c r="P198" s="46"/>
      <c r="Q198" s="46"/>
      <c r="R198" s="46"/>
      <c r="AA198" s="61"/>
      <c r="AB198" s="61"/>
      <c r="AC198" s="61"/>
      <c r="AD198" s="61"/>
      <c r="AE198" s="61"/>
      <c r="AF198" s="61"/>
      <c r="AG198" s="61"/>
    </row>
    <row r="199" spans="12:33" s="45" customFormat="1" x14ac:dyDescent="0.2">
      <c r="L199" s="46"/>
      <c r="M199" s="46"/>
      <c r="N199" s="46"/>
      <c r="O199" s="46"/>
      <c r="P199" s="46"/>
      <c r="Q199" s="46"/>
      <c r="R199" s="46"/>
      <c r="AA199" s="61"/>
      <c r="AB199" s="61"/>
      <c r="AC199" s="61"/>
      <c r="AD199" s="61"/>
      <c r="AE199" s="61"/>
      <c r="AF199" s="61"/>
      <c r="AG199" s="61"/>
    </row>
    <row r="200" spans="12:33" s="45" customFormat="1" x14ac:dyDescent="0.2">
      <c r="L200" s="46"/>
      <c r="M200" s="46"/>
      <c r="N200" s="46"/>
      <c r="O200" s="46"/>
      <c r="P200" s="46"/>
      <c r="Q200" s="46"/>
      <c r="R200" s="46"/>
      <c r="AA200" s="61"/>
      <c r="AB200" s="61"/>
      <c r="AC200" s="61"/>
      <c r="AD200" s="61"/>
      <c r="AE200" s="61"/>
      <c r="AF200" s="61"/>
      <c r="AG200" s="61"/>
    </row>
    <row r="201" spans="12:33" s="45" customFormat="1" x14ac:dyDescent="0.2">
      <c r="L201" s="46"/>
      <c r="M201" s="46"/>
      <c r="N201" s="46"/>
      <c r="O201" s="46"/>
      <c r="P201" s="46"/>
      <c r="Q201" s="46"/>
      <c r="R201" s="46"/>
      <c r="AA201" s="61"/>
      <c r="AB201" s="61"/>
      <c r="AC201" s="61"/>
      <c r="AD201" s="61"/>
      <c r="AE201" s="61"/>
      <c r="AF201" s="61"/>
      <c r="AG201" s="61"/>
    </row>
    <row r="202" spans="12:33" s="45" customFormat="1" x14ac:dyDescent="0.2">
      <c r="L202" s="46"/>
      <c r="M202" s="46"/>
      <c r="N202" s="46"/>
      <c r="O202" s="46"/>
      <c r="P202" s="46"/>
      <c r="Q202" s="46"/>
      <c r="R202" s="46"/>
      <c r="AA202" s="61"/>
      <c r="AB202" s="61"/>
      <c r="AC202" s="61"/>
      <c r="AD202" s="61"/>
      <c r="AE202" s="61"/>
      <c r="AF202" s="61"/>
      <c r="AG202" s="61"/>
    </row>
    <row r="203" spans="12:33" s="45" customFormat="1" x14ac:dyDescent="0.2">
      <c r="L203" s="46"/>
      <c r="M203" s="46"/>
      <c r="N203" s="46"/>
      <c r="O203" s="46"/>
      <c r="P203" s="46"/>
      <c r="Q203" s="46"/>
      <c r="R203" s="46"/>
      <c r="AA203" s="61"/>
      <c r="AB203" s="61"/>
      <c r="AC203" s="61"/>
      <c r="AD203" s="61"/>
      <c r="AE203" s="61"/>
      <c r="AF203" s="61"/>
      <c r="AG203" s="61"/>
    </row>
    <row r="204" spans="12:33" s="45" customFormat="1" x14ac:dyDescent="0.2">
      <c r="L204" s="46"/>
      <c r="M204" s="46"/>
      <c r="N204" s="46"/>
      <c r="O204" s="46"/>
      <c r="P204" s="46"/>
      <c r="Q204" s="46"/>
      <c r="R204" s="46"/>
      <c r="AA204" s="61"/>
      <c r="AB204" s="61"/>
      <c r="AC204" s="61"/>
      <c r="AD204" s="61"/>
      <c r="AE204" s="61"/>
      <c r="AF204" s="61"/>
      <c r="AG204" s="61"/>
    </row>
    <row r="205" spans="12:33" s="45" customFormat="1" x14ac:dyDescent="0.2">
      <c r="L205" s="46"/>
      <c r="M205" s="46"/>
      <c r="N205" s="46"/>
      <c r="O205" s="46"/>
      <c r="P205" s="46"/>
      <c r="Q205" s="46"/>
      <c r="R205" s="46"/>
      <c r="AA205" s="61"/>
      <c r="AB205" s="61"/>
      <c r="AC205" s="61"/>
      <c r="AD205" s="61"/>
      <c r="AE205" s="61"/>
      <c r="AF205" s="61"/>
      <c r="AG205" s="61"/>
    </row>
    <row r="206" spans="12:33" s="45" customFormat="1" x14ac:dyDescent="0.2">
      <c r="L206" s="46"/>
      <c r="M206" s="46"/>
      <c r="N206" s="46"/>
      <c r="O206" s="46"/>
      <c r="P206" s="46"/>
      <c r="Q206" s="46"/>
      <c r="R206" s="46"/>
      <c r="AA206" s="61"/>
      <c r="AB206" s="61"/>
      <c r="AC206" s="61"/>
      <c r="AD206" s="61"/>
      <c r="AE206" s="61"/>
      <c r="AF206" s="61"/>
      <c r="AG206" s="61"/>
    </row>
    <row r="207" spans="12:33" s="45" customFormat="1" x14ac:dyDescent="0.2">
      <c r="L207" s="46"/>
      <c r="M207" s="46"/>
      <c r="N207" s="46"/>
      <c r="O207" s="46"/>
      <c r="P207" s="46"/>
      <c r="Q207" s="46"/>
      <c r="R207" s="46"/>
      <c r="AA207" s="61"/>
      <c r="AB207" s="61"/>
      <c r="AC207" s="61"/>
      <c r="AD207" s="61"/>
      <c r="AE207" s="61"/>
      <c r="AF207" s="61"/>
      <c r="AG207" s="61"/>
    </row>
    <row r="208" spans="12:33" s="45" customFormat="1" x14ac:dyDescent="0.2">
      <c r="L208" s="46"/>
      <c r="M208" s="46"/>
      <c r="N208" s="46"/>
      <c r="O208" s="46"/>
      <c r="P208" s="46"/>
      <c r="Q208" s="46"/>
      <c r="R208" s="46"/>
      <c r="AA208" s="61"/>
      <c r="AB208" s="61"/>
      <c r="AC208" s="61"/>
      <c r="AD208" s="61"/>
      <c r="AE208" s="61"/>
      <c r="AF208" s="61"/>
      <c r="AG208" s="61"/>
    </row>
    <row r="209" spans="12:33" s="45" customFormat="1" x14ac:dyDescent="0.2">
      <c r="L209" s="46"/>
      <c r="M209" s="46"/>
      <c r="N209" s="46"/>
      <c r="O209" s="46"/>
      <c r="P209" s="46"/>
      <c r="Q209" s="46"/>
      <c r="R209" s="46"/>
      <c r="AA209" s="61"/>
      <c r="AB209" s="61"/>
      <c r="AC209" s="61"/>
      <c r="AD209" s="61"/>
      <c r="AE209" s="61"/>
      <c r="AF209" s="61"/>
      <c r="AG209" s="61"/>
    </row>
    <row r="210" spans="12:33" s="45" customFormat="1" x14ac:dyDescent="0.2">
      <c r="L210" s="46"/>
      <c r="M210" s="46"/>
      <c r="N210" s="46"/>
      <c r="O210" s="46"/>
      <c r="P210" s="46"/>
      <c r="Q210" s="46"/>
      <c r="R210" s="46"/>
      <c r="AA210" s="61"/>
      <c r="AB210" s="61"/>
      <c r="AC210" s="61"/>
      <c r="AD210" s="61"/>
      <c r="AE210" s="61"/>
      <c r="AF210" s="61"/>
      <c r="AG210" s="61"/>
    </row>
    <row r="211" spans="12:33" s="45" customFormat="1" x14ac:dyDescent="0.2">
      <c r="L211" s="46"/>
      <c r="M211" s="46"/>
      <c r="N211" s="46"/>
      <c r="O211" s="46"/>
      <c r="P211" s="46"/>
      <c r="Q211" s="46"/>
      <c r="R211" s="46"/>
      <c r="AA211" s="61"/>
      <c r="AB211" s="61"/>
      <c r="AC211" s="61"/>
      <c r="AD211" s="61"/>
      <c r="AE211" s="61"/>
      <c r="AF211" s="61"/>
      <c r="AG211" s="61"/>
    </row>
    <row r="212" spans="12:33" s="45" customFormat="1" x14ac:dyDescent="0.2">
      <c r="L212" s="46"/>
      <c r="M212" s="46"/>
      <c r="N212" s="46"/>
      <c r="O212" s="46"/>
      <c r="P212" s="46"/>
      <c r="Q212" s="46"/>
      <c r="R212" s="46"/>
      <c r="AA212" s="61"/>
      <c r="AB212" s="61"/>
      <c r="AC212" s="61"/>
      <c r="AD212" s="61"/>
      <c r="AE212" s="61"/>
      <c r="AF212" s="61"/>
      <c r="AG212" s="61"/>
    </row>
    <row r="213" spans="12:33" s="45" customFormat="1" x14ac:dyDescent="0.2">
      <c r="L213" s="46"/>
      <c r="M213" s="46"/>
      <c r="N213" s="46"/>
      <c r="O213" s="46"/>
      <c r="P213" s="46"/>
      <c r="Q213" s="46"/>
      <c r="R213" s="46"/>
      <c r="AA213" s="61"/>
      <c r="AB213" s="61"/>
      <c r="AC213" s="61"/>
      <c r="AD213" s="61"/>
      <c r="AE213" s="61"/>
      <c r="AF213" s="61"/>
      <c r="AG213" s="61"/>
    </row>
    <row r="214" spans="12:33" s="45" customFormat="1" x14ac:dyDescent="0.2">
      <c r="L214" s="46"/>
      <c r="M214" s="46"/>
      <c r="N214" s="46"/>
      <c r="O214" s="46"/>
      <c r="P214" s="46"/>
      <c r="Q214" s="46"/>
      <c r="R214" s="46"/>
      <c r="AA214" s="61"/>
      <c r="AB214" s="61"/>
      <c r="AC214" s="61"/>
      <c r="AD214" s="61"/>
      <c r="AE214" s="61"/>
      <c r="AF214" s="61"/>
      <c r="AG214" s="61"/>
    </row>
    <row r="215" spans="12:33" s="45" customFormat="1" x14ac:dyDescent="0.2">
      <c r="L215" s="46"/>
      <c r="M215" s="46"/>
      <c r="N215" s="46"/>
      <c r="O215" s="46"/>
      <c r="P215" s="46"/>
      <c r="Q215" s="46"/>
      <c r="R215" s="46"/>
      <c r="AA215" s="61"/>
      <c r="AB215" s="61"/>
      <c r="AC215" s="61"/>
      <c r="AD215" s="61"/>
      <c r="AE215" s="61"/>
      <c r="AF215" s="61"/>
      <c r="AG215" s="61"/>
    </row>
    <row r="216" spans="12:33" s="45" customFormat="1" x14ac:dyDescent="0.2">
      <c r="L216" s="46"/>
      <c r="M216" s="46"/>
      <c r="N216" s="46"/>
      <c r="O216" s="46"/>
      <c r="P216" s="46"/>
      <c r="Q216" s="46"/>
      <c r="R216" s="46"/>
      <c r="AA216" s="61"/>
      <c r="AB216" s="61"/>
      <c r="AC216" s="61"/>
      <c r="AD216" s="61"/>
      <c r="AE216" s="61"/>
      <c r="AF216" s="61"/>
      <c r="AG216" s="61"/>
    </row>
    <row r="217" spans="12:33" s="45" customFormat="1" x14ac:dyDescent="0.2">
      <c r="L217" s="46"/>
      <c r="M217" s="46"/>
      <c r="N217" s="46"/>
      <c r="O217" s="46"/>
      <c r="P217" s="46"/>
      <c r="Q217" s="46"/>
      <c r="R217" s="46"/>
      <c r="AA217" s="61"/>
      <c r="AB217" s="61"/>
      <c r="AC217" s="61"/>
      <c r="AD217" s="61"/>
      <c r="AE217" s="61"/>
      <c r="AF217" s="61"/>
      <c r="AG217" s="61"/>
    </row>
    <row r="218" spans="12:33" s="45" customFormat="1" x14ac:dyDescent="0.2">
      <c r="L218" s="46"/>
      <c r="M218" s="46"/>
      <c r="N218" s="46"/>
      <c r="O218" s="46"/>
      <c r="P218" s="46"/>
      <c r="Q218" s="46"/>
      <c r="R218" s="46"/>
      <c r="AA218" s="61"/>
      <c r="AB218" s="61"/>
      <c r="AC218" s="61"/>
      <c r="AD218" s="61"/>
      <c r="AE218" s="61"/>
      <c r="AF218" s="61"/>
      <c r="AG218" s="61"/>
    </row>
    <row r="219" spans="12:33" s="45" customFormat="1" x14ac:dyDescent="0.2">
      <c r="L219" s="46"/>
      <c r="M219" s="46"/>
      <c r="N219" s="46"/>
      <c r="O219" s="46"/>
      <c r="P219" s="46"/>
      <c r="Q219" s="46"/>
      <c r="R219" s="46"/>
      <c r="AA219" s="61"/>
      <c r="AB219" s="61"/>
      <c r="AC219" s="61"/>
      <c r="AD219" s="61"/>
      <c r="AE219" s="61"/>
      <c r="AF219" s="61"/>
      <c r="AG219" s="61"/>
    </row>
    <row r="220" spans="12:33" s="45" customFormat="1" x14ac:dyDescent="0.2">
      <c r="L220" s="46"/>
      <c r="M220" s="46"/>
      <c r="N220" s="46"/>
      <c r="O220" s="46"/>
      <c r="P220" s="46"/>
      <c r="Q220" s="46"/>
      <c r="R220" s="46"/>
      <c r="AA220" s="61"/>
      <c r="AB220" s="61"/>
      <c r="AC220" s="61"/>
      <c r="AD220" s="61"/>
      <c r="AE220" s="61"/>
      <c r="AF220" s="61"/>
      <c r="AG220" s="61"/>
    </row>
    <row r="221" spans="12:33" s="45" customFormat="1" x14ac:dyDescent="0.2">
      <c r="L221" s="46"/>
      <c r="M221" s="46"/>
      <c r="N221" s="46"/>
      <c r="O221" s="46"/>
      <c r="P221" s="46"/>
      <c r="Q221" s="46"/>
      <c r="R221" s="46"/>
      <c r="AA221" s="61"/>
      <c r="AB221" s="61"/>
      <c r="AC221" s="61"/>
      <c r="AD221" s="61"/>
      <c r="AE221" s="61"/>
      <c r="AF221" s="61"/>
      <c r="AG221" s="61"/>
    </row>
    <row r="222" spans="12:33" s="45" customFormat="1" x14ac:dyDescent="0.2">
      <c r="L222" s="46"/>
      <c r="M222" s="46"/>
      <c r="N222" s="46"/>
      <c r="O222" s="46"/>
      <c r="P222" s="46"/>
      <c r="Q222" s="46"/>
      <c r="R222" s="46"/>
      <c r="AA222" s="61"/>
      <c r="AB222" s="61"/>
      <c r="AC222" s="61"/>
      <c r="AD222" s="61"/>
      <c r="AE222" s="61"/>
      <c r="AF222" s="61"/>
      <c r="AG222" s="61"/>
    </row>
    <row r="223" spans="12:33" s="45" customFormat="1" x14ac:dyDescent="0.2">
      <c r="L223" s="46"/>
      <c r="M223" s="46"/>
      <c r="N223" s="46"/>
      <c r="O223" s="46"/>
      <c r="P223" s="46"/>
      <c r="Q223" s="46"/>
      <c r="R223" s="46"/>
      <c r="AA223" s="61"/>
      <c r="AB223" s="61"/>
      <c r="AC223" s="61"/>
      <c r="AD223" s="61"/>
      <c r="AE223" s="61"/>
      <c r="AF223" s="61"/>
      <c r="AG223" s="61"/>
    </row>
    <row r="224" spans="12:33" s="45" customFormat="1" x14ac:dyDescent="0.2">
      <c r="L224" s="46"/>
      <c r="M224" s="46"/>
      <c r="N224" s="46"/>
      <c r="O224" s="46"/>
      <c r="P224" s="46"/>
      <c r="Q224" s="46"/>
      <c r="R224" s="46"/>
      <c r="AA224" s="61"/>
      <c r="AB224" s="61"/>
      <c r="AC224" s="61"/>
      <c r="AD224" s="61"/>
      <c r="AE224" s="61"/>
      <c r="AF224" s="61"/>
      <c r="AG224" s="61"/>
    </row>
    <row r="225" spans="12:33" s="45" customFormat="1" x14ac:dyDescent="0.2">
      <c r="L225" s="46"/>
      <c r="M225" s="46"/>
      <c r="N225" s="46"/>
      <c r="O225" s="46"/>
      <c r="P225" s="46"/>
      <c r="Q225" s="46"/>
      <c r="R225" s="46"/>
      <c r="AA225" s="61"/>
      <c r="AB225" s="61"/>
      <c r="AC225" s="61"/>
      <c r="AD225" s="61"/>
      <c r="AE225" s="61"/>
      <c r="AF225" s="61"/>
      <c r="AG225" s="61"/>
    </row>
    <row r="226" spans="12:33" s="45" customFormat="1" x14ac:dyDescent="0.2">
      <c r="L226" s="46"/>
      <c r="M226" s="46"/>
      <c r="N226" s="46"/>
      <c r="O226" s="46"/>
      <c r="P226" s="46"/>
      <c r="Q226" s="46"/>
      <c r="R226" s="46"/>
      <c r="AA226" s="61"/>
      <c r="AB226" s="61"/>
      <c r="AC226" s="61"/>
      <c r="AD226" s="61"/>
      <c r="AE226" s="61"/>
      <c r="AF226" s="61"/>
      <c r="AG226" s="61"/>
    </row>
    <row r="227" spans="12:33" s="45" customFormat="1" x14ac:dyDescent="0.2">
      <c r="L227" s="46"/>
      <c r="M227" s="46"/>
      <c r="N227" s="46"/>
      <c r="O227" s="46"/>
      <c r="P227" s="46"/>
      <c r="Q227" s="46"/>
      <c r="R227" s="46"/>
      <c r="AA227" s="61"/>
      <c r="AB227" s="61"/>
      <c r="AC227" s="61"/>
      <c r="AD227" s="61"/>
      <c r="AE227" s="61"/>
      <c r="AF227" s="61"/>
      <c r="AG227" s="61"/>
    </row>
    <row r="228" spans="12:33" s="45" customFormat="1" x14ac:dyDescent="0.2">
      <c r="L228" s="46"/>
      <c r="M228" s="46"/>
      <c r="N228" s="46"/>
      <c r="O228" s="46"/>
      <c r="P228" s="46"/>
      <c r="Q228" s="46"/>
      <c r="R228" s="46"/>
      <c r="AA228" s="61"/>
      <c r="AB228" s="61"/>
      <c r="AC228" s="61"/>
      <c r="AD228" s="61"/>
      <c r="AE228" s="61"/>
      <c r="AF228" s="61"/>
      <c r="AG228" s="61"/>
    </row>
    <row r="229" spans="12:33" s="45" customFormat="1" x14ac:dyDescent="0.2">
      <c r="L229" s="46"/>
      <c r="M229" s="46"/>
      <c r="N229" s="46"/>
      <c r="O229" s="46"/>
      <c r="P229" s="46"/>
      <c r="Q229" s="46"/>
      <c r="R229" s="46"/>
      <c r="AA229" s="61"/>
      <c r="AB229" s="61"/>
      <c r="AC229" s="61"/>
      <c r="AD229" s="61"/>
      <c r="AE229" s="61"/>
      <c r="AF229" s="61"/>
      <c r="AG229" s="61"/>
    </row>
    <row r="230" spans="12:33" s="45" customFormat="1" x14ac:dyDescent="0.2">
      <c r="L230" s="46"/>
      <c r="M230" s="46"/>
      <c r="N230" s="46"/>
      <c r="O230" s="46"/>
      <c r="P230" s="46"/>
      <c r="Q230" s="46"/>
      <c r="R230" s="46"/>
      <c r="AA230" s="61"/>
      <c r="AB230" s="61"/>
      <c r="AC230" s="61"/>
      <c r="AD230" s="61"/>
      <c r="AE230" s="61"/>
      <c r="AF230" s="61"/>
      <c r="AG230" s="61"/>
    </row>
    <row r="231" spans="12:33" s="45" customFormat="1" x14ac:dyDescent="0.2">
      <c r="L231" s="46"/>
      <c r="M231" s="46"/>
      <c r="N231" s="46"/>
      <c r="O231" s="46"/>
      <c r="P231" s="46"/>
      <c r="Q231" s="46"/>
      <c r="R231" s="46"/>
      <c r="AA231" s="61"/>
      <c r="AB231" s="61"/>
      <c r="AC231" s="61"/>
      <c r="AD231" s="61"/>
      <c r="AE231" s="61"/>
      <c r="AF231" s="61"/>
      <c r="AG231" s="61"/>
    </row>
    <row r="232" spans="12:33" s="45" customFormat="1" x14ac:dyDescent="0.2">
      <c r="L232" s="46"/>
      <c r="M232" s="46"/>
      <c r="N232" s="46"/>
      <c r="O232" s="46"/>
      <c r="P232" s="46"/>
      <c r="Q232" s="46"/>
      <c r="R232" s="46"/>
      <c r="AA232" s="61"/>
      <c r="AB232" s="61"/>
      <c r="AC232" s="61"/>
      <c r="AD232" s="61"/>
      <c r="AE232" s="61"/>
      <c r="AF232" s="61"/>
      <c r="AG232" s="61"/>
    </row>
    <row r="233" spans="12:33" s="45" customFormat="1" x14ac:dyDescent="0.2">
      <c r="L233" s="46"/>
      <c r="M233" s="46"/>
      <c r="N233" s="46"/>
      <c r="O233" s="46"/>
      <c r="P233" s="46"/>
      <c r="Q233" s="46"/>
      <c r="R233" s="46"/>
      <c r="AA233" s="61"/>
      <c r="AB233" s="61"/>
      <c r="AC233" s="61"/>
      <c r="AD233" s="61"/>
      <c r="AE233" s="61"/>
      <c r="AF233" s="61"/>
      <c r="AG233" s="61"/>
    </row>
    <row r="234" spans="12:33" s="45" customFormat="1" x14ac:dyDescent="0.2">
      <c r="L234" s="46"/>
      <c r="M234" s="46"/>
      <c r="N234" s="46"/>
      <c r="O234" s="46"/>
      <c r="P234" s="46"/>
      <c r="Q234" s="46"/>
      <c r="R234" s="46"/>
      <c r="AA234" s="61"/>
      <c r="AB234" s="61"/>
      <c r="AC234" s="61"/>
      <c r="AD234" s="61"/>
      <c r="AE234" s="61"/>
      <c r="AF234" s="61"/>
      <c r="AG234" s="61"/>
    </row>
    <row r="235" spans="12:33" s="45" customFormat="1" x14ac:dyDescent="0.2">
      <c r="L235" s="46"/>
      <c r="M235" s="46"/>
      <c r="N235" s="46"/>
      <c r="O235" s="46"/>
      <c r="P235" s="46"/>
      <c r="Q235" s="46"/>
      <c r="R235" s="46"/>
      <c r="AA235" s="61"/>
      <c r="AB235" s="61"/>
      <c r="AC235" s="61"/>
      <c r="AD235" s="61"/>
      <c r="AE235" s="61"/>
      <c r="AF235" s="61"/>
      <c r="AG235" s="61"/>
    </row>
    <row r="236" spans="12:33" s="45" customFormat="1" x14ac:dyDescent="0.2">
      <c r="L236" s="46"/>
      <c r="M236" s="46"/>
      <c r="N236" s="46"/>
      <c r="O236" s="46"/>
      <c r="P236" s="46"/>
      <c r="Q236" s="46"/>
      <c r="R236" s="46"/>
      <c r="AA236" s="61"/>
      <c r="AB236" s="61"/>
      <c r="AC236" s="61"/>
      <c r="AD236" s="61"/>
      <c r="AE236" s="61"/>
      <c r="AF236" s="61"/>
      <c r="AG236" s="61"/>
    </row>
    <row r="237" spans="12:33" s="45" customFormat="1" x14ac:dyDescent="0.2">
      <c r="L237" s="46"/>
      <c r="M237" s="46"/>
      <c r="N237" s="46"/>
      <c r="O237" s="46"/>
      <c r="P237" s="46"/>
      <c r="Q237" s="46"/>
      <c r="R237" s="46"/>
      <c r="AA237" s="61"/>
      <c r="AB237" s="61"/>
      <c r="AC237" s="61"/>
      <c r="AD237" s="61"/>
      <c r="AE237" s="61"/>
      <c r="AF237" s="61"/>
      <c r="AG237" s="61"/>
    </row>
    <row r="238" spans="12:33" s="45" customFormat="1" x14ac:dyDescent="0.2">
      <c r="L238" s="46"/>
      <c r="M238" s="46"/>
      <c r="N238" s="46"/>
      <c r="O238" s="46"/>
      <c r="P238" s="46"/>
      <c r="Q238" s="46"/>
      <c r="R238" s="46"/>
      <c r="AA238" s="61"/>
      <c r="AB238" s="61"/>
      <c r="AC238" s="61"/>
      <c r="AD238" s="61"/>
      <c r="AE238" s="61"/>
      <c r="AF238" s="61"/>
      <c r="AG238" s="61"/>
    </row>
    <row r="239" spans="12:33" s="45" customFormat="1" x14ac:dyDescent="0.2">
      <c r="L239" s="46"/>
      <c r="M239" s="46"/>
      <c r="N239" s="46"/>
      <c r="O239" s="46"/>
      <c r="P239" s="46"/>
      <c r="Q239" s="46"/>
      <c r="R239" s="46"/>
      <c r="AA239" s="61"/>
      <c r="AB239" s="61"/>
      <c r="AC239" s="61"/>
      <c r="AD239" s="61"/>
      <c r="AE239" s="61"/>
      <c r="AF239" s="61"/>
      <c r="AG239" s="61"/>
    </row>
    <row r="240" spans="12:33" s="45" customFormat="1" x14ac:dyDescent="0.2">
      <c r="L240" s="46"/>
      <c r="M240" s="46"/>
      <c r="N240" s="46"/>
      <c r="O240" s="46"/>
      <c r="P240" s="46"/>
      <c r="Q240" s="46"/>
      <c r="R240" s="46"/>
      <c r="AA240" s="61"/>
      <c r="AB240" s="61"/>
      <c r="AC240" s="61"/>
      <c r="AD240" s="61"/>
      <c r="AE240" s="61"/>
      <c r="AF240" s="61"/>
      <c r="AG240" s="61"/>
    </row>
    <row r="241" spans="12:33" s="45" customFormat="1" x14ac:dyDescent="0.2">
      <c r="L241" s="46"/>
      <c r="M241" s="46"/>
      <c r="N241" s="46"/>
      <c r="O241" s="46"/>
      <c r="P241" s="46"/>
      <c r="Q241" s="46"/>
      <c r="R241" s="46"/>
      <c r="AA241" s="61"/>
      <c r="AB241" s="61"/>
      <c r="AC241" s="61"/>
      <c r="AD241" s="61"/>
      <c r="AE241" s="61"/>
      <c r="AF241" s="61"/>
      <c r="AG241" s="61"/>
    </row>
    <row r="242" spans="12:33" s="45" customFormat="1" x14ac:dyDescent="0.2">
      <c r="L242" s="46"/>
      <c r="M242" s="46"/>
      <c r="N242" s="46"/>
      <c r="O242" s="46"/>
      <c r="P242" s="46"/>
      <c r="Q242" s="46"/>
      <c r="R242" s="46"/>
      <c r="AA242" s="61"/>
      <c r="AB242" s="61"/>
      <c r="AC242" s="61"/>
      <c r="AD242" s="61"/>
      <c r="AE242" s="61"/>
      <c r="AF242" s="61"/>
      <c r="AG242" s="61"/>
    </row>
    <row r="243" spans="12:33" s="45" customFormat="1" x14ac:dyDescent="0.2">
      <c r="L243" s="46"/>
      <c r="M243" s="46"/>
      <c r="N243" s="46"/>
      <c r="O243" s="46"/>
      <c r="P243" s="46"/>
      <c r="Q243" s="46"/>
      <c r="R243" s="46"/>
      <c r="AA243" s="61"/>
      <c r="AB243" s="61"/>
      <c r="AC243" s="61"/>
      <c r="AD243" s="61"/>
      <c r="AE243" s="61"/>
      <c r="AF243" s="61"/>
      <c r="AG243" s="61"/>
    </row>
    <row r="244" spans="12:33" s="45" customFormat="1" x14ac:dyDescent="0.2">
      <c r="L244" s="46"/>
      <c r="M244" s="46"/>
      <c r="N244" s="46"/>
      <c r="O244" s="46"/>
      <c r="P244" s="46"/>
      <c r="Q244" s="46"/>
      <c r="R244" s="46"/>
      <c r="AA244" s="61"/>
      <c r="AB244" s="61"/>
      <c r="AC244" s="61"/>
      <c r="AD244" s="61"/>
      <c r="AE244" s="61"/>
      <c r="AF244" s="61"/>
      <c r="AG244" s="61"/>
    </row>
    <row r="245" spans="12:33" s="45" customFormat="1" x14ac:dyDescent="0.2">
      <c r="L245" s="46"/>
      <c r="M245" s="46"/>
      <c r="N245" s="46"/>
      <c r="O245" s="46"/>
      <c r="P245" s="46"/>
      <c r="Q245" s="46"/>
      <c r="R245" s="46"/>
      <c r="AA245" s="61"/>
      <c r="AB245" s="61"/>
      <c r="AC245" s="61"/>
      <c r="AD245" s="61"/>
      <c r="AE245" s="61"/>
      <c r="AF245" s="61"/>
      <c r="AG245" s="61"/>
    </row>
    <row r="246" spans="12:33" s="45" customFormat="1" x14ac:dyDescent="0.2">
      <c r="L246" s="46"/>
      <c r="M246" s="46"/>
      <c r="N246" s="46"/>
      <c r="O246" s="46"/>
      <c r="P246" s="46"/>
      <c r="Q246" s="46"/>
      <c r="R246" s="46"/>
      <c r="AA246" s="61"/>
      <c r="AB246" s="61"/>
      <c r="AC246" s="61"/>
      <c r="AD246" s="61"/>
      <c r="AE246" s="61"/>
      <c r="AF246" s="61"/>
      <c r="AG246" s="61"/>
    </row>
    <row r="247" spans="12:33" s="45" customFormat="1" x14ac:dyDescent="0.2">
      <c r="L247" s="46"/>
      <c r="M247" s="46"/>
      <c r="N247" s="46"/>
      <c r="O247" s="46"/>
      <c r="P247" s="46"/>
      <c r="Q247" s="46"/>
      <c r="R247" s="46"/>
      <c r="AA247" s="61"/>
      <c r="AB247" s="61"/>
      <c r="AC247" s="61"/>
      <c r="AD247" s="61"/>
      <c r="AE247" s="61"/>
      <c r="AF247" s="61"/>
      <c r="AG247" s="61"/>
    </row>
    <row r="248" spans="12:33" s="45" customFormat="1" x14ac:dyDescent="0.2">
      <c r="L248" s="46"/>
      <c r="M248" s="46"/>
      <c r="N248" s="46"/>
      <c r="O248" s="46"/>
      <c r="P248" s="46"/>
      <c r="Q248" s="46"/>
      <c r="R248" s="46"/>
      <c r="AA248" s="61"/>
      <c r="AB248" s="61"/>
      <c r="AC248" s="61"/>
      <c r="AD248" s="61"/>
      <c r="AE248" s="61"/>
      <c r="AF248" s="61"/>
      <c r="AG248" s="61"/>
    </row>
    <row r="249" spans="12:33" s="45" customFormat="1" x14ac:dyDescent="0.2">
      <c r="L249" s="46"/>
      <c r="M249" s="46"/>
      <c r="N249" s="46"/>
      <c r="O249" s="46"/>
      <c r="P249" s="46"/>
      <c r="Q249" s="46"/>
      <c r="R249" s="46"/>
      <c r="AA249" s="61"/>
      <c r="AB249" s="61"/>
      <c r="AC249" s="61"/>
      <c r="AD249" s="61"/>
      <c r="AE249" s="61"/>
      <c r="AF249" s="61"/>
      <c r="AG249" s="61"/>
    </row>
    <row r="250" spans="12:33" s="45" customFormat="1" x14ac:dyDescent="0.2">
      <c r="L250" s="46"/>
      <c r="M250" s="46"/>
      <c r="N250" s="46"/>
      <c r="O250" s="46"/>
      <c r="P250" s="46"/>
      <c r="Q250" s="46"/>
      <c r="R250" s="46"/>
      <c r="AA250" s="61"/>
      <c r="AB250" s="61"/>
      <c r="AC250" s="61"/>
      <c r="AD250" s="61"/>
      <c r="AE250" s="61"/>
      <c r="AF250" s="61"/>
      <c r="AG250" s="61"/>
    </row>
    <row r="251" spans="12:33" s="45" customFormat="1" x14ac:dyDescent="0.2">
      <c r="L251" s="46"/>
      <c r="M251" s="46"/>
      <c r="N251" s="46"/>
      <c r="O251" s="46"/>
      <c r="P251" s="46"/>
      <c r="Q251" s="46"/>
      <c r="R251" s="46"/>
      <c r="AA251" s="61"/>
      <c r="AB251" s="61"/>
      <c r="AC251" s="61"/>
      <c r="AD251" s="61"/>
      <c r="AE251" s="61"/>
      <c r="AF251" s="61"/>
      <c r="AG251" s="61"/>
    </row>
    <row r="252" spans="12:33" s="45" customFormat="1" x14ac:dyDescent="0.2">
      <c r="L252" s="46"/>
      <c r="M252" s="46"/>
      <c r="N252" s="46"/>
      <c r="O252" s="46"/>
      <c r="P252" s="46"/>
      <c r="Q252" s="46"/>
      <c r="R252" s="46"/>
      <c r="AA252" s="61"/>
      <c r="AB252" s="61"/>
      <c r="AC252" s="61"/>
      <c r="AD252" s="61"/>
      <c r="AE252" s="61"/>
      <c r="AF252" s="61"/>
      <c r="AG252" s="61"/>
    </row>
    <row r="253" spans="12:33" s="45" customFormat="1" x14ac:dyDescent="0.2">
      <c r="L253" s="46"/>
      <c r="M253" s="46"/>
      <c r="N253" s="46"/>
      <c r="O253" s="46"/>
      <c r="P253" s="46"/>
      <c r="Q253" s="46"/>
      <c r="R253" s="46"/>
      <c r="AA253" s="61"/>
      <c r="AB253" s="61"/>
      <c r="AC253" s="61"/>
      <c r="AD253" s="61"/>
      <c r="AE253" s="61"/>
      <c r="AF253" s="61"/>
      <c r="AG253" s="61"/>
    </row>
    <row r="254" spans="12:33" s="45" customFormat="1" x14ac:dyDescent="0.2">
      <c r="L254" s="46"/>
      <c r="M254" s="46"/>
      <c r="N254" s="46"/>
      <c r="O254" s="46"/>
      <c r="P254" s="46"/>
      <c r="Q254" s="46"/>
      <c r="R254" s="46"/>
      <c r="AA254" s="61"/>
      <c r="AB254" s="61"/>
      <c r="AC254" s="61"/>
      <c r="AD254" s="61"/>
      <c r="AE254" s="61"/>
      <c r="AF254" s="61"/>
      <c r="AG254" s="61"/>
    </row>
    <row r="255" spans="12:33" s="45" customFormat="1" x14ac:dyDescent="0.2">
      <c r="L255" s="46"/>
      <c r="M255" s="46"/>
      <c r="N255" s="46"/>
      <c r="O255" s="46"/>
      <c r="P255" s="46"/>
      <c r="Q255" s="46"/>
      <c r="R255" s="46"/>
      <c r="AA255" s="61"/>
      <c r="AB255" s="61"/>
      <c r="AC255" s="61"/>
      <c r="AD255" s="61"/>
      <c r="AE255" s="61"/>
      <c r="AF255" s="61"/>
      <c r="AG255" s="61"/>
    </row>
    <row r="256" spans="12:33" s="45" customFormat="1" x14ac:dyDescent="0.2">
      <c r="L256" s="46"/>
      <c r="M256" s="46"/>
      <c r="N256" s="46"/>
      <c r="O256" s="46"/>
      <c r="P256" s="46"/>
      <c r="Q256" s="46"/>
      <c r="R256" s="46"/>
      <c r="AA256" s="61"/>
      <c r="AB256" s="61"/>
      <c r="AC256" s="61"/>
      <c r="AD256" s="61"/>
      <c r="AE256" s="61"/>
      <c r="AF256" s="61"/>
      <c r="AG256" s="61"/>
    </row>
  </sheetData>
  <autoFilter ref="A1:AG129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4" showButton="0"/>
    <filterColumn colId="15" showButton="0"/>
    <filterColumn colId="21" showButton="0"/>
    <filterColumn colId="22" showButton="0"/>
    <filterColumn colId="26" showButton="0"/>
    <filterColumn colId="27" showButton="0"/>
    <filterColumn colId="28" showButton="0"/>
    <filterColumn colId="29" showButton="0"/>
  </autoFilter>
  <mergeCells count="25">
    <mergeCell ref="AF1:AF4"/>
    <mergeCell ref="AG1:AG4"/>
    <mergeCell ref="AD2:AD4"/>
    <mergeCell ref="AE1:AE4"/>
    <mergeCell ref="AC2:AC4"/>
    <mergeCell ref="AC1:AD1"/>
    <mergeCell ref="Z1:Z4"/>
    <mergeCell ref="AA2:AA4"/>
    <mergeCell ref="AB2:AB4"/>
    <mergeCell ref="V2:V4"/>
    <mergeCell ref="W2:W4"/>
    <mergeCell ref="X2:X4"/>
    <mergeCell ref="AA1:AB1"/>
    <mergeCell ref="V1:X1"/>
    <mergeCell ref="R1:R4"/>
    <mergeCell ref="S1:S4"/>
    <mergeCell ref="T1:T4"/>
    <mergeCell ref="U1:U4"/>
    <mergeCell ref="Y1:Y4"/>
    <mergeCell ref="L1:Q3"/>
    <mergeCell ref="A1:A4"/>
    <mergeCell ref="B1:B4"/>
    <mergeCell ref="C1:C4"/>
    <mergeCell ref="D1:G3"/>
    <mergeCell ref="H1:K3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D4:G4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T-moduł 1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Klaudyna Kaim</dc:creator>
  <cp:lastModifiedBy>Katarzyna Krzewska</cp:lastModifiedBy>
  <dcterms:created xsi:type="dcterms:W3CDTF">2018-01-26T12:49:36Z</dcterms:created>
  <dcterms:modified xsi:type="dcterms:W3CDTF">2018-09-17T15:36:35Z</dcterms:modified>
</cp:coreProperties>
</file>