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koniecz\Desktop\Desktop\FM\sprawozdania z FM\sprawozdanie 2025\sprawozdanie na stronę\"/>
    </mc:Choice>
  </mc:AlternateContent>
  <xr:revisionPtr revIDLastSave="0" documentId="8_{709A65F5-57CD-4BDD-A304-D3DE022AA9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" i="1"/>
  <c r="N2" i="1"/>
  <c r="D28" i="1"/>
  <c r="F28" i="1" l="1"/>
  <c r="E28" i="1"/>
</calcChain>
</file>

<file path=xl/sharedStrings.xml><?xml version="1.0" encoding="utf-8"?>
<sst xmlns="http://schemas.openxmlformats.org/spreadsheetml/2006/main" count="100" uniqueCount="46">
  <si>
    <t>Lp.</t>
  </si>
  <si>
    <t>oszczędności energii pierwotnej w MWh</t>
  </si>
  <si>
    <t>oszczędności emisji gazów cieplarnianych w tCO2:</t>
  </si>
  <si>
    <t>dodatkowa zainstalowana moc OZE [MW] (jeśli dotyczy)</t>
  </si>
  <si>
    <t xml:space="preserve">koszt redukcji emisji w EUR/tCO2 </t>
  </si>
  <si>
    <t>Elektroenergetyka - Inteligentna infrastruktura energetyczna</t>
  </si>
  <si>
    <t>Rozwój infrastruktury elektroenergetycznej na potrzeby rozwoju stacji ładowania pojazdów elektrycznych</t>
  </si>
  <si>
    <t>Renowacja z gwarancją oszczędności EPC+</t>
  </si>
  <si>
    <t>4a</t>
  </si>
  <si>
    <t>4b</t>
  </si>
  <si>
    <t>Kogeneracja dla Energetyki i Przemysłu cz.2</t>
  </si>
  <si>
    <t>5a</t>
  </si>
  <si>
    <t>Kogeneracja dla Ciepłownictwa  1. Część 1) Budowa lub/i przebudowa jednostek wytwórczych o łącznej mocy zainstalowanej nie mniejszej niż 10 MW</t>
  </si>
  <si>
    <t>5b</t>
  </si>
  <si>
    <t>Kogeneracja dla Ciepłownictwa. Część 2) Budowa lub/i przebudowa jednostek wytwórczych o łącznej mocy zainstalowanej nie mniejszej niż 1 MW</t>
  </si>
  <si>
    <t xml:space="preserve">Digitalizacja sieci ciepłowniczych </t>
  </si>
  <si>
    <t>Wykorzystanie paliw alternatywnych na cele energetyczne</t>
  </si>
  <si>
    <t>Wsparcie wykorzystania magazynów oraz innych urządzeń na celestabilizacji sieci - program dla Operatorów Sieci Dystrybucyjnych</t>
  </si>
  <si>
    <t xml:space="preserve">Energia dla wsi </t>
  </si>
  <si>
    <t>Kogeneracja powiatowa</t>
  </si>
  <si>
    <t>Przemysł energochłonny - oze</t>
  </si>
  <si>
    <t>Przemysł energochłonny- poprawa efektywności energetycznej</t>
  </si>
  <si>
    <t>Rozwój kogeneracji w oparciu o biogaz komunalny</t>
  </si>
  <si>
    <t>OZE – źródło ciepła dla ciepłownictwa</t>
  </si>
  <si>
    <t>Moje Ciepło</t>
  </si>
  <si>
    <t>Łącznie</t>
  </si>
  <si>
    <t>Kogeneracja dla Energetyki i Przemysłu cz. 1</t>
  </si>
  <si>
    <t>Oczekiwana skumulowana ilość (energii pierwotnej w MWh) do końca okresu istnienia inwestycji</t>
  </si>
  <si>
    <t>Oczekiwana skumulowana ilość (gazów cieplarnianych w tCO2) do końca okresu istnienia inwestycji</t>
  </si>
  <si>
    <t>Oczekiwana skumulowana ilość (zainstalowana moc OZE [MW]) do końca okresu istnienia inwestycji</t>
  </si>
  <si>
    <t xml:space="preserve">koszt redukcji emisji do końca okresu istnienia inwestycji (EUR/tCO2) </t>
  </si>
  <si>
    <t xml:space="preserve">Nazwa programu </t>
  </si>
  <si>
    <t>Kwota zawartych umów
(PLN)</t>
  </si>
  <si>
    <t>Moja elektrownia wiatrowa</t>
  </si>
  <si>
    <t xml:space="preserve">Wsparcie budowy lub rozbudowy ogólnodostępnej stacji ładowania dla transportu ciężkiego  </t>
  </si>
  <si>
    <t xml:space="preserve">Wsparcie zakupu lub leasingu pojazdów zeroemisyjnych kategorii N2 i N3 </t>
  </si>
  <si>
    <t>Magazyny energii elektrycznej i związana z nimi infrastruktura dla poprawy stabilności polskiej sieci elektroenergetycznej.</t>
  </si>
  <si>
    <t>Budowa/rozbudowa sieci elektroenergetycznych na potrzeby ogólnodostępnych stacji ładowania dużych mocy</t>
  </si>
  <si>
    <t>Czyste powietrze</t>
  </si>
  <si>
    <t>Wysokosprawna kogeneracja z biogazu wytwarzanego z biomasy, w tym z odpadów komunalnych</t>
  </si>
  <si>
    <t>Poprawa bezpieczeństwa energetycznego poprzez wykorzystanie biometanu</t>
  </si>
  <si>
    <t>Zawarte umowy [szt.]</t>
  </si>
  <si>
    <t>Wypłaty (PLN)</t>
  </si>
  <si>
    <t>Total planned support from the Modernisation Fund for the investment in EUR</t>
  </si>
  <si>
    <t>n/a</t>
  </si>
  <si>
    <t>4 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</si>
</sst>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\ _z_ł"/>
    <numFmt numFmtId="165" formatCode="_-* #,##0\ _z_ł_-;\-* #,##0\ _z_ł_-;_-* &quot;-&quot;\ _z_ł_-;_-@_-"/>
    <numFmt numFmtId="166" formatCode="_-* #,##0.00\ _z_ł_-;\-* #,##0.00\ _z_ł_-;_-* &quot;-&quot;??\ _z_ł_-;_-@_-"/>
    <numFmt numFmtId="167" formatCode="0.00\ &quot;MWh&quot;"/>
    <numFmt numFmtId="168" formatCode="&quot;€&quot;#,##0.00"/>
    <numFmt numFmtId="169" formatCode="0.00\ &quot;tCO2&quot;"/>
    <numFmt numFmtId="170" formatCode="0.00\ &quot;EUR/tCO2&quot;"/>
    <numFmt numFmtId="171" formatCode="0.00\ &quot;MW&quot;\ 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4F5F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horizontal="center" vertical="center"/>
    </xf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3" fontId="0" fillId="5" borderId="4" xfId="0" applyNumberFormat="1" applyFill="1" applyBorder="1"/>
    <xf numFmtId="0" fontId="3" fillId="0" borderId="0" xfId="0" applyFont="1"/>
    <xf numFmtId="0" fontId="3" fillId="21" borderId="2" xfId="0" applyFont="1" applyFill="1" applyBorder="1" applyAlignment="1">
      <alignment wrapText="1"/>
    </xf>
    <xf numFmtId="3" fontId="3" fillId="21" borderId="1" xfId="0" applyNumberFormat="1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wrapText="1"/>
    </xf>
    <xf numFmtId="0" fontId="2" fillId="13" borderId="4" xfId="0" applyFont="1" applyFill="1" applyBorder="1" applyAlignment="1">
      <alignment horizontal="center" vertical="center"/>
    </xf>
    <xf numFmtId="0" fontId="2" fillId="13" borderId="2" xfId="0" applyFont="1" applyFill="1" applyBorder="1"/>
    <xf numFmtId="3" fontId="2" fillId="13" borderId="1" xfId="0" applyNumberFormat="1" applyFont="1" applyFill="1" applyBorder="1" applyAlignment="1">
      <alignment horizontal="center" vertical="center"/>
    </xf>
    <xf numFmtId="0" fontId="2" fillId="23" borderId="4" xfId="0" applyFont="1" applyFill="1" applyBorder="1" applyAlignment="1">
      <alignment horizontal="center" vertical="center"/>
    </xf>
    <xf numFmtId="0" fontId="2" fillId="23" borderId="2" xfId="0" applyFont="1" applyFill="1" applyBorder="1"/>
    <xf numFmtId="165" fontId="1" fillId="3" borderId="5" xfId="0" applyNumberFormat="1" applyFont="1" applyFill="1" applyBorder="1"/>
    <xf numFmtId="165" fontId="1" fillId="3" borderId="7" xfId="0" applyNumberFormat="1" applyFont="1" applyFill="1" applyBorder="1"/>
    <xf numFmtId="2" fontId="1" fillId="2" borderId="12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2" fillId="17" borderId="2" xfId="0" applyFont="1" applyFill="1" applyBorder="1"/>
    <xf numFmtId="3" fontId="0" fillId="27" borderId="1" xfId="0" applyNumberFormat="1" applyFill="1" applyBorder="1" applyAlignment="1">
      <alignment horizontal="center" vertical="center"/>
    </xf>
    <xf numFmtId="3" fontId="0" fillId="17" borderId="1" xfId="0" applyNumberFormat="1" applyFill="1" applyBorder="1" applyAlignment="1">
      <alignment horizontal="center" vertical="center"/>
    </xf>
    <xf numFmtId="3" fontId="0" fillId="12" borderId="1" xfId="0" applyNumberFormat="1" applyFill="1" applyBorder="1" applyAlignment="1">
      <alignment horizontal="center" vertical="center"/>
    </xf>
    <xf numFmtId="0" fontId="2" fillId="24" borderId="4" xfId="0" applyFont="1" applyFill="1" applyBorder="1" applyAlignment="1">
      <alignment horizontal="center" vertical="center"/>
    </xf>
    <xf numFmtId="0" fontId="2" fillId="24" borderId="2" xfId="0" applyFont="1" applyFill="1" applyBorder="1"/>
    <xf numFmtId="0" fontId="2" fillId="22" borderId="2" xfId="0" applyFont="1" applyFill="1" applyBorder="1" applyAlignment="1">
      <alignment wrapText="1"/>
    </xf>
    <xf numFmtId="0" fontId="2" fillId="22" borderId="4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wrapText="1"/>
    </xf>
    <xf numFmtId="0" fontId="2" fillId="12" borderId="4" xfId="0" applyFont="1" applyFill="1" applyBorder="1" applyAlignment="1">
      <alignment horizontal="center" vertical="center"/>
    </xf>
    <xf numFmtId="0" fontId="2" fillId="25" borderId="4" xfId="0" applyFont="1" applyFill="1" applyBorder="1" applyAlignment="1">
      <alignment horizontal="center" vertical="center"/>
    </xf>
    <xf numFmtId="0" fontId="2" fillId="25" borderId="2" xfId="0" applyFont="1" applyFill="1" applyBorder="1" applyAlignment="1">
      <alignment wrapText="1"/>
    </xf>
    <xf numFmtId="0" fontId="0" fillId="26" borderId="5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19" borderId="1" xfId="0" applyNumberFormat="1" applyFill="1" applyBorder="1" applyAlignment="1">
      <alignment horizontal="center" vertical="center"/>
    </xf>
    <xf numFmtId="3" fontId="0" fillId="16" borderId="1" xfId="0" applyNumberFormat="1" applyFill="1" applyBorder="1" applyAlignment="1">
      <alignment horizontal="center" vertical="center"/>
    </xf>
    <xf numFmtId="3" fontId="0" fillId="20" borderId="1" xfId="0" applyNumberFormat="1" applyFill="1" applyBorder="1" applyAlignment="1">
      <alignment horizontal="center" vertical="center"/>
    </xf>
    <xf numFmtId="3" fontId="0" fillId="22" borderId="1" xfId="0" applyNumberFormat="1" applyFill="1" applyBorder="1" applyAlignment="1">
      <alignment horizontal="center" vertical="center"/>
    </xf>
    <xf numFmtId="3" fontId="0" fillId="25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7" borderId="1" xfId="0" applyFill="1" applyBorder="1"/>
    <xf numFmtId="0" fontId="2" fillId="7" borderId="11" xfId="0" applyFont="1" applyFill="1" applyBorder="1" applyAlignment="1">
      <alignment horizontal="center" vertical="center"/>
    </xf>
    <xf numFmtId="0" fontId="2" fillId="7" borderId="10" xfId="0" applyFont="1" applyFill="1" applyBorder="1"/>
    <xf numFmtId="0" fontId="2" fillId="7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wrapText="1"/>
    </xf>
    <xf numFmtId="0" fontId="2" fillId="9" borderId="4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wrapText="1"/>
    </xf>
    <xf numFmtId="0" fontId="3" fillId="18" borderId="2" xfId="0" applyFont="1" applyFill="1" applyBorder="1"/>
    <xf numFmtId="3" fontId="3" fillId="18" borderId="1" xfId="0" applyNumberFormat="1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2" fillId="14" borderId="2" xfId="0" applyFont="1" applyFill="1" applyBorder="1"/>
    <xf numFmtId="0" fontId="2" fillId="19" borderId="4" xfId="0" applyFont="1" applyFill="1" applyBorder="1" applyAlignment="1">
      <alignment horizontal="center" vertical="center"/>
    </xf>
    <xf numFmtId="0" fontId="2" fillId="19" borderId="2" xfId="0" applyFont="1" applyFill="1" applyBorder="1" applyAlignment="1">
      <alignment wrapText="1"/>
    </xf>
    <xf numFmtId="0" fontId="2" fillId="16" borderId="4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wrapText="1"/>
    </xf>
    <xf numFmtId="0" fontId="2" fillId="20" borderId="4" xfId="0" applyFont="1" applyFill="1" applyBorder="1" applyAlignment="1">
      <alignment horizontal="center" vertical="center"/>
    </xf>
    <xf numFmtId="0" fontId="2" fillId="20" borderId="2" xfId="0" applyFont="1" applyFill="1" applyBorder="1" applyAlignment="1">
      <alignment wrapText="1"/>
    </xf>
    <xf numFmtId="3" fontId="2" fillId="20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3" fontId="0" fillId="9" borderId="1" xfId="0" applyNumberFormat="1" applyFill="1" applyBorder="1" applyAlignment="1">
      <alignment horizontal="center" vertical="center"/>
    </xf>
    <xf numFmtId="3" fontId="0" fillId="7" borderId="3" xfId="0" applyNumberFormat="1" applyFill="1" applyBorder="1" applyAlignment="1">
      <alignment horizontal="center" vertical="center"/>
    </xf>
    <xf numFmtId="3" fontId="0" fillId="8" borderId="3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0" fillId="9" borderId="1" xfId="0" applyFill="1" applyBorder="1" applyAlignment="1">
      <alignment wrapText="1"/>
    </xf>
    <xf numFmtId="3" fontId="0" fillId="9" borderId="3" xfId="0" applyNumberFormat="1" applyFill="1" applyBorder="1" applyAlignment="1">
      <alignment horizontal="center" vertical="center"/>
    </xf>
    <xf numFmtId="0" fontId="2" fillId="17" borderId="4" xfId="0" applyFont="1" applyFill="1" applyBorder="1" applyAlignment="1">
      <alignment horizontal="center" vertical="center"/>
    </xf>
    <xf numFmtId="0" fontId="2" fillId="27" borderId="1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21" borderId="4" xfId="0" applyFont="1" applyFill="1" applyBorder="1" applyAlignment="1">
      <alignment horizontal="center" vertical="center"/>
    </xf>
    <xf numFmtId="43" fontId="0" fillId="0" borderId="0" xfId="1" applyFont="1" applyFill="1"/>
    <xf numFmtId="166" fontId="0" fillId="0" borderId="0" xfId="0" applyNumberFormat="1"/>
    <xf numFmtId="3" fontId="0" fillId="7" borderId="2" xfId="0" applyNumberFormat="1" applyFill="1" applyBorder="1" applyAlignment="1">
      <alignment horizontal="center" vertical="center"/>
    </xf>
    <xf numFmtId="3" fontId="0" fillId="8" borderId="2" xfId="0" applyNumberForma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3" fontId="0" fillId="14" borderId="1" xfId="0" applyNumberFormat="1" applyFill="1" applyBorder="1" applyAlignment="1">
      <alignment horizontal="center" vertical="center"/>
    </xf>
    <xf numFmtId="3" fontId="0" fillId="11" borderId="1" xfId="0" applyNumberFormat="1" applyFill="1" applyBorder="1" applyAlignment="1">
      <alignment horizontal="center" vertical="center"/>
    </xf>
    <xf numFmtId="3" fontId="0" fillId="13" borderId="1" xfId="0" applyNumberForma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23" borderId="1" xfId="0" applyNumberFormat="1" applyFill="1" applyBorder="1" applyAlignment="1">
      <alignment horizontal="center" vertical="center"/>
    </xf>
    <xf numFmtId="0" fontId="2" fillId="28" borderId="4" xfId="0" applyFont="1" applyFill="1" applyBorder="1" applyAlignment="1">
      <alignment horizontal="center" vertical="center"/>
    </xf>
    <xf numFmtId="0" fontId="0" fillId="28" borderId="1" xfId="0" applyFill="1" applyBorder="1" applyAlignment="1">
      <alignment wrapText="1"/>
    </xf>
    <xf numFmtId="3" fontId="0" fillId="28" borderId="3" xfId="0" applyNumberFormat="1" applyFill="1" applyBorder="1" applyAlignment="1">
      <alignment horizontal="center" vertical="center"/>
    </xf>
    <xf numFmtId="164" fontId="0" fillId="28" borderId="2" xfId="0" applyNumberFormat="1" applyFill="1" applyBorder="1" applyAlignment="1">
      <alignment horizontal="center" vertical="center"/>
    </xf>
    <xf numFmtId="0" fontId="2" fillId="29" borderId="1" xfId="0" applyFont="1" applyFill="1" applyBorder="1" applyAlignment="1">
      <alignment horizontal="center" vertical="center"/>
    </xf>
    <xf numFmtId="0" fontId="0" fillId="29" borderId="1" xfId="0" applyFill="1" applyBorder="1" applyAlignment="1">
      <alignment wrapText="1"/>
    </xf>
    <xf numFmtId="3" fontId="0" fillId="29" borderId="3" xfId="0" applyNumberFormat="1" applyFill="1" applyBorder="1" applyAlignment="1">
      <alignment horizontal="center" vertical="center"/>
    </xf>
    <xf numFmtId="164" fontId="0" fillId="29" borderId="2" xfId="0" applyNumberFormat="1" applyFill="1" applyBorder="1" applyAlignment="1">
      <alignment horizontal="center" vertical="center"/>
    </xf>
    <xf numFmtId="0" fontId="2" fillId="30" borderId="4" xfId="0" applyFont="1" applyFill="1" applyBorder="1" applyAlignment="1">
      <alignment horizontal="center" vertical="center"/>
    </xf>
    <xf numFmtId="0" fontId="0" fillId="30" borderId="1" xfId="0" applyFill="1" applyBorder="1" applyAlignment="1">
      <alignment wrapText="1"/>
    </xf>
    <xf numFmtId="3" fontId="0" fillId="30" borderId="3" xfId="0" applyNumberFormat="1" applyFill="1" applyBorder="1" applyAlignment="1">
      <alignment horizontal="center" vertical="center"/>
    </xf>
    <xf numFmtId="164" fontId="0" fillId="30" borderId="2" xfId="0" applyNumberFormat="1" applyFill="1" applyBorder="1" applyAlignment="1">
      <alignment horizontal="center" vertical="center"/>
    </xf>
    <xf numFmtId="164" fontId="2" fillId="9" borderId="2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43" fontId="0" fillId="0" borderId="0" xfId="1" applyFont="1"/>
    <xf numFmtId="3" fontId="0" fillId="7" borderId="9" xfId="0" applyNumberFormat="1" applyFill="1" applyBorder="1" applyAlignment="1">
      <alignment horizontal="center" vertical="center"/>
    </xf>
    <xf numFmtId="2" fontId="5" fillId="4" borderId="12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3" fontId="0" fillId="5" borderId="9" xfId="0" applyNumberForma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2" fillId="0" borderId="0" xfId="0" applyFont="1"/>
    <xf numFmtId="2" fontId="1" fillId="0" borderId="12" xfId="0" applyNumberFormat="1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/>
    </xf>
    <xf numFmtId="167" fontId="0" fillId="8" borderId="1" xfId="0" applyNumberFormat="1" applyFill="1" applyBorder="1" applyAlignment="1">
      <alignment horizontal="center"/>
    </xf>
    <xf numFmtId="169" fontId="0" fillId="8" borderId="1" xfId="0" applyNumberFormat="1" applyFill="1" applyBorder="1" applyAlignment="1">
      <alignment horizontal="center"/>
    </xf>
    <xf numFmtId="169" fontId="2" fillId="8" borderId="1" xfId="0" applyNumberFormat="1" applyFont="1" applyFill="1" applyBorder="1" applyAlignment="1">
      <alignment horizontal="center"/>
    </xf>
    <xf numFmtId="169" fontId="0" fillId="7" borderId="1" xfId="0" applyNumberFormat="1" applyFill="1" applyBorder="1" applyAlignment="1">
      <alignment horizontal="center"/>
    </xf>
    <xf numFmtId="169" fontId="0" fillId="9" borderId="1" xfId="0" applyNumberFormat="1" applyFill="1" applyBorder="1" applyAlignment="1">
      <alignment horizontal="center"/>
    </xf>
    <xf numFmtId="167" fontId="0" fillId="9" borderId="1" xfId="0" applyNumberFormat="1" applyFill="1" applyBorder="1" applyAlignment="1">
      <alignment horizontal="center"/>
    </xf>
    <xf numFmtId="169" fontId="2" fillId="9" borderId="1" xfId="0" applyNumberFormat="1" applyFont="1" applyFill="1" applyBorder="1" applyAlignment="1">
      <alignment horizontal="center"/>
    </xf>
    <xf numFmtId="169" fontId="3" fillId="18" borderId="1" xfId="0" applyNumberFormat="1" applyFont="1" applyFill="1" applyBorder="1" applyAlignment="1">
      <alignment horizontal="center"/>
    </xf>
    <xf numFmtId="167" fontId="3" fillId="18" borderId="1" xfId="0" applyNumberFormat="1" applyFont="1" applyFill="1" applyBorder="1" applyAlignment="1">
      <alignment horizontal="center"/>
    </xf>
    <xf numFmtId="169" fontId="2" fillId="14" borderId="1" xfId="0" applyNumberFormat="1" applyFont="1" applyFill="1" applyBorder="1" applyAlignment="1">
      <alignment horizontal="center"/>
    </xf>
    <xf numFmtId="167" fontId="0" fillId="19" borderId="1" xfId="0" applyNumberFormat="1" applyFill="1" applyBorder="1" applyAlignment="1">
      <alignment horizontal="center"/>
    </xf>
    <xf numFmtId="169" fontId="0" fillId="19" borderId="1" xfId="0" applyNumberFormat="1" applyFill="1" applyBorder="1" applyAlignment="1">
      <alignment horizontal="center"/>
    </xf>
    <xf numFmtId="171" fontId="7" fillId="19" borderId="1" xfId="0" applyNumberFormat="1" applyFont="1" applyFill="1" applyBorder="1" applyAlignment="1">
      <alignment horizontal="center"/>
    </xf>
    <xf numFmtId="167" fontId="0" fillId="14" borderId="1" xfId="0" applyNumberFormat="1" applyFill="1" applyBorder="1" applyAlignment="1">
      <alignment horizontal="center"/>
    </xf>
    <xf numFmtId="167" fontId="0" fillId="16" borderId="1" xfId="0" applyNumberFormat="1" applyFill="1" applyBorder="1" applyAlignment="1">
      <alignment horizontal="center"/>
    </xf>
    <xf numFmtId="169" fontId="0" fillId="16" borderId="1" xfId="0" applyNumberFormat="1" applyFill="1" applyBorder="1" applyAlignment="1">
      <alignment horizontal="center"/>
    </xf>
    <xf numFmtId="171" fontId="0" fillId="16" borderId="1" xfId="0" applyNumberFormat="1" applyFill="1" applyBorder="1" applyAlignment="1">
      <alignment horizontal="center"/>
    </xf>
    <xf numFmtId="167" fontId="0" fillId="20" borderId="1" xfId="0" applyNumberFormat="1" applyFill="1" applyBorder="1" applyAlignment="1">
      <alignment horizontal="center"/>
    </xf>
    <xf numFmtId="169" fontId="0" fillId="20" borderId="1" xfId="0" applyNumberFormat="1" applyFill="1" applyBorder="1" applyAlignment="1">
      <alignment horizontal="center"/>
    </xf>
    <xf numFmtId="171" fontId="7" fillId="20" borderId="1" xfId="0" applyNumberFormat="1" applyFont="1" applyFill="1" applyBorder="1" applyAlignment="1">
      <alignment horizontal="center"/>
    </xf>
    <xf numFmtId="171" fontId="7" fillId="21" borderId="1" xfId="0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7" fontId="0" fillId="21" borderId="1" xfId="0" applyNumberFormat="1" applyFill="1" applyBorder="1" applyAlignment="1">
      <alignment horizontal="center"/>
    </xf>
    <xf numFmtId="169" fontId="0" fillId="21" borderId="1" xfId="0" applyNumberFormat="1" applyFill="1" applyBorder="1" applyAlignment="1">
      <alignment horizontal="center"/>
    </xf>
    <xf numFmtId="171" fontId="7" fillId="11" borderId="1" xfId="0" applyNumberFormat="1" applyFont="1" applyFill="1" applyBorder="1" applyAlignment="1">
      <alignment horizontal="center"/>
    </xf>
    <xf numFmtId="169" fontId="0" fillId="11" borderId="1" xfId="0" applyNumberFormat="1" applyFill="1" applyBorder="1" applyAlignment="1">
      <alignment horizontal="center"/>
    </xf>
    <xf numFmtId="3" fontId="2" fillId="0" borderId="0" xfId="0" applyNumberFormat="1" applyFont="1" applyAlignment="1">
      <alignment horizontal="center" vertical="center" wrapText="1"/>
    </xf>
    <xf numFmtId="171" fontId="7" fillId="12" borderId="1" xfId="0" applyNumberFormat="1" applyFont="1" applyFill="1" applyBorder="1" applyAlignment="1">
      <alignment horizontal="center"/>
    </xf>
    <xf numFmtId="169" fontId="0" fillId="12" borderId="1" xfId="0" applyNumberFormat="1" applyFill="1" applyBorder="1" applyAlignment="1">
      <alignment horizontal="center"/>
    </xf>
    <xf numFmtId="171" fontId="7" fillId="22" borderId="1" xfId="0" applyNumberFormat="1" applyFont="1" applyFill="1" applyBorder="1" applyAlignment="1">
      <alignment horizontal="center"/>
    </xf>
    <xf numFmtId="169" fontId="0" fillId="22" borderId="1" xfId="0" applyNumberFormat="1" applyFill="1" applyBorder="1" applyAlignment="1">
      <alignment horizontal="center"/>
    </xf>
    <xf numFmtId="171" fontId="7" fillId="13" borderId="1" xfId="0" applyNumberFormat="1" applyFont="1" applyFill="1" applyBorder="1" applyAlignment="1">
      <alignment horizontal="center"/>
    </xf>
    <xf numFmtId="169" fontId="0" fillId="13" borderId="1" xfId="0" applyNumberFormat="1" applyFill="1" applyBorder="1" applyAlignment="1">
      <alignment horizontal="center"/>
    </xf>
    <xf numFmtId="167" fontId="0" fillId="25" borderId="1" xfId="0" applyNumberFormat="1" applyFill="1" applyBorder="1" applyAlignment="1">
      <alignment horizontal="center"/>
    </xf>
    <xf numFmtId="171" fontId="7" fillId="25" borderId="1" xfId="0" applyNumberFormat="1" applyFont="1" applyFill="1" applyBorder="1" applyAlignment="1">
      <alignment horizontal="center"/>
    </xf>
    <xf numFmtId="169" fontId="0" fillId="25" borderId="1" xfId="0" applyNumberFormat="1" applyFill="1" applyBorder="1" applyAlignment="1">
      <alignment horizontal="center"/>
    </xf>
    <xf numFmtId="167" fontId="0" fillId="4" borderId="1" xfId="0" applyNumberFormat="1" applyFill="1" applyBorder="1" applyAlignment="1">
      <alignment horizontal="center"/>
    </xf>
    <xf numFmtId="169" fontId="0" fillId="4" borderId="1" xfId="0" applyNumberFormat="1" applyFill="1" applyBorder="1" applyAlignment="1">
      <alignment horizontal="center"/>
    </xf>
    <xf numFmtId="171" fontId="0" fillId="4" borderId="1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167" fontId="0" fillId="7" borderId="9" xfId="0" applyNumberFormat="1" applyFill="1" applyBorder="1" applyAlignment="1">
      <alignment horizontal="center"/>
    </xf>
    <xf numFmtId="169" fontId="0" fillId="7" borderId="9" xfId="0" applyNumberFormat="1" applyFill="1" applyBorder="1" applyAlignment="1">
      <alignment horizontal="center"/>
    </xf>
    <xf numFmtId="169" fontId="2" fillId="7" borderId="9" xfId="0" applyNumberFormat="1" applyFont="1" applyFill="1" applyBorder="1" applyAlignment="1">
      <alignment horizontal="center"/>
    </xf>
    <xf numFmtId="170" fontId="2" fillId="7" borderId="9" xfId="0" applyNumberFormat="1" applyFont="1" applyFill="1" applyBorder="1" applyAlignment="1">
      <alignment horizontal="center" vertical="center"/>
    </xf>
    <xf numFmtId="2" fontId="1" fillId="6" borderId="5" xfId="0" applyNumberFormat="1" applyFont="1" applyFill="1" applyBorder="1" applyAlignment="1">
      <alignment horizontal="center" vertical="center" wrapText="1"/>
    </xf>
    <xf numFmtId="2" fontId="1" fillId="6" borderId="6" xfId="0" applyNumberFormat="1" applyFont="1" applyFill="1" applyBorder="1" applyAlignment="1">
      <alignment horizontal="center" vertical="center" wrapText="1"/>
    </xf>
    <xf numFmtId="2" fontId="1" fillId="6" borderId="7" xfId="0" applyNumberFormat="1" applyFont="1" applyFill="1" applyBorder="1" applyAlignment="1">
      <alignment horizontal="center" vertical="center" wrapText="1"/>
    </xf>
    <xf numFmtId="2" fontId="4" fillId="6" borderId="7" xfId="0" applyNumberFormat="1" applyFont="1" applyFill="1" applyBorder="1" applyAlignment="1">
      <alignment horizontal="center" vertical="center" wrapText="1"/>
    </xf>
    <xf numFmtId="169" fontId="0" fillId="23" borderId="1" xfId="0" applyNumberFormat="1" applyFill="1" applyBorder="1" applyAlignment="1">
      <alignment horizontal="center"/>
    </xf>
    <xf numFmtId="171" fontId="0" fillId="23" borderId="1" xfId="0" applyNumberFormat="1" applyFill="1" applyBorder="1" applyAlignment="1">
      <alignment horizontal="center"/>
    </xf>
    <xf numFmtId="167" fontId="0" fillId="23" borderId="1" xfId="0" applyNumberFormat="1" applyFill="1" applyBorder="1" applyAlignment="1">
      <alignment horizontal="center"/>
    </xf>
    <xf numFmtId="167" fontId="0" fillId="17" borderId="1" xfId="0" applyNumberFormat="1" applyFill="1" applyBorder="1" applyAlignment="1">
      <alignment horizontal="center"/>
    </xf>
    <xf numFmtId="169" fontId="0" fillId="17" borderId="1" xfId="0" applyNumberFormat="1" applyFill="1" applyBorder="1" applyAlignment="1">
      <alignment horizontal="center"/>
    </xf>
    <xf numFmtId="171" fontId="0" fillId="17" borderId="1" xfId="0" applyNumberFormat="1" applyFill="1" applyBorder="1" applyAlignment="1">
      <alignment horizontal="center"/>
    </xf>
    <xf numFmtId="167" fontId="0" fillId="27" borderId="1" xfId="0" applyNumberFormat="1" applyFill="1" applyBorder="1" applyAlignment="1">
      <alignment horizontal="center"/>
    </xf>
    <xf numFmtId="169" fontId="0" fillId="27" borderId="1" xfId="0" applyNumberFormat="1" applyFill="1" applyBorder="1" applyAlignment="1">
      <alignment horizontal="center"/>
    </xf>
    <xf numFmtId="171" fontId="0" fillId="27" borderId="1" xfId="0" applyNumberForma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wrapText="1"/>
    </xf>
    <xf numFmtId="171" fontId="0" fillId="11" borderId="1" xfId="0" applyNumberFormat="1" applyFill="1" applyBorder="1" applyAlignment="1">
      <alignment horizontal="center"/>
    </xf>
    <xf numFmtId="170" fontId="2" fillId="11" borderId="9" xfId="0" applyNumberFormat="1" applyFont="1" applyFill="1" applyBorder="1" applyAlignment="1">
      <alignment horizontal="center" vertical="center"/>
    </xf>
    <xf numFmtId="171" fontId="0" fillId="7" borderId="1" xfId="0" applyNumberFormat="1" applyFill="1" applyBorder="1" applyAlignment="1">
      <alignment horizontal="center"/>
    </xf>
    <xf numFmtId="170" fontId="2" fillId="22" borderId="9" xfId="0" applyNumberFormat="1" applyFont="1" applyFill="1" applyBorder="1" applyAlignment="1">
      <alignment horizontal="center" vertical="center"/>
    </xf>
    <xf numFmtId="170" fontId="2" fillId="27" borderId="9" xfId="0" applyNumberFormat="1" applyFont="1" applyFill="1" applyBorder="1" applyAlignment="1">
      <alignment horizontal="center" vertical="center"/>
    </xf>
    <xf numFmtId="170" fontId="2" fillId="23" borderId="9" xfId="0" applyNumberFormat="1" applyFont="1" applyFill="1" applyBorder="1" applyAlignment="1">
      <alignment horizontal="center" vertical="center"/>
    </xf>
    <xf numFmtId="170" fontId="2" fillId="4" borderId="9" xfId="0" applyNumberFormat="1" applyFont="1" applyFill="1" applyBorder="1" applyAlignment="1">
      <alignment horizontal="center" vertical="center"/>
    </xf>
    <xf numFmtId="170" fontId="2" fillId="25" borderId="9" xfId="0" applyNumberFormat="1" applyFont="1" applyFill="1" applyBorder="1" applyAlignment="1">
      <alignment horizontal="center" vertical="center"/>
    </xf>
    <xf numFmtId="170" fontId="2" fillId="13" borderId="9" xfId="0" applyNumberFormat="1" applyFont="1" applyFill="1" applyBorder="1" applyAlignment="1">
      <alignment horizontal="center" vertical="center"/>
    </xf>
    <xf numFmtId="170" fontId="2" fillId="12" borderId="9" xfId="0" applyNumberFormat="1" applyFont="1" applyFill="1" applyBorder="1" applyAlignment="1">
      <alignment horizontal="center" vertical="center"/>
    </xf>
    <xf numFmtId="170" fontId="2" fillId="21" borderId="9" xfId="0" applyNumberFormat="1" applyFont="1" applyFill="1" applyBorder="1" applyAlignment="1">
      <alignment horizontal="center" vertical="center"/>
    </xf>
    <xf numFmtId="170" fontId="2" fillId="20" borderId="9" xfId="0" applyNumberFormat="1" applyFont="1" applyFill="1" applyBorder="1" applyAlignment="1">
      <alignment horizontal="center" vertical="center"/>
    </xf>
    <xf numFmtId="170" fontId="2" fillId="16" borderId="9" xfId="0" applyNumberFormat="1" applyFont="1" applyFill="1" applyBorder="1" applyAlignment="1">
      <alignment horizontal="center" vertical="center"/>
    </xf>
    <xf numFmtId="170" fontId="2" fillId="19" borderId="9" xfId="0" applyNumberFormat="1" applyFont="1" applyFill="1" applyBorder="1" applyAlignment="1">
      <alignment horizontal="center" vertical="center"/>
    </xf>
    <xf numFmtId="170" fontId="2" fillId="14" borderId="9" xfId="0" applyNumberFormat="1" applyFont="1" applyFill="1" applyBorder="1" applyAlignment="1">
      <alignment horizontal="center" vertical="center"/>
    </xf>
    <xf numFmtId="170" fontId="3" fillId="18" borderId="9" xfId="0" applyNumberFormat="1" applyFont="1" applyFill="1" applyBorder="1" applyAlignment="1">
      <alignment horizontal="center" vertical="center"/>
    </xf>
    <xf numFmtId="170" fontId="2" fillId="9" borderId="9" xfId="0" applyNumberFormat="1" applyFont="1" applyFill="1" applyBorder="1" applyAlignment="1">
      <alignment horizontal="center" vertical="center"/>
    </xf>
    <xf numFmtId="170" fontId="2" fillId="8" borderId="9" xfId="0" applyNumberFormat="1" applyFont="1" applyFill="1" applyBorder="1" applyAlignment="1">
      <alignment horizontal="center" vertical="center"/>
    </xf>
    <xf numFmtId="170" fontId="2" fillId="17" borderId="9" xfId="0" applyNumberFormat="1" applyFont="1" applyFill="1" applyBorder="1" applyAlignment="1">
      <alignment horizontal="center" vertical="center"/>
    </xf>
    <xf numFmtId="171" fontId="0" fillId="8" borderId="1" xfId="0" applyNumberFormat="1" applyFill="1" applyBorder="1" applyAlignment="1">
      <alignment horizontal="center"/>
    </xf>
    <xf numFmtId="171" fontId="0" fillId="9" borderId="1" xfId="0" applyNumberFormat="1" applyFill="1" applyBorder="1" applyAlignment="1">
      <alignment horizontal="center"/>
    </xf>
    <xf numFmtId="171" fontId="0" fillId="28" borderId="1" xfId="0" applyNumberFormat="1" applyFill="1" applyBorder="1" applyAlignment="1">
      <alignment horizontal="center"/>
    </xf>
    <xf numFmtId="170" fontId="2" fillId="28" borderId="9" xfId="0" applyNumberFormat="1" applyFont="1" applyFill="1" applyBorder="1" applyAlignment="1">
      <alignment horizontal="center" vertical="center"/>
    </xf>
    <xf numFmtId="169" fontId="0" fillId="28" borderId="1" xfId="0" applyNumberFormat="1" applyFill="1" applyBorder="1" applyAlignment="1">
      <alignment horizontal="center"/>
    </xf>
    <xf numFmtId="171" fontId="0" fillId="29" borderId="1" xfId="0" applyNumberFormat="1" applyFill="1" applyBorder="1" applyAlignment="1">
      <alignment horizontal="center"/>
    </xf>
    <xf numFmtId="169" fontId="0" fillId="29" borderId="1" xfId="0" applyNumberFormat="1" applyFill="1" applyBorder="1" applyAlignment="1">
      <alignment horizontal="center"/>
    </xf>
    <xf numFmtId="170" fontId="2" fillId="29" borderId="9" xfId="0" applyNumberFormat="1" applyFont="1" applyFill="1" applyBorder="1" applyAlignment="1">
      <alignment horizontal="center" vertical="center"/>
    </xf>
    <xf numFmtId="171" fontId="0" fillId="30" borderId="1" xfId="0" applyNumberFormat="1" applyFill="1" applyBorder="1" applyAlignment="1">
      <alignment horizontal="center"/>
    </xf>
    <xf numFmtId="169" fontId="0" fillId="30" borderId="1" xfId="0" applyNumberFormat="1" applyFill="1" applyBorder="1" applyAlignment="1">
      <alignment horizontal="center"/>
    </xf>
    <xf numFmtId="170" fontId="2" fillId="30" borderId="9" xfId="0" applyNumberFormat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O32"/>
  <sheetViews>
    <sheetView tabSelected="1" zoomScale="90" zoomScaleNormal="90" workbookViewId="0">
      <pane xSplit="3" ySplit="1" topLeftCell="D14" activePane="bottomRight" state="frozen"/>
      <selection pane="topRight" activeCell="D1" sqref="D1"/>
      <selection pane="bottomLeft" activeCell="A3" sqref="A3"/>
      <selection pane="bottomRight" activeCell="A30" sqref="A30:XFD30"/>
    </sheetView>
  </sheetViews>
  <sheetFormatPr defaultRowHeight="14.5" x14ac:dyDescent="0.35"/>
  <cols>
    <col min="1" max="1" width="3.453125" style="1" customWidth="1"/>
    <col min="2" max="2" width="8.90625" style="1"/>
    <col min="3" max="3" width="45.54296875" customWidth="1"/>
    <col min="4" max="4" width="10.36328125" customWidth="1"/>
    <col min="5" max="5" width="18" bestFit="1" customWidth="1"/>
    <col min="6" max="6" width="16.90625" customWidth="1"/>
    <col min="7" max="7" width="17.90625" style="106" bestFit="1" customWidth="1"/>
    <col min="8" max="8" width="18.6328125" customWidth="1"/>
    <col min="9" max="9" width="16.90625" customWidth="1"/>
    <col min="10" max="10" width="16.1796875" customWidth="1"/>
    <col min="11" max="11" width="17.54296875" customWidth="1"/>
    <col min="12" max="12" width="12.54296875" customWidth="1"/>
    <col min="13" max="13" width="14" customWidth="1"/>
    <col min="14" max="14" width="19.1796875" customWidth="1"/>
    <col min="15" max="15" width="18.6328125" customWidth="1"/>
  </cols>
  <sheetData>
    <row r="1" spans="1:1055" ht="131" thickBot="1" x14ac:dyDescent="0.4">
      <c r="A1" s="33" t="s">
        <v>0</v>
      </c>
      <c r="B1" s="34"/>
      <c r="C1" s="19" t="s">
        <v>31</v>
      </c>
      <c r="D1" s="102" t="s">
        <v>41</v>
      </c>
      <c r="E1" s="103" t="s">
        <v>32</v>
      </c>
      <c r="F1" s="105" t="s">
        <v>42</v>
      </c>
      <c r="G1" s="107" t="s">
        <v>43</v>
      </c>
      <c r="H1" s="153" t="s">
        <v>1</v>
      </c>
      <c r="I1" s="154" t="s">
        <v>27</v>
      </c>
      <c r="J1" s="154" t="s">
        <v>2</v>
      </c>
      <c r="K1" s="154" t="s">
        <v>28</v>
      </c>
      <c r="L1" s="154" t="s">
        <v>3</v>
      </c>
      <c r="M1" s="154" t="s">
        <v>29</v>
      </c>
      <c r="N1" s="155" t="s">
        <v>4</v>
      </c>
      <c r="O1" s="156" t="s">
        <v>30</v>
      </c>
    </row>
    <row r="2" spans="1:1055" s="2" customFormat="1" ht="15.5" x14ac:dyDescent="0.35">
      <c r="A2" s="35">
        <v>1</v>
      </c>
      <c r="B2" s="44">
        <v>1</v>
      </c>
      <c r="C2" s="45" t="s">
        <v>7</v>
      </c>
      <c r="D2" s="101">
        <v>6</v>
      </c>
      <c r="E2" s="101">
        <v>33745079</v>
      </c>
      <c r="F2" s="104">
        <v>2258796</v>
      </c>
      <c r="G2" s="108">
        <v>25000000</v>
      </c>
      <c r="H2" s="149">
        <v>5326</v>
      </c>
      <c r="I2" s="149">
        <v>152778</v>
      </c>
      <c r="J2" s="150">
        <v>1783</v>
      </c>
      <c r="K2" s="150">
        <v>45000</v>
      </c>
      <c r="L2" s="151" t="s">
        <v>44</v>
      </c>
      <c r="M2" s="151" t="s">
        <v>44</v>
      </c>
      <c r="N2" s="152">
        <f>G2/J2</f>
        <v>14021.312394840157</v>
      </c>
      <c r="O2" s="152">
        <f>G2/K2</f>
        <v>555.55555555555554</v>
      </c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</row>
    <row r="3" spans="1:1055" ht="29" x14ac:dyDescent="0.35">
      <c r="A3" s="36">
        <v>2</v>
      </c>
      <c r="B3" s="47">
        <v>2</v>
      </c>
      <c r="C3" s="48" t="s">
        <v>5</v>
      </c>
      <c r="D3" s="63">
        <v>11</v>
      </c>
      <c r="E3" s="63">
        <v>976067367</v>
      </c>
      <c r="F3" s="79">
        <v>471159300.82999998</v>
      </c>
      <c r="G3" s="108">
        <v>247000000</v>
      </c>
      <c r="H3" s="109">
        <v>513849.73</v>
      </c>
      <c r="I3" s="109">
        <v>107864</v>
      </c>
      <c r="J3" s="110">
        <v>276124</v>
      </c>
      <c r="K3" s="111">
        <v>394704</v>
      </c>
      <c r="L3" s="111" t="s">
        <v>44</v>
      </c>
      <c r="M3" s="111" t="s">
        <v>44</v>
      </c>
      <c r="N3" s="185">
        <f t="shared" ref="N3:N26" si="0">G3/J3</f>
        <v>894.52564789732151</v>
      </c>
      <c r="O3" s="185">
        <f t="shared" ref="O3:O26" si="1">G3/K3</f>
        <v>625.78539867850338</v>
      </c>
    </row>
    <row r="4" spans="1:1055" ht="43.5" x14ac:dyDescent="0.35">
      <c r="A4" s="36">
        <v>3</v>
      </c>
      <c r="B4" s="49">
        <v>3</v>
      </c>
      <c r="C4" s="50" t="s">
        <v>6</v>
      </c>
      <c r="D4" s="64">
        <v>14</v>
      </c>
      <c r="E4" s="64">
        <v>768615492</v>
      </c>
      <c r="F4" s="79">
        <v>312770260.50999999</v>
      </c>
      <c r="G4" s="108">
        <v>222000000</v>
      </c>
      <c r="H4" s="114" t="s">
        <v>44</v>
      </c>
      <c r="I4" s="114" t="s">
        <v>44</v>
      </c>
      <c r="J4" s="113">
        <v>19071</v>
      </c>
      <c r="K4" s="113">
        <v>3443</v>
      </c>
      <c r="L4" s="115" t="s">
        <v>44</v>
      </c>
      <c r="M4" s="115" t="s">
        <v>44</v>
      </c>
      <c r="N4" s="184">
        <f t="shared" si="0"/>
        <v>11640.711027214094</v>
      </c>
      <c r="O4" s="184">
        <f t="shared" si="1"/>
        <v>64478.652338077256</v>
      </c>
    </row>
    <row r="5" spans="1:1055" s="3" customFormat="1" ht="15.5" x14ac:dyDescent="0.35">
      <c r="A5" s="36">
        <v>4</v>
      </c>
      <c r="B5" s="73" t="s">
        <v>8</v>
      </c>
      <c r="C5" s="51" t="s">
        <v>26</v>
      </c>
      <c r="D5" s="52">
        <v>2</v>
      </c>
      <c r="E5" s="52">
        <v>131804645</v>
      </c>
      <c r="F5" s="79">
        <v>0</v>
      </c>
      <c r="G5" s="108">
        <v>444000000</v>
      </c>
      <c r="H5" s="117">
        <v>185987</v>
      </c>
      <c r="I5" s="117">
        <v>2660000</v>
      </c>
      <c r="J5" s="116">
        <v>287563</v>
      </c>
      <c r="K5" s="116">
        <v>3192000</v>
      </c>
      <c r="L5" s="116" t="s">
        <v>44</v>
      </c>
      <c r="M5" s="116" t="s">
        <v>44</v>
      </c>
      <c r="N5" s="183">
        <f t="shared" si="0"/>
        <v>1544.0094866168456</v>
      </c>
      <c r="O5" s="183">
        <f t="shared" si="1"/>
        <v>139.09774436090225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</row>
    <row r="6" spans="1:1055" ht="15.5" x14ac:dyDescent="0.35">
      <c r="A6" s="36">
        <v>5</v>
      </c>
      <c r="B6" s="53" t="s">
        <v>9</v>
      </c>
      <c r="C6" s="54" t="s">
        <v>10</v>
      </c>
      <c r="D6" s="80">
        <v>2</v>
      </c>
      <c r="E6" s="80">
        <v>26801000</v>
      </c>
      <c r="F6" s="79">
        <v>0</v>
      </c>
      <c r="G6" s="108">
        <v>334000000</v>
      </c>
      <c r="H6" s="122">
        <v>15896</v>
      </c>
      <c r="I6" s="122">
        <v>2006667</v>
      </c>
      <c r="J6" s="118">
        <v>12877</v>
      </c>
      <c r="K6" s="118">
        <v>2408000</v>
      </c>
      <c r="L6" s="118" t="s">
        <v>44</v>
      </c>
      <c r="M6" s="118" t="s">
        <v>44</v>
      </c>
      <c r="N6" s="182">
        <f t="shared" si="0"/>
        <v>25937.718412673759</v>
      </c>
      <c r="O6" s="182">
        <f t="shared" si="1"/>
        <v>138.70431893687709</v>
      </c>
    </row>
    <row r="7" spans="1:1055" s="4" customFormat="1" ht="43.5" x14ac:dyDescent="0.35">
      <c r="A7" s="36">
        <v>6</v>
      </c>
      <c r="B7" s="55" t="s">
        <v>11</v>
      </c>
      <c r="C7" s="56" t="s">
        <v>12</v>
      </c>
      <c r="D7" s="37">
        <v>4</v>
      </c>
      <c r="E7" s="37">
        <v>160553908</v>
      </c>
      <c r="F7" s="79">
        <v>0</v>
      </c>
      <c r="G7" s="108">
        <v>666660000</v>
      </c>
      <c r="H7" s="119">
        <v>406703</v>
      </c>
      <c r="I7" s="119">
        <v>4166667</v>
      </c>
      <c r="J7" s="120">
        <v>66828</v>
      </c>
      <c r="K7" s="120">
        <v>6000000</v>
      </c>
      <c r="L7" s="121" t="s">
        <v>44</v>
      </c>
      <c r="M7" s="121" t="s">
        <v>44</v>
      </c>
      <c r="N7" s="181">
        <f t="shared" si="0"/>
        <v>9975.7586640330392</v>
      </c>
      <c r="O7" s="181">
        <f t="shared" si="1"/>
        <v>111.11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</row>
    <row r="8" spans="1:1055" s="5" customFormat="1" ht="43.5" x14ac:dyDescent="0.35">
      <c r="A8" s="36">
        <v>7</v>
      </c>
      <c r="B8" s="57" t="s">
        <v>13</v>
      </c>
      <c r="C8" s="58" t="s">
        <v>14</v>
      </c>
      <c r="D8" s="38">
        <v>2</v>
      </c>
      <c r="E8" s="38">
        <v>105224980</v>
      </c>
      <c r="F8" s="79">
        <v>84179984</v>
      </c>
      <c r="G8" s="108">
        <v>22220000</v>
      </c>
      <c r="H8" s="123">
        <v>77268</v>
      </c>
      <c r="I8" s="123">
        <v>55556</v>
      </c>
      <c r="J8" s="124">
        <v>39309</v>
      </c>
      <c r="K8" s="124">
        <v>60000</v>
      </c>
      <c r="L8" s="125">
        <v>7.35</v>
      </c>
      <c r="M8" s="125" t="s">
        <v>44</v>
      </c>
      <c r="N8" s="180">
        <f t="shared" si="0"/>
        <v>565.26495204660512</v>
      </c>
      <c r="O8" s="180">
        <f t="shared" si="1"/>
        <v>370.33333333333331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</row>
    <row r="9" spans="1:1055" ht="15.5" x14ac:dyDescent="0.35">
      <c r="A9" s="36">
        <v>8</v>
      </c>
      <c r="B9" s="59">
        <v>6</v>
      </c>
      <c r="C9" s="60" t="s">
        <v>15</v>
      </c>
      <c r="D9" s="39">
        <v>49</v>
      </c>
      <c r="E9" s="61">
        <v>189736451</v>
      </c>
      <c r="F9" s="79">
        <v>36690097.110000007</v>
      </c>
      <c r="G9" s="108">
        <v>111110000</v>
      </c>
      <c r="H9" s="126">
        <v>124084</v>
      </c>
      <c r="I9" s="126">
        <v>83333</v>
      </c>
      <c r="J9" s="127">
        <v>37123</v>
      </c>
      <c r="K9" s="127">
        <v>37000</v>
      </c>
      <c r="L9" s="128" t="s">
        <v>44</v>
      </c>
      <c r="M9" s="128" t="s">
        <v>44</v>
      </c>
      <c r="N9" s="179">
        <f t="shared" si="0"/>
        <v>2993.0231931686553</v>
      </c>
      <c r="O9" s="179">
        <f t="shared" si="1"/>
        <v>3002.9729729729729</v>
      </c>
      <c r="P9" s="75"/>
    </row>
    <row r="10" spans="1:1055" ht="29" x14ac:dyDescent="0.35">
      <c r="A10" s="36">
        <v>9</v>
      </c>
      <c r="B10" s="74">
        <v>7</v>
      </c>
      <c r="C10" s="8" t="s">
        <v>16</v>
      </c>
      <c r="D10" s="9">
        <v>30</v>
      </c>
      <c r="E10" s="9">
        <v>2943951910</v>
      </c>
      <c r="F10" s="99">
        <v>337465668.33999997</v>
      </c>
      <c r="G10" s="108">
        <v>1332000000</v>
      </c>
      <c r="H10" s="131">
        <v>258823</v>
      </c>
      <c r="I10" s="129" t="s">
        <v>44</v>
      </c>
      <c r="J10" s="132">
        <v>341482</v>
      </c>
      <c r="K10" s="132">
        <v>7029637</v>
      </c>
      <c r="L10" s="129" t="s">
        <v>44</v>
      </c>
      <c r="M10" s="129" t="s">
        <v>44</v>
      </c>
      <c r="N10" s="178">
        <f t="shared" si="0"/>
        <v>3900.644836331051</v>
      </c>
      <c r="O10" s="178">
        <f t="shared" si="1"/>
        <v>189.48346834978818</v>
      </c>
      <c r="P10" s="130"/>
    </row>
    <row r="11" spans="1:1055" ht="43.5" x14ac:dyDescent="0.35">
      <c r="A11" s="36">
        <v>10</v>
      </c>
      <c r="B11" s="10">
        <v>8</v>
      </c>
      <c r="C11" s="11" t="s">
        <v>17</v>
      </c>
      <c r="D11" s="81">
        <v>4</v>
      </c>
      <c r="E11" s="81">
        <v>85173000</v>
      </c>
      <c r="F11" s="79">
        <v>280800</v>
      </c>
      <c r="G11" s="108">
        <v>222220000</v>
      </c>
      <c r="H11" s="133" t="s">
        <v>44</v>
      </c>
      <c r="I11" s="133" t="s">
        <v>44</v>
      </c>
      <c r="J11" s="134">
        <v>2520</v>
      </c>
      <c r="K11" s="134">
        <v>50400</v>
      </c>
      <c r="L11" s="133" t="s">
        <v>44</v>
      </c>
      <c r="M11" s="133" t="s">
        <v>44</v>
      </c>
      <c r="N11" s="169">
        <f t="shared" si="0"/>
        <v>88182.539682539689</v>
      </c>
      <c r="O11" s="169">
        <f t="shared" si="1"/>
        <v>4409.1269841269841</v>
      </c>
      <c r="P11" s="135"/>
    </row>
    <row r="12" spans="1:1055" ht="15.5" x14ac:dyDescent="0.35">
      <c r="A12" s="36">
        <v>11</v>
      </c>
      <c r="B12" s="30">
        <v>9</v>
      </c>
      <c r="C12" s="29" t="s">
        <v>20</v>
      </c>
      <c r="D12" s="24">
        <v>3</v>
      </c>
      <c r="E12" s="24">
        <v>64981600</v>
      </c>
      <c r="F12" s="79">
        <v>3703103.28</v>
      </c>
      <c r="G12" s="108">
        <v>144000000</v>
      </c>
      <c r="H12" s="136" t="s">
        <v>44</v>
      </c>
      <c r="I12" s="136">
        <v>130000</v>
      </c>
      <c r="J12" s="137">
        <v>2424</v>
      </c>
      <c r="K12" s="137">
        <v>95000</v>
      </c>
      <c r="L12" s="136">
        <v>3.83</v>
      </c>
      <c r="M12" s="136">
        <v>85</v>
      </c>
      <c r="N12" s="177">
        <f t="shared" si="0"/>
        <v>59405.940594059408</v>
      </c>
      <c r="O12" s="177">
        <f t="shared" si="1"/>
        <v>1515.7894736842106</v>
      </c>
    </row>
    <row r="13" spans="1:1055" ht="29" x14ac:dyDescent="0.35">
      <c r="A13" s="36">
        <v>12</v>
      </c>
      <c r="B13" s="28">
        <v>10</v>
      </c>
      <c r="C13" s="27" t="s">
        <v>21</v>
      </c>
      <c r="D13" s="40">
        <v>1</v>
      </c>
      <c r="E13" s="40">
        <v>128000000</v>
      </c>
      <c r="F13" s="79">
        <v>1280000</v>
      </c>
      <c r="G13" s="108">
        <v>197540000</v>
      </c>
      <c r="H13" s="138" t="s">
        <v>44</v>
      </c>
      <c r="I13" s="138" t="s">
        <v>44</v>
      </c>
      <c r="J13" s="139">
        <v>30157</v>
      </c>
      <c r="K13" s="139">
        <v>80000</v>
      </c>
      <c r="L13" s="138" t="s">
        <v>44</v>
      </c>
      <c r="M13" s="138" t="s">
        <v>44</v>
      </c>
      <c r="N13" s="171">
        <f t="shared" si="0"/>
        <v>6550.3863116357725</v>
      </c>
      <c r="O13" s="171">
        <f t="shared" si="1"/>
        <v>2469.25</v>
      </c>
    </row>
    <row r="14" spans="1:1055" ht="15.5" x14ac:dyDescent="0.35">
      <c r="A14" s="36">
        <v>13</v>
      </c>
      <c r="B14" s="12">
        <v>11</v>
      </c>
      <c r="C14" s="13" t="s">
        <v>18</v>
      </c>
      <c r="D14" s="82">
        <v>126</v>
      </c>
      <c r="E14" s="82">
        <v>548681600.6500001</v>
      </c>
      <c r="F14" s="79">
        <v>352269322.43000001</v>
      </c>
      <c r="G14" s="108">
        <v>691830000</v>
      </c>
      <c r="H14" s="140" t="s">
        <v>44</v>
      </c>
      <c r="I14" s="140" t="s">
        <v>44</v>
      </c>
      <c r="J14" s="141">
        <v>66391</v>
      </c>
      <c r="K14" s="141">
        <v>680000</v>
      </c>
      <c r="L14" s="14" t="s">
        <v>45</v>
      </c>
      <c r="M14" s="140">
        <v>105.2</v>
      </c>
      <c r="N14" s="176">
        <f t="shared" si="0"/>
        <v>10420.538928469221</v>
      </c>
      <c r="O14" s="176">
        <f t="shared" si="1"/>
        <v>1017.3970588235294</v>
      </c>
    </row>
    <row r="15" spans="1:1055" ht="15.5" x14ac:dyDescent="0.35">
      <c r="A15" s="36">
        <v>14</v>
      </c>
      <c r="B15" s="31">
        <v>12</v>
      </c>
      <c r="C15" s="32" t="s">
        <v>19</v>
      </c>
      <c r="D15" s="41">
        <v>4</v>
      </c>
      <c r="E15" s="41">
        <v>38569860</v>
      </c>
      <c r="F15" s="79">
        <v>11924600.560000001</v>
      </c>
      <c r="G15" s="108">
        <v>222220000</v>
      </c>
      <c r="H15" s="142">
        <v>12505</v>
      </c>
      <c r="I15" s="142">
        <v>555556</v>
      </c>
      <c r="J15" s="144">
        <v>52615</v>
      </c>
      <c r="K15" s="144">
        <v>600000</v>
      </c>
      <c r="L15" s="143" t="s">
        <v>44</v>
      </c>
      <c r="M15" s="143" t="s">
        <v>44</v>
      </c>
      <c r="N15" s="175">
        <f t="shared" si="0"/>
        <v>4223.5104057778199</v>
      </c>
      <c r="O15" s="175">
        <f t="shared" si="1"/>
        <v>370.36666666666667</v>
      </c>
    </row>
    <row r="16" spans="1:1055" s="7" customFormat="1" ht="15.5" x14ac:dyDescent="0.35">
      <c r="A16" s="36">
        <v>15</v>
      </c>
      <c r="B16" s="25">
        <v>13</v>
      </c>
      <c r="C16" s="26" t="s">
        <v>22</v>
      </c>
      <c r="D16" s="84">
        <v>8</v>
      </c>
      <c r="E16" s="83">
        <v>362336830.52999997</v>
      </c>
      <c r="F16" s="79">
        <v>16562400</v>
      </c>
      <c r="G16" s="108">
        <v>333000000</v>
      </c>
      <c r="H16" s="145">
        <v>23326</v>
      </c>
      <c r="I16" s="145">
        <v>502238</v>
      </c>
      <c r="J16" s="146">
        <v>31852</v>
      </c>
      <c r="K16" s="146">
        <v>690710</v>
      </c>
      <c r="L16" s="147">
        <v>6</v>
      </c>
      <c r="M16" s="147">
        <v>15</v>
      </c>
      <c r="N16" s="174">
        <f t="shared" si="0"/>
        <v>10454.602536732387</v>
      </c>
      <c r="O16" s="174">
        <f t="shared" si="1"/>
        <v>482.11260876489411</v>
      </c>
      <c r="P16" s="148"/>
    </row>
    <row r="17" spans="1:16" ht="15.5" x14ac:dyDescent="0.35">
      <c r="A17" s="36">
        <v>16</v>
      </c>
      <c r="B17" s="15">
        <v>14</v>
      </c>
      <c r="C17" s="16" t="s">
        <v>23</v>
      </c>
      <c r="D17" s="85">
        <v>5</v>
      </c>
      <c r="E17" s="85">
        <v>130856873</v>
      </c>
      <c r="F17" s="79">
        <v>11245011</v>
      </c>
      <c r="G17" s="108">
        <v>444444444</v>
      </c>
      <c r="H17" s="159">
        <v>100581</v>
      </c>
      <c r="I17" s="159">
        <v>1358789</v>
      </c>
      <c r="J17" s="157">
        <v>32525</v>
      </c>
      <c r="K17" s="157">
        <v>387062</v>
      </c>
      <c r="L17" s="158">
        <v>29.46</v>
      </c>
      <c r="M17" s="158">
        <v>898</v>
      </c>
      <c r="N17" s="173">
        <f t="shared" si="0"/>
        <v>13664.702352036895</v>
      </c>
      <c r="O17" s="173">
        <f t="shared" si="1"/>
        <v>1148.2512982416254</v>
      </c>
    </row>
    <row r="18" spans="1:16" ht="15.5" x14ac:dyDescent="0.35">
      <c r="A18" s="36">
        <v>17</v>
      </c>
      <c r="B18" s="71">
        <v>15</v>
      </c>
      <c r="C18" s="21" t="s">
        <v>24</v>
      </c>
      <c r="D18" s="23">
        <v>36711</v>
      </c>
      <c r="E18" s="23">
        <v>319033000</v>
      </c>
      <c r="F18" s="79">
        <v>319033000</v>
      </c>
      <c r="G18" s="108">
        <v>133333333</v>
      </c>
      <c r="H18" s="160">
        <v>401511</v>
      </c>
      <c r="I18" s="160">
        <v>625000</v>
      </c>
      <c r="J18" s="161">
        <v>42353</v>
      </c>
      <c r="K18" s="161">
        <v>65000</v>
      </c>
      <c r="L18" s="162">
        <v>302.77999999999997</v>
      </c>
      <c r="M18" s="162">
        <v>450</v>
      </c>
      <c r="N18" s="186">
        <f t="shared" si="0"/>
        <v>3148.1437678558782</v>
      </c>
      <c r="O18" s="186">
        <f t="shared" si="1"/>
        <v>2051.2820461538463</v>
      </c>
    </row>
    <row r="19" spans="1:16" ht="15.5" x14ac:dyDescent="0.35">
      <c r="A19" s="42">
        <v>18</v>
      </c>
      <c r="B19" s="72">
        <v>16</v>
      </c>
      <c r="C19" s="43" t="s">
        <v>33</v>
      </c>
      <c r="D19" s="22">
        <v>1289</v>
      </c>
      <c r="E19" s="22">
        <v>38207000</v>
      </c>
      <c r="F19" s="79">
        <v>38207000</v>
      </c>
      <c r="G19" s="108">
        <v>88890000</v>
      </c>
      <c r="H19" s="163">
        <v>10260</v>
      </c>
      <c r="I19" s="163">
        <v>478000</v>
      </c>
      <c r="J19" s="164">
        <v>2811</v>
      </c>
      <c r="K19" s="164">
        <v>13100</v>
      </c>
      <c r="L19" s="165">
        <v>4.0999999999999996</v>
      </c>
      <c r="M19" s="165">
        <v>19</v>
      </c>
      <c r="N19" s="172">
        <f t="shared" si="0"/>
        <v>31622.198505869797</v>
      </c>
      <c r="O19" s="172">
        <f t="shared" si="1"/>
        <v>6785.4961832061072</v>
      </c>
    </row>
    <row r="20" spans="1:16" ht="29" x14ac:dyDescent="0.35">
      <c r="A20" s="36">
        <v>19</v>
      </c>
      <c r="B20" s="166">
        <v>17</v>
      </c>
      <c r="C20" s="167" t="s">
        <v>34</v>
      </c>
      <c r="D20" s="81">
        <v>0</v>
      </c>
      <c r="E20" s="81">
        <v>0</v>
      </c>
      <c r="F20" s="79">
        <v>0</v>
      </c>
      <c r="G20" s="108">
        <v>444400000</v>
      </c>
      <c r="H20" s="168" t="s">
        <v>44</v>
      </c>
      <c r="I20" s="168" t="s">
        <v>44</v>
      </c>
      <c r="J20" s="134">
        <v>0</v>
      </c>
      <c r="K20" s="134">
        <v>627000</v>
      </c>
      <c r="L20" s="168" t="s">
        <v>44</v>
      </c>
      <c r="M20" s="168" t="s">
        <v>44</v>
      </c>
      <c r="N20" s="169" t="e">
        <f t="shared" si="0"/>
        <v>#DIV/0!</v>
      </c>
      <c r="O20" s="169">
        <f t="shared" si="1"/>
        <v>708.77192982456143</v>
      </c>
      <c r="P20" s="75"/>
    </row>
    <row r="21" spans="1:16" ht="43.5" x14ac:dyDescent="0.35">
      <c r="A21" s="36">
        <v>20</v>
      </c>
      <c r="B21" s="46">
        <v>18</v>
      </c>
      <c r="C21" s="67" t="s">
        <v>37</v>
      </c>
      <c r="D21" s="65">
        <v>0</v>
      </c>
      <c r="E21" s="77">
        <v>0</v>
      </c>
      <c r="F21" s="79">
        <v>0</v>
      </c>
      <c r="G21" s="108">
        <v>481930000</v>
      </c>
      <c r="H21" s="170" t="s">
        <v>44</v>
      </c>
      <c r="I21" s="170" t="s">
        <v>44</v>
      </c>
      <c r="J21" s="112">
        <v>0</v>
      </c>
      <c r="K21" s="112">
        <v>3190</v>
      </c>
      <c r="L21" s="170" t="s">
        <v>44</v>
      </c>
      <c r="M21" s="170" t="s">
        <v>44</v>
      </c>
      <c r="N21" s="152" t="e">
        <f t="shared" si="0"/>
        <v>#DIV/0!</v>
      </c>
      <c r="O21" s="152">
        <f t="shared" si="1"/>
        <v>151075.23510971788</v>
      </c>
    </row>
    <row r="22" spans="1:16" ht="29" x14ac:dyDescent="0.35">
      <c r="A22" s="42">
        <v>21</v>
      </c>
      <c r="B22" s="47">
        <v>19</v>
      </c>
      <c r="C22" s="68" t="s">
        <v>35</v>
      </c>
      <c r="D22" s="66">
        <v>0</v>
      </c>
      <c r="E22" s="78">
        <v>0</v>
      </c>
      <c r="F22" s="79">
        <v>0</v>
      </c>
      <c r="G22" s="108">
        <v>481930000</v>
      </c>
      <c r="H22" s="187" t="s">
        <v>44</v>
      </c>
      <c r="I22" s="187" t="s">
        <v>44</v>
      </c>
      <c r="J22" s="110">
        <v>0</v>
      </c>
      <c r="K22" s="110">
        <v>73394</v>
      </c>
      <c r="L22" s="187" t="s">
        <v>44</v>
      </c>
      <c r="M22" s="187" t="s">
        <v>44</v>
      </c>
      <c r="N22" s="185" t="e">
        <f t="shared" si="0"/>
        <v>#DIV/0!</v>
      </c>
      <c r="O22" s="185">
        <f t="shared" si="1"/>
        <v>6566.3405727988666</v>
      </c>
    </row>
    <row r="23" spans="1:16" ht="43.5" x14ac:dyDescent="0.35">
      <c r="A23" s="36">
        <v>22</v>
      </c>
      <c r="B23" s="62">
        <v>20</v>
      </c>
      <c r="C23" s="69" t="s">
        <v>36</v>
      </c>
      <c r="D23" s="70">
        <v>180</v>
      </c>
      <c r="E23" s="98">
        <v>4144384439.4000001</v>
      </c>
      <c r="F23" s="99">
        <v>0</v>
      </c>
      <c r="G23" s="108">
        <v>1000000000</v>
      </c>
      <c r="H23" s="188">
        <v>0</v>
      </c>
      <c r="I23" s="188">
        <v>1642500</v>
      </c>
      <c r="J23" s="113">
        <v>1241730</v>
      </c>
      <c r="K23" s="113">
        <v>1125113</v>
      </c>
      <c r="L23" s="188" t="s">
        <v>44</v>
      </c>
      <c r="M23" s="188" t="s">
        <v>44</v>
      </c>
      <c r="N23" s="184">
        <f t="shared" si="0"/>
        <v>805.32805038132278</v>
      </c>
      <c r="O23" s="184">
        <f t="shared" si="1"/>
        <v>888.7996139054477</v>
      </c>
    </row>
    <row r="24" spans="1:16" ht="15.5" x14ac:dyDescent="0.35">
      <c r="A24" s="42">
        <v>23</v>
      </c>
      <c r="B24" s="86">
        <v>21</v>
      </c>
      <c r="C24" s="87" t="s">
        <v>38</v>
      </c>
      <c r="D24" s="88">
        <v>32430</v>
      </c>
      <c r="E24" s="89">
        <v>1996931357.6100001</v>
      </c>
      <c r="F24" s="79">
        <v>133598371.17</v>
      </c>
      <c r="G24" s="108">
        <v>2470000000</v>
      </c>
      <c r="H24" s="189">
        <v>1192264</v>
      </c>
      <c r="I24" s="189">
        <v>2878590</v>
      </c>
      <c r="J24" s="191">
        <v>661831</v>
      </c>
      <c r="K24" s="191">
        <v>910417</v>
      </c>
      <c r="L24" s="189" t="s">
        <v>44</v>
      </c>
      <c r="M24" s="189" t="s">
        <v>44</v>
      </c>
      <c r="N24" s="190">
        <f t="shared" si="0"/>
        <v>3732.0705739078403</v>
      </c>
      <c r="O24" s="190">
        <f t="shared" si="1"/>
        <v>2713.0424849272367</v>
      </c>
    </row>
    <row r="25" spans="1:16" ht="43.5" x14ac:dyDescent="0.35">
      <c r="A25" s="36">
        <v>24</v>
      </c>
      <c r="B25" s="90">
        <v>22</v>
      </c>
      <c r="C25" s="91" t="s">
        <v>39</v>
      </c>
      <c r="D25" s="92">
        <v>0</v>
      </c>
      <c r="E25" s="93">
        <v>0</v>
      </c>
      <c r="F25" s="79">
        <v>0</v>
      </c>
      <c r="G25" s="108">
        <v>247000000</v>
      </c>
      <c r="H25" s="192" t="s">
        <v>44</v>
      </c>
      <c r="I25" s="192" t="s">
        <v>44</v>
      </c>
      <c r="J25" s="193">
        <v>0</v>
      </c>
      <c r="K25" s="193">
        <v>107581</v>
      </c>
      <c r="L25" s="192">
        <v>0</v>
      </c>
      <c r="M25" s="192">
        <v>32</v>
      </c>
      <c r="N25" s="194" t="e">
        <f t="shared" si="0"/>
        <v>#DIV/0!</v>
      </c>
      <c r="O25" s="194">
        <f t="shared" si="1"/>
        <v>2295.9444511577321</v>
      </c>
    </row>
    <row r="26" spans="1:16" ht="29" x14ac:dyDescent="0.35">
      <c r="A26" s="42">
        <v>25</v>
      </c>
      <c r="B26" s="94">
        <v>23</v>
      </c>
      <c r="C26" s="95" t="s">
        <v>40</v>
      </c>
      <c r="D26" s="96">
        <v>0</v>
      </c>
      <c r="E26" s="97">
        <v>0</v>
      </c>
      <c r="F26" s="79">
        <v>0</v>
      </c>
      <c r="G26" s="108">
        <v>198000000</v>
      </c>
      <c r="H26" s="195" t="s">
        <v>44</v>
      </c>
      <c r="I26" s="195" t="s">
        <v>44</v>
      </c>
      <c r="J26" s="196">
        <v>0</v>
      </c>
      <c r="K26" s="196">
        <v>36500</v>
      </c>
      <c r="L26" s="195" t="s">
        <v>44</v>
      </c>
      <c r="M26" s="195" t="s">
        <v>44</v>
      </c>
      <c r="N26" s="197" t="e">
        <f t="shared" si="0"/>
        <v>#DIV/0!</v>
      </c>
      <c r="O26" s="197">
        <f t="shared" si="1"/>
        <v>5424.6575342465758</v>
      </c>
    </row>
    <row r="27" spans="1:16" ht="15" thickBot="1" x14ac:dyDescent="0.4"/>
    <row r="28" spans="1:16" ht="15" thickBot="1" x14ac:dyDescent="0.4">
      <c r="C28" s="20" t="s">
        <v>25</v>
      </c>
      <c r="D28" s="17">
        <f>SUM(D2:D26)</f>
        <v>70881</v>
      </c>
      <c r="E28" s="18">
        <f>SUM(E2:E26)</f>
        <v>13193656393.190001</v>
      </c>
      <c r="F28" s="6">
        <f xml:space="preserve"> SUM(F2:F26)</f>
        <v>2132627715.23</v>
      </c>
    </row>
    <row r="30" spans="1:16" x14ac:dyDescent="0.35">
      <c r="F30" s="100"/>
    </row>
    <row r="32" spans="1:16" x14ac:dyDescent="0.35">
      <c r="F32" s="7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E1EF849427594D97E5959D53C1EF44" ma:contentTypeVersion="16" ma:contentTypeDescription="Utwórz nowy dokument." ma:contentTypeScope="" ma:versionID="cda0d8937031fdd422351d99620314ae">
  <xsd:schema xmlns:xsd="http://www.w3.org/2001/XMLSchema" xmlns:xs="http://www.w3.org/2001/XMLSchema" xmlns:p="http://schemas.microsoft.com/office/2006/metadata/properties" xmlns:ns2="73b36413-d5ac-40a8-a9ab-0be156c6fdc5" xmlns:ns3="c067d800-f990-4259-bd12-836cc090826c" targetNamespace="http://schemas.microsoft.com/office/2006/metadata/properties" ma:root="true" ma:fieldsID="38335020b8c4fc2d1d5a400be7b60ef2" ns2:_="" ns3:_="">
    <xsd:import namespace="73b36413-d5ac-40a8-a9ab-0be156c6fdc5"/>
    <xsd:import namespace="c067d800-f990-4259-bd12-836cc09082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36413-d5ac-40a8-a9ab-0be156c6fd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739d19e1-0593-4d94-bef1-3da08a5e7c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7d800-f990-4259-bd12-836cc09082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111650c-12d2-4024-92f7-a1336b774e1c}" ma:internalName="TaxCatchAll" ma:showField="CatchAllData" ma:web="c067d800-f990-4259-bd12-836cc09082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b36413-d5ac-40a8-a9ab-0be156c6fdc5">
      <Terms xmlns="http://schemas.microsoft.com/office/infopath/2007/PartnerControls"/>
    </lcf76f155ced4ddcb4097134ff3c332f>
    <TaxCatchAll xmlns="c067d800-f990-4259-bd12-836cc090826c" xsi:nil="true"/>
  </documentManagement>
</p:properties>
</file>

<file path=customXml/itemProps1.xml><?xml version="1.0" encoding="utf-8"?>
<ds:datastoreItem xmlns:ds="http://schemas.openxmlformats.org/officeDocument/2006/customXml" ds:itemID="{D14278AF-C2CC-4255-99D0-7FCDCF97EE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b36413-d5ac-40a8-a9ab-0be156c6fdc5"/>
    <ds:schemaRef ds:uri="c067d800-f990-4259-bd12-836cc09082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9D591F-348D-48F9-9941-64ACC6CF6D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CE6A60-BD39-4870-A4D7-7626564660DC}">
  <ds:schemaRefs>
    <ds:schemaRef ds:uri="http://schemas.microsoft.com/office/2006/metadata/properties"/>
    <ds:schemaRef ds:uri="http://schemas.microsoft.com/office/infopath/2007/PartnerControls"/>
    <ds:schemaRef ds:uri="73b36413-d5ac-40a8-a9ab-0be156c6fdc5"/>
    <ds:schemaRef ds:uri="c067d800-f990-4259-bd12-836cc090826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Handzlik Elżbieta</dc:creator>
  <cp:lastModifiedBy>Konieczna Anna</cp:lastModifiedBy>
  <dcterms:created xsi:type="dcterms:W3CDTF">2024-02-16T12:35:01Z</dcterms:created>
  <dcterms:modified xsi:type="dcterms:W3CDTF">2026-05-19T12:34:41Z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0x01010036E1EF849427594D97E5959D53C1EF44</vt:lpwstr>
  </property>
</Properties>
</file>