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C9ECF74D-86A4-4590-AD58-C90B77450533}" xr6:coauthVersionLast="47" xr6:coauthVersionMax="47" xr10:uidLastSave="{00000000-0000-0000-0000-000000000000}"/>
  <bookViews>
    <workbookView xWindow="-20790" yWindow="1590" windowWidth="16500" windowHeight="1401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<sst xmlns="http://schemas.openxmlformats.org/spreadsheetml/2006/main" count="83" uniqueCount="48">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</sst>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44" activePane="bottomRight" state="frozen"/>
      <selection pane="topRight" activeCell="C1" sqref="C1"/>
      <selection pane="bottomLeft" activeCell="A4" sqref="A4"/>
      <selection pane="bottomRight" activeCell="J157" sqref="J157:X15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/>
      <c r="C154" s="80"/>
      <c r="D154" s="32"/>
      <c r="E154" s="81"/>
      <c r="F154" s="38"/>
      <c r="G154" s="176"/>
      <c r="H154" s="163"/>
      <c r="I154" s="35"/>
      <c r="J154" s="78"/>
      <c r="K154" s="78"/>
      <c r="L154" s="78"/>
      <c r="M154" s="78"/>
      <c r="N154" s="78"/>
      <c r="O154" s="78"/>
      <c r="P154" s="111"/>
      <c r="Q154" s="112"/>
      <c r="R154" s="36"/>
      <c r="S154" s="36"/>
      <c r="T154" s="39"/>
      <c r="U154" s="36"/>
      <c r="V154" s="36"/>
      <c r="W154" s="36"/>
      <c r="X154" s="39"/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/>
      <c r="C155" s="80"/>
      <c r="D155" s="32"/>
      <c r="E155" s="81"/>
      <c r="F155" s="38"/>
      <c r="G155" s="177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58158.280199999994</v>
      </c>
      <c r="C157" s="95">
        <f>SUM(C145:C156)</f>
        <v>9999.8864000000012</v>
      </c>
      <c r="D157" s="96">
        <f>C157/B157</f>
        <v>0.17194260844047451</v>
      </c>
      <c r="E157" s="97">
        <f>SUM(E145:E156)</f>
        <v>1190.5728999999999</v>
      </c>
      <c r="F157" s="160">
        <f>E157/B157</f>
        <v>2.0471253549894347E-2</v>
      </c>
      <c r="G157" s="182">
        <f>SUM(G145:G156)</f>
        <v>191.60209999999995</v>
      </c>
      <c r="H157" s="161">
        <f>G157/B157</f>
        <v>3.2944939111180932E-3</v>
      </c>
      <c r="I157" s="98"/>
      <c r="J157" s="61">
        <v>2.9036757864789819E-2</v>
      </c>
      <c r="K157" s="59">
        <v>0.36422762893184729</v>
      </c>
      <c r="L157" s="59">
        <v>5.3597117887265171E-2</v>
      </c>
      <c r="M157" s="59">
        <v>0.37221547001659788</v>
      </c>
      <c r="N157" s="59">
        <v>0.10290017482325758</v>
      </c>
      <c r="O157" s="59">
        <v>6.553975954742898E-2</v>
      </c>
      <c r="P157" s="61">
        <v>4.2372882958805237E-3</v>
      </c>
      <c r="Q157" s="61">
        <v>8.2458026329327392E-3</v>
      </c>
      <c r="R157" s="57">
        <v>0.39119779542586958</v>
      </c>
      <c r="S157" s="59">
        <v>0.60857246428686518</v>
      </c>
      <c r="T157" s="62">
        <v>2.297402872652345E-4</v>
      </c>
      <c r="U157" s="57">
        <v>1.2174465540980676E-2</v>
      </c>
      <c r="V157" s="59">
        <v>6.2732920646865781E-2</v>
      </c>
      <c r="W157" s="59">
        <v>0.24758058197303881</v>
      </c>
      <c r="X157" s="62">
        <v>0.67751203183911468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58158.280199999994</v>
      </c>
      <c r="C180" s="137">
        <f t="shared" ref="C180:X180" si="8">C157</f>
        <v>9999.8864000000012</v>
      </c>
      <c r="D180" s="138">
        <f t="shared" si="8"/>
        <v>0.17194260844047451</v>
      </c>
      <c r="E180" s="139">
        <f t="shared" si="8"/>
        <v>1190.5728999999999</v>
      </c>
      <c r="F180" s="141">
        <f t="shared" si="8"/>
        <v>2.0471253549894347E-2</v>
      </c>
      <c r="G180" s="189">
        <f t="shared" si="8"/>
        <v>191.60209999999995</v>
      </c>
      <c r="H180" s="140">
        <f t="shared" si="8"/>
        <v>3.2944939111180932E-3</v>
      </c>
      <c r="I180" s="181"/>
      <c r="J180" s="141">
        <f t="shared" si="8"/>
        <v>2.9036757864789819E-2</v>
      </c>
      <c r="K180" s="141">
        <f t="shared" si="8"/>
        <v>0.36422762893184729</v>
      </c>
      <c r="L180" s="141">
        <f t="shared" si="8"/>
        <v>5.3597117887265171E-2</v>
      </c>
      <c r="M180" s="141">
        <f t="shared" si="8"/>
        <v>0.37221547001659788</v>
      </c>
      <c r="N180" s="141">
        <f t="shared" si="8"/>
        <v>0.10290017482325758</v>
      </c>
      <c r="O180" s="141">
        <f t="shared" si="8"/>
        <v>6.553975954742898E-2</v>
      </c>
      <c r="P180" s="142">
        <f t="shared" si="8"/>
        <v>4.2372882958805237E-3</v>
      </c>
      <c r="Q180" s="143">
        <f t="shared" si="8"/>
        <v>8.2458026329327392E-3</v>
      </c>
      <c r="R180" s="144">
        <f t="shared" si="8"/>
        <v>0.39119779542586958</v>
      </c>
      <c r="S180" s="141">
        <f t="shared" si="8"/>
        <v>0.60857246428686518</v>
      </c>
      <c r="T180" s="145">
        <f t="shared" si="8"/>
        <v>2.297402872652345E-4</v>
      </c>
      <c r="U180" s="144">
        <f t="shared" si="8"/>
        <v>1.2174465540980676E-2</v>
      </c>
      <c r="V180" s="141">
        <f t="shared" si="8"/>
        <v>6.2732920646865781E-2</v>
      </c>
      <c r="W180" s="141">
        <f t="shared" si="8"/>
        <v>0.24758058197303881</v>
      </c>
      <c r="X180" s="145">
        <f t="shared" si="8"/>
        <v>0.67751203183911468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wrzesień 2025 r.</dc:title>
  <dc:creator>Ministerstwo Finansów</dc:creator>
  <cp:keywords>Obligacje, Sprzedaż, Statystyki, Miesięczne, Ministerstwo Finansów, Wrzesień2025, Finanse, Raport</cp:keywords>
  <dcterms:created xsi:type="dcterms:W3CDTF">2022-07-11T10:00:13Z</dcterms:created>
  <dcterms:modified xsi:type="dcterms:W3CDTF">2025-10-09T11:51:50Z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