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obcy.gov.pl\udscdfs\katalogi wydziałowe\BSZ\Statystyki nowe\SZABLONY RAPORTÓW CYKLICZNYCH\meldunek miesięczny\"/>
    </mc:Choice>
  </mc:AlternateContent>
  <bookViews>
    <workbookView xWindow="0" yWindow="36" windowWidth="12048" windowHeight="14592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62913"/>
</workbook>
</file>

<file path=xl/calcChain.xml><?xml version="1.0" encoding="utf-8"?>
<calcChain xmlns="http://schemas.openxmlformats.org/spreadsheetml/2006/main">
  <c r="H196" i="1" l="1"/>
  <c r="T149" i="1" l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S149" i="1"/>
  <c r="T150" i="1" l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U149" i="1" l="1"/>
  <c r="V149" i="1" s="1"/>
  <c r="U141" i="1"/>
  <c r="V141" i="1" s="1"/>
  <c r="U137" i="1"/>
  <c r="V137" i="1" s="1"/>
  <c r="U145" i="1"/>
  <c r="V145" i="1" s="1"/>
  <c r="U148" i="1"/>
  <c r="V148" i="1" s="1"/>
  <c r="U144" i="1"/>
  <c r="V144" i="1" s="1"/>
  <c r="U140" i="1"/>
  <c r="V140" i="1" s="1"/>
  <c r="U136" i="1"/>
  <c r="V136" i="1" s="1"/>
  <c r="U139" i="1"/>
  <c r="V139" i="1" s="1"/>
  <c r="U147" i="1"/>
  <c r="V147" i="1" s="1"/>
  <c r="U143" i="1"/>
  <c r="V143" i="1" s="1"/>
  <c r="U135" i="1"/>
  <c r="U146" i="1"/>
  <c r="V146" i="1" s="1"/>
  <c r="U142" i="1"/>
  <c r="V142" i="1" s="1"/>
  <c r="U138" i="1"/>
  <c r="V138" i="1" s="1"/>
  <c r="J438" i="1"/>
  <c r="V439" i="1" l="1"/>
  <c r="S439" i="1"/>
  <c r="P439" i="1"/>
  <c r="M439" i="1"/>
  <c r="J439" i="1"/>
  <c r="O272" i="1" l="1"/>
  <c r="S272" i="1" s="1"/>
  <c r="I270" i="1" l="1"/>
  <c r="M270" i="1" s="1"/>
  <c r="O269" i="1"/>
  <c r="S269" i="1" s="1"/>
  <c r="T365" i="1" l="1"/>
  <c r="T366" i="1"/>
  <c r="T367" i="1"/>
  <c r="T368" i="1"/>
  <c r="T369" i="1"/>
  <c r="T364" i="1"/>
  <c r="R365" i="1"/>
  <c r="R366" i="1"/>
  <c r="R367" i="1"/>
  <c r="R368" i="1"/>
  <c r="R369" i="1"/>
  <c r="R364" i="1"/>
  <c r="P365" i="1"/>
  <c r="P366" i="1"/>
  <c r="P367" i="1"/>
  <c r="P368" i="1"/>
  <c r="P369" i="1"/>
  <c r="P364" i="1"/>
  <c r="M365" i="1"/>
  <c r="M366" i="1"/>
  <c r="M367" i="1"/>
  <c r="M368" i="1"/>
  <c r="M369" i="1"/>
  <c r="M364" i="1"/>
  <c r="H365" i="1"/>
  <c r="H366" i="1"/>
  <c r="H367" i="1"/>
  <c r="H368" i="1"/>
  <c r="H369" i="1"/>
  <c r="F365" i="1"/>
  <c r="F366" i="1"/>
  <c r="F367" i="1"/>
  <c r="F368" i="1"/>
  <c r="F369" i="1"/>
  <c r="D365" i="1"/>
  <c r="D366" i="1"/>
  <c r="D367" i="1"/>
  <c r="D368" i="1"/>
  <c r="D369" i="1"/>
  <c r="A365" i="1"/>
  <c r="A366" i="1"/>
  <c r="A367" i="1"/>
  <c r="A368" i="1"/>
  <c r="A369" i="1"/>
  <c r="R370" i="1" l="1"/>
  <c r="T370" i="1"/>
  <c r="P370" i="1"/>
  <c r="G235" i="1"/>
  <c r="G226" i="1"/>
  <c r="M54" i="1"/>
  <c r="L133" i="1"/>
  <c r="M22" i="1"/>
  <c r="G386" i="1"/>
  <c r="G266" i="1"/>
  <c r="G400" i="1"/>
  <c r="M361" i="1"/>
  <c r="A361" i="1"/>
  <c r="G298" i="1"/>
  <c r="E9" i="1"/>
  <c r="P239" i="1"/>
  <c r="M239" i="1"/>
  <c r="J239" i="1"/>
  <c r="G239" i="1"/>
  <c r="P238" i="1"/>
  <c r="M238" i="1"/>
  <c r="J238" i="1"/>
  <c r="G238" i="1"/>
  <c r="P237" i="1"/>
  <c r="M237" i="1"/>
  <c r="J237" i="1"/>
  <c r="G237" i="1"/>
  <c r="P230" i="1"/>
  <c r="M230" i="1"/>
  <c r="J230" i="1"/>
  <c r="G230" i="1"/>
  <c r="J229" i="1"/>
  <c r="M229" i="1"/>
  <c r="P229" i="1"/>
  <c r="G229" i="1"/>
  <c r="P228" i="1"/>
  <c r="M228" i="1"/>
  <c r="M231" i="1" s="1"/>
  <c r="J228" i="1"/>
  <c r="G228" i="1"/>
  <c r="Q177" i="1"/>
  <c r="N177" i="1"/>
  <c r="L177" i="1"/>
  <c r="L135" i="1"/>
  <c r="Q84" i="1"/>
  <c r="O84" i="1"/>
  <c r="Q83" i="1"/>
  <c r="O83" i="1"/>
  <c r="Q82" i="1"/>
  <c r="O82" i="1"/>
  <c r="Q81" i="1"/>
  <c r="O81" i="1"/>
  <c r="Q58" i="1"/>
  <c r="O58" i="1"/>
  <c r="M58" i="1"/>
  <c r="K58" i="1"/>
  <c r="Q57" i="1"/>
  <c r="O57" i="1"/>
  <c r="M57" i="1"/>
  <c r="K57" i="1"/>
  <c r="Q56" i="1"/>
  <c r="O56" i="1"/>
  <c r="M56" i="1"/>
  <c r="M59" i="1" s="1"/>
  <c r="K56" i="1"/>
  <c r="Q26" i="1"/>
  <c r="O26" i="1"/>
  <c r="M26" i="1"/>
  <c r="K26" i="1"/>
  <c r="Q25" i="1"/>
  <c r="O25" i="1"/>
  <c r="M25" i="1"/>
  <c r="K25" i="1"/>
  <c r="Q24" i="1"/>
  <c r="O24" i="1"/>
  <c r="M24" i="1"/>
  <c r="K24" i="1"/>
  <c r="Q51" i="1"/>
  <c r="O51" i="1"/>
  <c r="Q50" i="1"/>
  <c r="O50" i="1"/>
  <c r="Q49" i="1"/>
  <c r="O49" i="1"/>
  <c r="Q48" i="1"/>
  <c r="O48" i="1"/>
  <c r="V438" i="1"/>
  <c r="S438" i="1"/>
  <c r="P438" i="1"/>
  <c r="M438" i="1"/>
  <c r="V437" i="1"/>
  <c r="S437" i="1"/>
  <c r="P437" i="1"/>
  <c r="M437" i="1"/>
  <c r="J437" i="1"/>
  <c r="V436" i="1"/>
  <c r="S436" i="1"/>
  <c r="P436" i="1"/>
  <c r="M436" i="1"/>
  <c r="J436" i="1"/>
  <c r="V435" i="1"/>
  <c r="S435" i="1"/>
  <c r="P435" i="1"/>
  <c r="M435" i="1"/>
  <c r="J435" i="1"/>
  <c r="V434" i="1"/>
  <c r="S434" i="1"/>
  <c r="P434" i="1"/>
  <c r="M434" i="1"/>
  <c r="J434" i="1"/>
  <c r="S403" i="1"/>
  <c r="S404" i="1"/>
  <c r="S405" i="1"/>
  <c r="S406" i="1"/>
  <c r="S407" i="1"/>
  <c r="S402" i="1"/>
  <c r="P403" i="1"/>
  <c r="P404" i="1"/>
  <c r="P405" i="1"/>
  <c r="P406" i="1"/>
  <c r="P407" i="1"/>
  <c r="P402" i="1"/>
  <c r="M403" i="1"/>
  <c r="M404" i="1"/>
  <c r="M405" i="1"/>
  <c r="M406" i="1"/>
  <c r="M407" i="1"/>
  <c r="M402" i="1"/>
  <c r="J403" i="1"/>
  <c r="J404" i="1"/>
  <c r="J405" i="1"/>
  <c r="J406" i="1"/>
  <c r="J407" i="1"/>
  <c r="J402" i="1"/>
  <c r="G403" i="1"/>
  <c r="G404" i="1"/>
  <c r="G405" i="1"/>
  <c r="G406" i="1"/>
  <c r="G407" i="1"/>
  <c r="G402" i="1"/>
  <c r="C403" i="1"/>
  <c r="C404" i="1"/>
  <c r="C405" i="1"/>
  <c r="C406" i="1"/>
  <c r="C407" i="1"/>
  <c r="C402" i="1"/>
  <c r="S389" i="1"/>
  <c r="S390" i="1"/>
  <c r="S391" i="1"/>
  <c r="S392" i="1"/>
  <c r="S393" i="1"/>
  <c r="S388" i="1"/>
  <c r="P389" i="1"/>
  <c r="P390" i="1"/>
  <c r="P391" i="1"/>
  <c r="P392" i="1"/>
  <c r="P393" i="1"/>
  <c r="P388" i="1"/>
  <c r="M389" i="1"/>
  <c r="M390" i="1"/>
  <c r="M391" i="1"/>
  <c r="M392" i="1"/>
  <c r="M393" i="1"/>
  <c r="M388" i="1"/>
  <c r="J389" i="1"/>
  <c r="J390" i="1"/>
  <c r="J391" i="1"/>
  <c r="J392" i="1"/>
  <c r="J393" i="1"/>
  <c r="J388" i="1"/>
  <c r="G389" i="1"/>
  <c r="G390" i="1"/>
  <c r="G391" i="1"/>
  <c r="G392" i="1"/>
  <c r="G393" i="1"/>
  <c r="G388" i="1"/>
  <c r="C389" i="1"/>
  <c r="C390" i="1"/>
  <c r="C391" i="1"/>
  <c r="C392" i="1"/>
  <c r="C393" i="1"/>
  <c r="C388" i="1"/>
  <c r="H364" i="1"/>
  <c r="F364" i="1"/>
  <c r="D364" i="1"/>
  <c r="A364" i="1"/>
  <c r="Q302" i="1"/>
  <c r="U302" i="1" s="1"/>
  <c r="Q303" i="1"/>
  <c r="U303" i="1" s="1"/>
  <c r="Q304" i="1"/>
  <c r="U304" i="1" s="1"/>
  <c r="Q305" i="1"/>
  <c r="U305" i="1" s="1"/>
  <c r="Q306" i="1"/>
  <c r="U306" i="1" s="1"/>
  <c r="Q301" i="1"/>
  <c r="U301" i="1" s="1"/>
  <c r="O302" i="1"/>
  <c r="S302" i="1" s="1"/>
  <c r="O303" i="1"/>
  <c r="S303" i="1" s="1"/>
  <c r="O304" i="1"/>
  <c r="S304" i="1" s="1"/>
  <c r="O305" i="1"/>
  <c r="S305" i="1" s="1"/>
  <c r="O306" i="1"/>
  <c r="S306" i="1" s="1"/>
  <c r="O301" i="1"/>
  <c r="S301" i="1" s="1"/>
  <c r="I302" i="1"/>
  <c r="M302" i="1" s="1"/>
  <c r="I303" i="1"/>
  <c r="M303" i="1" s="1"/>
  <c r="I304" i="1"/>
  <c r="M304" i="1" s="1"/>
  <c r="I305" i="1"/>
  <c r="M305" i="1" s="1"/>
  <c r="I306" i="1"/>
  <c r="M306" i="1" s="1"/>
  <c r="I301" i="1"/>
  <c r="M301" i="1" s="1"/>
  <c r="G301" i="1"/>
  <c r="K301" i="1" s="1"/>
  <c r="G302" i="1"/>
  <c r="K302" i="1" s="1"/>
  <c r="G303" i="1"/>
  <c r="K303" i="1" s="1"/>
  <c r="G304" i="1"/>
  <c r="K304" i="1" s="1"/>
  <c r="G305" i="1"/>
  <c r="K305" i="1" s="1"/>
  <c r="G306" i="1"/>
  <c r="K306" i="1" s="1"/>
  <c r="C302" i="1"/>
  <c r="C303" i="1"/>
  <c r="C304" i="1"/>
  <c r="C305" i="1"/>
  <c r="C306" i="1"/>
  <c r="C301" i="1"/>
  <c r="Q270" i="1"/>
  <c r="U270" i="1" s="1"/>
  <c r="Q271" i="1"/>
  <c r="U271" i="1" s="1"/>
  <c r="Q272" i="1"/>
  <c r="U272" i="1" s="1"/>
  <c r="Q273" i="1"/>
  <c r="U273" i="1" s="1"/>
  <c r="Q274" i="1"/>
  <c r="U274" i="1" s="1"/>
  <c r="Q269" i="1"/>
  <c r="U269" i="1" s="1"/>
  <c r="O270" i="1"/>
  <c r="S270" i="1" s="1"/>
  <c r="O271" i="1"/>
  <c r="S271" i="1" s="1"/>
  <c r="O273" i="1"/>
  <c r="S273" i="1" s="1"/>
  <c r="O274" i="1"/>
  <c r="S274" i="1" s="1"/>
  <c r="C270" i="1"/>
  <c r="C271" i="1"/>
  <c r="C272" i="1"/>
  <c r="C273" i="1"/>
  <c r="C274" i="1"/>
  <c r="I271" i="1"/>
  <c r="M271" i="1" s="1"/>
  <c r="I272" i="1"/>
  <c r="M272" i="1" s="1"/>
  <c r="I273" i="1"/>
  <c r="M273" i="1" s="1"/>
  <c r="I274" i="1"/>
  <c r="M274" i="1" s="1"/>
  <c r="I269" i="1"/>
  <c r="M269" i="1" s="1"/>
  <c r="G270" i="1"/>
  <c r="K270" i="1" s="1"/>
  <c r="G271" i="1"/>
  <c r="K271" i="1" s="1"/>
  <c r="G272" i="1"/>
  <c r="K272" i="1" s="1"/>
  <c r="G273" i="1"/>
  <c r="K273" i="1" s="1"/>
  <c r="G274" i="1"/>
  <c r="K274" i="1" s="1"/>
  <c r="G269" i="1"/>
  <c r="K269" i="1" s="1"/>
  <c r="C269" i="1"/>
  <c r="Q59" i="1" l="1"/>
  <c r="G240" i="1"/>
  <c r="J240" i="1"/>
  <c r="M240" i="1"/>
  <c r="P240" i="1"/>
  <c r="M275" i="1"/>
  <c r="K59" i="1"/>
  <c r="J440" i="1"/>
  <c r="V440" i="1"/>
  <c r="S440" i="1"/>
  <c r="V135" i="1"/>
  <c r="P440" i="1"/>
  <c r="M440" i="1"/>
  <c r="O59" i="1"/>
  <c r="G231" i="1"/>
  <c r="J231" i="1"/>
  <c r="Q85" i="1"/>
  <c r="S408" i="1"/>
  <c r="P231" i="1"/>
  <c r="G394" i="1"/>
  <c r="M394" i="1"/>
  <c r="S394" i="1"/>
  <c r="F370" i="1"/>
  <c r="O85" i="1"/>
  <c r="J408" i="1"/>
  <c r="P408" i="1"/>
  <c r="G408" i="1"/>
  <c r="M408" i="1"/>
  <c r="P394" i="1"/>
  <c r="J394" i="1"/>
  <c r="D370" i="1"/>
  <c r="H370" i="1"/>
  <c r="S150" i="1"/>
  <c r="R150" i="1"/>
  <c r="Q150" i="1"/>
  <c r="P150" i="1"/>
  <c r="O150" i="1"/>
  <c r="N150" i="1"/>
  <c r="L150" i="1"/>
  <c r="Q52" i="1"/>
  <c r="O52" i="1"/>
  <c r="Q27" i="1"/>
  <c r="O27" i="1"/>
  <c r="M27" i="1"/>
  <c r="K27" i="1"/>
  <c r="Q307" i="1"/>
  <c r="O307" i="1"/>
  <c r="M307" i="1"/>
  <c r="K307" i="1"/>
  <c r="I307" i="1"/>
  <c r="G307" i="1"/>
  <c r="Q275" i="1"/>
  <c r="O275" i="1"/>
  <c r="I275" i="1"/>
  <c r="G275" i="1"/>
  <c r="U150" i="1" l="1"/>
  <c r="V150" i="1"/>
  <c r="S275" i="1"/>
  <c r="U275" i="1"/>
  <c r="S307" i="1"/>
  <c r="U307" i="1"/>
  <c r="K275" i="1"/>
</calcChain>
</file>

<file path=xl/connections.xml><?xml version="1.0" encoding="utf-8"?>
<connections xmlns="http://schemas.openxmlformats.org/spreadsheetml/2006/main">
  <connection id="1" keepAlive="1" name="SP_Meldunek_parametry" type="5" refreshedVersion="4" savePassword="1" deleted="1" background="1" saveData="1" credentials="none">
    <dbPr connection="" command=""/>
  </connection>
  <connection id="2" keepAlive="1" name="SP_Meldunek_sekcja_I_tab_1" type="5" refreshedVersion="4" savePassword="1" deleted="1" background="1" saveData="1" credentials="none">
    <dbPr connection="" command=""/>
  </connection>
  <connection id="3" keepAlive="1" name="SP_Meldunek_sekcja_I_tab_2" type="5" refreshedVersion="4" savePassword="1" deleted="1" background="1" saveData="1" credentials="none">
    <dbPr connection="" command=""/>
  </connection>
  <connection id="4" keepAlive="1" name="SP_Meldunek_sekcja_II_tab_1" type="5" refreshedVersion="4" savePassword="1" deleted="1" background="1" saveData="1" credentials="none">
    <dbPr connection="" command=""/>
  </connection>
  <connection id="5" keepAlive="1" name="SP_Meldunek_sekcja_II_tab_2" type="5" refreshedVersion="4" savePassword="1" deleted="1" background="1" saveData="1" credentials="none">
    <dbPr connection="" command=""/>
  </connection>
  <connection id="6" keepAlive="1" name="SP_Meldunek_sekcja_III_tab_1" type="5" refreshedVersion="4" savePassword="1" deleted="1" background="1" saveData="1" credentials="none">
    <dbPr connection="" command=""/>
  </connection>
  <connection id="7" keepAlive="1" name="SP_Meldunek_sekcja_III_tab_2" type="5" refreshedVersion="4" savePassword="1" deleted="1" background="1" saveData="1" credentials="none">
    <dbPr connection="" command=""/>
  </connection>
  <connection id="8" keepAlive="1" name="SP_Meldunek_sekcja_IV" type="5" refreshedVersion="4" savePassword="1" deleted="1" background="1" saveData="1" credentials="none">
    <dbPr connection="" command=""/>
  </connection>
  <connection id="9" keepAlive="1" name="SP_Meldunek_sekcja_IX_tab_1" type="5" refreshedVersion="4" savePassword="1" deleted="1" background="1" saveData="1" credentials="none">
    <dbPr connection="" command=""/>
  </connection>
  <connection id="10" keepAlive="1" name="SP_Meldunek_sekcja_IX_tab_2" type="5" refreshedVersion="4" savePassword="1" deleted="1" background="1" saveData="1" credentials="none">
    <dbPr connection="" command=""/>
  </connection>
  <connection id="11" keepAlive="1" name="SP_Meldunek_sekcja_V_tab_1" type="5" refreshedVersion="4" savePassword="1" deleted="1" background="1" saveData="1" credentials="none">
    <dbPr connection="" command=""/>
  </connection>
  <connection id="12" keepAlive="1" name="SP_Meldunek_sekcja_V_tab_2" type="5" refreshedVersion="4" savePassword="1" deleted="1" background="1" saveData="1" credentials="none">
    <dbPr connection="" command=""/>
  </connection>
  <connection id="13" keepAlive="1" name="SP_Meldunek_sekcja_V_tab_3" type="5" refreshedVersion="4" savePassword="1" deleted="1" background="1" saveData="1" credentials="none">
    <dbPr connection="" command=""/>
  </connection>
  <connection id="14" keepAlive="1" name="SP_Meldunek_sekcja_V_tab_4" type="5" refreshedVersion="4" savePassword="1" deleted="1" background="1" saveData="1" credentials="none">
    <dbPr connection="" command=""/>
  </connection>
  <connection id="15" keepAlive="1" name="SP_Meldunek_sekcja_VI_tab_1" type="5" refreshedVersion="4" savePassword="1" deleted="1" background="1" saveData="1" credentials="none">
    <dbPr connection="" command=""/>
  </connection>
  <connection id="16" keepAlive="1" name="SP_Meldunek_sekcja_VI_tab_2" type="5" refreshedVersion="4" savePassword="1" deleted="1" background="1" saveData="1" credentials="none">
    <dbPr connection="" command="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4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<sst xmlns="http://schemas.openxmlformats.org/spreadsheetml/2006/main" count="986" uniqueCount="176">
  <si>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</si>
  <si>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</si>
  <si>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</si>
  <si>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</si>
  <si>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</si>
  <si>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</si>
  <si>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</si>
  <si>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</si>
  <si>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</si>
  <si>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</si>
  <si>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</si>
  <si>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</si>
  <si>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</si>
  <si>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</si>
  <si>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</si>
  <si>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</si>
  <si>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</si>
  <si>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</si>
  <si>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</si>
  <si>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</si>
  <si>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</si>
  <si>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</si>
  <si>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</si>
  <si>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</si>
  <si>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</si>
  <si>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</si>
  <si>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</si>
  <si>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</si>
  <si>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</si>
  <si>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</si>
  <si>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</si>
  <si>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</si>
  <si>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</si>
  <si>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</si>
  <si>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</si>
  <si>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</si>
  <si>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</si>
  <si>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</si>
  <si>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</si>
  <si>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</si>
  <si>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</si>
  <si>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</si>
  <si>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</si>
  <si>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</si>
  <si>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</si>
  <si>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</si>
  <si>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</si>
  <si>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</si>
  <si>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</si>
  <si>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</si>
  <si>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</si>
  <si>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</si>
  <si>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</si>
  <si>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</si>
  <si>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</si>
  <si>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</si>
  <si>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</si>
  <si>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</si>
  <si>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</si>
  <si>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</si>
  <si>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</si>
  <si>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</si>
  <si>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</si>
  <si>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</si>
  <si>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</si>
  <si>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</si>
  <si>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</si>
  <si>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</si>
  <si>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</si>
  <si>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</si>
  <si>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</si>
  <si>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</si>
  <si>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</si>
  <si>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</si>
  <si>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</si>
  <si>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</si>
  <si>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</si>
  <si>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</si>
  <si>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</si>
  <si>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</si>
  <si>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</si>
  <si>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</si>
  <si>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</si>
  <si>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</si>
  <si>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</si>
  <si>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</si>
  <si>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</si>
  <si>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</si>
  <si>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</si>
  <si>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</si>
  <si>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</si>
  <si>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</si>
  <si>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</si>
  <si>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</si>
  <si>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</si>
  <si>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</si>
  <si>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</si>
  <si>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</si>
  <si>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</si>
  <si>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</si>
  <si>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</si>
  <si>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</si>
  <si>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</si>
  <si>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</si>
  <si>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</si>
  <si>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</si>
  <si>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</si>
  <si>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</si>
  <si>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</si>
  <si>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</si>
  <si>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</si>
  <si>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</si>
  <si>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</si>
  <si>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</si>
  <si>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</si>
  <si>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</si>
  <si>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</si>
  <si>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</si>
  <si>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</si>
  <si>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</si>
  <si>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</si>
  <si>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</si>
  <si>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</si>
  <si>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</si>
  <si>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</si>
  <si>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</si>
  <si>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</si>
  <si>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</si>
  <si>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</si>
  <si>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</si>
  <si>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GRUZJA</t>
  </si>
  <si>
    <t>TADŻYKISTAN</t>
  </si>
  <si>
    <t>WZNOWIENIA</t>
  </si>
  <si>
    <t>BELGIA</t>
  </si>
  <si>
    <t>SZWECJA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</si>
  <si>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</si>
  <si>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</si>
  <si>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</si>
  <si>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</si>
  <si>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01.04.2019</t>
  </si>
  <si>
    <t>30.04.2019</t>
  </si>
  <si>
    <t>01.01.2019</t>
  </si>
  <si>
    <t>TURCJA</t>
  </si>
  <si>
    <t>AFGANISTAN</t>
  </si>
  <si>
    <t>NIDERLANDY</t>
  </si>
  <si>
    <t>BUŁGARIA</t>
  </si>
  <si>
    <t>GRECJA</t>
  </si>
  <si>
    <t>LITWA</t>
  </si>
  <si>
    <t>KAZACHSTAN</t>
  </si>
  <si>
    <t>ARMENIA</t>
  </si>
  <si>
    <t>24.04.2019 - 30.04.2019</t>
  </si>
  <si>
    <t>17.04.2019 - 23.04.2019</t>
  </si>
  <si>
    <t>10.04.2019 - 16.04.2019</t>
  </si>
  <si>
    <t>03.04.2019 - 09.04.2019</t>
  </si>
  <si>
    <t>27.03.2019 - 02.04.2019</t>
  </si>
  <si>
    <t>WNIOSEK O WYDANIE DOKUMENTU POTWIERDZAJĄCEGO PRAWO STAŁEGO POBYTU</t>
  </si>
  <si>
    <t>WNIOSEK O WYDANIE KARTY POBYTU CZŁONKA RODZINY OBYWATELA UE</t>
  </si>
  <si>
    <t>WNIOSEK O WYDANIE KARTY STAŁEGO POBYTU CZŁONKA RODZINY OBYWATELA UE</t>
  </si>
  <si>
    <t>III. Konsultacje wizowe</t>
  </si>
  <si>
    <t>IV.  Informacja o Małym Ruchu Granicznym</t>
  </si>
  <si>
    <t>V. Przyjęte wnioski o udzielenie ochrony międzynarodowej w RP:</t>
  </si>
  <si>
    <t>VI. Stosowanie Rozporządzenia  Dublińskiego*:</t>
  </si>
  <si>
    <t>VII. Wydane decyzje w sprawie o udzielenie ochrony międzynarodowej:</t>
  </si>
  <si>
    <t>VIII. Cudzoziemcy, w sprawie których wszczęto postępowanie o udzielenie ochrony międzynarodowej i którym zapewniono zakwaterowanie w ośrodkach dla cudzoziemców:</t>
  </si>
  <si>
    <t>IX. Ogólne trendy</t>
  </si>
  <si>
    <r>
      <t>W kwietniu do Wydziału Konsultacji Wizowych wpłynęło prawie 69,1 tys. wniosków, w tym 94% od partnerów Schengen. W tym samym czasie konsulowie RP nadesłali 3,9 tys. wniosków</t>
    </r>
    <r>
      <rPr>
        <sz val="11"/>
        <rFont val="Roboto"/>
        <charset val="238"/>
      </rPr>
      <t xml:space="preserve"> (6%), z czego 2,4 tys. (3%) stanowiły konsultacje obligatoryjne, zaś 1,5 tys. (3%) - sprawy fakultatywne - tj. na życzenie konsula. W tym samym czasie w Urzędzie zrealizowano 65,6 tys. spraw: 61,7 tys. (94%) w odpowiedzi na wnioski innych państw, 3,9 tys. (6%) w odpowiedzi na wnioski otrzymane z konsulatów, z czego 2,7 tys. (3%) konsultacji obligatoryjnych, a 1,5 tys. - fakultatywnych.</t>
    </r>
  </si>
  <si>
    <t>W związku z zawieszeniem małego ruchu granicznego z Rosją w lipcu 2016 r., beneficjentami MRG byli mieszkańcy Ukrainy. W okresie od stycznia do końca kwietnia wnioskodawcy otrzymali prawie 6,3 tys. zezwoleń, z czego 71% wydała placówka we Lwowie, a 29% w Łucku. Wydania zezwoleń MRG odmówiono 53 osobom, cofnięto 107 zezwoleń, a 16 zezwoleń unieważniono.</t>
  </si>
  <si>
    <t>opracowała: Małgorzata Jankowska</t>
  </si>
  <si>
    <t>Warszawa, 16 maja 2019 r.</t>
  </si>
  <si>
    <t xml:space="preserve">Największym wyzwaniem dla organów administracji państwowej ostatnich kilku lat jest sprostanie zwiększonemu napływowi cudzoziemców (głównie z Ukrainy). Najpopularniejszym typem zezwolenia jest pobyt czasowy. Większość wnioskodawców ubiega się o to zezwolenie w związku z planowanym podjęciem pracy na terytorium RP (69%), łączeniem rodzin (11%) i podjęciem studiów (9%). Pięciokrotny wzrost liczby wniosków w sprawach o legalizację pobytu nie jest powiązany  z proporcjonalnym wzrostem kadr i infrastruktury do obsługi cudzoziemców. W związku z tym średni czas trwania postępowania u wojewodów przekracza obecnie 7 miesięcy. 
Wg stanu na dzień 30 kwietnia 2019 r. ważne zezwolenia na pobyt na terytorium RP posiadało  389 tys. cudzoziemców (na koniec 2018 r. - 372 tys.), w tym najliczniejsze: 215 tys. (55%) na pobyt czasowy, 82 tys. (21%) dokumentów poświadczających prawo pobytu obywateli UE, 60 tys. (15%) na pobyt stały. Wszystkie formy ochrony (międzynarodowej i krajowej) posiadało 5,5 tys. cudzoziemców. Najliczniejsze obywatelstwa cudzoziemców w Polsce to: Ukraina - 191 tys. (49%), Białoruś - 22 tys. (6%), Niemcy - 21 tys. (5%),  Wietnam i Rosja - po 12 tys. (po 3%), Indie i Chiny - po 9 tys. (2%), Włochy - 8 tys. (2%), Francja i Wielka Brytania - po 6 tys. (2%). Grupa top 10 pozostała bez mian.              </t>
  </si>
  <si>
    <r>
      <t xml:space="preserve">Tradycyjnie zdecydowaną większość działań związanych ze stosowaniem Procedur Dublińskich stanowiły w 2019 r. sprawy dotyczące przejęcia odpowiedzialności za wniosek o udzielenie ochrony złożony na terytorium innego państwa członkowskiego (tzw. IN). Liczba cudzoziemców objętych wnioskami IN wyniosła 1 316 os. Polska wystąpiła z takim wnioskiem do innych krajów europejskich (OUT) w przypadku 72 os.,  z czego 80% wniosków IN oraz 67% wniosków OUT zostało rozpatrzonych pozytywnie. 47% wniosków IN dotyczyło współpracy z Niemcami, a 30% - z Francją. Procedury OUT kierowane były głównie do Niemiec, Francji i Bułgarii.
</t>
    </r>
    <r>
      <rPr>
        <sz val="11"/>
        <rFont val="Roboto"/>
        <charset val="238"/>
      </rPr>
      <t>Wnioski IN dotyczyły najczęściej ob. Rosji (57%), a także Gruzji, Ukrainy i Armenii (po 5%).</t>
    </r>
  </si>
  <si>
    <t xml:space="preserve">Liczba wniosków o legalizację pobytu złożonych w 2019 r. przekroczyła już 83 tys. To wciąż niezwykle dużo, ale od trzech miesięcy utrzymuje się spadek liczby wnioskodawców (styczeń: 24 tys., luty i marzec: po 20 tys., kwiecień: 17 tys.).
Największym powodzeniem cieszy się dalej zezwolenie na pobyt czasowy. Ubiegało się o nie 92% cudzoziemców. Dalsze 7% stanowiły wnioski o udzielenie zezwolenia na pobyt stały, a pozostałe 1% - o udzielenie zezwolenia na pobyt rezydenta długoterminowego UE.
Bez zmian pozostała grupa urzędów wojewódzkich, do których cudzoziemcy najczęściej składali wnioski o legalizację pobytu: co czwarty wniosek przyjął Mazowiecki UW (26%), co dziesiąty Dolnośląski i Wielkopolski UW (po 10%), nieco mniej Małopolski UW (9%) oraz Wielkopolski UW (8%). Najmniej spraw wpłynęło do Warmiński-Mazurskiego oraz Świętokrzyskiego UW (po 1%). 
Tradycyjnie najliczniejsze grupy wnioskodawców pochodziły z Ukrainy (57 tys., 69%), Białorusi i Gruzji (po 5%), Indii (3%) oraz Rosji (2%). Listę TOP10 zamykają wnioskodawcy z Mołdawii i Wietnamu (po 2%), a także Chin, Turcji i Nepalu (po 1%).
Cudzoziemcy z Ukrainy stanowili najliczniejszą grupę cudzoziemców, ubiegali się w zdecydowanej większości o udzielenie zezwolenia na pobyt czasowy (94%). ¾ wniosków na pobyt czasowy złożono w związku z pracą. Wnioskodawcy to w większości mężczyźni (59%). 62% wniosków wpłynęło do 5 urzędów wojewódzkich z największymi ośrodkami miejskimi – Mazowieckiego UW (21%), Dolnośląskiego UW (12%), Wielkopolskiego UW (11%), Śląskiego UW (10%), Małopolskiego UW (10%).
Drugą największą grupą są wnioskodawcy z Białorusi, którzy w równych proporcjach legalizowali swój pobyt na drodze uzyskania zezwolenia na pobyt czasowy lub pobyt stały. Podobnie jak w przypadku obywateli Ukrainy widoczna jest przewaga mężczyzn (59%). Dwa organy przyjmujące w największej liczbie wnioski od tej grupy cudzoziemców to Wojewoda Mazowiecki (36%), Podlaski (15%). Dalsza 1/3 wnioskodawców rozproszyła się po województwach: lubelskim, pomorskim, wielkopolskim, małopolskim i dolnośląskim.
Do kolejnej dużej grupy należą obywatele Gruzji, składający niemal wyłącznie wnioski o udzielenie zezwolenia na pobyt czasowy, w dużej mierze w związku z pracą (96%). 85% wnioskodawców stanowią mężczyźni. Ponad połowa wniosków została złożona do trzech urzędów wojewódzkich: Mazowieckiego UW (28%), Wielkopolskiego UW (15%), Łódzkiego UW (12%).
Czwartą najliczniejszą grupą są wnioskodawcy z Indii, ubiegający się  niemal wyłącznie o udzielenie zezwolenia na pobyt czasowy (98%), głównie w województwach z dużymi ośrodkami miejskimi.  47% jako cel pobytu deklarowała aktywność zawodową, 30% - edukację, co jest znaczną zmianą w stosunku do 2018 r., kiedy praca była celem pobytu dla 10% więcej wnioskodawców, a edukacją było zainteresowanych 23% wnioskodawców.  Połowa cudzoziemców złożyła wnioski do Mazowieckiego UW, kolejne 29% łącznie do Małopolskiego, Pomorskiego i Dolnośląskiego UW. Trzech na czterech wnioskodawców w 2019 r. było płci męskiej. 
Zestawienie TOP5 legalizacji zamykają obywatele Rosji. Czterech na pięciu wnioskodawców w 2019 r. ubiegało się o udzielenie zezwolenia na pobyt czasowy, dalsze 18% - na pobyt stały. 36% wniosków przyjął Wojewoda Mazowiecki, dalsze 18% - Wojewoda Małopolski. Rosjanie są jedyną grupą TOP 5 z wyrównanymi proporcjami płci. 
W tym samym czasie urzędy mazowieckie wydały prawie 49 tys. decyzji, z czego 85% stanowił zgody na pobyt, 10% - odmowy, a 5% - umorzenia. Około 15% decyzji wydawanych Rosjanom, Ukraińcom oraz Białorusinom stanowiły odmowy, podczas gdy takie same rozstrzygnięcie otrzymało 22% hinduskich i 35% gruzińskich wnioskodawców.
29% rozstrzygnięć wydał Wojewoda Mazowiecki, dalsze 12% - Małopolski, a kolejne 10% - Wielkopolski. Niemal 2/3 decyzji negatywnych zostało wydanych przez Mazowiecki UW (51%-Ukraina, po 6%: Indie, Wietnam, Gruzja, Białoruś), dalsze 11% - przez Wielkopolski UW (75% - Ukraina, 6% - Gruzja).
</t>
  </si>
  <si>
    <r>
      <t xml:space="preserve">Konsekwencją dużej liczby odmownych decyzji z obszaru legalizacji pobytu jest wzrost liczby odwołań. Liczba odwołań składanych miesięcznie jest wciąż wysoka, w kwietniu wpłynęło ich 1 595, co jest drugą po styczniu największą wartością. Łącznie w 2019 r. do Szefa Urzędu wpłynęło ponad 5,8 tys. odwołań w sprawie legalizacji pobytu, z czego 79% dotyczyło pobytu czasowego, 13% zobowiązania do powrotu, a 5% pobytu stałego.
Połowę odwołań złożyli obywatele Ukrainy, 7% - Indii, po 6% - Gruzji i Wietnamu.
</t>
    </r>
    <r>
      <rPr>
        <sz val="11"/>
        <rFont val="Roboto"/>
        <charset val="238"/>
      </rPr>
      <t>86% wszystkich odwołań zaskarżało decyzje wydane przez Wojewodę Mazowieckiego.</t>
    </r>
    <r>
      <rPr>
        <sz val="11"/>
        <color rgb="FFFF0000"/>
        <rFont val="Roboto"/>
        <charset val="238"/>
      </rPr>
      <t xml:space="preserve">
</t>
    </r>
    <r>
      <rPr>
        <sz val="11"/>
        <rFont val="Roboto"/>
        <charset val="238"/>
      </rPr>
      <t>W tym samym czasie. Szef Urzędu  wydał 2 269 rozstrzygnięć, spośród których 29% stanowiło utrzymanie decyzji, 14%- uchylenie decyzji pierwszej instancji i przekazanie do ponownego rozpatrzenia, a 8% - udzielenie zezwolenia na pobyt cudzoziemcowi.</t>
    </r>
    <r>
      <rPr>
        <sz val="11"/>
        <color rgb="FFFF0000"/>
        <rFont val="Roboto"/>
        <charset val="238"/>
      </rPr>
      <t xml:space="preserve">
</t>
    </r>
  </si>
  <si>
    <r>
      <t xml:space="preserve">Liczba wniosków o udzielenie ochrony międzynarodowej pozostaje wciąż niska, rok 2019 oraz 2018 charakteryzują wartości najniższe od lat.  Do końca kwietnia w 2019 r. Polsce złożono 629 wniosków o udzielenie ochrony międzynarodowej obejmujących 1259 osób. 72% wnioskodawców pochodziło z dwóch krajów: Rosji (60%, głównie narodowość czeczeńska) oraz Ukrainy (13%). Pozostali cudzoziemcy, którzy w większej liczbie ubiegali się o przyznanie ochrony pochodzili z Tadżykistanu (45 os., 4%), Afganistanu (36 os., 3%), Turcji (36 os., 3%), Gruzji (25 os., 2%),  oraz Iraku, Wietnamu, Armenii (po 1%).
62% stanowiły wnioski pierwsze, dalsze 38% - wznowienia postępowania.
</t>
    </r>
    <r>
      <rPr>
        <sz val="11"/>
        <rFont val="Roboto"/>
        <charset val="238"/>
      </rPr>
      <t>Nieco ponad połowa wniosków została złożona na wschodniej granicy kraju, z czego najwięcej w placówce PSG w Terespolu (33%). Dalsze 26% przyjęła PSG w Warszawie, a kolejne 8% stanowiły wznowienia procedur przez Szefa Urzędu.</t>
    </r>
    <r>
      <rPr>
        <sz val="11"/>
        <color rgb="FFFF0000"/>
        <rFont val="Roboto"/>
        <charset val="238"/>
      </rPr>
      <t xml:space="preserve">
</t>
    </r>
    <r>
      <rPr>
        <sz val="11"/>
        <rFont val="Roboto"/>
        <charset val="238"/>
      </rPr>
      <t xml:space="preserve">
43% wnioskodawców stanowiły osoby niepełnoletnie (49% dziewczęta, 51% chłopcy), dalsze 57% - pełnoletnie (39% kobiety, 61% mężczyźni). Wzór z przewagą pełnoletnich wnioskodawców powielają wszystkie państwa listy TOP10 za wyjątkiem Rosji, w przypadku której odsetek niepełnoletnich wynosi 56% oraz Tadżykistanu z odsetkiem 60%.</t>
    </r>
    <r>
      <rPr>
        <sz val="11"/>
        <color rgb="FFFF0000"/>
        <rFont val="Roboto"/>
        <charset val="238"/>
      </rPr>
      <t xml:space="preserve">
</t>
    </r>
    <r>
      <rPr>
        <sz val="11"/>
        <rFont val="Roboto"/>
        <charset val="238"/>
      </rPr>
      <t xml:space="preserve">
W podziale na płeć 43% wnioskodawców stanowiły kobiety, 57% mężczyźni. W dwóch głównych grupach wnioskodawców proporcje płci rozkładają się następująco: Rosja: 51% kobiet, 49% mężczyzn, Ukraina: 39% kobiet, 61% mężczyzn. Większość pozostałych grup wnioskodawców TOP wpasowuje się we wzór rozkładu płci z przewagą mężczyzn.</t>
    </r>
    <r>
      <rPr>
        <sz val="11"/>
        <color rgb="FFFF0000"/>
        <rFont val="Roboto"/>
        <charset val="238"/>
      </rPr>
      <t xml:space="preserve">
</t>
    </r>
    <r>
      <rPr>
        <sz val="11"/>
        <rFont val="Roboto"/>
        <charset val="238"/>
      </rPr>
      <t>Liczba spraw w toku w I instancji według stanu na dzień 30 kwietnia wynosiła 3158. 68% z nich było w toku od więcej niż 6 miesięcy,</t>
    </r>
    <r>
      <rPr>
        <sz val="11"/>
        <color rgb="FFFF0000"/>
        <rFont val="Roboto"/>
        <charset val="238"/>
      </rPr>
      <t xml:space="preserve"> </t>
    </r>
    <r>
      <rPr>
        <sz val="11"/>
        <rFont val="Roboto"/>
        <charset val="238"/>
      </rPr>
      <t>32% - krócej niż pół roku. 3/4 cudzoziemców, których sprawy były w toku zadeklarowało obywatelstwo rosyjskie, co dziesiąty - ukraińskie.</t>
    </r>
  </si>
  <si>
    <t>Do końca kwietnia Szef Urzędu wydał 1 294 decyzje udzielające ochrony na terytorium RP: nadał status uchodźcy 44 osobom, 66 osób otrzymało ochronę uzupełniającą, 1 osoba pobyt tolerowany. Ponadto 625 wnioskodawców, w tym 366 obywateli Rosji, otrzymało decyzje negatywne, a postępowania 531, w tym 388 obywateli Rosji, osób umorzono. Rozstrzygnięcia przyznające ochronę stanowiły 9% ogółu, decyzji negatywne - 50%, a umorzenia - 41%.
Najwięcej decyzji nadających ochronę otrzymali wnioskodawcy z Rosji (39% ogółu, uznawalność 11%), Tadżykistanu (13% ogółu, uznawalność 33%), Turcji (8% ogółu, uznawalność 75%), Syrii (8% ogółu, uznawalność 100%) oraz Iraku (7%, uznawalność 80%).
Ogólna uznawalność wynosi 15%.
10 decyzji nadających ochronę wydała także Rada do Spraw Uchodźców: 4 dla obywateli Rosji, 6 dla obywateli Ukrainy. Oznacza to, że łącznie na terytorium RP w 2019 r. wydano 121 decyzji przyznających jedną z form ochrony, z czego 92% wydał Szef Urzędu, a 8%- Rada do Spraw Uchodźców.
W porównaniu do okresu styczeń-kwiecień 2018 r. liczba wydawanych decyzji spadła o 25%. Zmieniły się też proporcje rodzajów rozstrzygnięć: odsetek umorzeń spadł z 60% na 41%, podczas gdy odsetek decyzji negatywnych wzrósł z 33% na 50%.
Liczba spraw w toku w I instancji według stanu na dzień 30 kwietnia wynosiła 3158. 68% z nich było w toku od więcej niż 6 miesięcy, 32% - krócej niż pół roku. 3/4 cudzoziemców, których sprawy były w toku zadeklarowało obywatelstwo rosyjskie, co dziesiąty - ukraińskie.</t>
  </si>
  <si>
    <r>
      <rPr>
        <sz val="11"/>
        <rFont val="Roboto"/>
        <charset val="238"/>
      </rPr>
      <t>Wg stanu na koniec kwietnia 2019 r. pod opieką Szefa Urzędu znajdowało się 2 946 cudzoziemców, 45% zamieszkiwało w jednym z 11 ośrodków recepcyjnych, pozostałe 55% preferowało pobieranie świadczenia pieniężnego i samodzielną organizację zakwaterowania. W poprzednich latach odsetek osób decydujących się na oczekiwanie na wydanie decyzji poza ośrodkiem był nieco większy: 2018 r. 56%, w 2017 r. - 59%.</t>
    </r>
    <r>
      <rPr>
        <sz val="11"/>
        <color rgb="FFFF0000"/>
        <rFont val="Roboto"/>
        <charset val="238"/>
      </rPr>
      <t xml:space="preserve">
</t>
    </r>
    <r>
      <rPr>
        <sz val="11"/>
        <rFont val="Roboto"/>
        <charset val="238"/>
      </rPr>
      <t>Średnia ogólna liczba osób przebywających pod opieką Szefa Urzędu wynosi od stycznia ok 2,9 tys.</t>
    </r>
    <r>
      <rPr>
        <sz val="11"/>
        <color rgb="FFFF0000"/>
        <rFont val="Roboto"/>
        <charset val="238"/>
      </rPr>
      <t xml:space="preserve">
</t>
    </r>
    <r>
      <rPr>
        <sz val="11"/>
        <rFont val="Roboto"/>
        <charset val="238"/>
      </rPr>
      <t>85% beneficjentów pomocy socjalnej Urzędu pochodziło z trzech krajów: 61% stanowili wnioskodawcy z Rosji (1587 os.), dalsze 19% - z Ukrainy (485 os.), 5% - z Tadżykistanu (95 os.). W tej grupie na pobyt w ośrodku decydowała się większość Rosjan (63%). Z kolei przeważające odsetki wnioskodawców z Ukrainy (95%) oraz Tadżykistanu (70%) wynajmowała mieszkania i preferowała samodzielne utrzymanie się ze środków otrzymanych od Szefa Urzędu.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</si>
</sst>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zł&quot;* #,##0_);_(&quot;zł&quot;* \(#,##0\);_(&quot;zł&quot;* &quot;-&quot;_);_(@_)"/>
    <numFmt numFmtId="165" formatCode="yyyy/mm/dd;@"/>
  </numFmts>
  <fonts count="4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  <font>
      <sz val="11"/>
      <color rgb="FFFF0000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296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165" fontId="35" fillId="0" borderId="0" xfId="0" applyNumberFormat="1" applyFont="1" applyAlignment="1" applyProtection="1">
      <alignment vertical="top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center" vertical="center"/>
      <protection locked="0"/>
    </xf>
    <xf numFmtId="3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6" borderId="0" xfId="10" applyFont="1" applyFill="1" applyBorder="1" applyAlignment="1" applyProtection="1">
      <alignment horizontal="center" vertical="center"/>
      <protection locked="0"/>
    </xf>
    <xf numFmtId="3" fontId="28" fillId="36" borderId="0" xfId="10" applyNumberFormat="1" applyFont="1" applyFill="1" applyBorder="1" applyAlignment="1" applyProtection="1">
      <alignment horizontal="center" vertical="center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indent="1"/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  <xf numFmtId="0" fontId="21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35" fillId="0" borderId="0" xfId="0" applyFont="1" applyAlignment="1" applyProtection="1">
      <alignment horizontal="left" vertical="top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3" fontId="28" fillId="35" borderId="45" xfId="0" applyNumberFormat="1" applyFont="1" applyFill="1" applyBorder="1" applyAlignment="1" applyProtection="1">
      <alignment horizontal="center" vertical="center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0" fontId="27" fillId="0" borderId="40" xfId="0" applyFont="1" applyBorder="1" applyAlignment="1" applyProtection="1">
      <alignment horizontal="center" vertical="center" wrapText="1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3" fontId="29" fillId="35" borderId="10" xfId="0" applyNumberFormat="1" applyFont="1" applyFill="1" applyBorder="1" applyAlignment="1" applyProtection="1">
      <alignment horizontal="right" vertical="center"/>
    </xf>
    <xf numFmtId="3" fontId="29" fillId="35" borderId="42" xfId="0" applyNumberFormat="1" applyFont="1" applyFill="1" applyBorder="1" applyAlignment="1" applyProtection="1">
      <alignment horizontal="right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3" fontId="29" fillId="0" borderId="10" xfId="0" applyNumberFormat="1" applyFont="1" applyBorder="1" applyAlignment="1" applyProtection="1">
      <alignment horizontal="right" vertical="center" wrapText="1"/>
    </xf>
    <xf numFmtId="3" fontId="29" fillId="0" borderId="32" xfId="0" applyNumberFormat="1" applyFont="1" applyBorder="1" applyAlignment="1" applyProtection="1">
      <alignment horizontal="right" vertical="center" wrapText="1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26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0" fontId="29" fillId="35" borderId="10" xfId="0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right" vertical="center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35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26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0" fontId="29" fillId="34" borderId="10" xfId="43" applyFont="1" applyFill="1" applyBorder="1" applyAlignment="1" applyProtection="1">
      <alignment horizontal="right" vertical="center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0" fontId="29" fillId="35" borderId="42" xfId="0" applyFont="1" applyFill="1" applyBorder="1" applyAlignment="1" applyProtection="1">
      <alignment horizontal="right" vertical="center"/>
    </xf>
    <xf numFmtId="0" fontId="21" fillId="33" borderId="0" xfId="0" applyFont="1" applyFill="1" applyAlignment="1" applyProtection="1">
      <alignment horizontal="left" vertical="top" wrapText="1"/>
      <protection locked="0"/>
    </xf>
    <xf numFmtId="0" fontId="21" fillId="33" borderId="0" xfId="0" applyFont="1" applyFill="1" applyAlignment="1" applyProtection="1">
      <alignment horizontal="left" vertical="top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29" fillId="35" borderId="43" xfId="0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3" fontId="28" fillId="33" borderId="45" xfId="10" applyNumberFormat="1" applyFont="1" applyFill="1" applyBorder="1" applyAlignment="1" applyProtection="1">
      <alignment horizontal="center" vertical="center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3" fontId="29" fillId="0" borderId="10" xfId="24" applyNumberFormat="1" applyFont="1" applyFill="1" applyBorder="1" applyAlignment="1" applyProtection="1">
      <alignment horizontal="right" vertical="center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3" fontId="29" fillId="0" borderId="10" xfId="0" applyNumberFormat="1" applyFont="1" applyBorder="1" applyAlignment="1" applyProtection="1">
      <alignment horizontal="right" vertical="center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3" fontId="28" fillId="33" borderId="46" xfId="10" applyNumberFormat="1" applyFont="1" applyFill="1" applyBorder="1" applyAlignment="1" applyProtection="1">
      <alignment horizontal="center" vertical="center"/>
    </xf>
    <xf numFmtId="3" fontId="29" fillId="0" borderId="42" xfId="24" applyNumberFormat="1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3" fontId="29" fillId="0" borderId="10" xfId="0" applyNumberFormat="1" applyFont="1" applyFill="1" applyBorder="1" applyAlignment="1" applyProtection="1">
      <alignment horizontal="right" vertical="center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1" fillId="0" borderId="0" xfId="0" applyFont="1" applyProtection="1">
      <protection locked="0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0" fontId="28" fillId="36" borderId="44" xfId="10" applyFont="1" applyFill="1" applyBorder="1" applyAlignment="1" applyProtection="1">
      <alignment horizontal="left" vertical="center"/>
    </xf>
    <xf numFmtId="0" fontId="28" fillId="36" borderId="45" xfId="1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4" borderId="32" xfId="0" applyFont="1" applyFill="1" applyBorder="1" applyAlignment="1" applyProtection="1">
      <alignment horizontal="right" vertical="center"/>
    </xf>
    <xf numFmtId="0" fontId="29" fillId="35" borderId="32" xfId="0" applyFont="1" applyFill="1" applyBorder="1" applyAlignment="1" applyProtection="1">
      <alignment horizontal="right" vertical="center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164" fontId="24" fillId="0" borderId="0" xfId="2" applyNumberFormat="1" applyFont="1" applyBorder="1" applyAlignment="1" applyProtection="1">
      <alignment horizontal="center"/>
    </xf>
    <xf numFmtId="3" fontId="29" fillId="0" borderId="42" xfId="0" applyNumberFormat="1" applyFont="1" applyBorder="1" applyAlignment="1" applyProtection="1">
      <alignment horizontal="right" vertical="center" wrapText="1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3" fontId="28" fillId="36" borderId="45" xfId="0" applyNumberFormat="1" applyFont="1" applyFill="1" applyBorder="1" applyAlignment="1" applyProtection="1">
      <alignment horizontal="center" vertical="center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8" fillId="36" borderId="49" xfId="10" applyFont="1" applyFill="1" applyBorder="1" applyAlignment="1" applyProtection="1">
      <alignment horizontal="center" vertical="center"/>
    </xf>
    <xf numFmtId="0" fontId="29" fillId="35" borderId="42" xfId="43" applyFont="1" applyFill="1" applyBorder="1" applyAlignment="1" applyProtection="1">
      <alignment horizontal="right" vertical="center"/>
    </xf>
    <xf numFmtId="0" fontId="29" fillId="35" borderId="10" xfId="43" applyFont="1" applyFill="1" applyBorder="1" applyAlignment="1" applyProtection="1">
      <alignment horizontal="right" vertical="center"/>
    </xf>
    <xf numFmtId="0" fontId="29" fillId="34" borderId="32" xfId="43" applyFont="1" applyFill="1" applyBorder="1" applyAlignment="1" applyProtection="1">
      <alignment horizontal="right" vertical="center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9" fillId="35" borderId="32" xfId="43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0" fontId="29" fillId="35" borderId="43" xfId="43" applyFont="1" applyFill="1" applyBorder="1" applyAlignment="1" applyProtection="1">
      <alignment horizontal="right" vertical="center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3" fontId="29" fillId="0" borderId="42" xfId="0" applyNumberFormat="1" applyFont="1" applyFill="1" applyBorder="1" applyAlignment="1" applyProtection="1">
      <alignment horizontal="right" vertical="center"/>
    </xf>
    <xf numFmtId="0" fontId="34" fillId="35" borderId="21" xfId="0" applyFont="1" applyFill="1" applyBorder="1" applyAlignment="1" applyProtection="1">
      <alignment horizontal="center" vertical="center" wrapText="1"/>
    </xf>
    <xf numFmtId="0" fontId="34" fillId="35" borderId="31" xfId="0" applyFont="1" applyFill="1" applyBorder="1" applyAlignment="1" applyProtection="1">
      <alignment horizontal="center" vertical="center" wrapText="1"/>
    </xf>
    <xf numFmtId="3" fontId="28" fillId="34" borderId="45" xfId="0" applyNumberFormat="1" applyFont="1" applyFill="1" applyBorder="1" applyAlignment="1" applyProtection="1">
      <alignment horizontal="center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3" fontId="28" fillId="36" borderId="46" xfId="0" applyNumberFormat="1" applyFont="1" applyFill="1" applyBorder="1" applyAlignment="1" applyProtection="1">
      <alignment horizontal="center" vertical="center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3" fontId="28" fillId="34" borderId="46" xfId="0" applyNumberFormat="1" applyFont="1" applyFill="1" applyBorder="1" applyAlignment="1" applyProtection="1">
      <alignment horizontal="center" vertical="center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41" fillId="33" borderId="0" xfId="0" applyFont="1" applyFill="1" applyAlignment="1" applyProtection="1">
      <alignment horizontal="left" vertical="top" wrapText="1"/>
      <protection locked="0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3" fontId="28" fillId="35" borderId="46" xfId="10" applyNumberFormat="1" applyFont="1" applyFill="1" applyBorder="1" applyAlignment="1" applyProtection="1">
      <alignment horizontal="center" vertical="center"/>
    </xf>
  </cellXfs>
  <cellStyles count="46">
    <cellStyle name="20% - akcent 1 2" xfId="35"/>
    <cellStyle name="20% - akcent 2 2" xfId="36"/>
    <cellStyle name="20% — akcent 3" xfId="24" builtinId="38"/>
    <cellStyle name="20% - akcent 3 2" xfId="37"/>
    <cellStyle name="20% - akcent 4 2" xfId="38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/>
    <cellStyle name="60% - akcent 4 2" xfId="41"/>
    <cellStyle name="60% —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tygodniowy'!$C$301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64-4AFD-9140-37FADE94A9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tygodniowy'!$G$299:$J$300,'Meldunek tygodniowy'!$K$299:$N$300,'Meldunek tygodniowy'!$O$299:$R$300)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tygodniowy'!$G$301:$R$301</c:f>
              <c:numCache>
                <c:formatCode>General</c:formatCode>
                <c:ptCount val="12"/>
                <c:pt idx="0">
                  <c:v>141</c:v>
                </c:pt>
                <c:pt idx="2">
                  <c:v>431</c:v>
                </c:pt>
                <c:pt idx="4">
                  <c:v>77</c:v>
                </c:pt>
                <c:pt idx="6">
                  <c:v>215</c:v>
                </c:pt>
                <c:pt idx="8">
                  <c:v>32</c:v>
                </c:pt>
                <c:pt idx="10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64-4AFD-9140-37FADE94A958}"/>
            </c:ext>
          </c:extLst>
        </c:ser>
        <c:ser>
          <c:idx val="1"/>
          <c:order val="1"/>
          <c:tx>
            <c:strRef>
              <c:f>'Meldunek tygodniowy'!$C$302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64-4AFD-9140-37FADE94A95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tygodniowy'!$G$299:$J$300,'Meldunek tygodniowy'!$K$299:$N$300,'Meldunek tygodniowy'!$O$299:$R$300)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tygodniowy'!$G$302:$R$302</c:f>
              <c:numCache>
                <c:formatCode>General</c:formatCode>
                <c:ptCount val="12"/>
                <c:pt idx="0">
                  <c:v>70</c:v>
                </c:pt>
                <c:pt idx="2">
                  <c:v>81</c:v>
                </c:pt>
                <c:pt idx="4">
                  <c:v>43</c:v>
                </c:pt>
                <c:pt idx="6">
                  <c:v>73</c:v>
                </c:pt>
                <c:pt idx="8">
                  <c:v>4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64-4AFD-9140-37FADE94A958}"/>
            </c:ext>
          </c:extLst>
        </c:ser>
        <c:ser>
          <c:idx val="2"/>
          <c:order val="2"/>
          <c:tx>
            <c:strRef>
              <c:f>'Meldunek tygodniowy'!$C$303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64-4AFD-9140-37FADE94A95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tygodniowy'!$G$299:$J$300,'Meldunek tygodniowy'!$K$299:$N$300,'Meldunek tygodniowy'!$O$299:$R$300)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tygodniowy'!$G$303:$R$303</c:f>
              <c:numCache>
                <c:formatCode>General</c:formatCode>
                <c:ptCount val="12"/>
                <c:pt idx="0">
                  <c:v>13</c:v>
                </c:pt>
                <c:pt idx="2">
                  <c:v>31</c:v>
                </c:pt>
                <c:pt idx="4">
                  <c:v>5</c:v>
                </c:pt>
                <c:pt idx="6">
                  <c:v>14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64-4AFD-9140-37FADE94A958}"/>
            </c:ext>
          </c:extLst>
        </c:ser>
        <c:ser>
          <c:idx val="3"/>
          <c:order val="3"/>
          <c:tx>
            <c:strRef>
              <c:f>'Meldunek tygodniowy'!$C$304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864-4AFD-9140-37FADE94A95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tygodniowy'!$G$299:$J$300,'Meldunek tygodniowy'!$K$299:$N$300,'Meldunek tygodniowy'!$O$299:$R$300)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tygodniowy'!$G$304:$R$304</c:f>
              <c:numCache>
                <c:formatCode>General</c:formatCode>
                <c:ptCount val="12"/>
                <c:pt idx="0">
                  <c:v>17</c:v>
                </c:pt>
                <c:pt idx="2">
                  <c:v>35</c:v>
                </c:pt>
                <c:pt idx="4">
                  <c:v>1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864-4AFD-9140-37FADE94A958}"/>
            </c:ext>
          </c:extLst>
        </c:ser>
        <c:ser>
          <c:idx val="5"/>
          <c:order val="4"/>
          <c:tx>
            <c:strRef>
              <c:f>'Meldunek tygodniowy'!$C$305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864-4AFD-9140-37FADE94A95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tygodniowy'!$G$305:$R$305</c:f>
              <c:numCache>
                <c:formatCode>General</c:formatCode>
                <c:ptCount val="12"/>
                <c:pt idx="0">
                  <c:v>34</c:v>
                </c:pt>
                <c:pt idx="2">
                  <c:v>34</c:v>
                </c:pt>
                <c:pt idx="4">
                  <c:v>2</c:v>
                </c:pt>
                <c:pt idx="6">
                  <c:v>2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864-4AFD-9140-37FADE94A958}"/>
            </c:ext>
          </c:extLst>
        </c:ser>
        <c:ser>
          <c:idx val="4"/>
          <c:order val="5"/>
          <c:tx>
            <c:strRef>
              <c:f>'Meldunek tygodniowy'!$C$306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864-4AFD-9140-37FADE94A95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tygodniowy'!$G$299:$J$300,'Meldunek tygodniowy'!$K$299:$N$300,'Meldunek tygodniowy'!$O$299:$R$300)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tygodniowy'!$G$306:$R$306</c:f>
              <c:numCache>
                <c:formatCode>General</c:formatCode>
                <c:ptCount val="12"/>
                <c:pt idx="0">
                  <c:v>142</c:v>
                </c:pt>
                <c:pt idx="2">
                  <c:v>167</c:v>
                </c:pt>
                <c:pt idx="4">
                  <c:v>41</c:v>
                </c:pt>
                <c:pt idx="6">
                  <c:v>51</c:v>
                </c:pt>
                <c:pt idx="8">
                  <c:v>7</c:v>
                </c:pt>
                <c:pt idx="1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864-4AFD-9140-37FADE94A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426726344"/>
        <c:axId val="426721640"/>
        <c:axId val="0"/>
      </c:bar3DChart>
      <c:catAx>
        <c:axId val="426726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426721640"/>
        <c:crosses val="autoZero"/>
        <c:auto val="1"/>
        <c:lblAlgn val="ctr"/>
        <c:lblOffset val="100"/>
        <c:noMultiLvlLbl val="0"/>
      </c:catAx>
      <c:valAx>
        <c:axId val="4267216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42672634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tygodniowy'!$B$435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tygodniowy'!$J$434,'Meldunek tygodniowy'!$M$434,'Meldunek tygodniowy'!$P$434,'Meldunek tygodniowy'!$S$434,'Meldunek tygodniowy'!$V$434)</c:f>
              <c:strCache>
                <c:ptCount val="5"/>
                <c:pt idx="0">
                  <c:v>27.03.2019 - 02.04.2019</c:v>
                </c:pt>
                <c:pt idx="1">
                  <c:v>03.04.2019 - 09.04.2019</c:v>
                </c:pt>
                <c:pt idx="2">
                  <c:v>10.04.2019 - 16.04.2019</c:v>
                </c:pt>
                <c:pt idx="3">
                  <c:v>17.04.2019 - 23.04.2019</c:v>
                </c:pt>
                <c:pt idx="4">
                  <c:v>24.04.2019 - 30.04.2019</c:v>
                </c:pt>
              </c:strCache>
            </c:strRef>
          </c:cat>
          <c:val>
            <c:numRef>
              <c:f>('Meldunek tygodniowy'!$J$435,'Meldunek tygodniowy'!$M$435,'Meldunek tygodniowy'!$P$435,'Meldunek tygodniowy'!$S$435,'Meldunek tygodniowy'!$V$435)</c:f>
              <c:numCache>
                <c:formatCode>#,##0</c:formatCode>
                <c:ptCount val="5"/>
                <c:pt idx="0">
                  <c:v>1310</c:v>
                </c:pt>
                <c:pt idx="1">
                  <c:v>1322</c:v>
                </c:pt>
                <c:pt idx="2">
                  <c:v>1293</c:v>
                </c:pt>
                <c:pt idx="3">
                  <c:v>1296</c:v>
                </c:pt>
                <c:pt idx="4">
                  <c:v>1328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7E-4E39-B0A9-C92F9B5A59BC}"/>
            </c:ext>
          </c:extLst>
        </c:ser>
        <c:ser>
          <c:idx val="1"/>
          <c:order val="1"/>
          <c:tx>
            <c:strRef>
              <c:f>'Meldunek tygodniowy'!$B$436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tygodniowy'!$J$434,'Meldunek tygodniowy'!$M$434,'Meldunek tygodniowy'!$P$434,'Meldunek tygodniowy'!$S$434,'Meldunek tygodniowy'!$V$434)</c:f>
              <c:strCache>
                <c:ptCount val="5"/>
                <c:pt idx="0">
                  <c:v>27.03.2019 - 02.04.2019</c:v>
                </c:pt>
                <c:pt idx="1">
                  <c:v>03.04.2019 - 09.04.2019</c:v>
                </c:pt>
                <c:pt idx="2">
                  <c:v>10.04.2019 - 16.04.2019</c:v>
                </c:pt>
                <c:pt idx="3">
                  <c:v>17.04.2019 - 23.04.2019</c:v>
                </c:pt>
                <c:pt idx="4">
                  <c:v>24.04.2019 - 30.04.2019</c:v>
                </c:pt>
              </c:strCache>
            </c:strRef>
          </c:cat>
          <c:val>
            <c:numRef>
              <c:f>('Meldunek tygodniowy'!$J$436,'Meldunek tygodniowy'!$M$436,'Meldunek tygodniowy'!$P$436,'Meldunek tygodniowy'!$S$436,'Meldunek tygodniowy'!$V$436)</c:f>
              <c:numCache>
                <c:formatCode>#,##0</c:formatCode>
                <c:ptCount val="5"/>
                <c:pt idx="0">
                  <c:v>1612</c:v>
                </c:pt>
                <c:pt idx="1">
                  <c:v>1609</c:v>
                </c:pt>
                <c:pt idx="2">
                  <c:v>1620</c:v>
                </c:pt>
                <c:pt idx="3">
                  <c:v>1621</c:v>
                </c:pt>
                <c:pt idx="4">
                  <c:v>1615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7E-4E39-B0A9-C92F9B5A59BC}"/>
            </c:ext>
          </c:extLst>
        </c:ser>
        <c:ser>
          <c:idx val="5"/>
          <c:order val="2"/>
          <c:tx>
            <c:strRef>
              <c:f>'Meldunek tygodniowy'!$B$439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tygodniowy'!$J$434,'Meldunek tygodniowy'!$M$434,'Meldunek tygodniowy'!$P$434,'Meldunek tygodniowy'!$S$434,'Meldunek tygodniowy'!$V$434)</c:f>
              <c:strCache>
                <c:ptCount val="5"/>
                <c:pt idx="0">
                  <c:v>27.03.2019 - 02.04.2019</c:v>
                </c:pt>
                <c:pt idx="1">
                  <c:v>03.04.2019 - 09.04.2019</c:v>
                </c:pt>
                <c:pt idx="2">
                  <c:v>10.04.2019 - 16.04.2019</c:v>
                </c:pt>
                <c:pt idx="3">
                  <c:v>17.04.2019 - 23.04.2019</c:v>
                </c:pt>
                <c:pt idx="4">
                  <c:v>24.04.2019 - 30.04.2019</c:v>
                </c:pt>
              </c:strCache>
            </c:strRef>
          </c:cat>
          <c:val>
            <c:numRef>
              <c:f>('Meldunek tygodniowy'!$J$439,'Meldunek tygodniowy'!$M$439,'Meldunek tygodniowy'!$P$439,'Meldunek tygodniowy'!$S$439,'Meldunek tygodniowy'!$V$439)</c:f>
              <c:numCache>
                <c:formatCode>#,##0</c:formatCode>
                <c:ptCount val="5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7E-4E39-B0A9-C92F9B5A59B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426722816"/>
        <c:axId val="426723208"/>
        <c:axId val="0"/>
      </c:bar3DChart>
      <c:catAx>
        <c:axId val="4267228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26723208"/>
        <c:crosses val="autoZero"/>
        <c:auto val="1"/>
        <c:lblAlgn val="ctr"/>
        <c:lblOffset val="100"/>
        <c:noMultiLvlLbl val="0"/>
      </c:catAx>
      <c:valAx>
        <c:axId val="42672320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4267228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tygodniowy'!$C$135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tygodniowy'!$L$135:$U$135</c:f>
              <c:numCache>
                <c:formatCode>#,##0</c:formatCode>
                <c:ptCount val="10"/>
                <c:pt idx="0">
                  <c:v>4596</c:v>
                </c:pt>
                <c:pt idx="2">
                  <c:v>360</c:v>
                </c:pt>
                <c:pt idx="3">
                  <c:v>151</c:v>
                </c:pt>
                <c:pt idx="4">
                  <c:v>202</c:v>
                </c:pt>
                <c:pt idx="5">
                  <c:v>13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C7-42EF-9C92-BF32AF2AF327}"/>
            </c:ext>
          </c:extLst>
        </c:ser>
        <c:ser>
          <c:idx val="0"/>
          <c:order val="1"/>
          <c:tx>
            <c:strRef>
              <c:f>'Meldunek tygodniowy'!$C$136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tygodniowy'!$L$136:$U$136</c:f>
              <c:numCache>
                <c:formatCode>#,##0</c:formatCode>
                <c:ptCount val="10"/>
                <c:pt idx="0">
                  <c:v>267</c:v>
                </c:pt>
                <c:pt idx="2">
                  <c:v>50</c:v>
                </c:pt>
                <c:pt idx="3">
                  <c:v>18</c:v>
                </c:pt>
                <c:pt idx="4">
                  <c:v>16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C7-42EF-9C92-BF32AF2AF327}"/>
            </c:ext>
          </c:extLst>
        </c:ser>
        <c:ser>
          <c:idx val="1"/>
          <c:order val="2"/>
          <c:tx>
            <c:strRef>
              <c:f>'Meldunek tygodniowy'!$C$137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tygodniowy'!$L$137:$U$137</c:f>
              <c:numCache>
                <c:formatCode>#,##0</c:formatCode>
                <c:ptCount val="10"/>
                <c:pt idx="0">
                  <c:v>166</c:v>
                </c:pt>
                <c:pt idx="2">
                  <c:v>8</c:v>
                </c:pt>
                <c:pt idx="3">
                  <c:v>6</c:v>
                </c:pt>
                <c:pt idx="4">
                  <c:v>45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C7-42EF-9C92-BF32AF2AF327}"/>
            </c:ext>
          </c:extLst>
        </c:ser>
        <c:ser>
          <c:idx val="2"/>
          <c:order val="3"/>
          <c:tx>
            <c:strRef>
              <c:f>'Meldunek tygodniowy'!$C$138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tygodniowy'!$L$138:$U$138</c:f>
              <c:numCache>
                <c:formatCode>#,##0</c:formatCode>
                <c:ptCount val="10"/>
                <c:pt idx="0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C7-42EF-9C92-BF32AF2AF327}"/>
            </c:ext>
          </c:extLst>
        </c:ser>
        <c:ser>
          <c:idx val="3"/>
          <c:order val="4"/>
          <c:tx>
            <c:strRef>
              <c:f>'Meldunek tygodniowy'!$C$139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tygodniowy'!$L$139:$U$139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C7-42EF-9C92-BF32AF2AF327}"/>
            </c:ext>
          </c:extLst>
        </c:ser>
        <c:ser>
          <c:idx val="4"/>
          <c:order val="5"/>
          <c:tx>
            <c:strRef>
              <c:f>'Meldunek tygodniowy'!$C$140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tygodniowy'!$L$140:$U$140</c:f>
              <c:numCache>
                <c:formatCode>#,##0</c:formatCode>
                <c:ptCount val="10"/>
                <c:pt idx="0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1C7-42EF-9C92-BF32AF2AF327}"/>
            </c:ext>
          </c:extLst>
        </c:ser>
        <c:ser>
          <c:idx val="5"/>
          <c:order val="6"/>
          <c:tx>
            <c:strRef>
              <c:f>'Meldunek tygodniowy'!$C$141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tygodniowy'!$L$141:$U$141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1C7-42EF-9C92-BF32AF2AF327}"/>
            </c:ext>
          </c:extLst>
        </c:ser>
        <c:ser>
          <c:idx val="6"/>
          <c:order val="7"/>
          <c:tx>
            <c:strRef>
              <c:f>'Meldunek tygodniowy'!$C$142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tygodniowy'!$L$142:$U$142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1C7-42EF-9C92-BF32AF2AF327}"/>
            </c:ext>
          </c:extLst>
        </c:ser>
        <c:ser>
          <c:idx val="7"/>
          <c:order val="8"/>
          <c:tx>
            <c:strRef>
              <c:f>'Meldunek tygodniowy'!$C$143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tygodniowy'!$L$143:$U$143</c:f>
              <c:numCache>
                <c:formatCode>#,##0</c:formatCode>
                <c:ptCount val="10"/>
                <c:pt idx="0">
                  <c:v>10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1C7-42EF-9C92-BF32AF2AF327}"/>
            </c:ext>
          </c:extLst>
        </c:ser>
        <c:ser>
          <c:idx val="9"/>
          <c:order val="9"/>
          <c:tx>
            <c:strRef>
              <c:f>'Meldunek tygodniowy'!$C$144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tygodniowy'!$L$144:$U$144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1C7-42EF-9C92-BF32AF2AF327}"/>
            </c:ext>
          </c:extLst>
        </c:ser>
        <c:ser>
          <c:idx val="10"/>
          <c:order val="10"/>
          <c:tx>
            <c:strRef>
              <c:f>'Meldunek tygodniowy'!$C$145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tygodniowy'!$L$145:$U$145</c:f>
              <c:numCache>
                <c:formatCode>#,##0</c:formatCode>
                <c:ptCount val="10"/>
                <c:pt idx="0">
                  <c:v>784</c:v>
                </c:pt>
                <c:pt idx="2">
                  <c:v>236</c:v>
                </c:pt>
                <c:pt idx="3">
                  <c:v>9</c:v>
                </c:pt>
                <c:pt idx="4">
                  <c:v>49</c:v>
                </c:pt>
                <c:pt idx="5">
                  <c:v>67</c:v>
                </c:pt>
                <c:pt idx="6">
                  <c:v>20</c:v>
                </c:pt>
                <c:pt idx="7">
                  <c:v>0</c:v>
                </c:pt>
                <c:pt idx="8">
                  <c:v>49</c:v>
                </c:pt>
                <c:pt idx="9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1C7-42EF-9C92-BF32AF2AF327}"/>
            </c:ext>
          </c:extLst>
        </c:ser>
        <c:ser>
          <c:idx val="11"/>
          <c:order val="11"/>
          <c:tx>
            <c:strRef>
              <c:f>'Meldunek tygodniowy'!$C$146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tygodniowy'!$L$146:$U$146</c:f>
              <c:numCache>
                <c:formatCode>#,##0</c:formatCode>
                <c:ptCount val="10"/>
                <c:pt idx="0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1C7-42EF-9C92-BF32AF2AF327}"/>
            </c:ext>
          </c:extLst>
        </c:ser>
        <c:ser>
          <c:idx val="12"/>
          <c:order val="12"/>
          <c:tx>
            <c:strRef>
              <c:f>'Meldunek tygodniowy'!$C$147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tygodniowy'!$L$147:$U$147</c:f>
              <c:numCache>
                <c:formatCode>#,##0</c:formatCode>
                <c:ptCount val="10"/>
                <c:pt idx="0">
                  <c:v>3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1C7-42EF-9C92-BF32AF2AF327}"/>
            </c:ext>
          </c:extLst>
        </c:ser>
        <c:ser>
          <c:idx val="13"/>
          <c:order val="13"/>
          <c:tx>
            <c:strRef>
              <c:f>'Meldunek tygodniowy'!$C$148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tygodniowy'!$L$148:$U$148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1C7-42EF-9C92-BF32AF2AF327}"/>
            </c:ext>
          </c:extLst>
        </c:ser>
        <c:ser>
          <c:idx val="14"/>
          <c:order val="14"/>
          <c:tx>
            <c:strRef>
              <c:f>'Meldunek tygodniowy'!$C$149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tygodniowy'!$L$149:$U$149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1C7-42EF-9C92-BF32AF2AF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212748600"/>
        <c:axId val="212745072"/>
        <c:axId val="0"/>
      </c:bar3DChart>
      <c:catAx>
        <c:axId val="212748600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12745072"/>
        <c:crosses val="autoZero"/>
        <c:auto val="1"/>
        <c:lblAlgn val="ctr"/>
        <c:lblOffset val="100"/>
        <c:noMultiLvlLbl val="0"/>
      </c:catAx>
      <c:valAx>
        <c:axId val="21274507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12748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tygodniowy'!$C$269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tygodniowy'!$G$267:$J$268,'Meldunek tygodniowy'!$K$267:$N$268,'Meldunek tygodniowy'!$O$267:$R$268)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tygodniowy'!$G$269:$R$269</c:f>
              <c:numCache>
                <c:formatCode>General</c:formatCode>
                <c:ptCount val="12"/>
                <c:pt idx="0">
                  <c:v>39</c:v>
                </c:pt>
                <c:pt idx="2">
                  <c:v>112</c:v>
                </c:pt>
                <c:pt idx="4">
                  <c:v>14</c:v>
                </c:pt>
                <c:pt idx="6">
                  <c:v>51</c:v>
                </c:pt>
                <c:pt idx="8">
                  <c:v>5</c:v>
                </c:pt>
                <c:pt idx="1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8F-47D6-AC66-DB828F586779}"/>
            </c:ext>
          </c:extLst>
        </c:ser>
        <c:ser>
          <c:idx val="1"/>
          <c:order val="1"/>
          <c:tx>
            <c:strRef>
              <c:f>'Meldunek tygodniowy'!$C$270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tygodniowy'!$G$267:$J$268,'Meldunek tygodniowy'!$K$267:$N$268,'Meldunek tygodniowy'!$O$267:$R$268)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tygodniowy'!$G$270:$R$270</c:f>
              <c:numCache>
                <c:formatCode>General</c:formatCode>
                <c:ptCount val="12"/>
                <c:pt idx="0">
                  <c:v>18</c:v>
                </c:pt>
                <c:pt idx="2">
                  <c:v>19</c:v>
                </c:pt>
                <c:pt idx="4">
                  <c:v>5</c:v>
                </c:pt>
                <c:pt idx="6">
                  <c:v>8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8F-47D6-AC66-DB828F586779}"/>
            </c:ext>
          </c:extLst>
        </c:ser>
        <c:ser>
          <c:idx val="2"/>
          <c:order val="2"/>
          <c:tx>
            <c:strRef>
              <c:f>'Meldunek tygodniowy'!$C$271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tygodniowy'!$G$267:$J$268,'Meldunek tygodniowy'!$K$267:$N$268,'Meldunek tygodniowy'!$O$267:$R$268)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tygodniowy'!$G$271:$R$271</c:f>
              <c:numCache>
                <c:formatCode>General</c:formatCode>
                <c:ptCount val="12"/>
                <c:pt idx="0">
                  <c:v>7</c:v>
                </c:pt>
                <c:pt idx="2">
                  <c:v>15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8F-47D6-AC66-DB828F586779}"/>
            </c:ext>
          </c:extLst>
        </c:ser>
        <c:ser>
          <c:idx val="3"/>
          <c:order val="3"/>
          <c:tx>
            <c:strRef>
              <c:f>'Meldunek tygodniowy'!$C$272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tygodniowy'!$G$267:$J$268,'Meldunek tygodniowy'!$K$267:$N$268,'Meldunek tygodniowy'!$O$267:$R$268)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tygodniowy'!$G$272:$R$272</c:f>
              <c:numCache>
                <c:formatCode>General</c:formatCode>
                <c:ptCount val="12"/>
                <c:pt idx="0">
                  <c:v>2</c:v>
                </c:pt>
                <c:pt idx="2">
                  <c:v>8</c:v>
                </c:pt>
                <c:pt idx="4">
                  <c:v>1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8F-47D6-AC66-DB828F586779}"/>
            </c:ext>
          </c:extLst>
        </c:ser>
        <c:ser>
          <c:idx val="5"/>
          <c:order val="4"/>
          <c:tx>
            <c:strRef>
              <c:f>'Meldunek tygodniowy'!$C$273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tygodniowy'!$G$273:$R$273</c:f>
              <c:numCache>
                <c:formatCode>General</c:formatCode>
                <c:ptCount val="12"/>
                <c:pt idx="0">
                  <c:v>7</c:v>
                </c:pt>
                <c:pt idx="2">
                  <c:v>7</c:v>
                </c:pt>
                <c:pt idx="4">
                  <c:v>1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8F-47D6-AC66-DB828F586779}"/>
            </c:ext>
          </c:extLst>
        </c:ser>
        <c:ser>
          <c:idx val="4"/>
          <c:order val="5"/>
          <c:tx>
            <c:strRef>
              <c:f>'Meldunek tygodniowy'!$C$274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tygodniowy'!$G$267:$J$268,'Meldunek tygodniowy'!$K$267:$N$268,'Meldunek tygodniowy'!$O$267:$R$268)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tygodniowy'!$G$274:$R$274</c:f>
              <c:numCache>
                <c:formatCode>General</c:formatCode>
                <c:ptCount val="12"/>
                <c:pt idx="0">
                  <c:v>33</c:v>
                </c:pt>
                <c:pt idx="2">
                  <c:v>37</c:v>
                </c:pt>
                <c:pt idx="4">
                  <c:v>9</c:v>
                </c:pt>
                <c:pt idx="6">
                  <c:v>13</c:v>
                </c:pt>
                <c:pt idx="8">
                  <c:v>1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B8F-47D6-AC66-DB828F586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207217840"/>
        <c:axId val="207216664"/>
        <c:axId val="0"/>
      </c:bar3DChart>
      <c:catAx>
        <c:axId val="2072178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207216664"/>
        <c:crosses val="autoZero"/>
        <c:auto val="1"/>
        <c:lblAlgn val="ctr"/>
        <c:lblOffset val="100"/>
        <c:noMultiLvlLbl val="0"/>
      </c:catAx>
      <c:valAx>
        <c:axId val="207216664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2072178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01.04.2019 - 30.04.2019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17907</c:v>
                </c:pt>
                <c:pt idx="1">
                  <c:v>11620</c:v>
                </c:pt>
                <c:pt idx="2">
                  <c:v>2821</c:v>
                </c:pt>
                <c:pt idx="3">
                  <c:v>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44-4B33-9198-5EADA47BE53F}"/>
            </c:ext>
          </c:extLst>
        </c:ser>
        <c:ser>
          <c:idx val="2"/>
          <c:order val="1"/>
          <c:tx>
            <c:strRef>
              <c:f>'Meldunek tygodniowy'!$G$25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01.04.2019 - 30.04.2019 r.</c:v>
                  </c:pt>
                </c:lvl>
              </c:multiLvlStrCache>
            </c:multiLvlStrRef>
          </c:cat>
          <c:val>
            <c:numRef>
              <c:f>('Meldunek tygodniowy'!$K$25,'Meldunek tygodniowy'!$M$25,'Meldunek tygodniowy'!$O$25,'Meldunek tygodniowy'!$Q$25)</c:f>
              <c:numCache>
                <c:formatCode>#,##0</c:formatCode>
                <c:ptCount val="4"/>
                <c:pt idx="0">
                  <c:v>1285</c:v>
                </c:pt>
                <c:pt idx="1">
                  <c:v>1659</c:v>
                </c:pt>
                <c:pt idx="2">
                  <c:v>193</c:v>
                </c:pt>
                <c:pt idx="3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44-4B33-9198-5EADA47BE53F}"/>
            </c:ext>
          </c:extLst>
        </c:ser>
        <c:ser>
          <c:idx val="4"/>
          <c:order val="2"/>
          <c:tx>
            <c:strRef>
              <c:f>'Meldunek tygodniowy'!$G$26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01.04.2019 - 30.04.2019 r.</c:v>
                  </c:pt>
                </c:lvl>
              </c:multiLvlStrCache>
            </c:multiLvlStrRef>
          </c:cat>
          <c:val>
            <c:numRef>
              <c:f>('Meldunek tygodniowy'!$K$26,'Meldunek tygodniowy'!$M$26,'Meldunek tygodniowy'!$O$26,'Meldunek tygodniowy'!$Q$26)</c:f>
              <c:numCache>
                <c:formatCode>#,##0</c:formatCode>
                <c:ptCount val="4"/>
                <c:pt idx="0">
                  <c:v>194</c:v>
                </c:pt>
                <c:pt idx="1">
                  <c:v>141</c:v>
                </c:pt>
                <c:pt idx="2">
                  <c:v>84</c:v>
                </c:pt>
                <c:pt idx="3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44-4B33-9198-5EADA47BE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7924288"/>
        <c:axId val="207925072"/>
        <c:axId val="0"/>
      </c:bar3DChart>
      <c:catAx>
        <c:axId val="207924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7925072"/>
        <c:crosses val="autoZero"/>
        <c:auto val="1"/>
        <c:lblAlgn val="ctr"/>
        <c:lblOffset val="100"/>
        <c:noMultiLvlLbl val="0"/>
      </c:catAx>
      <c:valAx>
        <c:axId val="2079250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079242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tygodniowy'!$D$193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tygodniowy'!$H$192:$K$192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tygodniowy'!$H$193:$K$193</c:f>
              <c:numCache>
                <c:formatCode>#,##0</c:formatCode>
                <c:ptCount val="4"/>
                <c:pt idx="0">
                  <c:v>65206</c:v>
                </c:pt>
                <c:pt idx="3">
                  <c:v>61682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B-4E33-A67E-768730A02DF3}"/>
            </c:ext>
          </c:extLst>
        </c:ser>
        <c:ser>
          <c:idx val="1"/>
          <c:order val="1"/>
          <c:tx>
            <c:strRef>
              <c:f>'Meldunek tygodniowy'!$D$194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tygodniowy'!$H$192:$K$192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tygodniowy'!$H$194:$K$194</c:f>
              <c:numCache>
                <c:formatCode>#,##0</c:formatCode>
                <c:ptCount val="4"/>
                <c:pt idx="0">
                  <c:v>2399</c:v>
                </c:pt>
                <c:pt idx="3">
                  <c:v>2369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5B-4E33-A67E-768730A02DF3}"/>
            </c:ext>
          </c:extLst>
        </c:ser>
        <c:ser>
          <c:idx val="0"/>
          <c:order val="2"/>
          <c:tx>
            <c:strRef>
              <c:f>'Meldunek tygodniowy'!$D$195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tygodniowy'!$H$192:$K$192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tygodniowy'!$H$195:$K$195</c:f>
              <c:numCache>
                <c:formatCode>#,##0</c:formatCode>
                <c:ptCount val="4"/>
                <c:pt idx="0">
                  <c:v>1468</c:v>
                </c:pt>
                <c:pt idx="3">
                  <c:v>1508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5B-4E33-A67E-768730A02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7929384"/>
        <c:axId val="207922720"/>
        <c:axId val="171809960"/>
      </c:bar3DChart>
      <c:catAx>
        <c:axId val="207929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07922720"/>
        <c:crosses val="autoZero"/>
        <c:auto val="1"/>
        <c:lblAlgn val="ctr"/>
        <c:lblOffset val="100"/>
        <c:noMultiLvlLbl val="0"/>
      </c:catAx>
      <c:valAx>
        <c:axId val="207922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07929384"/>
        <c:crosses val="autoZero"/>
        <c:crossBetween val="between"/>
      </c:valAx>
      <c:serAx>
        <c:axId val="1718099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07922720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tygodniowy'!$G$56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tygodniowy'!$K$54:$K$55,'Meldunek tygodniowy'!$M$54:$M$55,'Meldunek tygodniowy'!$O$54:$O$55,'Meldunek tygodniowy'!$Q$54:$Q$55)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01.01.2019 - 30.04.2019 r.</c:v>
                  </c:pt>
                </c:lvl>
              </c:multiLvlStrCache>
            </c:multiLvlStrRef>
          </c:cat>
          <c:val>
            <c:numRef>
              <c:f>('Meldunek tygodniowy'!$K$56,'Meldunek tygodniowy'!$M$56,'Meldunek tygodniowy'!$O$56,'Meldunek tygodniowy'!$Q$56)</c:f>
              <c:numCache>
                <c:formatCode>#,##0</c:formatCode>
                <c:ptCount val="4"/>
                <c:pt idx="0">
                  <c:v>76500</c:v>
                </c:pt>
                <c:pt idx="1">
                  <c:v>43826</c:v>
                </c:pt>
                <c:pt idx="2">
                  <c:v>9837</c:v>
                </c:pt>
                <c:pt idx="3">
                  <c:v>2950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45-4AD5-AC3B-33E3773531BF}"/>
            </c:ext>
          </c:extLst>
        </c:ser>
        <c:ser>
          <c:idx val="2"/>
          <c:order val="1"/>
          <c:tx>
            <c:strRef>
              <c:f>'Meldunek tygodniowy'!$G$57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tygodniowy'!$K$54:$K$55,'Meldunek tygodniowy'!$M$54:$M$55,'Meldunek tygodniowy'!$O$54:$O$55,'Meldunek tygodniowy'!$Q$54:$Q$55)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01.01.2019 - 30.04.2019 r.</c:v>
                  </c:pt>
                </c:lvl>
              </c:multiLvlStrCache>
            </c:multiLvlStrRef>
          </c:cat>
          <c:val>
            <c:numRef>
              <c:f>('Meldunek tygodniowy'!$K$57,'Meldunek tygodniowy'!$M$57,'Meldunek tygodniowy'!$O$57,'Meldunek tygodniowy'!$Q$57)</c:f>
              <c:numCache>
                <c:formatCode>#,##0</c:formatCode>
                <c:ptCount val="4"/>
                <c:pt idx="0">
                  <c:v>5892</c:v>
                </c:pt>
                <c:pt idx="1">
                  <c:v>5306</c:v>
                </c:pt>
                <c:pt idx="2">
                  <c:v>773</c:v>
                </c:pt>
                <c:pt idx="3">
                  <c:v>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45-4AD5-AC3B-33E3773531BF}"/>
            </c:ext>
          </c:extLst>
        </c:ser>
        <c:ser>
          <c:idx val="4"/>
          <c:order val="2"/>
          <c:tx>
            <c:strRef>
              <c:f>'Meldunek tygodniowy'!$G$58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tygodniowy'!$K$54:$K$55,'Meldunek tygodniowy'!$M$54:$M$55,'Meldunek tygodniowy'!$O$54:$O$55,'Meldunek tygodniowy'!$Q$54:$Q$55)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01.01.2019 - 30.04.2019 r.</c:v>
                  </c:pt>
                </c:lvl>
              </c:multiLvlStrCache>
            </c:multiLvlStrRef>
          </c:cat>
          <c:val>
            <c:numRef>
              <c:f>('Meldunek tygodniowy'!$K$58,'Meldunek tygodniowy'!$M$58,'Meldunek tygodniowy'!$O$58,'Meldunek tygodniowy'!$Q$58)</c:f>
              <c:numCache>
                <c:formatCode>#,##0</c:formatCode>
                <c:ptCount val="4"/>
                <c:pt idx="0">
                  <c:v>771</c:v>
                </c:pt>
                <c:pt idx="1">
                  <c:v>490</c:v>
                </c:pt>
                <c:pt idx="2">
                  <c:v>291</c:v>
                </c:pt>
                <c:pt idx="3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45-4AD5-AC3B-33E377353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7923504"/>
        <c:axId val="207924680"/>
        <c:axId val="0"/>
      </c:bar3DChart>
      <c:catAx>
        <c:axId val="207923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7924680"/>
        <c:crosses val="autoZero"/>
        <c:auto val="1"/>
        <c:lblAlgn val="ctr"/>
        <c:lblOffset val="100"/>
        <c:noMultiLvlLbl val="0"/>
      </c:catAx>
      <c:valAx>
        <c:axId val="2079246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0792350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310</xdr:row>
      <xdr:rowOff>67235</xdr:rowOff>
    </xdr:from>
    <xdr:to>
      <xdr:col>23</xdr:col>
      <xdr:colOff>257735</xdr:colOff>
      <xdr:row>330</xdr:row>
      <xdr:rowOff>112059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441</xdr:row>
      <xdr:rowOff>0</xdr:rowOff>
    </xdr:from>
    <xdr:to>
      <xdr:col>23</xdr:col>
      <xdr:colOff>9525</xdr:colOff>
      <xdr:row>454</xdr:row>
      <xdr:rowOff>0</xdr:rowOff>
    </xdr:to>
    <xdr:graphicFrame macro="">
      <xdr:nvGraphicFramePr>
        <xdr:cNvPr id="35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151</xdr:row>
      <xdr:rowOff>69397</xdr:rowOff>
    </xdr:from>
    <xdr:to>
      <xdr:col>23</xdr:col>
      <xdr:colOff>1</xdr:colOff>
      <xdr:row>173</xdr:row>
      <xdr:rowOff>123825</xdr:rowOff>
    </xdr:to>
    <xdr:graphicFrame macro="">
      <xdr:nvGraphicFramePr>
        <xdr:cNvPr id="38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275</xdr:row>
      <xdr:rowOff>142193</xdr:rowOff>
    </xdr:from>
    <xdr:to>
      <xdr:col>23</xdr:col>
      <xdr:colOff>238126</xdr:colOff>
      <xdr:row>294</xdr:row>
      <xdr:rowOff>161925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28</xdr:row>
      <xdr:rowOff>9526</xdr:rowOff>
    </xdr:from>
    <xdr:to>
      <xdr:col>23</xdr:col>
      <xdr:colOff>9525</xdr:colOff>
      <xdr:row>42</xdr:row>
      <xdr:rowOff>180976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197</xdr:row>
      <xdr:rowOff>1</xdr:rowOff>
    </xdr:from>
    <xdr:to>
      <xdr:col>21</xdr:col>
      <xdr:colOff>238125</xdr:colOff>
      <xdr:row>212</xdr:row>
      <xdr:rowOff>152401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379</xdr:row>
      <xdr:rowOff>0</xdr:rowOff>
    </xdr:from>
    <xdr:to>
      <xdr:col>20</xdr:col>
      <xdr:colOff>234084</xdr:colOff>
      <xdr:row>379</xdr:row>
      <xdr:rowOff>95250</xdr:rowOff>
    </xdr:to>
    <xdr:sp macro="" textlink="">
      <xdr:nvSpPr>
        <xdr:cNvPr id="10" name="pole tekstowe 9"/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303</xdr:row>
      <xdr:rowOff>0</xdr:rowOff>
    </xdr:from>
    <xdr:ext cx="184731" cy="264560"/>
    <xdr:sp macro="" textlink="">
      <xdr:nvSpPr>
        <xdr:cNvPr id="18" name="pole tekstowe 17"/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64</xdr:row>
      <xdr:rowOff>0</xdr:rowOff>
    </xdr:from>
    <xdr:to>
      <xdr:col>22</xdr:col>
      <xdr:colOff>266700</xdr:colOff>
      <xdr:row>77</xdr:row>
      <xdr:rowOff>9525</xdr:rowOff>
    </xdr:to>
    <xdr:graphicFrame macro="">
      <xdr:nvGraphicFramePr>
        <xdr:cNvPr id="34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333</xdr:row>
      <xdr:rowOff>31751</xdr:rowOff>
    </xdr:from>
    <xdr:to>
      <xdr:col>25</xdr:col>
      <xdr:colOff>21167</xdr:colOff>
      <xdr:row>354</xdr:row>
      <xdr:rowOff>0</xdr:rowOff>
    </xdr:to>
    <xdr:sp macro="" textlink="">
      <xdr:nvSpPr>
        <xdr:cNvPr id="6" name="Prostokąt 5"/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371</xdr:row>
      <xdr:rowOff>0</xdr:rowOff>
    </xdr:from>
    <xdr:to>
      <xdr:col>25</xdr:col>
      <xdr:colOff>10584</xdr:colOff>
      <xdr:row>379</xdr:row>
      <xdr:rowOff>0</xdr:rowOff>
    </xdr:to>
    <xdr:sp macro="" textlink="">
      <xdr:nvSpPr>
        <xdr:cNvPr id="22" name="Prostokąt 21"/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409</xdr:row>
      <xdr:rowOff>190499</xdr:rowOff>
    </xdr:from>
    <xdr:to>
      <xdr:col>25</xdr:col>
      <xdr:colOff>10584</xdr:colOff>
      <xdr:row>425</xdr:row>
      <xdr:rowOff>169332</xdr:rowOff>
    </xdr:to>
    <xdr:sp macro="" textlink="">
      <xdr:nvSpPr>
        <xdr:cNvPr id="23" name="Prostokąt 22"/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455</xdr:row>
      <xdr:rowOff>0</xdr:rowOff>
    </xdr:from>
    <xdr:to>
      <xdr:col>25</xdr:col>
      <xdr:colOff>10584</xdr:colOff>
      <xdr:row>465</xdr:row>
      <xdr:rowOff>0</xdr:rowOff>
    </xdr:to>
    <xdr:sp macro="" textlink="">
      <xdr:nvSpPr>
        <xdr:cNvPr id="24" name="Prostokąt 23"/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86</xdr:row>
      <xdr:rowOff>0</xdr:rowOff>
    </xdr:from>
    <xdr:to>
      <xdr:col>25</xdr:col>
      <xdr:colOff>10584</xdr:colOff>
      <xdr:row>129</xdr:row>
      <xdr:rowOff>0</xdr:rowOff>
    </xdr:to>
    <xdr:sp macro="" textlink="">
      <xdr:nvSpPr>
        <xdr:cNvPr id="25" name="Prostokąt 24"/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178</xdr:row>
      <xdr:rowOff>0</xdr:rowOff>
    </xdr:from>
    <xdr:to>
      <xdr:col>25</xdr:col>
      <xdr:colOff>10584</xdr:colOff>
      <xdr:row>187</xdr:row>
      <xdr:rowOff>0</xdr:rowOff>
    </xdr:to>
    <xdr:sp macro="" textlink="">
      <xdr:nvSpPr>
        <xdr:cNvPr id="26" name="Prostokąt 25"/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214</xdr:row>
      <xdr:rowOff>0</xdr:rowOff>
    </xdr:from>
    <xdr:to>
      <xdr:col>25</xdr:col>
      <xdr:colOff>10584</xdr:colOff>
      <xdr:row>220</xdr:row>
      <xdr:rowOff>0</xdr:rowOff>
    </xdr:to>
    <xdr:sp macro="" textlink="">
      <xdr:nvSpPr>
        <xdr:cNvPr id="30" name="Prostokąt 29"/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242</xdr:row>
      <xdr:rowOff>0</xdr:rowOff>
    </xdr:from>
    <xdr:to>
      <xdr:col>25</xdr:col>
      <xdr:colOff>10584</xdr:colOff>
      <xdr:row>246</xdr:row>
      <xdr:rowOff>0</xdr:rowOff>
    </xdr:to>
    <xdr:sp macro="" textlink="">
      <xdr:nvSpPr>
        <xdr:cNvPr id="31" name="Prostokąt 30"/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469</xdr:row>
      <xdr:rowOff>190499</xdr:rowOff>
    </xdr:from>
    <xdr:to>
      <xdr:col>25</xdr:col>
      <xdr:colOff>10584</xdr:colOff>
      <xdr:row>495</xdr:row>
      <xdr:rowOff>21166</xdr:rowOff>
    </xdr:to>
    <xdr:sp macro="" textlink="">
      <xdr:nvSpPr>
        <xdr:cNvPr id="32" name="Prostokąt 31"/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Z507"/>
  <sheetViews>
    <sheetView showGridLines="0" tabSelected="1" topLeftCell="A43" zoomScale="85" zoomScaleNormal="85" zoomScaleSheetLayoutView="100" zoomScalePageLayoutView="70" workbookViewId="0">
      <selection activeCell="U56" sqref="U56"/>
    </sheetView>
  </sheetViews>
  <sheetFormatPr defaultColWidth="4.109375" defaultRowHeight="14.4" x14ac:dyDescent="0.3"/>
  <cols>
    <col min="1" max="24" width="5" style="3" customWidth="1"/>
    <col min="25" max="25" width="3.88671875" style="6" customWidth="1"/>
    <col min="26" max="16384" width="4.109375" style="3"/>
  </cols>
  <sheetData>
    <row r="1" spans="1:26" x14ac:dyDescent="0.3">
      <c r="T1" s="50"/>
      <c r="U1" s="51"/>
      <c r="V1" s="51"/>
      <c r="W1" s="51"/>
      <c r="X1" s="51"/>
      <c r="Y1" s="51"/>
      <c r="Z1" s="51"/>
    </row>
    <row r="2" spans="1:26" x14ac:dyDescent="0.3">
      <c r="Q2" s="5"/>
      <c r="T2" s="51"/>
      <c r="U2" s="51"/>
      <c r="V2" s="51"/>
      <c r="W2" s="51"/>
      <c r="X2" s="51"/>
      <c r="Y2" s="51"/>
      <c r="Z2" s="51"/>
    </row>
    <row r="3" spans="1:26" x14ac:dyDescent="0.3">
      <c r="T3" s="51"/>
      <c r="U3" s="51"/>
      <c r="V3" s="51"/>
      <c r="W3" s="51"/>
      <c r="X3" s="51"/>
      <c r="Y3" s="51"/>
      <c r="Z3" s="51"/>
    </row>
    <row r="4" spans="1:26" x14ac:dyDescent="0.3">
      <c r="T4" s="51"/>
      <c r="U4" s="51"/>
      <c r="V4" s="51"/>
      <c r="W4" s="51"/>
      <c r="X4" s="51"/>
      <c r="Y4" s="51"/>
      <c r="Z4" s="51"/>
    </row>
    <row r="5" spans="1:26" x14ac:dyDescent="0.3">
      <c r="E5" s="236" t="s">
        <v>63</v>
      </c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T5" s="51"/>
      <c r="U5" s="51"/>
      <c r="V5" s="51"/>
      <c r="W5" s="51"/>
      <c r="X5" s="51"/>
      <c r="Y5" s="51"/>
      <c r="Z5" s="51"/>
    </row>
    <row r="6" spans="1:26" x14ac:dyDescent="0.3"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T6" s="51"/>
      <c r="U6" s="51"/>
      <c r="V6" s="51"/>
      <c r="W6" s="51"/>
      <c r="X6" s="51"/>
      <c r="Y6" s="51"/>
      <c r="Z6" s="51"/>
    </row>
    <row r="7" spans="1:26" x14ac:dyDescent="0.3"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T7" s="51"/>
      <c r="U7" s="51"/>
      <c r="V7" s="51"/>
      <c r="W7" s="51"/>
      <c r="X7" s="51"/>
      <c r="Y7" s="51"/>
      <c r="Z7" s="51"/>
    </row>
    <row r="8" spans="1:26" x14ac:dyDescent="0.3"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T8" s="51"/>
      <c r="U8" s="51"/>
      <c r="V8" s="51"/>
      <c r="W8" s="51"/>
      <c r="X8" s="51"/>
      <c r="Y8" s="51"/>
      <c r="Z8" s="51"/>
    </row>
    <row r="9" spans="1:26" ht="19.2" x14ac:dyDescent="0.35">
      <c r="E9" s="206" t="str">
        <f>CONCATENATE("w okresie ",Arkusz18!A2," - ",Arkusz18!B2," r.")</f>
        <v>w okresie 01.04.2019 - 30.04.2019 r.</v>
      </c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T9" s="51"/>
      <c r="U9" s="51"/>
      <c r="V9" s="51"/>
      <c r="W9" s="51"/>
      <c r="X9" s="51"/>
      <c r="Y9" s="51"/>
      <c r="Z9" s="51"/>
    </row>
    <row r="10" spans="1:26" x14ac:dyDescent="0.3">
      <c r="T10" s="51"/>
      <c r="U10" s="51"/>
      <c r="V10" s="51"/>
      <c r="W10" s="51"/>
      <c r="X10" s="51"/>
      <c r="Y10" s="51"/>
      <c r="Z10" s="51"/>
    </row>
    <row r="11" spans="1:26" x14ac:dyDescent="0.3">
      <c r="T11" s="51"/>
      <c r="U11" s="51"/>
      <c r="V11" s="51"/>
      <c r="W11" s="51"/>
      <c r="X11" s="51"/>
      <c r="Y11" s="51"/>
      <c r="Z11" s="51"/>
    </row>
    <row r="12" spans="1:26" x14ac:dyDescent="0.3">
      <c r="T12" s="51"/>
      <c r="U12" s="51"/>
      <c r="V12" s="51"/>
      <c r="W12" s="51"/>
      <c r="X12" s="51"/>
      <c r="Y12" s="51"/>
      <c r="Z12" s="51"/>
    </row>
    <row r="13" spans="1:26" x14ac:dyDescent="0.3">
      <c r="T13" s="51"/>
      <c r="U13" s="51"/>
      <c r="V13" s="51"/>
      <c r="W13" s="51"/>
      <c r="X13" s="51"/>
      <c r="Y13" s="51"/>
      <c r="Z13" s="51"/>
    </row>
    <row r="14" spans="1:26" x14ac:dyDescent="0.3">
      <c r="T14" s="51"/>
      <c r="U14" s="51"/>
      <c r="V14" s="51"/>
      <c r="W14" s="51"/>
      <c r="X14" s="51"/>
      <c r="Y14" s="51"/>
      <c r="Z14" s="51"/>
    </row>
    <row r="15" spans="1:26" ht="18" x14ac:dyDescent="0.3">
      <c r="A15" s="8" t="s">
        <v>67</v>
      </c>
      <c r="T15" s="51"/>
      <c r="U15" s="51"/>
      <c r="V15" s="51"/>
      <c r="W15" s="51"/>
      <c r="X15" s="51"/>
      <c r="Y15" s="51"/>
      <c r="Z15" s="51"/>
    </row>
    <row r="16" spans="1:26" ht="18" x14ac:dyDescent="0.3">
      <c r="A16" s="8"/>
    </row>
    <row r="18" spans="1:26" x14ac:dyDescent="0.3">
      <c r="A18" s="145" t="s">
        <v>137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</row>
    <row r="19" spans="1:26" x14ac:dyDescent="0.3">
      <c r="A19" s="145"/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</row>
    <row r="20" spans="1:26" x14ac:dyDescent="0.3">
      <c r="A20" s="145"/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</row>
    <row r="21" spans="1:26" ht="15" thickBot="1" x14ac:dyDescent="0.3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6" ht="28.5" customHeight="1" x14ac:dyDescent="0.3">
      <c r="G22" s="84" t="s">
        <v>2</v>
      </c>
      <c r="H22" s="85"/>
      <c r="I22" s="85"/>
      <c r="J22" s="85"/>
      <c r="K22" s="85" t="s">
        <v>3</v>
      </c>
      <c r="L22" s="85"/>
      <c r="M22" s="88" t="str">
        <f>CONCATENATE("decyzje ",Arkusz18!A2," - ",Arkusz18!B2," r.")</f>
        <v>decyzje 01.04.2019 - 30.04.2019 r.</v>
      </c>
      <c r="N22" s="88"/>
      <c r="O22" s="88"/>
      <c r="P22" s="88"/>
      <c r="Q22" s="88"/>
      <c r="R22" s="89"/>
    </row>
    <row r="23" spans="1:26" ht="60" customHeight="1" x14ac:dyDescent="0.3">
      <c r="G23" s="86"/>
      <c r="H23" s="87"/>
      <c r="I23" s="87"/>
      <c r="J23" s="87"/>
      <c r="K23" s="87"/>
      <c r="L23" s="87"/>
      <c r="M23" s="90" t="s">
        <v>23</v>
      </c>
      <c r="N23" s="90"/>
      <c r="O23" s="90" t="s">
        <v>24</v>
      </c>
      <c r="P23" s="90"/>
      <c r="Q23" s="90" t="s">
        <v>25</v>
      </c>
      <c r="R23" s="103"/>
    </row>
    <row r="24" spans="1:26" x14ac:dyDescent="0.3">
      <c r="G24" s="210" t="s">
        <v>32</v>
      </c>
      <c r="H24" s="211"/>
      <c r="I24" s="211"/>
      <c r="J24" s="211"/>
      <c r="K24" s="172">
        <f>Arkusz9!B5</f>
        <v>17907</v>
      </c>
      <c r="L24" s="172"/>
      <c r="M24" s="107">
        <f>Arkusz9!B3</f>
        <v>11620</v>
      </c>
      <c r="N24" s="107"/>
      <c r="O24" s="107">
        <f>Arkusz9!B2</f>
        <v>2821</v>
      </c>
      <c r="P24" s="107"/>
      <c r="Q24" s="107">
        <f>Arkusz9!B4</f>
        <v>749</v>
      </c>
      <c r="R24" s="108"/>
    </row>
    <row r="25" spans="1:26" x14ac:dyDescent="0.3">
      <c r="G25" s="251" t="s">
        <v>33</v>
      </c>
      <c r="H25" s="252"/>
      <c r="I25" s="252"/>
      <c r="J25" s="252"/>
      <c r="K25" s="250">
        <f>Arkusz9!B13</f>
        <v>1285</v>
      </c>
      <c r="L25" s="250"/>
      <c r="M25" s="214">
        <f>Arkusz9!B11</f>
        <v>1659</v>
      </c>
      <c r="N25" s="214"/>
      <c r="O25" s="214">
        <f>Arkusz9!B10</f>
        <v>193</v>
      </c>
      <c r="P25" s="214"/>
      <c r="Q25" s="214">
        <f>Arkusz9!B12</f>
        <v>70</v>
      </c>
      <c r="R25" s="215"/>
    </row>
    <row r="26" spans="1:26" ht="15" thickBot="1" x14ac:dyDescent="0.35">
      <c r="G26" s="96" t="s">
        <v>22</v>
      </c>
      <c r="H26" s="97"/>
      <c r="I26" s="97"/>
      <c r="J26" s="97"/>
      <c r="K26" s="209">
        <f>Arkusz9!B9</f>
        <v>194</v>
      </c>
      <c r="L26" s="209"/>
      <c r="M26" s="207">
        <f>Arkusz9!B7</f>
        <v>141</v>
      </c>
      <c r="N26" s="207"/>
      <c r="O26" s="207">
        <f>Arkusz9!B6</f>
        <v>84</v>
      </c>
      <c r="P26" s="207"/>
      <c r="Q26" s="207">
        <f>Arkusz9!B8</f>
        <v>37</v>
      </c>
      <c r="R26" s="208"/>
    </row>
    <row r="27" spans="1:26" ht="15" thickBot="1" x14ac:dyDescent="0.35">
      <c r="G27" s="212" t="s">
        <v>69</v>
      </c>
      <c r="H27" s="213"/>
      <c r="I27" s="213"/>
      <c r="J27" s="213"/>
      <c r="K27" s="216">
        <f>SUM(K24:K26)</f>
        <v>19386</v>
      </c>
      <c r="L27" s="216"/>
      <c r="M27" s="216">
        <f>SUM(M24:M26)</f>
        <v>13420</v>
      </c>
      <c r="N27" s="216"/>
      <c r="O27" s="216">
        <f>SUM(O24:O26)</f>
        <v>3098</v>
      </c>
      <c r="P27" s="216"/>
      <c r="Q27" s="216">
        <f>SUM(Q24:Q26)</f>
        <v>856</v>
      </c>
      <c r="R27" s="253"/>
    </row>
    <row r="31" spans="1:26" x14ac:dyDescent="0.3">
      <c r="V31" s="11"/>
      <c r="W31" s="11"/>
      <c r="Z31" s="11"/>
    </row>
    <row r="37" spans="7:26" x14ac:dyDescent="0.3">
      <c r="V37" s="24"/>
      <c r="W37" s="24"/>
      <c r="X37" s="24"/>
      <c r="Y37" s="25"/>
      <c r="Z37" s="24"/>
    </row>
    <row r="38" spans="7:26" x14ac:dyDescent="0.3">
      <c r="V38" s="24"/>
      <c r="W38" s="24"/>
      <c r="X38" s="24"/>
      <c r="Y38" s="25"/>
      <c r="Z38" s="24"/>
    </row>
    <row r="39" spans="7:26" x14ac:dyDescent="0.3">
      <c r="V39" s="24"/>
      <c r="W39" s="24"/>
      <c r="X39" s="24"/>
      <c r="Y39" s="25"/>
      <c r="Z39" s="24"/>
    </row>
    <row r="40" spans="7:26" x14ac:dyDescent="0.3">
      <c r="V40" s="24"/>
      <c r="W40" s="24"/>
      <c r="X40" s="24"/>
      <c r="Y40" s="25"/>
      <c r="Z40" s="24"/>
    </row>
    <row r="41" spans="7:26" x14ac:dyDescent="0.3">
      <c r="V41" s="24"/>
      <c r="W41" s="24"/>
      <c r="X41" s="24"/>
      <c r="Y41" s="25"/>
      <c r="Z41" s="24"/>
    </row>
    <row r="42" spans="7:26" x14ac:dyDescent="0.3">
      <c r="V42" s="24"/>
      <c r="W42" s="24"/>
      <c r="X42" s="24"/>
      <c r="Y42" s="25"/>
      <c r="Z42" s="24"/>
    </row>
    <row r="43" spans="7:26" x14ac:dyDescent="0.3">
      <c r="V43" s="24"/>
      <c r="W43" s="24"/>
      <c r="X43" s="24"/>
      <c r="Y43" s="25"/>
      <c r="Z43" s="24"/>
    </row>
    <row r="44" spans="7:26" x14ac:dyDescent="0.3">
      <c r="V44" s="24"/>
      <c r="W44" s="24"/>
      <c r="X44" s="24"/>
      <c r="Y44" s="25"/>
      <c r="Z44" s="24"/>
    </row>
    <row r="45" spans="7:26" ht="15" thickBot="1" x14ac:dyDescent="0.35">
      <c r="V45" s="24"/>
      <c r="W45" s="24"/>
      <c r="X45" s="24"/>
      <c r="Y45" s="25"/>
      <c r="Z45" s="24"/>
    </row>
    <row r="46" spans="7:26" ht="63.75" customHeight="1" x14ac:dyDescent="0.3">
      <c r="G46" s="72" t="s">
        <v>2</v>
      </c>
      <c r="H46" s="73"/>
      <c r="I46" s="73"/>
      <c r="J46" s="73"/>
      <c r="K46" s="73"/>
      <c r="L46" s="73"/>
      <c r="M46" s="73"/>
      <c r="N46" s="73"/>
      <c r="O46" s="76" t="s">
        <v>3</v>
      </c>
      <c r="P46" s="76"/>
      <c r="Q46" s="67" t="s">
        <v>74</v>
      </c>
      <c r="R46" s="68"/>
      <c r="U46" s="24"/>
      <c r="V46" s="24"/>
      <c r="W46" s="24"/>
      <c r="X46" s="24"/>
      <c r="Y46" s="25"/>
    </row>
    <row r="47" spans="7:26" x14ac:dyDescent="0.3">
      <c r="G47" s="74"/>
      <c r="H47" s="75"/>
      <c r="I47" s="75"/>
      <c r="J47" s="75"/>
      <c r="K47" s="75"/>
      <c r="L47" s="75"/>
      <c r="M47" s="75"/>
      <c r="N47" s="75"/>
      <c r="O47" s="77"/>
      <c r="P47" s="77"/>
      <c r="Q47" s="69"/>
      <c r="R47" s="70"/>
      <c r="U47" s="24"/>
      <c r="V47" s="24"/>
      <c r="W47" s="24"/>
      <c r="X47" s="24"/>
      <c r="Y47" s="25"/>
    </row>
    <row r="48" spans="7:26" x14ac:dyDescent="0.3">
      <c r="G48" s="78" t="s">
        <v>70</v>
      </c>
      <c r="H48" s="79"/>
      <c r="I48" s="79"/>
      <c r="J48" s="79"/>
      <c r="K48" s="79"/>
      <c r="L48" s="79"/>
      <c r="M48" s="79"/>
      <c r="N48" s="79"/>
      <c r="O48" s="80">
        <f>Arkusz10!A2</f>
        <v>520</v>
      </c>
      <c r="P48" s="80"/>
      <c r="Q48" s="57">
        <f>Arkusz10!A3</f>
        <v>625</v>
      </c>
      <c r="R48" s="58"/>
      <c r="U48" s="24"/>
      <c r="V48" s="24"/>
      <c r="W48" s="24"/>
      <c r="X48" s="24"/>
      <c r="Y48" s="25"/>
    </row>
    <row r="49" spans="7:26" x14ac:dyDescent="0.3">
      <c r="G49" s="81" t="s">
        <v>71</v>
      </c>
      <c r="H49" s="82"/>
      <c r="I49" s="82"/>
      <c r="J49" s="82"/>
      <c r="K49" s="82"/>
      <c r="L49" s="82"/>
      <c r="M49" s="82"/>
      <c r="N49" s="82"/>
      <c r="O49" s="83">
        <f>Arkusz10!A4</f>
        <v>69</v>
      </c>
      <c r="P49" s="83"/>
      <c r="Q49" s="63">
        <f>Arkusz10!A5</f>
        <v>134</v>
      </c>
      <c r="R49" s="64"/>
      <c r="U49" s="24"/>
      <c r="V49" s="24"/>
      <c r="W49" s="24"/>
      <c r="X49" s="24"/>
      <c r="Y49" s="25"/>
    </row>
    <row r="50" spans="7:26" x14ac:dyDescent="0.3">
      <c r="G50" s="78" t="s">
        <v>72</v>
      </c>
      <c r="H50" s="79"/>
      <c r="I50" s="79"/>
      <c r="J50" s="79"/>
      <c r="K50" s="79"/>
      <c r="L50" s="79"/>
      <c r="M50" s="79"/>
      <c r="N50" s="79"/>
      <c r="O50" s="80">
        <f>Arkusz10!A6</f>
        <v>21</v>
      </c>
      <c r="P50" s="80"/>
      <c r="Q50" s="57">
        <f>Arkusz10!A7</f>
        <v>30</v>
      </c>
      <c r="R50" s="58"/>
      <c r="U50" s="24"/>
      <c r="V50" s="24"/>
      <c r="W50" s="24"/>
      <c r="X50" s="24"/>
      <c r="Y50" s="25"/>
    </row>
    <row r="51" spans="7:26" ht="15" thickBot="1" x14ac:dyDescent="0.35">
      <c r="G51" s="99" t="s">
        <v>73</v>
      </c>
      <c r="H51" s="100"/>
      <c r="I51" s="100"/>
      <c r="J51" s="100"/>
      <c r="K51" s="100"/>
      <c r="L51" s="100"/>
      <c r="M51" s="100"/>
      <c r="N51" s="100"/>
      <c r="O51" s="98">
        <f>Arkusz10!A8</f>
        <v>2</v>
      </c>
      <c r="P51" s="98"/>
      <c r="Q51" s="59">
        <f>Arkusz10!A9</f>
        <v>4</v>
      </c>
      <c r="R51" s="60"/>
      <c r="U51" s="24"/>
      <c r="V51" s="24"/>
      <c r="W51" s="24"/>
      <c r="X51" s="24"/>
      <c r="Y51" s="25"/>
    </row>
    <row r="52" spans="7:26" ht="15" thickBot="1" x14ac:dyDescent="0.35">
      <c r="G52" s="101" t="s">
        <v>69</v>
      </c>
      <c r="H52" s="102"/>
      <c r="I52" s="102"/>
      <c r="J52" s="102"/>
      <c r="K52" s="102"/>
      <c r="L52" s="102"/>
      <c r="M52" s="102"/>
      <c r="N52" s="102"/>
      <c r="O52" s="65">
        <f>SUM(O48:O51)</f>
        <v>612</v>
      </c>
      <c r="P52" s="65"/>
      <c r="Q52" s="61">
        <f>SUM(Q48:Q51)</f>
        <v>793</v>
      </c>
      <c r="R52" s="62"/>
      <c r="U52" s="24"/>
      <c r="V52" s="24"/>
      <c r="W52" s="24"/>
      <c r="X52" s="24"/>
      <c r="Y52" s="25"/>
    </row>
    <row r="53" spans="7:26" ht="15" thickBot="1" x14ac:dyDescent="0.35">
      <c r="V53" s="24"/>
      <c r="W53" s="24"/>
      <c r="X53" s="24"/>
      <c r="Y53" s="25"/>
      <c r="Z53" s="24"/>
    </row>
    <row r="54" spans="7:26" ht="33" customHeight="1" x14ac:dyDescent="0.3">
      <c r="G54" s="84" t="s">
        <v>2</v>
      </c>
      <c r="H54" s="85"/>
      <c r="I54" s="85"/>
      <c r="J54" s="85"/>
      <c r="K54" s="85" t="s">
        <v>3</v>
      </c>
      <c r="L54" s="85"/>
      <c r="M54" s="88" t="str">
        <f>CONCATENATE("decyzje ",Arkusz18!C2," - ",Arkusz18!B2," r.")</f>
        <v>decyzje 01.01.2019 - 30.04.2019 r.</v>
      </c>
      <c r="N54" s="88"/>
      <c r="O54" s="88"/>
      <c r="P54" s="88"/>
      <c r="Q54" s="88"/>
      <c r="R54" s="89"/>
      <c r="V54" s="24"/>
      <c r="W54" s="24"/>
      <c r="X54" s="24"/>
      <c r="Y54" s="25"/>
      <c r="Z54" s="24"/>
    </row>
    <row r="55" spans="7:26" ht="63.75" customHeight="1" x14ac:dyDescent="0.3">
      <c r="G55" s="86"/>
      <c r="H55" s="87"/>
      <c r="I55" s="87"/>
      <c r="J55" s="87"/>
      <c r="K55" s="87"/>
      <c r="L55" s="87"/>
      <c r="M55" s="90" t="s">
        <v>23</v>
      </c>
      <c r="N55" s="90"/>
      <c r="O55" s="90" t="s">
        <v>24</v>
      </c>
      <c r="P55" s="90"/>
      <c r="Q55" s="90" t="s">
        <v>25</v>
      </c>
      <c r="R55" s="103"/>
      <c r="V55" s="24"/>
      <c r="W55" s="24"/>
      <c r="X55" s="24"/>
      <c r="Y55" s="25"/>
      <c r="Z55" s="24"/>
    </row>
    <row r="56" spans="7:26" x14ac:dyDescent="0.3">
      <c r="G56" s="210" t="s">
        <v>32</v>
      </c>
      <c r="H56" s="211"/>
      <c r="I56" s="211"/>
      <c r="J56" s="211"/>
      <c r="K56" s="172">
        <f>Arkusz11!B5</f>
        <v>76500</v>
      </c>
      <c r="L56" s="172"/>
      <c r="M56" s="107">
        <f>Arkusz11!B3</f>
        <v>43826</v>
      </c>
      <c r="N56" s="107"/>
      <c r="O56" s="107">
        <f>Arkusz11!B2</f>
        <v>9837</v>
      </c>
      <c r="P56" s="107"/>
      <c r="Q56" s="107">
        <f>Arkusz11!B4</f>
        <v>2950</v>
      </c>
      <c r="R56" s="108"/>
      <c r="V56" s="24"/>
      <c r="W56" s="24"/>
      <c r="X56" s="24"/>
      <c r="Y56" s="25"/>
      <c r="Z56" s="24"/>
    </row>
    <row r="57" spans="7:26" x14ac:dyDescent="0.3">
      <c r="G57" s="251" t="s">
        <v>33</v>
      </c>
      <c r="H57" s="252"/>
      <c r="I57" s="252"/>
      <c r="J57" s="252"/>
      <c r="K57" s="250">
        <f>Arkusz11!B13</f>
        <v>5892</v>
      </c>
      <c r="L57" s="250"/>
      <c r="M57" s="214">
        <f>Arkusz11!B11</f>
        <v>5306</v>
      </c>
      <c r="N57" s="214"/>
      <c r="O57" s="214">
        <f>Arkusz11!B10</f>
        <v>773</v>
      </c>
      <c r="P57" s="214"/>
      <c r="Q57" s="214">
        <f>Arkusz11!B12</f>
        <v>305</v>
      </c>
      <c r="R57" s="215"/>
      <c r="V57" s="24"/>
      <c r="W57" s="24"/>
      <c r="X57" s="24"/>
      <c r="Y57" s="25"/>
      <c r="Z57" s="24"/>
    </row>
    <row r="58" spans="7:26" ht="15" thickBot="1" x14ac:dyDescent="0.35">
      <c r="G58" s="96" t="s">
        <v>22</v>
      </c>
      <c r="H58" s="97"/>
      <c r="I58" s="97"/>
      <c r="J58" s="97"/>
      <c r="K58" s="209">
        <f>Arkusz11!B9</f>
        <v>771</v>
      </c>
      <c r="L58" s="209"/>
      <c r="M58" s="207">
        <f>Arkusz11!B7</f>
        <v>490</v>
      </c>
      <c r="N58" s="207"/>
      <c r="O58" s="207">
        <f>Arkusz11!B6</f>
        <v>291</v>
      </c>
      <c r="P58" s="207"/>
      <c r="Q58" s="207">
        <f>Arkusz11!B8</f>
        <v>140</v>
      </c>
      <c r="R58" s="208"/>
      <c r="V58" s="24"/>
      <c r="W58" s="24"/>
      <c r="X58" s="24"/>
      <c r="Y58" s="25"/>
      <c r="Z58" s="24"/>
    </row>
    <row r="59" spans="7:26" ht="15" thickBot="1" x14ac:dyDescent="0.35">
      <c r="G59" s="212" t="s">
        <v>69</v>
      </c>
      <c r="H59" s="213"/>
      <c r="I59" s="213"/>
      <c r="J59" s="213"/>
      <c r="K59" s="216">
        <f>SUM(K56:L58)</f>
        <v>83163</v>
      </c>
      <c r="L59" s="216"/>
      <c r="M59" s="216">
        <f t="shared" ref="M59" si="0">SUM(M56:N58)</f>
        <v>49622</v>
      </c>
      <c r="N59" s="216"/>
      <c r="O59" s="216">
        <f t="shared" ref="O59" si="1">SUM(O56:P58)</f>
        <v>10901</v>
      </c>
      <c r="P59" s="216"/>
      <c r="Q59" s="216">
        <f t="shared" ref="Q59" si="2">SUM(Q56:R58)</f>
        <v>3395</v>
      </c>
      <c r="R59" s="253"/>
      <c r="V59" s="24"/>
      <c r="W59" s="24"/>
      <c r="X59" s="24"/>
      <c r="Y59" s="25"/>
      <c r="Z59" s="24"/>
    </row>
    <row r="60" spans="7:26" x14ac:dyDescent="0.3">
      <c r="V60" s="24"/>
      <c r="W60" s="24"/>
      <c r="X60" s="24"/>
      <c r="Y60" s="25"/>
      <c r="Z60" s="24"/>
    </row>
    <row r="61" spans="7:26" x14ac:dyDescent="0.3">
      <c r="V61" s="24"/>
      <c r="W61" s="24"/>
      <c r="X61" s="24"/>
      <c r="Y61" s="25"/>
      <c r="Z61" s="24"/>
    </row>
    <row r="62" spans="7:26" x14ac:dyDescent="0.3">
      <c r="V62" s="24"/>
      <c r="W62" s="24"/>
      <c r="X62" s="24"/>
      <c r="Y62" s="25"/>
      <c r="Z62" s="24"/>
    </row>
    <row r="64" spans="7:26" x14ac:dyDescent="0.3">
      <c r="N64" s="26"/>
      <c r="O64" s="26"/>
      <c r="P64" s="26"/>
      <c r="Q64" s="26"/>
      <c r="R64" s="26"/>
      <c r="S64" s="26"/>
      <c r="T64" s="26"/>
      <c r="U64" s="26"/>
      <c r="V64" s="27"/>
      <c r="W64" s="26"/>
      <c r="X64" s="28"/>
      <c r="Y64" s="29"/>
      <c r="Z64" s="28"/>
    </row>
    <row r="78" spans="7:18" ht="15" thickBot="1" x14ac:dyDescent="0.35"/>
    <row r="79" spans="7:18" ht="57.75" customHeight="1" x14ac:dyDescent="0.3">
      <c r="G79" s="72" t="s">
        <v>2</v>
      </c>
      <c r="H79" s="73"/>
      <c r="I79" s="73"/>
      <c r="J79" s="73"/>
      <c r="K79" s="73"/>
      <c r="L79" s="73"/>
      <c r="M79" s="73"/>
      <c r="N79" s="73"/>
      <c r="O79" s="76" t="s">
        <v>3</v>
      </c>
      <c r="P79" s="76"/>
      <c r="Q79" s="67" t="s">
        <v>74</v>
      </c>
      <c r="R79" s="68"/>
    </row>
    <row r="80" spans="7:18" x14ac:dyDescent="0.3">
      <c r="G80" s="74"/>
      <c r="H80" s="75"/>
      <c r="I80" s="75"/>
      <c r="J80" s="75"/>
      <c r="K80" s="75"/>
      <c r="L80" s="75"/>
      <c r="M80" s="75"/>
      <c r="N80" s="75"/>
      <c r="O80" s="77"/>
      <c r="P80" s="77"/>
      <c r="Q80" s="69"/>
      <c r="R80" s="70"/>
    </row>
    <row r="81" spans="1:25" x14ac:dyDescent="0.3">
      <c r="G81" s="78" t="s">
        <v>70</v>
      </c>
      <c r="H81" s="79"/>
      <c r="I81" s="79"/>
      <c r="J81" s="79"/>
      <c r="K81" s="79"/>
      <c r="L81" s="79"/>
      <c r="M81" s="79"/>
      <c r="N81" s="79"/>
      <c r="O81" s="80">
        <f>Arkusz12!A2</f>
        <v>2474</v>
      </c>
      <c r="P81" s="80"/>
      <c r="Q81" s="57">
        <f>Arkusz12!A3</f>
        <v>2694</v>
      </c>
      <c r="R81" s="58"/>
    </row>
    <row r="82" spans="1:25" x14ac:dyDescent="0.3">
      <c r="G82" s="81" t="s">
        <v>71</v>
      </c>
      <c r="H82" s="82"/>
      <c r="I82" s="82"/>
      <c r="J82" s="82"/>
      <c r="K82" s="82"/>
      <c r="L82" s="82"/>
      <c r="M82" s="82"/>
      <c r="N82" s="82"/>
      <c r="O82" s="83">
        <f>Arkusz12!A4</f>
        <v>300</v>
      </c>
      <c r="P82" s="83"/>
      <c r="Q82" s="63">
        <f>Arkusz12!A5</f>
        <v>532</v>
      </c>
      <c r="R82" s="64"/>
    </row>
    <row r="83" spans="1:25" x14ac:dyDescent="0.3">
      <c r="G83" s="78" t="s">
        <v>72</v>
      </c>
      <c r="H83" s="79"/>
      <c r="I83" s="79"/>
      <c r="J83" s="79"/>
      <c r="K83" s="79"/>
      <c r="L83" s="79"/>
      <c r="M83" s="79"/>
      <c r="N83" s="79"/>
      <c r="O83" s="80">
        <f>Arkusz12!A6</f>
        <v>100</v>
      </c>
      <c r="P83" s="80"/>
      <c r="Q83" s="57">
        <f>Arkusz12!A7</f>
        <v>124</v>
      </c>
      <c r="R83" s="58"/>
    </row>
    <row r="84" spans="1:25" ht="15" thickBot="1" x14ac:dyDescent="0.35">
      <c r="G84" s="99" t="s">
        <v>73</v>
      </c>
      <c r="H84" s="100"/>
      <c r="I84" s="100"/>
      <c r="J84" s="100"/>
      <c r="K84" s="100"/>
      <c r="L84" s="100"/>
      <c r="M84" s="100"/>
      <c r="N84" s="100"/>
      <c r="O84" s="98">
        <f>Arkusz12!A8</f>
        <v>9</v>
      </c>
      <c r="P84" s="98"/>
      <c r="Q84" s="59">
        <f>Arkusz12!A9</f>
        <v>10</v>
      </c>
      <c r="R84" s="60"/>
    </row>
    <row r="85" spans="1:25" ht="15" thickBot="1" x14ac:dyDescent="0.35">
      <c r="G85" s="101" t="s">
        <v>69</v>
      </c>
      <c r="H85" s="102"/>
      <c r="I85" s="102"/>
      <c r="J85" s="102"/>
      <c r="K85" s="102"/>
      <c r="L85" s="102"/>
      <c r="M85" s="102"/>
      <c r="N85" s="102"/>
      <c r="O85" s="65">
        <f>SUM(O81:P84)</f>
        <v>2883</v>
      </c>
      <c r="P85" s="65"/>
      <c r="Q85" s="65">
        <f>SUM(Q81:R84)</f>
        <v>3360</v>
      </c>
      <c r="R85" s="66"/>
    </row>
    <row r="87" spans="1:25" x14ac:dyDescent="0.3">
      <c r="A87" s="143" t="s">
        <v>171</v>
      </c>
      <c r="B87" s="144"/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  <c r="W87" s="144"/>
      <c r="X87" s="144"/>
      <c r="Y87" s="144"/>
    </row>
    <row r="88" spans="1:25" s="52" customFormat="1" x14ac:dyDescent="0.3">
      <c r="A88" s="143"/>
      <c r="B88" s="144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  <c r="W88" s="144"/>
      <c r="X88" s="144"/>
      <c r="Y88" s="144"/>
    </row>
    <row r="89" spans="1:25" s="52" customFormat="1" x14ac:dyDescent="0.3">
      <c r="A89" s="143"/>
      <c r="B89" s="144"/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144"/>
      <c r="X89" s="144"/>
      <c r="Y89" s="144"/>
    </row>
    <row r="90" spans="1:25" s="52" customFormat="1" x14ac:dyDescent="0.3">
      <c r="A90" s="143"/>
      <c r="B90" s="144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4"/>
      <c r="Q90" s="144"/>
      <c r="R90" s="144"/>
      <c r="S90" s="144"/>
      <c r="T90" s="144"/>
      <c r="U90" s="144"/>
      <c r="V90" s="144"/>
      <c r="W90" s="144"/>
      <c r="X90" s="144"/>
      <c r="Y90" s="144"/>
    </row>
    <row r="91" spans="1:25" s="52" customFormat="1" x14ac:dyDescent="0.3">
      <c r="A91" s="143"/>
      <c r="B91" s="144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4"/>
      <c r="Q91" s="144"/>
      <c r="R91" s="144"/>
      <c r="S91" s="144"/>
      <c r="T91" s="144"/>
      <c r="U91" s="144"/>
      <c r="V91" s="144"/>
      <c r="W91" s="144"/>
      <c r="X91" s="144"/>
      <c r="Y91" s="144"/>
    </row>
    <row r="92" spans="1:25" s="52" customFormat="1" x14ac:dyDescent="0.3">
      <c r="A92" s="143"/>
      <c r="B92" s="144"/>
      <c r="C92" s="144"/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  <c r="W92" s="144"/>
      <c r="X92" s="144"/>
      <c r="Y92" s="144"/>
    </row>
    <row r="93" spans="1:25" s="52" customFormat="1" x14ac:dyDescent="0.3">
      <c r="A93" s="143"/>
      <c r="B93" s="144"/>
      <c r="C93" s="144"/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4"/>
      <c r="Q93" s="144"/>
      <c r="R93" s="144"/>
      <c r="S93" s="144"/>
      <c r="T93" s="144"/>
      <c r="U93" s="144"/>
      <c r="V93" s="144"/>
      <c r="W93" s="144"/>
      <c r="X93" s="144"/>
      <c r="Y93" s="144"/>
    </row>
    <row r="94" spans="1:25" s="52" customFormat="1" x14ac:dyDescent="0.3">
      <c r="A94" s="143"/>
      <c r="B94" s="144"/>
      <c r="C94" s="144"/>
      <c r="D94" s="144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4"/>
      <c r="Q94" s="144"/>
      <c r="R94" s="144"/>
      <c r="S94" s="144"/>
      <c r="T94" s="144"/>
      <c r="U94" s="144"/>
      <c r="V94" s="144"/>
      <c r="W94" s="144"/>
      <c r="X94" s="144"/>
      <c r="Y94" s="144"/>
    </row>
    <row r="95" spans="1:25" s="52" customFormat="1" x14ac:dyDescent="0.3">
      <c r="A95" s="143"/>
      <c r="B95" s="144"/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144"/>
      <c r="Y95" s="144"/>
    </row>
    <row r="96" spans="1:25" s="52" customFormat="1" x14ac:dyDescent="0.3">
      <c r="A96" s="143"/>
      <c r="B96" s="144"/>
      <c r="C96" s="144"/>
      <c r="D96" s="144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4"/>
      <c r="Q96" s="144"/>
      <c r="R96" s="144"/>
      <c r="S96" s="144"/>
      <c r="T96" s="144"/>
      <c r="U96" s="144"/>
      <c r="V96" s="144"/>
      <c r="W96" s="144"/>
      <c r="X96" s="144"/>
      <c r="Y96" s="144"/>
    </row>
    <row r="97" spans="1:25" s="52" customFormat="1" x14ac:dyDescent="0.3">
      <c r="A97" s="143"/>
      <c r="B97" s="144"/>
      <c r="C97" s="144"/>
      <c r="D97" s="144"/>
      <c r="E97" s="144"/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  <c r="W97" s="144"/>
      <c r="X97" s="144"/>
      <c r="Y97" s="144"/>
    </row>
    <row r="98" spans="1:25" s="52" customFormat="1" x14ac:dyDescent="0.3">
      <c r="A98" s="143"/>
      <c r="B98" s="144"/>
      <c r="C98" s="144"/>
      <c r="D98" s="144"/>
      <c r="E98" s="144"/>
      <c r="F98" s="144"/>
      <c r="G98" s="144"/>
      <c r="H98" s="144"/>
      <c r="I98" s="144"/>
      <c r="J98" s="144"/>
      <c r="K98" s="144"/>
      <c r="L98" s="144"/>
      <c r="M98" s="144"/>
      <c r="N98" s="144"/>
      <c r="O98" s="144"/>
      <c r="P98" s="144"/>
      <c r="Q98" s="144"/>
      <c r="R98" s="144"/>
      <c r="S98" s="144"/>
      <c r="T98" s="144"/>
      <c r="U98" s="144"/>
      <c r="V98" s="144"/>
      <c r="W98" s="144"/>
      <c r="X98" s="144"/>
      <c r="Y98" s="144"/>
    </row>
    <row r="99" spans="1:25" s="52" customFormat="1" x14ac:dyDescent="0.3">
      <c r="A99" s="143"/>
      <c r="B99" s="144"/>
      <c r="C99" s="1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  <c r="W99" s="144"/>
      <c r="X99" s="144"/>
      <c r="Y99" s="144"/>
    </row>
    <row r="100" spans="1:25" s="52" customFormat="1" x14ac:dyDescent="0.3">
      <c r="A100" s="143"/>
      <c r="B100" s="144"/>
      <c r="C100" s="144"/>
      <c r="D100" s="144"/>
      <c r="E100" s="144"/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4"/>
      <c r="Q100" s="144"/>
      <c r="R100" s="144"/>
      <c r="S100" s="144"/>
      <c r="T100" s="144"/>
      <c r="U100" s="144"/>
      <c r="V100" s="144"/>
      <c r="W100" s="144"/>
      <c r="X100" s="144"/>
      <c r="Y100" s="144"/>
    </row>
    <row r="101" spans="1:25" s="52" customFormat="1" x14ac:dyDescent="0.3">
      <c r="A101" s="143"/>
      <c r="B101" s="144"/>
      <c r="C101" s="144"/>
      <c r="D101" s="144"/>
      <c r="E101" s="144"/>
      <c r="F101" s="144"/>
      <c r="G101" s="144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  <c r="W101" s="144"/>
      <c r="X101" s="144"/>
      <c r="Y101" s="144"/>
    </row>
    <row r="102" spans="1:25" s="52" customFormat="1" x14ac:dyDescent="0.3">
      <c r="A102" s="143"/>
      <c r="B102" s="144"/>
      <c r="C102" s="144"/>
      <c r="D102" s="144"/>
      <c r="E102" s="144"/>
      <c r="F102" s="144"/>
      <c r="G102" s="144"/>
      <c r="H102" s="144"/>
      <c r="I102" s="144"/>
      <c r="J102" s="144"/>
      <c r="K102" s="144"/>
      <c r="L102" s="144"/>
      <c r="M102" s="144"/>
      <c r="N102" s="144"/>
      <c r="O102" s="144"/>
      <c r="P102" s="144"/>
      <c r="Q102" s="144"/>
      <c r="R102" s="144"/>
      <c r="S102" s="144"/>
      <c r="T102" s="144"/>
      <c r="U102" s="144"/>
      <c r="V102" s="144"/>
      <c r="W102" s="144"/>
      <c r="X102" s="144"/>
      <c r="Y102" s="144"/>
    </row>
    <row r="103" spans="1:25" s="52" customFormat="1" x14ac:dyDescent="0.3">
      <c r="A103" s="143"/>
      <c r="B103" s="144"/>
      <c r="C103" s="144"/>
      <c r="D103" s="144"/>
      <c r="E103" s="144"/>
      <c r="F103" s="144"/>
      <c r="G103" s="144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44"/>
      <c r="Y103" s="144"/>
    </row>
    <row r="104" spans="1:25" s="52" customFormat="1" x14ac:dyDescent="0.3">
      <c r="A104" s="143"/>
      <c r="B104" s="144"/>
      <c r="C104" s="144"/>
      <c r="D104" s="144"/>
      <c r="E104" s="144"/>
      <c r="F104" s="144"/>
      <c r="G104" s="144"/>
      <c r="H104" s="144"/>
      <c r="I104" s="144"/>
      <c r="J104" s="144"/>
      <c r="K104" s="144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144"/>
      <c r="W104" s="144"/>
      <c r="X104" s="144"/>
      <c r="Y104" s="144"/>
    </row>
    <row r="105" spans="1:25" s="52" customFormat="1" x14ac:dyDescent="0.3">
      <c r="A105" s="143"/>
      <c r="B105" s="144"/>
      <c r="C105" s="144"/>
      <c r="D105" s="144"/>
      <c r="E105" s="144"/>
      <c r="F105" s="144"/>
      <c r="G105" s="144"/>
      <c r="H105" s="144"/>
      <c r="I105" s="144"/>
      <c r="J105" s="144"/>
      <c r="K105" s="144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  <c r="W105" s="144"/>
      <c r="X105" s="144"/>
      <c r="Y105" s="144"/>
    </row>
    <row r="106" spans="1:25" s="52" customFormat="1" x14ac:dyDescent="0.3">
      <c r="A106" s="143"/>
      <c r="B106" s="144"/>
      <c r="C106" s="144"/>
      <c r="D106" s="144"/>
      <c r="E106" s="144"/>
      <c r="F106" s="144"/>
      <c r="G106" s="144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144"/>
      <c r="X106" s="144"/>
      <c r="Y106" s="144"/>
    </row>
    <row r="107" spans="1:25" s="52" customFormat="1" x14ac:dyDescent="0.3">
      <c r="A107" s="143"/>
      <c r="B107" s="144"/>
      <c r="C107" s="144"/>
      <c r="D107" s="144"/>
      <c r="E107" s="144"/>
      <c r="F107" s="144"/>
      <c r="G107" s="144"/>
      <c r="H107" s="144"/>
      <c r="I107" s="144"/>
      <c r="J107" s="144"/>
      <c r="K107" s="144"/>
      <c r="L107" s="144"/>
      <c r="M107" s="144"/>
      <c r="N107" s="144"/>
      <c r="O107" s="144"/>
      <c r="P107" s="144"/>
      <c r="Q107" s="144"/>
      <c r="R107" s="144"/>
      <c r="S107" s="144"/>
      <c r="T107" s="144"/>
      <c r="U107" s="144"/>
      <c r="V107" s="144"/>
      <c r="W107" s="144"/>
      <c r="X107" s="144"/>
      <c r="Y107" s="144"/>
    </row>
    <row r="108" spans="1:25" s="52" customFormat="1" x14ac:dyDescent="0.3">
      <c r="A108" s="143"/>
      <c r="B108" s="144"/>
      <c r="C108" s="144"/>
      <c r="D108" s="144"/>
      <c r="E108" s="144"/>
      <c r="F108" s="144"/>
      <c r="G108" s="144"/>
      <c r="H108" s="144"/>
      <c r="I108" s="144"/>
      <c r="J108" s="144"/>
      <c r="K108" s="144"/>
      <c r="L108" s="144"/>
      <c r="M108" s="144"/>
      <c r="N108" s="144"/>
      <c r="O108" s="144"/>
      <c r="P108" s="144"/>
      <c r="Q108" s="144"/>
      <c r="R108" s="144"/>
      <c r="S108" s="144"/>
      <c r="T108" s="144"/>
      <c r="U108" s="144"/>
      <c r="V108" s="144"/>
      <c r="W108" s="144"/>
      <c r="X108" s="144"/>
      <c r="Y108" s="144"/>
    </row>
    <row r="109" spans="1:25" s="52" customFormat="1" x14ac:dyDescent="0.3">
      <c r="A109" s="143"/>
      <c r="B109" s="144"/>
      <c r="C109" s="144"/>
      <c r="D109" s="144"/>
      <c r="E109" s="144"/>
      <c r="F109" s="144"/>
      <c r="G109" s="144"/>
      <c r="H109" s="144"/>
      <c r="I109" s="144"/>
      <c r="J109" s="144"/>
      <c r="K109" s="144"/>
      <c r="L109" s="144"/>
      <c r="M109" s="144"/>
      <c r="N109" s="144"/>
      <c r="O109" s="144"/>
      <c r="P109" s="144"/>
      <c r="Q109" s="144"/>
      <c r="R109" s="144"/>
      <c r="S109" s="144"/>
      <c r="T109" s="144"/>
      <c r="U109" s="144"/>
      <c r="V109" s="144"/>
      <c r="W109" s="144"/>
      <c r="X109" s="144"/>
      <c r="Y109" s="144"/>
    </row>
    <row r="110" spans="1:25" s="52" customFormat="1" x14ac:dyDescent="0.3">
      <c r="A110" s="143"/>
      <c r="B110" s="144"/>
      <c r="C110" s="144"/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  <c r="W110" s="144"/>
      <c r="X110" s="144"/>
      <c r="Y110" s="144"/>
    </row>
    <row r="111" spans="1:25" s="52" customFormat="1" x14ac:dyDescent="0.3">
      <c r="A111" s="143"/>
      <c r="B111" s="144"/>
      <c r="C111" s="144"/>
      <c r="D111" s="144"/>
      <c r="E111" s="144"/>
      <c r="F111" s="144"/>
      <c r="G111" s="144"/>
      <c r="H111" s="144"/>
      <c r="I111" s="144"/>
      <c r="J111" s="144"/>
      <c r="K111" s="144"/>
      <c r="L111" s="144"/>
      <c r="M111" s="144"/>
      <c r="N111" s="144"/>
      <c r="O111" s="144"/>
      <c r="P111" s="144"/>
      <c r="Q111" s="144"/>
      <c r="R111" s="144"/>
      <c r="S111" s="144"/>
      <c r="T111" s="144"/>
      <c r="U111" s="144"/>
      <c r="V111" s="144"/>
      <c r="W111" s="144"/>
      <c r="X111" s="144"/>
      <c r="Y111" s="144"/>
    </row>
    <row r="112" spans="1:25" s="52" customFormat="1" x14ac:dyDescent="0.3">
      <c r="A112" s="143"/>
      <c r="B112" s="144"/>
      <c r="C112" s="144"/>
      <c r="D112" s="144"/>
      <c r="E112" s="144"/>
      <c r="F112" s="144"/>
      <c r="G112" s="144"/>
      <c r="H112" s="144"/>
      <c r="I112" s="144"/>
      <c r="J112" s="144"/>
      <c r="K112" s="144"/>
      <c r="L112" s="144"/>
      <c r="M112" s="144"/>
      <c r="N112" s="144"/>
      <c r="O112" s="144"/>
      <c r="P112" s="144"/>
      <c r="Q112" s="144"/>
      <c r="R112" s="144"/>
      <c r="S112" s="144"/>
      <c r="T112" s="144"/>
      <c r="U112" s="144"/>
      <c r="V112" s="144"/>
      <c r="W112" s="144"/>
      <c r="X112" s="144"/>
      <c r="Y112" s="144"/>
    </row>
    <row r="113" spans="1:25" s="52" customFormat="1" x14ac:dyDescent="0.3">
      <c r="A113" s="143"/>
      <c r="B113" s="144"/>
      <c r="C113" s="144"/>
      <c r="D113" s="144"/>
      <c r="E113" s="144"/>
      <c r="F113" s="144"/>
      <c r="G113" s="144"/>
      <c r="H113" s="144"/>
      <c r="I113" s="144"/>
      <c r="J113" s="144"/>
      <c r="K113" s="144"/>
      <c r="L113" s="144"/>
      <c r="M113" s="144"/>
      <c r="N113" s="144"/>
      <c r="O113" s="144"/>
      <c r="P113" s="144"/>
      <c r="Q113" s="144"/>
      <c r="R113" s="144"/>
      <c r="S113" s="144"/>
      <c r="T113" s="144"/>
      <c r="U113" s="144"/>
      <c r="V113" s="144"/>
      <c r="W113" s="144"/>
      <c r="X113" s="144"/>
      <c r="Y113" s="144"/>
    </row>
    <row r="114" spans="1:25" s="53" customFormat="1" x14ac:dyDescent="0.3">
      <c r="A114" s="143"/>
      <c r="B114" s="144"/>
      <c r="C114" s="144"/>
      <c r="D114" s="144"/>
      <c r="E114" s="144"/>
      <c r="F114" s="144"/>
      <c r="G114" s="144"/>
      <c r="H114" s="144"/>
      <c r="I114" s="144"/>
      <c r="J114" s="144"/>
      <c r="K114" s="144"/>
      <c r="L114" s="144"/>
      <c r="M114" s="144"/>
      <c r="N114" s="144"/>
      <c r="O114" s="144"/>
      <c r="P114" s="144"/>
      <c r="Q114" s="144"/>
      <c r="R114" s="144"/>
      <c r="S114" s="144"/>
      <c r="T114" s="144"/>
      <c r="U114" s="144"/>
      <c r="V114" s="144"/>
      <c r="W114" s="144"/>
      <c r="X114" s="144"/>
      <c r="Y114" s="144"/>
    </row>
    <row r="115" spans="1:25" s="52" customFormat="1" x14ac:dyDescent="0.3">
      <c r="A115" s="143"/>
      <c r="B115" s="144"/>
      <c r="C115" s="144"/>
      <c r="D115" s="144"/>
      <c r="E115" s="144"/>
      <c r="F115" s="144"/>
      <c r="G115" s="144"/>
      <c r="H115" s="144"/>
      <c r="I115" s="144"/>
      <c r="J115" s="144"/>
      <c r="K115" s="144"/>
      <c r="L115" s="144"/>
      <c r="M115" s="144"/>
      <c r="N115" s="144"/>
      <c r="O115" s="144"/>
      <c r="P115" s="144"/>
      <c r="Q115" s="144"/>
      <c r="R115" s="144"/>
      <c r="S115" s="144"/>
      <c r="T115" s="144"/>
      <c r="U115" s="144"/>
      <c r="V115" s="144"/>
      <c r="W115" s="144"/>
      <c r="X115" s="144"/>
      <c r="Y115" s="144"/>
    </row>
    <row r="116" spans="1:25" s="52" customFormat="1" x14ac:dyDescent="0.3">
      <c r="A116" s="143"/>
      <c r="B116" s="144"/>
      <c r="C116" s="144"/>
      <c r="D116" s="144"/>
      <c r="E116" s="144"/>
      <c r="F116" s="144"/>
      <c r="G116" s="144"/>
      <c r="H116" s="144"/>
      <c r="I116" s="144"/>
      <c r="J116" s="144"/>
      <c r="K116" s="144"/>
      <c r="L116" s="144"/>
      <c r="M116" s="144"/>
      <c r="N116" s="144"/>
      <c r="O116" s="144"/>
      <c r="P116" s="144"/>
      <c r="Q116" s="144"/>
      <c r="R116" s="144"/>
      <c r="S116" s="144"/>
      <c r="T116" s="144"/>
      <c r="U116" s="144"/>
      <c r="V116" s="144"/>
      <c r="W116" s="144"/>
      <c r="X116" s="144"/>
      <c r="Y116" s="144"/>
    </row>
    <row r="117" spans="1:25" s="52" customFormat="1" x14ac:dyDescent="0.3">
      <c r="A117" s="143"/>
      <c r="B117" s="144"/>
      <c r="C117" s="144"/>
      <c r="D117" s="144"/>
      <c r="E117" s="144"/>
      <c r="F117" s="144"/>
      <c r="G117" s="144"/>
      <c r="H117" s="144"/>
      <c r="I117" s="144"/>
      <c r="J117" s="144"/>
      <c r="K117" s="144"/>
      <c r="L117" s="144"/>
      <c r="M117" s="144"/>
      <c r="N117" s="144"/>
      <c r="O117" s="144"/>
      <c r="P117" s="144"/>
      <c r="Q117" s="144"/>
      <c r="R117" s="144"/>
      <c r="S117" s="144"/>
      <c r="T117" s="144"/>
      <c r="U117" s="144"/>
      <c r="V117" s="144"/>
      <c r="W117" s="144"/>
      <c r="X117" s="144"/>
      <c r="Y117" s="144"/>
    </row>
    <row r="118" spans="1:25" s="52" customFormat="1" x14ac:dyDescent="0.3">
      <c r="A118" s="143"/>
      <c r="B118" s="144"/>
      <c r="C118" s="144"/>
      <c r="D118" s="144"/>
      <c r="E118" s="144"/>
      <c r="F118" s="144"/>
      <c r="G118" s="144"/>
      <c r="H118" s="144"/>
      <c r="I118" s="144"/>
      <c r="J118" s="144"/>
      <c r="K118" s="144"/>
      <c r="L118" s="144"/>
      <c r="M118" s="144"/>
      <c r="N118" s="144"/>
      <c r="O118" s="144"/>
      <c r="P118" s="144"/>
      <c r="Q118" s="144"/>
      <c r="R118" s="144"/>
      <c r="S118" s="144"/>
      <c r="T118" s="144"/>
      <c r="U118" s="144"/>
      <c r="V118" s="144"/>
      <c r="W118" s="144"/>
      <c r="X118" s="144"/>
      <c r="Y118" s="144"/>
    </row>
    <row r="119" spans="1:25" s="52" customFormat="1" x14ac:dyDescent="0.3">
      <c r="A119" s="143"/>
      <c r="B119" s="144"/>
      <c r="C119" s="144"/>
      <c r="D119" s="144"/>
      <c r="E119" s="144"/>
      <c r="F119" s="144"/>
      <c r="G119" s="144"/>
      <c r="H119" s="144"/>
      <c r="I119" s="144"/>
      <c r="J119" s="144"/>
      <c r="K119" s="144"/>
      <c r="L119" s="144"/>
      <c r="M119" s="144"/>
      <c r="N119" s="144"/>
      <c r="O119" s="144"/>
      <c r="P119" s="144"/>
      <c r="Q119" s="144"/>
      <c r="R119" s="144"/>
      <c r="S119" s="144"/>
      <c r="T119" s="144"/>
      <c r="U119" s="144"/>
      <c r="V119" s="144"/>
      <c r="W119" s="144"/>
      <c r="X119" s="144"/>
      <c r="Y119" s="144"/>
    </row>
    <row r="120" spans="1:25" s="52" customFormat="1" x14ac:dyDescent="0.3">
      <c r="A120" s="143"/>
      <c r="B120" s="144"/>
      <c r="C120" s="144"/>
      <c r="D120" s="144"/>
      <c r="E120" s="144"/>
      <c r="F120" s="144"/>
      <c r="G120" s="144"/>
      <c r="H120" s="144"/>
      <c r="I120" s="144"/>
      <c r="J120" s="144"/>
      <c r="K120" s="144"/>
      <c r="L120" s="144"/>
      <c r="M120" s="144"/>
      <c r="N120" s="144"/>
      <c r="O120" s="144"/>
      <c r="P120" s="144"/>
      <c r="Q120" s="144"/>
      <c r="R120" s="144"/>
      <c r="S120" s="144"/>
      <c r="T120" s="144"/>
      <c r="U120" s="144"/>
      <c r="V120" s="144"/>
      <c r="W120" s="144"/>
      <c r="X120" s="144"/>
      <c r="Y120" s="144"/>
    </row>
    <row r="121" spans="1:25" s="52" customFormat="1" x14ac:dyDescent="0.3">
      <c r="A121" s="143"/>
      <c r="B121" s="144"/>
      <c r="C121" s="144"/>
      <c r="D121" s="144"/>
      <c r="E121" s="144"/>
      <c r="F121" s="144"/>
      <c r="G121" s="144"/>
      <c r="H121" s="144"/>
      <c r="I121" s="144"/>
      <c r="J121" s="144"/>
      <c r="K121" s="144"/>
      <c r="L121" s="144"/>
      <c r="M121" s="144"/>
      <c r="N121" s="144"/>
      <c r="O121" s="144"/>
      <c r="P121" s="144"/>
      <c r="Q121" s="144"/>
      <c r="R121" s="144"/>
      <c r="S121" s="144"/>
      <c r="T121" s="144"/>
      <c r="U121" s="144"/>
      <c r="V121" s="144"/>
      <c r="W121" s="144"/>
      <c r="X121" s="144"/>
      <c r="Y121" s="144"/>
    </row>
    <row r="122" spans="1:25" s="52" customFormat="1" x14ac:dyDescent="0.3">
      <c r="A122" s="143"/>
      <c r="B122" s="144"/>
      <c r="C122" s="144"/>
      <c r="D122" s="144"/>
      <c r="E122" s="144"/>
      <c r="F122" s="144"/>
      <c r="G122" s="144"/>
      <c r="H122" s="144"/>
      <c r="I122" s="144"/>
      <c r="J122" s="144"/>
      <c r="K122" s="144"/>
      <c r="L122" s="144"/>
      <c r="M122" s="144"/>
      <c r="N122" s="144"/>
      <c r="O122" s="144"/>
      <c r="P122" s="144"/>
      <c r="Q122" s="144"/>
      <c r="R122" s="144"/>
      <c r="S122" s="144"/>
      <c r="T122" s="144"/>
      <c r="U122" s="144"/>
      <c r="V122" s="144"/>
      <c r="W122" s="144"/>
      <c r="X122" s="144"/>
      <c r="Y122" s="144"/>
    </row>
    <row r="123" spans="1:25" s="52" customFormat="1" x14ac:dyDescent="0.3">
      <c r="A123" s="143"/>
      <c r="B123" s="144"/>
      <c r="C123" s="144"/>
      <c r="D123" s="144"/>
      <c r="E123" s="144"/>
      <c r="F123" s="144"/>
      <c r="G123" s="144"/>
      <c r="H123" s="144"/>
      <c r="I123" s="144"/>
      <c r="J123" s="144"/>
      <c r="K123" s="144"/>
      <c r="L123" s="144"/>
      <c r="M123" s="144"/>
      <c r="N123" s="144"/>
      <c r="O123" s="144"/>
      <c r="P123" s="144"/>
      <c r="Q123" s="144"/>
      <c r="R123" s="144"/>
      <c r="S123" s="144"/>
      <c r="T123" s="144"/>
      <c r="U123" s="144"/>
      <c r="V123" s="144"/>
      <c r="W123" s="144"/>
      <c r="X123" s="144"/>
      <c r="Y123" s="144"/>
    </row>
    <row r="124" spans="1:25" x14ac:dyDescent="0.3">
      <c r="A124" s="144"/>
      <c r="B124" s="144"/>
      <c r="C124" s="144"/>
      <c r="D124" s="144"/>
      <c r="E124" s="144"/>
      <c r="F124" s="144"/>
      <c r="G124" s="144"/>
      <c r="H124" s="144"/>
      <c r="I124" s="144"/>
      <c r="J124" s="144"/>
      <c r="K124" s="144"/>
      <c r="L124" s="144"/>
      <c r="M124" s="144"/>
      <c r="N124" s="144"/>
      <c r="O124" s="144"/>
      <c r="P124" s="144"/>
      <c r="Q124" s="144"/>
      <c r="R124" s="144"/>
      <c r="S124" s="144"/>
      <c r="T124" s="144"/>
      <c r="U124" s="144"/>
      <c r="V124" s="144"/>
      <c r="W124" s="144"/>
      <c r="X124" s="144"/>
      <c r="Y124" s="144"/>
    </row>
    <row r="125" spans="1:25" x14ac:dyDescent="0.3">
      <c r="A125" s="144"/>
      <c r="B125" s="144"/>
      <c r="C125" s="144"/>
      <c r="D125" s="144"/>
      <c r="E125" s="144"/>
      <c r="F125" s="144"/>
      <c r="G125" s="144"/>
      <c r="H125" s="144"/>
      <c r="I125" s="144"/>
      <c r="J125" s="144"/>
      <c r="K125" s="144"/>
      <c r="L125" s="144"/>
      <c r="M125" s="144"/>
      <c r="N125" s="144"/>
      <c r="O125" s="144"/>
      <c r="P125" s="144"/>
      <c r="Q125" s="144"/>
      <c r="R125" s="144"/>
      <c r="S125" s="144"/>
      <c r="T125" s="144"/>
      <c r="U125" s="144"/>
      <c r="V125" s="144"/>
      <c r="W125" s="144"/>
      <c r="X125" s="144"/>
      <c r="Y125" s="144"/>
    </row>
    <row r="126" spans="1:25" x14ac:dyDescent="0.3">
      <c r="A126" s="144"/>
      <c r="B126" s="144"/>
      <c r="C126" s="144"/>
      <c r="D126" s="144"/>
      <c r="E126" s="144"/>
      <c r="F126" s="144"/>
      <c r="G126" s="144"/>
      <c r="H126" s="144"/>
      <c r="I126" s="144"/>
      <c r="J126" s="144"/>
      <c r="K126" s="144"/>
      <c r="L126" s="144"/>
      <c r="M126" s="144"/>
      <c r="N126" s="144"/>
      <c r="O126" s="144"/>
      <c r="P126" s="144"/>
      <c r="Q126" s="144"/>
      <c r="R126" s="144"/>
      <c r="S126" s="144"/>
      <c r="T126" s="144"/>
      <c r="U126" s="144"/>
      <c r="V126" s="144"/>
      <c r="W126" s="144"/>
      <c r="X126" s="144"/>
      <c r="Y126" s="144"/>
    </row>
    <row r="127" spans="1:25" s="53" customFormat="1" x14ac:dyDescent="0.3">
      <c r="A127" s="144"/>
      <c r="B127" s="144"/>
      <c r="C127" s="144"/>
      <c r="D127" s="144"/>
      <c r="E127" s="144"/>
      <c r="F127" s="144"/>
      <c r="G127" s="144"/>
      <c r="H127" s="144"/>
      <c r="I127" s="144"/>
      <c r="J127" s="144"/>
      <c r="K127" s="144"/>
      <c r="L127" s="144"/>
      <c r="M127" s="144"/>
      <c r="N127" s="144"/>
      <c r="O127" s="144"/>
      <c r="P127" s="144"/>
      <c r="Q127" s="144"/>
      <c r="R127" s="144"/>
      <c r="S127" s="144"/>
      <c r="T127" s="144"/>
      <c r="U127" s="144"/>
      <c r="V127" s="144"/>
      <c r="W127" s="144"/>
      <c r="X127" s="144"/>
      <c r="Y127" s="144"/>
    </row>
    <row r="128" spans="1:25" s="53" customFormat="1" x14ac:dyDescent="0.3">
      <c r="A128" s="144"/>
      <c r="B128" s="144"/>
      <c r="C128" s="144"/>
      <c r="D128" s="144"/>
      <c r="E128" s="144"/>
      <c r="F128" s="144"/>
      <c r="G128" s="144"/>
      <c r="H128" s="144"/>
      <c r="I128" s="144"/>
      <c r="J128" s="144"/>
      <c r="K128" s="144"/>
      <c r="L128" s="144"/>
      <c r="M128" s="144"/>
      <c r="N128" s="144"/>
      <c r="O128" s="144"/>
      <c r="P128" s="144"/>
      <c r="Q128" s="144"/>
      <c r="R128" s="144"/>
      <c r="S128" s="144"/>
      <c r="T128" s="144"/>
      <c r="U128" s="144"/>
      <c r="V128" s="144"/>
      <c r="W128" s="144"/>
      <c r="X128" s="144"/>
      <c r="Y128" s="144"/>
    </row>
    <row r="129" spans="1:26" x14ac:dyDescent="0.3">
      <c r="A129" s="144"/>
      <c r="B129" s="144"/>
      <c r="C129" s="144"/>
      <c r="D129" s="144"/>
      <c r="E129" s="144"/>
      <c r="F129" s="144"/>
      <c r="G129" s="144"/>
      <c r="H129" s="144"/>
      <c r="I129" s="144"/>
      <c r="J129" s="144"/>
      <c r="K129" s="144"/>
      <c r="L129" s="144"/>
      <c r="M129" s="144"/>
      <c r="N129" s="144"/>
      <c r="O129" s="144"/>
      <c r="P129" s="144"/>
      <c r="Q129" s="144"/>
      <c r="R129" s="144"/>
      <c r="S129" s="144"/>
      <c r="T129" s="144"/>
      <c r="U129" s="144"/>
      <c r="V129" s="144"/>
      <c r="W129" s="144"/>
      <c r="X129" s="144"/>
      <c r="Y129" s="144"/>
    </row>
    <row r="131" spans="1:26" ht="36" customHeight="1" x14ac:dyDescent="0.3">
      <c r="A131" s="145" t="s">
        <v>138</v>
      </c>
      <c r="B131" s="145"/>
      <c r="C131" s="145"/>
      <c r="D131" s="145"/>
      <c r="E131" s="145"/>
      <c r="F131" s="145"/>
      <c r="G131" s="145"/>
      <c r="H131" s="145"/>
      <c r="I131" s="145"/>
      <c r="J131" s="145"/>
      <c r="K131" s="145"/>
      <c r="L131" s="145"/>
      <c r="M131" s="145"/>
      <c r="N131" s="145"/>
      <c r="O131" s="145"/>
      <c r="P131" s="145"/>
      <c r="Q131" s="145"/>
      <c r="R131" s="145"/>
      <c r="S131" s="145"/>
      <c r="T131" s="145"/>
      <c r="U131" s="145"/>
    </row>
    <row r="132" spans="1:26" x14ac:dyDescent="0.3">
      <c r="A132" s="145"/>
      <c r="B132" s="145"/>
      <c r="C132" s="145"/>
      <c r="D132" s="145"/>
      <c r="E132" s="145"/>
      <c r="F132" s="145"/>
      <c r="G132" s="145"/>
      <c r="H132" s="145"/>
      <c r="I132" s="145"/>
      <c r="J132" s="145"/>
      <c r="K132" s="145"/>
      <c r="L132" s="145"/>
      <c r="M132" s="145"/>
      <c r="N132" s="145"/>
      <c r="O132" s="145"/>
      <c r="P132" s="145"/>
      <c r="Q132" s="145"/>
      <c r="R132" s="145"/>
      <c r="S132" s="145"/>
      <c r="T132" s="145"/>
      <c r="U132" s="145"/>
    </row>
    <row r="133" spans="1:26" ht="15" thickBot="1" x14ac:dyDescent="0.3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71" t="str">
        <f>CONCATENATE(Arkusz18!C2," - ",Arkusz18!B2," r.")</f>
        <v>01.01.2019 - 30.04.2019 r.</v>
      </c>
      <c r="M133" s="71"/>
      <c r="N133" s="71"/>
      <c r="O133" s="71"/>
      <c r="P133" s="71"/>
      <c r="Q133" s="71"/>
      <c r="R133" s="71"/>
      <c r="S133" s="71"/>
      <c r="T133" s="71"/>
      <c r="U133" s="71"/>
      <c r="V133" s="71"/>
    </row>
    <row r="134" spans="1:26" ht="187.8" x14ac:dyDescent="0.3">
      <c r="C134" s="217" t="s">
        <v>2</v>
      </c>
      <c r="D134" s="218"/>
      <c r="E134" s="218"/>
      <c r="F134" s="218"/>
      <c r="G134" s="218"/>
      <c r="H134" s="218"/>
      <c r="I134" s="218"/>
      <c r="J134" s="218"/>
      <c r="K134" s="218"/>
      <c r="L134" s="290" t="s">
        <v>76</v>
      </c>
      <c r="M134" s="290"/>
      <c r="N134" s="30" t="s">
        <v>11</v>
      </c>
      <c r="O134" s="30" t="s">
        <v>90</v>
      </c>
      <c r="P134" s="30" t="s">
        <v>81</v>
      </c>
      <c r="Q134" s="30" t="s">
        <v>50</v>
      </c>
      <c r="R134" s="30" t="s">
        <v>37</v>
      </c>
      <c r="S134" s="30" t="s">
        <v>4</v>
      </c>
      <c r="T134" s="30" t="s">
        <v>40</v>
      </c>
      <c r="U134" s="30" t="s">
        <v>80</v>
      </c>
      <c r="V134" s="290" t="s">
        <v>75</v>
      </c>
      <c r="W134" s="291"/>
      <c r="Y134" s="3"/>
      <c r="Z134" s="6"/>
    </row>
    <row r="135" spans="1:26" x14ac:dyDescent="0.3">
      <c r="C135" s="219" t="s">
        <v>32</v>
      </c>
      <c r="D135" s="220"/>
      <c r="E135" s="220"/>
      <c r="F135" s="220"/>
      <c r="G135" s="220"/>
      <c r="H135" s="220"/>
      <c r="I135" s="220"/>
      <c r="J135" s="220"/>
      <c r="K135" s="220"/>
      <c r="L135" s="107">
        <f>Arkusz13!C2</f>
        <v>4596</v>
      </c>
      <c r="M135" s="107"/>
      <c r="N135" s="31">
        <f>Arkusz13!C18</f>
        <v>360</v>
      </c>
      <c r="O135" s="31">
        <f>Arkusz13!C34</f>
        <v>151</v>
      </c>
      <c r="P135" s="31">
        <f>Arkusz13!C50</f>
        <v>202</v>
      </c>
      <c r="Q135" s="31">
        <f>Arkusz13!C66</f>
        <v>13</v>
      </c>
      <c r="R135" s="31">
        <f>Arkusz13!C82</f>
        <v>0</v>
      </c>
      <c r="S135" s="31">
        <f>Arkusz13!C98</f>
        <v>0</v>
      </c>
      <c r="T135" s="31">
        <f>Arkusz13!C114</f>
        <v>0</v>
      </c>
      <c r="U135" s="31">
        <f>Arkusz13!C130-SUM(N135:T135)</f>
        <v>828</v>
      </c>
      <c r="V135" s="172">
        <f t="shared" ref="V135:V149" si="3">SUM(N135:U135)</f>
        <v>1554</v>
      </c>
      <c r="W135" s="261"/>
      <c r="Y135" s="3"/>
      <c r="Z135" s="6"/>
    </row>
    <row r="136" spans="1:26" x14ac:dyDescent="0.3">
      <c r="C136" s="221" t="s">
        <v>33</v>
      </c>
      <c r="D136" s="222"/>
      <c r="E136" s="222"/>
      <c r="F136" s="222"/>
      <c r="G136" s="222"/>
      <c r="H136" s="222"/>
      <c r="I136" s="222"/>
      <c r="J136" s="222"/>
      <c r="K136" s="222"/>
      <c r="L136" s="107">
        <f>Arkusz13!C3</f>
        <v>267</v>
      </c>
      <c r="M136" s="107"/>
      <c r="N136" s="31">
        <f>Arkusz13!C19</f>
        <v>50</v>
      </c>
      <c r="O136" s="31">
        <f>Arkusz13!C35</f>
        <v>18</v>
      </c>
      <c r="P136" s="31">
        <f>Arkusz13!C51</f>
        <v>16</v>
      </c>
      <c r="Q136" s="31">
        <f>Arkusz13!C67</f>
        <v>6</v>
      </c>
      <c r="R136" s="31">
        <f>Arkusz13!C83</f>
        <v>0</v>
      </c>
      <c r="S136" s="31">
        <f>Arkusz13!C99</f>
        <v>0</v>
      </c>
      <c r="T136" s="31">
        <f>Arkusz13!C115</f>
        <v>0</v>
      </c>
      <c r="U136" s="31">
        <f>Arkusz13!C131-SUM(N136:T136)</f>
        <v>24</v>
      </c>
      <c r="V136" s="172">
        <f t="shared" si="3"/>
        <v>114</v>
      </c>
      <c r="W136" s="261"/>
      <c r="Y136" s="3"/>
      <c r="Z136" s="6"/>
    </row>
    <row r="137" spans="1:26" x14ac:dyDescent="0.3">
      <c r="C137" s="219" t="s">
        <v>34</v>
      </c>
      <c r="D137" s="220"/>
      <c r="E137" s="220"/>
      <c r="F137" s="220"/>
      <c r="G137" s="220"/>
      <c r="H137" s="220"/>
      <c r="I137" s="220"/>
      <c r="J137" s="220"/>
      <c r="K137" s="220"/>
      <c r="L137" s="107">
        <f>Arkusz13!C4</f>
        <v>166</v>
      </c>
      <c r="M137" s="107"/>
      <c r="N137" s="31">
        <f>Arkusz13!C20</f>
        <v>8</v>
      </c>
      <c r="O137" s="31">
        <f>Arkusz13!C36</f>
        <v>6</v>
      </c>
      <c r="P137" s="31">
        <f>Arkusz13!C52</f>
        <v>45</v>
      </c>
      <c r="Q137" s="31">
        <f>Arkusz13!C68</f>
        <v>0</v>
      </c>
      <c r="R137" s="31">
        <f>Arkusz13!C84</f>
        <v>0</v>
      </c>
      <c r="S137" s="31">
        <f>Arkusz13!C100</f>
        <v>0</v>
      </c>
      <c r="T137" s="31">
        <f>Arkusz13!C116</f>
        <v>0</v>
      </c>
      <c r="U137" s="31">
        <f>Arkusz13!C132-SUM(N137:T137)</f>
        <v>17</v>
      </c>
      <c r="V137" s="172">
        <f t="shared" si="3"/>
        <v>76</v>
      </c>
      <c r="W137" s="261"/>
      <c r="Y137" s="3"/>
      <c r="Z137" s="6"/>
    </row>
    <row r="138" spans="1:26" x14ac:dyDescent="0.3">
      <c r="C138" s="221" t="s">
        <v>35</v>
      </c>
      <c r="D138" s="222"/>
      <c r="E138" s="222"/>
      <c r="F138" s="222"/>
      <c r="G138" s="222"/>
      <c r="H138" s="222"/>
      <c r="I138" s="222"/>
      <c r="J138" s="222"/>
      <c r="K138" s="222"/>
      <c r="L138" s="107">
        <f>Arkusz13!C5</f>
        <v>2</v>
      </c>
      <c r="M138" s="107"/>
      <c r="N138" s="31">
        <f>Arkusz13!C21</f>
        <v>0</v>
      </c>
      <c r="O138" s="31">
        <f>Arkusz13!C37</f>
        <v>0</v>
      </c>
      <c r="P138" s="31">
        <f>Arkusz13!C53</f>
        <v>0</v>
      </c>
      <c r="Q138" s="31">
        <f>Arkusz13!C69</f>
        <v>0</v>
      </c>
      <c r="R138" s="31">
        <f>Arkusz13!C85</f>
        <v>0</v>
      </c>
      <c r="S138" s="31">
        <f>Arkusz13!C101</f>
        <v>0</v>
      </c>
      <c r="T138" s="31">
        <f>Arkusz13!C117</f>
        <v>0</v>
      </c>
      <c r="U138" s="31">
        <f>Arkusz13!C133-SUM(N138:T138)</f>
        <v>0</v>
      </c>
      <c r="V138" s="172">
        <f t="shared" si="3"/>
        <v>0</v>
      </c>
      <c r="W138" s="261"/>
      <c r="Y138" s="3"/>
      <c r="Z138" s="6"/>
    </row>
    <row r="139" spans="1:26" x14ac:dyDescent="0.3">
      <c r="C139" s="219" t="s">
        <v>36</v>
      </c>
      <c r="D139" s="220"/>
      <c r="E139" s="220"/>
      <c r="F139" s="220"/>
      <c r="G139" s="220"/>
      <c r="H139" s="220"/>
      <c r="I139" s="220"/>
      <c r="J139" s="220"/>
      <c r="K139" s="220"/>
      <c r="L139" s="107">
        <f>Arkusz13!C6</f>
        <v>0</v>
      </c>
      <c r="M139" s="107"/>
      <c r="N139" s="31">
        <f>Arkusz13!C22</f>
        <v>0</v>
      </c>
      <c r="O139" s="31">
        <f>Arkusz13!C38</f>
        <v>0</v>
      </c>
      <c r="P139" s="31">
        <f>Arkusz13!C54</f>
        <v>0</v>
      </c>
      <c r="Q139" s="31">
        <f>Arkusz13!C70</f>
        <v>0</v>
      </c>
      <c r="R139" s="31">
        <f>Arkusz13!C86</f>
        <v>0</v>
      </c>
      <c r="S139" s="31">
        <f>Arkusz13!C102</f>
        <v>0</v>
      </c>
      <c r="T139" s="31">
        <f>Arkusz13!C118</f>
        <v>0</v>
      </c>
      <c r="U139" s="31">
        <f>Arkusz13!C134-SUM(N139:T139)</f>
        <v>0</v>
      </c>
      <c r="V139" s="172">
        <f t="shared" si="3"/>
        <v>0</v>
      </c>
      <c r="W139" s="261"/>
      <c r="Y139" s="3"/>
      <c r="Z139" s="6"/>
    </row>
    <row r="140" spans="1:26" x14ac:dyDescent="0.3">
      <c r="C140" s="221" t="s">
        <v>44</v>
      </c>
      <c r="D140" s="222"/>
      <c r="E140" s="222"/>
      <c r="F140" s="222"/>
      <c r="G140" s="222"/>
      <c r="H140" s="222"/>
      <c r="I140" s="222"/>
      <c r="J140" s="222"/>
      <c r="K140" s="222"/>
      <c r="L140" s="107">
        <f>Arkusz13!C7</f>
        <v>2</v>
      </c>
      <c r="M140" s="107"/>
      <c r="N140" s="31">
        <f>Arkusz13!C23</f>
        <v>0</v>
      </c>
      <c r="O140" s="31">
        <f>Arkusz13!C39</f>
        <v>0</v>
      </c>
      <c r="P140" s="31">
        <f>Arkusz13!C55</f>
        <v>0</v>
      </c>
      <c r="Q140" s="31">
        <f>Arkusz13!C71</f>
        <v>0</v>
      </c>
      <c r="R140" s="31">
        <f>Arkusz13!C87</f>
        <v>0</v>
      </c>
      <c r="S140" s="31">
        <f>Arkusz13!C103</f>
        <v>0</v>
      </c>
      <c r="T140" s="31">
        <f>Arkusz13!C119</f>
        <v>0</v>
      </c>
      <c r="U140" s="31">
        <f>Arkusz13!C135-SUM(N140:T140)</f>
        <v>0</v>
      </c>
      <c r="V140" s="172">
        <f t="shared" si="3"/>
        <v>0</v>
      </c>
      <c r="W140" s="261"/>
      <c r="Y140" s="3"/>
      <c r="Z140" s="6"/>
    </row>
    <row r="141" spans="1:26" x14ac:dyDescent="0.3">
      <c r="C141" s="219" t="s">
        <v>45</v>
      </c>
      <c r="D141" s="220"/>
      <c r="E141" s="220"/>
      <c r="F141" s="220"/>
      <c r="G141" s="220"/>
      <c r="H141" s="220"/>
      <c r="I141" s="220"/>
      <c r="J141" s="220"/>
      <c r="K141" s="220"/>
      <c r="L141" s="107">
        <f>Arkusz13!C8</f>
        <v>0</v>
      </c>
      <c r="M141" s="107"/>
      <c r="N141" s="31">
        <f>Arkusz13!C24</f>
        <v>0</v>
      </c>
      <c r="O141" s="31">
        <f>Arkusz13!C40</f>
        <v>0</v>
      </c>
      <c r="P141" s="31">
        <f>Arkusz13!C56</f>
        <v>0</v>
      </c>
      <c r="Q141" s="31">
        <f>Arkusz13!C72</f>
        <v>0</v>
      </c>
      <c r="R141" s="31">
        <f>Arkusz13!C88</f>
        <v>0</v>
      </c>
      <c r="S141" s="31">
        <f>Arkusz13!C104</f>
        <v>0</v>
      </c>
      <c r="T141" s="31">
        <f>Arkusz13!C120</f>
        <v>0</v>
      </c>
      <c r="U141" s="31">
        <f>Arkusz13!C136-SUM(N141:T141)</f>
        <v>0</v>
      </c>
      <c r="V141" s="172">
        <f t="shared" si="3"/>
        <v>0</v>
      </c>
      <c r="W141" s="261"/>
      <c r="Y141" s="3"/>
      <c r="Z141" s="6"/>
    </row>
    <row r="142" spans="1:26" x14ac:dyDescent="0.3">
      <c r="C142" s="221" t="s">
        <v>4</v>
      </c>
      <c r="D142" s="222"/>
      <c r="E142" s="222"/>
      <c r="F142" s="222"/>
      <c r="G142" s="222"/>
      <c r="H142" s="222"/>
      <c r="I142" s="222"/>
      <c r="J142" s="222"/>
      <c r="K142" s="222"/>
      <c r="L142" s="107">
        <f>Arkusz13!C9</f>
        <v>0</v>
      </c>
      <c r="M142" s="107"/>
      <c r="N142" s="31">
        <f>Arkusz13!C25</f>
        <v>0</v>
      </c>
      <c r="O142" s="31">
        <f>Arkusz13!C41</f>
        <v>0</v>
      </c>
      <c r="P142" s="31">
        <f>Arkusz13!C57</f>
        <v>0</v>
      </c>
      <c r="Q142" s="31">
        <f>Arkusz13!C73</f>
        <v>0</v>
      </c>
      <c r="R142" s="31">
        <f>Arkusz13!C89</f>
        <v>0</v>
      </c>
      <c r="S142" s="31">
        <f>Arkusz13!C105</f>
        <v>0</v>
      </c>
      <c r="T142" s="31">
        <f>Arkusz13!C121</f>
        <v>0</v>
      </c>
      <c r="U142" s="31">
        <f>Arkusz13!C137-SUM(N142:T142)</f>
        <v>0</v>
      </c>
      <c r="V142" s="172">
        <f t="shared" si="3"/>
        <v>0</v>
      </c>
      <c r="W142" s="261"/>
      <c r="Y142" s="3"/>
      <c r="Z142" s="6"/>
    </row>
    <row r="143" spans="1:26" x14ac:dyDescent="0.3">
      <c r="C143" s="219" t="s">
        <v>37</v>
      </c>
      <c r="D143" s="220"/>
      <c r="E143" s="220"/>
      <c r="F143" s="220"/>
      <c r="G143" s="220"/>
      <c r="H143" s="220"/>
      <c r="I143" s="220"/>
      <c r="J143" s="220"/>
      <c r="K143" s="220"/>
      <c r="L143" s="107">
        <f>Arkusz13!C10</f>
        <v>10</v>
      </c>
      <c r="M143" s="107"/>
      <c r="N143" s="31">
        <f>Arkusz13!C26</f>
        <v>3</v>
      </c>
      <c r="O143" s="31">
        <f>Arkusz13!C42</f>
        <v>0</v>
      </c>
      <c r="P143" s="31">
        <f>Arkusz13!C58</f>
        <v>3</v>
      </c>
      <c r="Q143" s="31">
        <f>Arkusz13!C74</f>
        <v>0</v>
      </c>
      <c r="R143" s="31">
        <f>Arkusz13!C90</f>
        <v>2</v>
      </c>
      <c r="S143" s="31">
        <f>Arkusz13!C106</f>
        <v>0</v>
      </c>
      <c r="T143" s="31">
        <f>Arkusz13!C122</f>
        <v>0</v>
      </c>
      <c r="U143" s="31">
        <f>Arkusz13!C138-SUM(N143:T143)</f>
        <v>0</v>
      </c>
      <c r="V143" s="172">
        <f t="shared" si="3"/>
        <v>8</v>
      </c>
      <c r="W143" s="261"/>
      <c r="Y143" s="3"/>
      <c r="Z143" s="6"/>
    </row>
    <row r="144" spans="1:26" x14ac:dyDescent="0.3">
      <c r="C144" s="221" t="s">
        <v>38</v>
      </c>
      <c r="D144" s="222"/>
      <c r="E144" s="222"/>
      <c r="F144" s="222"/>
      <c r="G144" s="222"/>
      <c r="H144" s="222"/>
      <c r="I144" s="222"/>
      <c r="J144" s="222"/>
      <c r="K144" s="222"/>
      <c r="L144" s="107">
        <f>Arkusz13!C11</f>
        <v>0</v>
      </c>
      <c r="M144" s="107"/>
      <c r="N144" s="31">
        <f>Arkusz13!C27</f>
        <v>0</v>
      </c>
      <c r="O144" s="31">
        <f>Arkusz13!C43</f>
        <v>0</v>
      </c>
      <c r="P144" s="31">
        <f>Arkusz13!C59</f>
        <v>0</v>
      </c>
      <c r="Q144" s="31">
        <f>Arkusz13!C75</f>
        <v>0</v>
      </c>
      <c r="R144" s="31">
        <f>Arkusz13!C91</f>
        <v>0</v>
      </c>
      <c r="S144" s="31">
        <f>Arkusz13!C107</f>
        <v>0</v>
      </c>
      <c r="T144" s="31">
        <f>Arkusz13!C123</f>
        <v>0</v>
      </c>
      <c r="U144" s="31">
        <f>Arkusz13!C139-SUM(N144:T144)</f>
        <v>0</v>
      </c>
      <c r="V144" s="172">
        <f t="shared" si="3"/>
        <v>0</v>
      </c>
      <c r="W144" s="261"/>
      <c r="Y144" s="3"/>
      <c r="Z144" s="6"/>
    </row>
    <row r="145" spans="1:26" x14ac:dyDescent="0.3">
      <c r="C145" s="219" t="s">
        <v>39</v>
      </c>
      <c r="D145" s="220"/>
      <c r="E145" s="220"/>
      <c r="F145" s="220"/>
      <c r="G145" s="220"/>
      <c r="H145" s="220"/>
      <c r="I145" s="220"/>
      <c r="J145" s="220"/>
      <c r="K145" s="220"/>
      <c r="L145" s="107">
        <f>Arkusz13!C12</f>
        <v>784</v>
      </c>
      <c r="M145" s="107"/>
      <c r="N145" s="31">
        <f>Arkusz13!C28</f>
        <v>236</v>
      </c>
      <c r="O145" s="31">
        <f>Arkusz13!C44</f>
        <v>9</v>
      </c>
      <c r="P145" s="31">
        <f>Arkusz13!C60</f>
        <v>49</v>
      </c>
      <c r="Q145" s="31">
        <f>Arkusz13!C76</f>
        <v>67</v>
      </c>
      <c r="R145" s="31">
        <f>Arkusz13!C92</f>
        <v>20</v>
      </c>
      <c r="S145" s="31">
        <f>Arkusz13!C108</f>
        <v>0</v>
      </c>
      <c r="T145" s="31">
        <f>Arkusz13!C124</f>
        <v>49</v>
      </c>
      <c r="U145" s="31">
        <f>Arkusz13!C140-SUM(N145:T145)</f>
        <v>70</v>
      </c>
      <c r="V145" s="172">
        <f t="shared" si="3"/>
        <v>500</v>
      </c>
      <c r="W145" s="261"/>
      <c r="Y145" s="3"/>
      <c r="Z145" s="6"/>
    </row>
    <row r="146" spans="1:26" x14ac:dyDescent="0.3">
      <c r="C146" s="219" t="s">
        <v>10</v>
      </c>
      <c r="D146" s="220"/>
      <c r="E146" s="220"/>
      <c r="F146" s="220"/>
      <c r="G146" s="220"/>
      <c r="H146" s="220"/>
      <c r="I146" s="220"/>
      <c r="J146" s="220"/>
      <c r="K146" s="220"/>
      <c r="L146" s="107">
        <f>Arkusz13!C14</f>
        <v>8</v>
      </c>
      <c r="M146" s="107"/>
      <c r="N146" s="31">
        <f>Arkusz13!C30</f>
        <v>0</v>
      </c>
      <c r="O146" s="31">
        <f>Arkusz13!C46</f>
        <v>0</v>
      </c>
      <c r="P146" s="31">
        <f>Arkusz13!C62</f>
        <v>0</v>
      </c>
      <c r="Q146" s="31">
        <f>Arkusz13!C78</f>
        <v>0</v>
      </c>
      <c r="R146" s="31">
        <f>Arkusz13!C94</f>
        <v>0</v>
      </c>
      <c r="S146" s="31">
        <f>Arkusz13!C110</f>
        <v>0</v>
      </c>
      <c r="T146" s="31">
        <f>Arkusz13!C126</f>
        <v>0</v>
      </c>
      <c r="U146" s="31">
        <f>Arkusz13!C142-SUM(N146:T146)</f>
        <v>9</v>
      </c>
      <c r="V146" s="172">
        <f t="shared" si="3"/>
        <v>9</v>
      </c>
      <c r="W146" s="261"/>
      <c r="Y146" s="3"/>
      <c r="Z146" s="6"/>
    </row>
    <row r="147" spans="1:26" x14ac:dyDescent="0.3">
      <c r="C147" s="221" t="s">
        <v>41</v>
      </c>
      <c r="D147" s="222"/>
      <c r="E147" s="222"/>
      <c r="F147" s="222"/>
      <c r="G147" s="222"/>
      <c r="H147" s="222"/>
      <c r="I147" s="222"/>
      <c r="J147" s="222"/>
      <c r="K147" s="222"/>
      <c r="L147" s="107">
        <f>Arkusz13!C15</f>
        <v>3</v>
      </c>
      <c r="M147" s="107"/>
      <c r="N147" s="31">
        <f>Arkusz13!C31</f>
        <v>6</v>
      </c>
      <c r="O147" s="31">
        <f>Arkusz13!C47</f>
        <v>0</v>
      </c>
      <c r="P147" s="31">
        <f>Arkusz13!C63</f>
        <v>0</v>
      </c>
      <c r="Q147" s="31">
        <f>Arkusz13!C79</f>
        <v>1</v>
      </c>
      <c r="R147" s="31">
        <f>Arkusz13!C95</f>
        <v>0</v>
      </c>
      <c r="S147" s="31">
        <f>Arkusz13!C111</f>
        <v>0</v>
      </c>
      <c r="T147" s="31">
        <f>Arkusz13!C127</f>
        <v>0</v>
      </c>
      <c r="U147" s="31">
        <f>Arkusz13!C143-SUM(N147:T147)</f>
        <v>0</v>
      </c>
      <c r="V147" s="172">
        <f t="shared" si="3"/>
        <v>7</v>
      </c>
      <c r="W147" s="261"/>
      <c r="Y147" s="3"/>
      <c r="Z147" s="6"/>
    </row>
    <row r="148" spans="1:26" x14ac:dyDescent="0.3">
      <c r="C148" s="219" t="s">
        <v>42</v>
      </c>
      <c r="D148" s="220"/>
      <c r="E148" s="220"/>
      <c r="F148" s="220"/>
      <c r="G148" s="220"/>
      <c r="H148" s="220"/>
      <c r="I148" s="220"/>
      <c r="J148" s="220"/>
      <c r="K148" s="220"/>
      <c r="L148" s="107">
        <f>Arkusz13!C16</f>
        <v>0</v>
      </c>
      <c r="M148" s="107"/>
      <c r="N148" s="31">
        <f>Arkusz13!C32</f>
        <v>0</v>
      </c>
      <c r="O148" s="31">
        <f>Arkusz13!C48</f>
        <v>0</v>
      </c>
      <c r="P148" s="31">
        <f>Arkusz13!C64</f>
        <v>0</v>
      </c>
      <c r="Q148" s="31">
        <f>Arkusz13!C80</f>
        <v>0</v>
      </c>
      <c r="R148" s="31">
        <f>Arkusz13!C96</f>
        <v>0</v>
      </c>
      <c r="S148" s="31">
        <f>Arkusz13!C112</f>
        <v>0</v>
      </c>
      <c r="T148" s="31">
        <f>Arkusz13!C128</f>
        <v>0</v>
      </c>
      <c r="U148" s="31">
        <f>Arkusz13!C144-SUM(N148:T148)</f>
        <v>0</v>
      </c>
      <c r="V148" s="172">
        <f t="shared" si="3"/>
        <v>0</v>
      </c>
      <c r="W148" s="261"/>
      <c r="Y148" s="3"/>
      <c r="Z148" s="6"/>
    </row>
    <row r="149" spans="1:26" ht="15" thickBot="1" x14ac:dyDescent="0.35">
      <c r="C149" s="288" t="s">
        <v>43</v>
      </c>
      <c r="D149" s="289"/>
      <c r="E149" s="289"/>
      <c r="F149" s="289"/>
      <c r="G149" s="289"/>
      <c r="H149" s="289"/>
      <c r="I149" s="289"/>
      <c r="J149" s="289"/>
      <c r="K149" s="289"/>
      <c r="L149" s="107">
        <f>Arkusz13!C17</f>
        <v>1</v>
      </c>
      <c r="M149" s="107"/>
      <c r="N149" s="31">
        <f>Arkusz13!C33</f>
        <v>0</v>
      </c>
      <c r="O149" s="31">
        <f>Arkusz13!C49</f>
        <v>0</v>
      </c>
      <c r="P149" s="31">
        <f>Arkusz13!C65</f>
        <v>0</v>
      </c>
      <c r="Q149" s="31">
        <f>Arkusz13!C81</f>
        <v>0</v>
      </c>
      <c r="R149" s="31">
        <f>Arkusz13!C97</f>
        <v>0</v>
      </c>
      <c r="S149" s="31">
        <f>Arkusz13!C113</f>
        <v>0</v>
      </c>
      <c r="T149" s="31">
        <f>Arkusz13!C129</f>
        <v>0</v>
      </c>
      <c r="U149" s="31">
        <f>Arkusz13!C145-SUM(N149:T149)</f>
        <v>1</v>
      </c>
      <c r="V149" s="172">
        <f t="shared" si="3"/>
        <v>1</v>
      </c>
      <c r="W149" s="261"/>
      <c r="Y149" s="3"/>
      <c r="Z149" s="6"/>
    </row>
    <row r="150" spans="1:26" ht="15" thickBot="1" x14ac:dyDescent="0.35">
      <c r="C150" s="279" t="s">
        <v>1</v>
      </c>
      <c r="D150" s="280"/>
      <c r="E150" s="280"/>
      <c r="F150" s="280"/>
      <c r="G150" s="280"/>
      <c r="H150" s="280"/>
      <c r="I150" s="280"/>
      <c r="J150" s="280"/>
      <c r="K150" s="280"/>
      <c r="L150" s="278">
        <f>SUM(L135:L149)</f>
        <v>5839</v>
      </c>
      <c r="M150" s="278"/>
      <c r="N150" s="32">
        <f t="shared" ref="N150:V150" si="4">SUM(N135:N149)</f>
        <v>663</v>
      </c>
      <c r="O150" s="32">
        <f t="shared" si="4"/>
        <v>184</v>
      </c>
      <c r="P150" s="32">
        <f t="shared" si="4"/>
        <v>315</v>
      </c>
      <c r="Q150" s="32">
        <f t="shared" si="4"/>
        <v>87</v>
      </c>
      <c r="R150" s="32">
        <f t="shared" si="4"/>
        <v>22</v>
      </c>
      <c r="S150" s="32">
        <f t="shared" si="4"/>
        <v>0</v>
      </c>
      <c r="T150" s="32">
        <f t="shared" si="4"/>
        <v>49</v>
      </c>
      <c r="U150" s="32">
        <f t="shared" si="4"/>
        <v>949</v>
      </c>
      <c r="V150" s="278">
        <f t="shared" si="4"/>
        <v>2269</v>
      </c>
      <c r="W150" s="295"/>
      <c r="Y150" s="3"/>
      <c r="Z150" s="6"/>
    </row>
    <row r="151" spans="1:26" x14ac:dyDescent="0.3">
      <c r="A151" s="33"/>
      <c r="B151" s="33"/>
      <c r="C151" s="33"/>
      <c r="D151" s="33"/>
      <c r="E151" s="33"/>
      <c r="F151" s="33"/>
      <c r="G151" s="33"/>
      <c r="H151" s="33"/>
      <c r="I151" s="33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</row>
    <row r="175" spans="4:19" ht="15" thickBot="1" x14ac:dyDescent="0.35"/>
    <row r="176" spans="4:19" ht="31.5" customHeight="1" x14ac:dyDescent="0.3">
      <c r="D176" s="254" t="s">
        <v>2</v>
      </c>
      <c r="E176" s="255"/>
      <c r="F176" s="255"/>
      <c r="G176" s="255"/>
      <c r="H176" s="255"/>
      <c r="I176" s="255"/>
      <c r="J176" s="255"/>
      <c r="K176" s="255"/>
      <c r="L176" s="255" t="s">
        <v>3</v>
      </c>
      <c r="M176" s="255"/>
      <c r="N176" s="138" t="s">
        <v>83</v>
      </c>
      <c r="O176" s="138"/>
      <c r="P176" s="138"/>
      <c r="Q176" s="292" t="s">
        <v>84</v>
      </c>
      <c r="R176" s="293"/>
      <c r="S176" s="294"/>
    </row>
    <row r="177" spans="1:25" ht="15" thickBot="1" x14ac:dyDescent="0.35">
      <c r="D177" s="285" t="s">
        <v>82</v>
      </c>
      <c r="E177" s="286"/>
      <c r="F177" s="286"/>
      <c r="G177" s="286"/>
      <c r="H177" s="286"/>
      <c r="I177" s="286"/>
      <c r="J177" s="286"/>
      <c r="K177" s="286"/>
      <c r="L177" s="284">
        <f>Arkusz14!B2</f>
        <v>5</v>
      </c>
      <c r="M177" s="284"/>
      <c r="N177" s="284">
        <f>Arkusz14!B3</f>
        <v>4</v>
      </c>
      <c r="O177" s="284"/>
      <c r="P177" s="284"/>
      <c r="Q177" s="281">
        <f>Arkusz14!B4</f>
        <v>0</v>
      </c>
      <c r="R177" s="282"/>
      <c r="S177" s="283"/>
    </row>
    <row r="178" spans="1:25" x14ac:dyDescent="0.3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</row>
    <row r="179" spans="1:25" x14ac:dyDescent="0.3">
      <c r="A179" s="143" t="s">
        <v>172</v>
      </c>
      <c r="B179" s="143"/>
      <c r="C179" s="143"/>
      <c r="D179" s="143"/>
      <c r="E179" s="143"/>
      <c r="F179" s="143"/>
      <c r="G179" s="143"/>
      <c r="H179" s="143"/>
      <c r="I179" s="143"/>
      <c r="J179" s="143"/>
      <c r="K179" s="143"/>
      <c r="L179" s="143"/>
      <c r="M179" s="143"/>
      <c r="N179" s="143"/>
      <c r="O179" s="143"/>
      <c r="P179" s="143"/>
      <c r="Q179" s="143"/>
      <c r="R179" s="143"/>
      <c r="S179" s="143"/>
      <c r="T179" s="143"/>
      <c r="U179" s="143"/>
      <c r="V179" s="143"/>
      <c r="W179" s="143"/>
      <c r="X179" s="143"/>
      <c r="Y179" s="143"/>
    </row>
    <row r="180" spans="1:25" s="52" customFormat="1" x14ac:dyDescent="0.3">
      <c r="A180" s="143"/>
      <c r="B180" s="143"/>
      <c r="C180" s="143"/>
      <c r="D180" s="143"/>
      <c r="E180" s="143"/>
      <c r="F180" s="143"/>
      <c r="G180" s="143"/>
      <c r="H180" s="143"/>
      <c r="I180" s="143"/>
      <c r="J180" s="143"/>
      <c r="K180" s="143"/>
      <c r="L180" s="143"/>
      <c r="M180" s="143"/>
      <c r="N180" s="143"/>
      <c r="O180" s="143"/>
      <c r="P180" s="143"/>
      <c r="Q180" s="143"/>
      <c r="R180" s="143"/>
      <c r="S180" s="143"/>
      <c r="T180" s="143"/>
      <c r="U180" s="143"/>
      <c r="V180" s="143"/>
      <c r="W180" s="143"/>
      <c r="X180" s="143"/>
      <c r="Y180" s="143"/>
    </row>
    <row r="181" spans="1:25" s="52" customFormat="1" x14ac:dyDescent="0.3">
      <c r="A181" s="143"/>
      <c r="B181" s="143"/>
      <c r="C181" s="143"/>
      <c r="D181" s="143"/>
      <c r="E181" s="143"/>
      <c r="F181" s="143"/>
      <c r="G181" s="143"/>
      <c r="H181" s="143"/>
      <c r="I181" s="143"/>
      <c r="J181" s="143"/>
      <c r="K181" s="143"/>
      <c r="L181" s="143"/>
      <c r="M181" s="143"/>
      <c r="N181" s="143"/>
      <c r="O181" s="143"/>
      <c r="P181" s="143"/>
      <c r="Q181" s="143"/>
      <c r="R181" s="143"/>
      <c r="S181" s="143"/>
      <c r="T181" s="143"/>
      <c r="U181" s="143"/>
      <c r="V181" s="143"/>
      <c r="W181" s="143"/>
      <c r="X181" s="143"/>
      <c r="Y181" s="143"/>
    </row>
    <row r="182" spans="1:25" s="52" customFormat="1" x14ac:dyDescent="0.3">
      <c r="A182" s="143"/>
      <c r="B182" s="143"/>
      <c r="C182" s="143"/>
      <c r="D182" s="143"/>
      <c r="E182" s="143"/>
      <c r="F182" s="143"/>
      <c r="G182" s="143"/>
      <c r="H182" s="143"/>
      <c r="I182" s="143"/>
      <c r="J182" s="143"/>
      <c r="K182" s="143"/>
      <c r="L182" s="143"/>
      <c r="M182" s="143"/>
      <c r="N182" s="143"/>
      <c r="O182" s="143"/>
      <c r="P182" s="143"/>
      <c r="Q182" s="143"/>
      <c r="R182" s="143"/>
      <c r="S182" s="143"/>
      <c r="T182" s="143"/>
      <c r="U182" s="143"/>
      <c r="V182" s="143"/>
      <c r="W182" s="143"/>
      <c r="X182" s="143"/>
      <c r="Y182" s="143"/>
    </row>
    <row r="183" spans="1:25" s="52" customFormat="1" x14ac:dyDescent="0.3">
      <c r="A183" s="143"/>
      <c r="B183" s="143"/>
      <c r="C183" s="143"/>
      <c r="D183" s="143"/>
      <c r="E183" s="143"/>
      <c r="F183" s="143"/>
      <c r="G183" s="143"/>
      <c r="H183" s="143"/>
      <c r="I183" s="143"/>
      <c r="J183" s="143"/>
      <c r="K183" s="143"/>
      <c r="L183" s="143"/>
      <c r="M183" s="143"/>
      <c r="N183" s="143"/>
      <c r="O183" s="143"/>
      <c r="P183" s="143"/>
      <c r="Q183" s="143"/>
      <c r="R183" s="143"/>
      <c r="S183" s="143"/>
      <c r="T183" s="143"/>
      <c r="U183" s="143"/>
      <c r="V183" s="143"/>
      <c r="W183" s="143"/>
      <c r="X183" s="143"/>
      <c r="Y183" s="143"/>
    </row>
    <row r="184" spans="1:25" s="52" customFormat="1" x14ac:dyDescent="0.3">
      <c r="A184" s="143"/>
      <c r="B184" s="143"/>
      <c r="C184" s="143"/>
      <c r="D184" s="143"/>
      <c r="E184" s="143"/>
      <c r="F184" s="143"/>
      <c r="G184" s="143"/>
      <c r="H184" s="143"/>
      <c r="I184" s="143"/>
      <c r="J184" s="143"/>
      <c r="K184" s="143"/>
      <c r="L184" s="143"/>
      <c r="M184" s="143"/>
      <c r="N184" s="143"/>
      <c r="O184" s="143"/>
      <c r="P184" s="143"/>
      <c r="Q184" s="143"/>
      <c r="R184" s="143"/>
      <c r="S184" s="143"/>
      <c r="T184" s="143"/>
      <c r="U184" s="143"/>
      <c r="V184" s="143"/>
      <c r="W184" s="143"/>
      <c r="X184" s="143"/>
      <c r="Y184" s="143"/>
    </row>
    <row r="185" spans="1:25" s="52" customFormat="1" x14ac:dyDescent="0.3">
      <c r="A185" s="143"/>
      <c r="B185" s="143"/>
      <c r="C185" s="143"/>
      <c r="D185" s="143"/>
      <c r="E185" s="143"/>
      <c r="F185" s="143"/>
      <c r="G185" s="143"/>
      <c r="H185" s="143"/>
      <c r="I185" s="143"/>
      <c r="J185" s="143"/>
      <c r="K185" s="143"/>
      <c r="L185" s="143"/>
      <c r="M185" s="143"/>
      <c r="N185" s="143"/>
      <c r="O185" s="143"/>
      <c r="P185" s="143"/>
      <c r="Q185" s="143"/>
      <c r="R185" s="143"/>
      <c r="S185" s="143"/>
      <c r="T185" s="143"/>
      <c r="U185" s="143"/>
      <c r="V185" s="143"/>
      <c r="W185" s="143"/>
      <c r="X185" s="143"/>
      <c r="Y185" s="143"/>
    </row>
    <row r="186" spans="1:25" s="52" customFormat="1" x14ac:dyDescent="0.3">
      <c r="A186" s="143"/>
      <c r="B186" s="143"/>
      <c r="C186" s="143"/>
      <c r="D186" s="143"/>
      <c r="E186" s="143"/>
      <c r="F186" s="143"/>
      <c r="G186" s="143"/>
      <c r="H186" s="143"/>
      <c r="I186" s="143"/>
      <c r="J186" s="143"/>
      <c r="K186" s="143"/>
      <c r="L186" s="143"/>
      <c r="M186" s="143"/>
      <c r="N186" s="143"/>
      <c r="O186" s="143"/>
      <c r="P186" s="143"/>
      <c r="Q186" s="143"/>
      <c r="R186" s="143"/>
      <c r="S186" s="143"/>
      <c r="T186" s="143"/>
      <c r="U186" s="143"/>
      <c r="V186" s="143"/>
      <c r="W186" s="143"/>
      <c r="X186" s="143"/>
      <c r="Y186" s="143"/>
    </row>
    <row r="187" spans="1:25" s="52" customFormat="1" x14ac:dyDescent="0.3">
      <c r="A187" s="143"/>
      <c r="B187" s="143"/>
      <c r="C187" s="143"/>
      <c r="D187" s="143"/>
      <c r="E187" s="143"/>
      <c r="F187" s="143"/>
      <c r="G187" s="143"/>
      <c r="H187" s="143"/>
      <c r="I187" s="143"/>
      <c r="J187" s="143"/>
      <c r="K187" s="143"/>
      <c r="L187" s="143"/>
      <c r="M187" s="143"/>
      <c r="N187" s="143"/>
      <c r="O187" s="143"/>
      <c r="P187" s="143"/>
      <c r="Q187" s="143"/>
      <c r="R187" s="143"/>
      <c r="S187" s="143"/>
      <c r="T187" s="143"/>
      <c r="U187" s="143"/>
      <c r="V187" s="143"/>
      <c r="W187" s="143"/>
      <c r="X187" s="143"/>
      <c r="Y187" s="143"/>
    </row>
    <row r="190" spans="1:25" x14ac:dyDescent="0.3">
      <c r="A190" s="10" t="s">
        <v>158</v>
      </c>
      <c r="B190" s="10"/>
      <c r="C190" s="10"/>
      <c r="D190" s="10"/>
      <c r="E190" s="10"/>
      <c r="F190" s="10"/>
    </row>
    <row r="191" spans="1:25" ht="15" thickBot="1" x14ac:dyDescent="0.35"/>
    <row r="192" spans="1:25" x14ac:dyDescent="0.3">
      <c r="D192" s="84" t="s">
        <v>26</v>
      </c>
      <c r="E192" s="85"/>
      <c r="F192" s="85"/>
      <c r="G192" s="85"/>
      <c r="H192" s="85" t="s">
        <v>3</v>
      </c>
      <c r="I192" s="85"/>
      <c r="J192" s="85"/>
      <c r="K192" s="85" t="s">
        <v>21</v>
      </c>
      <c r="L192" s="85"/>
      <c r="M192" s="258"/>
    </row>
    <row r="193" spans="4:13" x14ac:dyDescent="0.3">
      <c r="D193" s="259" t="s">
        <v>19</v>
      </c>
      <c r="E193" s="260"/>
      <c r="F193" s="260"/>
      <c r="G193" s="260"/>
      <c r="H193" s="172">
        <v>65206</v>
      </c>
      <c r="I193" s="172"/>
      <c r="J193" s="172"/>
      <c r="K193" s="172">
        <v>61682</v>
      </c>
      <c r="L193" s="172"/>
      <c r="M193" s="261"/>
    </row>
    <row r="194" spans="4:13" x14ac:dyDescent="0.3">
      <c r="D194" s="262" t="s">
        <v>136</v>
      </c>
      <c r="E194" s="263"/>
      <c r="F194" s="263"/>
      <c r="G194" s="263"/>
      <c r="H194" s="172">
        <v>2399</v>
      </c>
      <c r="I194" s="172"/>
      <c r="J194" s="172"/>
      <c r="K194" s="172">
        <v>2369</v>
      </c>
      <c r="L194" s="172"/>
      <c r="M194" s="261"/>
    </row>
    <row r="195" spans="4:13" ht="15" thickBot="1" x14ac:dyDescent="0.35">
      <c r="D195" s="276" t="s">
        <v>20</v>
      </c>
      <c r="E195" s="277"/>
      <c r="F195" s="277"/>
      <c r="G195" s="277"/>
      <c r="H195" s="172">
        <v>1468</v>
      </c>
      <c r="I195" s="172"/>
      <c r="J195" s="172"/>
      <c r="K195" s="172">
        <v>1508</v>
      </c>
      <c r="L195" s="172"/>
      <c r="M195" s="261"/>
    </row>
    <row r="196" spans="4:13" ht="15" thickBot="1" x14ac:dyDescent="0.35">
      <c r="D196" s="274" t="s">
        <v>1</v>
      </c>
      <c r="E196" s="275"/>
      <c r="F196" s="275"/>
      <c r="G196" s="275"/>
      <c r="H196" s="91">
        <f>SUM(H193:J195)</f>
        <v>69073</v>
      </c>
      <c r="I196" s="91"/>
      <c r="J196" s="91"/>
      <c r="K196" s="91">
        <v>65559</v>
      </c>
      <c r="L196" s="91"/>
      <c r="M196" s="92"/>
    </row>
    <row r="197" spans="4:13" x14ac:dyDescent="0.3">
      <c r="D197" s="35"/>
      <c r="E197" s="35"/>
      <c r="F197" s="35"/>
      <c r="G197" s="35"/>
      <c r="H197" s="36"/>
      <c r="I197" s="36"/>
      <c r="J197" s="36"/>
      <c r="K197" s="36"/>
      <c r="L197" s="36"/>
      <c r="M197" s="36"/>
    </row>
    <row r="198" spans="4:13" x14ac:dyDescent="0.3">
      <c r="D198" s="35"/>
      <c r="E198" s="35"/>
      <c r="F198" s="35"/>
      <c r="G198" s="35"/>
      <c r="H198" s="36"/>
      <c r="I198" s="36"/>
      <c r="J198" s="36"/>
      <c r="K198" s="36"/>
      <c r="L198" s="36"/>
      <c r="M198" s="36"/>
    </row>
    <row r="199" spans="4:13" x14ac:dyDescent="0.3">
      <c r="D199" s="35"/>
      <c r="E199" s="35"/>
      <c r="F199" s="35"/>
      <c r="G199" s="35"/>
      <c r="H199" s="36"/>
      <c r="I199" s="36"/>
      <c r="J199" s="36"/>
      <c r="K199" s="36"/>
      <c r="L199" s="36"/>
      <c r="M199" s="36"/>
    </row>
    <row r="200" spans="4:13" x14ac:dyDescent="0.3">
      <c r="D200" s="37"/>
      <c r="E200" s="37"/>
      <c r="F200" s="37"/>
      <c r="G200" s="37"/>
      <c r="H200" s="37"/>
      <c r="I200" s="37"/>
      <c r="J200" s="37"/>
      <c r="K200" s="37"/>
      <c r="L200" s="37"/>
      <c r="M200" s="37"/>
    </row>
    <row r="201" spans="4:13" x14ac:dyDescent="0.3">
      <c r="D201" s="37"/>
      <c r="E201" s="37"/>
      <c r="F201" s="37"/>
      <c r="G201" s="37"/>
      <c r="H201" s="37"/>
      <c r="I201" s="37"/>
      <c r="J201" s="37"/>
      <c r="K201" s="37"/>
      <c r="L201" s="37"/>
      <c r="M201" s="37"/>
    </row>
    <row r="202" spans="4:13" x14ac:dyDescent="0.3">
      <c r="D202" s="37"/>
      <c r="E202" s="37"/>
      <c r="F202" s="37"/>
      <c r="G202" s="37"/>
      <c r="H202" s="37"/>
      <c r="I202" s="37"/>
      <c r="J202" s="37"/>
      <c r="K202" s="37"/>
      <c r="L202" s="37"/>
      <c r="M202" s="37"/>
    </row>
    <row r="203" spans="4:13" x14ac:dyDescent="0.3">
      <c r="D203" s="37"/>
      <c r="E203" s="37"/>
      <c r="F203" s="37"/>
      <c r="G203" s="37"/>
      <c r="H203" s="37"/>
      <c r="I203" s="37"/>
      <c r="J203" s="37"/>
      <c r="K203" s="37"/>
      <c r="L203" s="37"/>
      <c r="M203" s="37"/>
    </row>
    <row r="204" spans="4:13" x14ac:dyDescent="0.3">
      <c r="D204" s="37"/>
      <c r="E204" s="37"/>
      <c r="F204" s="37"/>
      <c r="G204" s="37"/>
      <c r="H204" s="37"/>
      <c r="I204" s="37"/>
      <c r="J204" s="37"/>
      <c r="K204" s="37"/>
      <c r="L204" s="37"/>
      <c r="M204" s="37"/>
    </row>
    <row r="205" spans="4:13" x14ac:dyDescent="0.3">
      <c r="D205" s="37"/>
      <c r="E205" s="37"/>
      <c r="F205" s="37"/>
      <c r="G205" s="37"/>
      <c r="H205" s="37"/>
      <c r="I205" s="37"/>
      <c r="J205" s="37"/>
      <c r="K205" s="37"/>
      <c r="L205" s="37"/>
      <c r="M205" s="37"/>
    </row>
    <row r="206" spans="4:13" x14ac:dyDescent="0.3">
      <c r="D206" s="37"/>
      <c r="E206" s="37"/>
      <c r="F206" s="37"/>
      <c r="G206" s="37"/>
      <c r="H206" s="37"/>
      <c r="I206" s="37"/>
      <c r="J206" s="37"/>
      <c r="K206" s="37"/>
      <c r="L206" s="37"/>
      <c r="M206" s="37"/>
    </row>
    <row r="207" spans="4:13" x14ac:dyDescent="0.3">
      <c r="D207" s="37"/>
      <c r="E207" s="37"/>
      <c r="F207" s="37"/>
      <c r="G207" s="37"/>
      <c r="H207" s="37"/>
      <c r="I207" s="37"/>
      <c r="J207" s="37"/>
      <c r="K207" s="37"/>
      <c r="L207" s="37"/>
      <c r="M207" s="37"/>
    </row>
    <row r="208" spans="4:13" x14ac:dyDescent="0.3">
      <c r="D208" s="37"/>
      <c r="E208" s="37"/>
      <c r="F208" s="37"/>
      <c r="G208" s="37"/>
      <c r="H208" s="37"/>
      <c r="I208" s="37"/>
      <c r="J208" s="37"/>
      <c r="K208" s="37"/>
      <c r="L208" s="37"/>
      <c r="M208" s="37"/>
    </row>
    <row r="209" spans="1:25" x14ac:dyDescent="0.3">
      <c r="D209" s="37"/>
      <c r="E209" s="37"/>
      <c r="F209" s="37"/>
      <c r="G209" s="37"/>
      <c r="H209" s="37"/>
      <c r="I209" s="37"/>
      <c r="J209" s="37"/>
      <c r="K209" s="37"/>
      <c r="L209" s="37"/>
      <c r="M209" s="37"/>
    </row>
    <row r="210" spans="1:25" x14ac:dyDescent="0.3">
      <c r="D210" s="37"/>
      <c r="E210" s="37"/>
      <c r="F210" s="37"/>
      <c r="G210" s="37"/>
      <c r="H210" s="37"/>
      <c r="I210" s="37"/>
      <c r="J210" s="37"/>
      <c r="K210" s="37"/>
      <c r="L210" s="37"/>
      <c r="M210" s="37"/>
    </row>
    <row r="211" spans="1:25" x14ac:dyDescent="0.3">
      <c r="D211" s="37"/>
      <c r="E211" s="37"/>
      <c r="F211" s="37"/>
      <c r="G211" s="37"/>
      <c r="H211" s="37"/>
      <c r="I211" s="37"/>
      <c r="J211" s="37"/>
      <c r="K211" s="37"/>
      <c r="L211" s="37"/>
      <c r="M211" s="37"/>
    </row>
    <row r="212" spans="1:25" x14ac:dyDescent="0.3">
      <c r="D212" s="37"/>
      <c r="E212" s="37"/>
      <c r="F212" s="37"/>
      <c r="G212" s="37"/>
      <c r="H212" s="37"/>
      <c r="I212" s="37"/>
      <c r="J212" s="37"/>
      <c r="K212" s="37"/>
      <c r="L212" s="37"/>
      <c r="M212" s="37"/>
    </row>
    <row r="215" spans="1:25" x14ac:dyDescent="0.3">
      <c r="A215" s="143" t="s">
        <v>165</v>
      </c>
      <c r="B215" s="143"/>
      <c r="C215" s="143"/>
      <c r="D215" s="143"/>
      <c r="E215" s="143"/>
      <c r="F215" s="143"/>
      <c r="G215" s="143"/>
      <c r="H215" s="143"/>
      <c r="I215" s="143"/>
      <c r="J215" s="143"/>
      <c r="K215" s="143"/>
      <c r="L215" s="143"/>
      <c r="M215" s="143"/>
      <c r="N215" s="143"/>
      <c r="O215" s="143"/>
      <c r="P215" s="143"/>
      <c r="Q215" s="143"/>
      <c r="R215" s="143"/>
      <c r="S215" s="143"/>
      <c r="T215" s="143"/>
      <c r="U215" s="143"/>
      <c r="V215" s="143"/>
      <c r="W215" s="143"/>
      <c r="X215" s="143"/>
      <c r="Y215" s="143"/>
    </row>
    <row r="216" spans="1:25" x14ac:dyDescent="0.3">
      <c r="A216" s="143"/>
      <c r="B216" s="143"/>
      <c r="C216" s="143"/>
      <c r="D216" s="143"/>
      <c r="E216" s="143"/>
      <c r="F216" s="143"/>
      <c r="G216" s="143"/>
      <c r="H216" s="143"/>
      <c r="I216" s="143"/>
      <c r="J216" s="143"/>
      <c r="K216" s="143"/>
      <c r="L216" s="143"/>
      <c r="M216" s="143"/>
      <c r="N216" s="143"/>
      <c r="O216" s="143"/>
      <c r="P216" s="143"/>
      <c r="Q216" s="143"/>
      <c r="R216" s="143"/>
      <c r="S216" s="143"/>
      <c r="T216" s="143"/>
      <c r="U216" s="143"/>
      <c r="V216" s="143"/>
      <c r="W216" s="143"/>
      <c r="X216" s="143"/>
      <c r="Y216" s="143"/>
    </row>
    <row r="217" spans="1:25" x14ac:dyDescent="0.3">
      <c r="A217" s="143"/>
      <c r="B217" s="143"/>
      <c r="C217" s="143"/>
      <c r="D217" s="143"/>
      <c r="E217" s="143"/>
      <c r="F217" s="143"/>
      <c r="G217" s="143"/>
      <c r="H217" s="143"/>
      <c r="I217" s="143"/>
      <c r="J217" s="143"/>
      <c r="K217" s="143"/>
      <c r="L217" s="143"/>
      <c r="M217" s="143"/>
      <c r="N217" s="143"/>
      <c r="O217" s="143"/>
      <c r="P217" s="143"/>
      <c r="Q217" s="143"/>
      <c r="R217" s="143"/>
      <c r="S217" s="143"/>
      <c r="T217" s="143"/>
      <c r="U217" s="143"/>
      <c r="V217" s="143"/>
      <c r="W217" s="143"/>
      <c r="X217" s="143"/>
      <c r="Y217" s="143"/>
    </row>
    <row r="218" spans="1:25" x14ac:dyDescent="0.3">
      <c r="A218" s="143"/>
      <c r="B218" s="143"/>
      <c r="C218" s="143"/>
      <c r="D218" s="143"/>
      <c r="E218" s="143"/>
      <c r="F218" s="143"/>
      <c r="G218" s="143"/>
      <c r="H218" s="143"/>
      <c r="I218" s="143"/>
      <c r="J218" s="143"/>
      <c r="K218" s="143"/>
      <c r="L218" s="143"/>
      <c r="M218" s="143"/>
      <c r="N218" s="143"/>
      <c r="O218" s="143"/>
      <c r="P218" s="143"/>
      <c r="Q218" s="143"/>
      <c r="R218" s="143"/>
      <c r="S218" s="143"/>
      <c r="T218" s="143"/>
      <c r="U218" s="143"/>
      <c r="V218" s="143"/>
      <c r="W218" s="143"/>
      <c r="X218" s="143"/>
      <c r="Y218" s="143"/>
    </row>
    <row r="219" spans="1:25" x14ac:dyDescent="0.3">
      <c r="A219" s="143"/>
      <c r="B219" s="143"/>
      <c r="C219" s="143"/>
      <c r="D219" s="143"/>
      <c r="E219" s="143"/>
      <c r="F219" s="143"/>
      <c r="G219" s="143"/>
      <c r="H219" s="143"/>
      <c r="I219" s="143"/>
      <c r="J219" s="143"/>
      <c r="K219" s="143"/>
      <c r="L219" s="143"/>
      <c r="M219" s="143"/>
      <c r="N219" s="143"/>
      <c r="O219" s="143"/>
      <c r="P219" s="143"/>
      <c r="Q219" s="143"/>
      <c r="R219" s="143"/>
      <c r="S219" s="143"/>
      <c r="T219" s="143"/>
      <c r="U219" s="143"/>
      <c r="V219" s="143"/>
      <c r="W219" s="143"/>
      <c r="X219" s="143"/>
      <c r="Y219" s="143"/>
    </row>
    <row r="220" spans="1:25" x14ac:dyDescent="0.3">
      <c r="A220" s="143"/>
      <c r="B220" s="143"/>
      <c r="C220" s="143"/>
      <c r="D220" s="143"/>
      <c r="E220" s="143"/>
      <c r="F220" s="143"/>
      <c r="G220" s="143"/>
      <c r="H220" s="143"/>
      <c r="I220" s="143"/>
      <c r="J220" s="143"/>
      <c r="K220" s="143"/>
      <c r="L220" s="143"/>
      <c r="M220" s="143"/>
      <c r="N220" s="143"/>
      <c r="O220" s="143"/>
      <c r="P220" s="143"/>
      <c r="Q220" s="143"/>
      <c r="R220" s="143"/>
      <c r="S220" s="143"/>
      <c r="T220" s="143"/>
      <c r="U220" s="143"/>
      <c r="V220" s="143"/>
      <c r="W220" s="143"/>
      <c r="X220" s="143"/>
      <c r="Y220" s="143"/>
    </row>
    <row r="223" spans="1:25" x14ac:dyDescent="0.3">
      <c r="A223" s="10" t="s">
        <v>159</v>
      </c>
      <c r="B223" s="10"/>
      <c r="C223" s="10"/>
      <c r="D223" s="10"/>
      <c r="E223" s="10"/>
      <c r="F223" s="10"/>
      <c r="G223" s="10"/>
      <c r="H223" s="10"/>
      <c r="I223" s="10"/>
      <c r="J223" s="10"/>
    </row>
    <row r="224" spans="1:25" x14ac:dyDescent="0.3">
      <c r="A224" s="10"/>
      <c r="B224" s="10"/>
      <c r="C224" s="10"/>
      <c r="D224" s="10"/>
      <c r="E224" s="10"/>
      <c r="F224" s="10"/>
      <c r="G224" s="10"/>
      <c r="H224" s="10"/>
      <c r="I224" s="10"/>
      <c r="J224" s="10"/>
    </row>
    <row r="225" spans="1:18" ht="15" thickBot="1" x14ac:dyDescent="0.35">
      <c r="A225" s="10"/>
      <c r="B225" s="10"/>
      <c r="C225" s="10"/>
      <c r="D225" s="10"/>
      <c r="E225" s="10"/>
      <c r="F225" s="10"/>
      <c r="G225" s="10"/>
      <c r="H225" s="10"/>
      <c r="I225" s="10"/>
      <c r="J225" s="10"/>
    </row>
    <row r="226" spans="1:18" x14ac:dyDescent="0.3">
      <c r="D226" s="270" t="s">
        <v>46</v>
      </c>
      <c r="E226" s="271"/>
      <c r="F226" s="271"/>
      <c r="G226" s="160" t="str">
        <f>CONCATENATE(Arkusz18!A2," - ",Arkusz18!B2," r.")</f>
        <v>01.04.2019 - 30.04.2019 r.</v>
      </c>
      <c r="H226" s="160"/>
      <c r="I226" s="160"/>
      <c r="J226" s="160"/>
      <c r="K226" s="160"/>
      <c r="L226" s="160"/>
      <c r="M226" s="160"/>
      <c r="N226" s="160"/>
      <c r="O226" s="160"/>
      <c r="P226" s="160"/>
      <c r="Q226" s="160"/>
      <c r="R226" s="161"/>
    </row>
    <row r="227" spans="1:18" ht="31.5" customHeight="1" x14ac:dyDescent="0.3">
      <c r="D227" s="272"/>
      <c r="E227" s="273"/>
      <c r="F227" s="273"/>
      <c r="G227" s="165" t="s">
        <v>62</v>
      </c>
      <c r="H227" s="165"/>
      <c r="I227" s="165"/>
      <c r="J227" s="165" t="s">
        <v>87</v>
      </c>
      <c r="K227" s="165"/>
      <c r="L227" s="165"/>
      <c r="M227" s="165" t="s">
        <v>61</v>
      </c>
      <c r="N227" s="165"/>
      <c r="O227" s="165"/>
      <c r="P227" s="165" t="s">
        <v>86</v>
      </c>
      <c r="Q227" s="165"/>
      <c r="R227" s="173"/>
    </row>
    <row r="228" spans="1:18" x14ac:dyDescent="0.3">
      <c r="D228" s="162" t="s">
        <v>85</v>
      </c>
      <c r="E228" s="163"/>
      <c r="F228" s="163"/>
      <c r="G228" s="164">
        <f>Arkusz16!A2</f>
        <v>0</v>
      </c>
      <c r="H228" s="164"/>
      <c r="I228" s="164"/>
      <c r="J228" s="164">
        <f>Arkusz16!A3</f>
        <v>0</v>
      </c>
      <c r="K228" s="164"/>
      <c r="L228" s="164"/>
      <c r="M228" s="164">
        <f>Arkusz16!A4</f>
        <v>0</v>
      </c>
      <c r="N228" s="164"/>
      <c r="O228" s="164"/>
      <c r="P228" s="164">
        <f>Arkusz16!A5</f>
        <v>0</v>
      </c>
      <c r="Q228" s="164"/>
      <c r="R228" s="164"/>
    </row>
    <row r="229" spans="1:18" x14ac:dyDescent="0.3">
      <c r="D229" s="151" t="s">
        <v>48</v>
      </c>
      <c r="E229" s="152"/>
      <c r="F229" s="152"/>
      <c r="G229" s="153">
        <f>Arkusz16!A6</f>
        <v>860</v>
      </c>
      <c r="H229" s="153"/>
      <c r="I229" s="153"/>
      <c r="J229" s="154">
        <f>Arkusz16!A7</f>
        <v>6</v>
      </c>
      <c r="K229" s="155"/>
      <c r="L229" s="156"/>
      <c r="M229" s="154">
        <f>Arkusz16!A8</f>
        <v>2</v>
      </c>
      <c r="N229" s="155"/>
      <c r="O229" s="156"/>
      <c r="P229" s="154">
        <f>Arkusz16!A9</f>
        <v>1</v>
      </c>
      <c r="Q229" s="155"/>
      <c r="R229" s="156"/>
    </row>
    <row r="230" spans="1:18" ht="15" thickBot="1" x14ac:dyDescent="0.35">
      <c r="D230" s="265" t="s">
        <v>49</v>
      </c>
      <c r="E230" s="266"/>
      <c r="F230" s="266"/>
      <c r="G230" s="175">
        <f>Arkusz16!A10</f>
        <v>379</v>
      </c>
      <c r="H230" s="175"/>
      <c r="I230" s="175"/>
      <c r="J230" s="175">
        <f>Arkusz16!A11</f>
        <v>1</v>
      </c>
      <c r="K230" s="175"/>
      <c r="L230" s="175"/>
      <c r="M230" s="175">
        <f>Arkusz16!A12</f>
        <v>9</v>
      </c>
      <c r="N230" s="175"/>
      <c r="O230" s="175"/>
      <c r="P230" s="175">
        <f>Arkusz16!A13</f>
        <v>4</v>
      </c>
      <c r="Q230" s="175"/>
      <c r="R230" s="175"/>
    </row>
    <row r="231" spans="1:18" ht="15" thickBot="1" x14ac:dyDescent="0.35">
      <c r="D231" s="166" t="s">
        <v>47</v>
      </c>
      <c r="E231" s="167"/>
      <c r="F231" s="167"/>
      <c r="G231" s="159">
        <f>SUM(G228:I230)</f>
        <v>1239</v>
      </c>
      <c r="H231" s="159"/>
      <c r="I231" s="159"/>
      <c r="J231" s="159">
        <f t="shared" ref="J231" si="5">SUM(J228:L230)</f>
        <v>7</v>
      </c>
      <c r="K231" s="159"/>
      <c r="L231" s="159"/>
      <c r="M231" s="159">
        <f t="shared" ref="M231" si="6">SUM(M228:O230)</f>
        <v>11</v>
      </c>
      <c r="N231" s="159"/>
      <c r="O231" s="159"/>
      <c r="P231" s="159">
        <f t="shared" ref="P231" si="7">SUM(P228:R230)</f>
        <v>5</v>
      </c>
      <c r="Q231" s="159"/>
      <c r="R231" s="174"/>
    </row>
    <row r="232" spans="1:18" x14ac:dyDescent="0.3">
      <c r="A232" s="38"/>
      <c r="B232" s="38"/>
      <c r="C232" s="38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</row>
    <row r="234" spans="1:18" ht="15" thickBot="1" x14ac:dyDescent="0.35"/>
    <row r="235" spans="1:18" x14ac:dyDescent="0.3">
      <c r="D235" s="270" t="s">
        <v>46</v>
      </c>
      <c r="E235" s="271"/>
      <c r="F235" s="271"/>
      <c r="G235" s="160" t="str">
        <f>CONCATENATE(Arkusz18!C2," - ",Arkusz18!B2," r.")</f>
        <v>01.01.2019 - 30.04.2019 r.</v>
      </c>
      <c r="H235" s="160"/>
      <c r="I235" s="160"/>
      <c r="J235" s="160"/>
      <c r="K235" s="160"/>
      <c r="L235" s="160"/>
      <c r="M235" s="160"/>
      <c r="N235" s="160"/>
      <c r="O235" s="160"/>
      <c r="P235" s="160"/>
      <c r="Q235" s="160"/>
      <c r="R235" s="161"/>
    </row>
    <row r="236" spans="1:18" ht="32.25" customHeight="1" x14ac:dyDescent="0.3">
      <c r="D236" s="272"/>
      <c r="E236" s="273"/>
      <c r="F236" s="273"/>
      <c r="G236" s="165" t="s">
        <v>62</v>
      </c>
      <c r="H236" s="165"/>
      <c r="I236" s="165"/>
      <c r="J236" s="165" t="s">
        <v>87</v>
      </c>
      <c r="K236" s="165"/>
      <c r="L236" s="165"/>
      <c r="M236" s="165" t="s">
        <v>61</v>
      </c>
      <c r="N236" s="165"/>
      <c r="O236" s="165"/>
      <c r="P236" s="165" t="s">
        <v>86</v>
      </c>
      <c r="Q236" s="165"/>
      <c r="R236" s="173"/>
    </row>
    <row r="237" spans="1:18" x14ac:dyDescent="0.3">
      <c r="D237" s="162" t="s">
        <v>85</v>
      </c>
      <c r="E237" s="163"/>
      <c r="F237" s="163"/>
      <c r="G237" s="164">
        <f>Arkusz17!A2</f>
        <v>0</v>
      </c>
      <c r="H237" s="164"/>
      <c r="I237" s="164"/>
      <c r="J237" s="164">
        <f>Arkusz17!A3</f>
        <v>0</v>
      </c>
      <c r="K237" s="164"/>
      <c r="L237" s="164"/>
      <c r="M237" s="164">
        <f>Arkusz17!A4</f>
        <v>0</v>
      </c>
      <c r="N237" s="164"/>
      <c r="O237" s="164"/>
      <c r="P237" s="164">
        <f>Arkusz17!A5</f>
        <v>0</v>
      </c>
      <c r="Q237" s="164"/>
      <c r="R237" s="164"/>
    </row>
    <row r="238" spans="1:18" x14ac:dyDescent="0.3">
      <c r="D238" s="151" t="s">
        <v>48</v>
      </c>
      <c r="E238" s="152"/>
      <c r="F238" s="152"/>
      <c r="G238" s="153">
        <f>Arkusz17!A6</f>
        <v>4439</v>
      </c>
      <c r="H238" s="153"/>
      <c r="I238" s="153"/>
      <c r="J238" s="153">
        <f>Arkusz17!A7</f>
        <v>48</v>
      </c>
      <c r="K238" s="153"/>
      <c r="L238" s="153"/>
      <c r="M238" s="153">
        <f>Arkusz17!A8</f>
        <v>48</v>
      </c>
      <c r="N238" s="153"/>
      <c r="O238" s="153"/>
      <c r="P238" s="153">
        <f>Arkusz17!A9</f>
        <v>4</v>
      </c>
      <c r="Q238" s="153"/>
      <c r="R238" s="153"/>
    </row>
    <row r="239" spans="1:18" ht="15" thickBot="1" x14ac:dyDescent="0.35">
      <c r="D239" s="265" t="s">
        <v>49</v>
      </c>
      <c r="E239" s="266"/>
      <c r="F239" s="266"/>
      <c r="G239" s="175">
        <f>Arkusz17!A10</f>
        <v>1841</v>
      </c>
      <c r="H239" s="175"/>
      <c r="I239" s="175"/>
      <c r="J239" s="175">
        <f>Arkusz17!A11</f>
        <v>5</v>
      </c>
      <c r="K239" s="175"/>
      <c r="L239" s="175"/>
      <c r="M239" s="175">
        <f>Arkusz17!A12</f>
        <v>59</v>
      </c>
      <c r="N239" s="175"/>
      <c r="O239" s="175"/>
      <c r="P239" s="175">
        <f>Arkusz17!A13</f>
        <v>12</v>
      </c>
      <c r="Q239" s="175"/>
      <c r="R239" s="175"/>
    </row>
    <row r="240" spans="1:18" ht="15" thickBot="1" x14ac:dyDescent="0.35">
      <c r="D240" s="166" t="s">
        <v>47</v>
      </c>
      <c r="E240" s="167"/>
      <c r="F240" s="167"/>
      <c r="G240" s="159">
        <f>SUM(G237:I239)</f>
        <v>6280</v>
      </c>
      <c r="H240" s="159"/>
      <c r="I240" s="159"/>
      <c r="J240" s="159">
        <f t="shared" ref="J240" si="8">SUM(J237:L239)</f>
        <v>53</v>
      </c>
      <c r="K240" s="159"/>
      <c r="L240" s="159"/>
      <c r="M240" s="159">
        <f t="shared" ref="M240" si="9">SUM(M237:O239)</f>
        <v>107</v>
      </c>
      <c r="N240" s="159"/>
      <c r="O240" s="159"/>
      <c r="P240" s="159">
        <f t="shared" ref="P240" si="10">SUM(P237:R239)</f>
        <v>16</v>
      </c>
      <c r="Q240" s="159"/>
      <c r="R240" s="174"/>
    </row>
    <row r="243" spans="1:25" x14ac:dyDescent="0.3">
      <c r="A243" s="143" t="s">
        <v>166</v>
      </c>
      <c r="B243" s="143"/>
      <c r="C243" s="143"/>
      <c r="D243" s="143"/>
      <c r="E243" s="143"/>
      <c r="F243" s="143"/>
      <c r="G243" s="143"/>
      <c r="H243" s="143"/>
      <c r="I243" s="143"/>
      <c r="J243" s="143"/>
      <c r="K243" s="143"/>
      <c r="L243" s="143"/>
      <c r="M243" s="143"/>
      <c r="N243" s="143"/>
      <c r="O243" s="143"/>
      <c r="P243" s="143"/>
      <c r="Q243" s="143"/>
      <c r="R243" s="143"/>
      <c r="S243" s="143"/>
      <c r="T243" s="143"/>
      <c r="U243" s="143"/>
      <c r="V243" s="143"/>
      <c r="W243" s="143"/>
      <c r="X243" s="143"/>
      <c r="Y243" s="143"/>
    </row>
    <row r="244" spans="1:25" x14ac:dyDescent="0.3">
      <c r="A244" s="143"/>
      <c r="B244" s="143"/>
      <c r="C244" s="143"/>
      <c r="D244" s="143"/>
      <c r="E244" s="143"/>
      <c r="F244" s="143"/>
      <c r="G244" s="143"/>
      <c r="H244" s="143"/>
      <c r="I244" s="143"/>
      <c r="J244" s="143"/>
      <c r="K244" s="143"/>
      <c r="L244" s="143"/>
      <c r="M244" s="143"/>
      <c r="N244" s="143"/>
      <c r="O244" s="143"/>
      <c r="P244" s="143"/>
      <c r="Q244" s="143"/>
      <c r="R244" s="143"/>
      <c r="S244" s="143"/>
      <c r="T244" s="143"/>
      <c r="U244" s="143"/>
      <c r="V244" s="143"/>
      <c r="W244" s="143"/>
      <c r="X244" s="143"/>
      <c r="Y244" s="143"/>
    </row>
    <row r="245" spans="1:25" x14ac:dyDescent="0.3">
      <c r="A245" s="143"/>
      <c r="B245" s="143"/>
      <c r="C245" s="143"/>
      <c r="D245" s="143"/>
      <c r="E245" s="143"/>
      <c r="F245" s="143"/>
      <c r="G245" s="143"/>
      <c r="H245" s="143"/>
      <c r="I245" s="143"/>
      <c r="J245" s="143"/>
      <c r="K245" s="143"/>
      <c r="L245" s="143"/>
      <c r="M245" s="143"/>
      <c r="N245" s="143"/>
      <c r="O245" s="143"/>
      <c r="P245" s="143"/>
      <c r="Q245" s="143"/>
      <c r="R245" s="143"/>
      <c r="S245" s="143"/>
      <c r="T245" s="143"/>
      <c r="U245" s="143"/>
      <c r="V245" s="143"/>
      <c r="W245" s="143"/>
      <c r="X245" s="143"/>
      <c r="Y245" s="143"/>
    </row>
    <row r="246" spans="1:25" x14ac:dyDescent="0.3">
      <c r="A246" s="143"/>
      <c r="B246" s="143"/>
      <c r="C246" s="143"/>
      <c r="D246" s="143"/>
      <c r="E246" s="143"/>
      <c r="F246" s="143"/>
      <c r="G246" s="143"/>
      <c r="H246" s="143"/>
      <c r="I246" s="143"/>
      <c r="J246" s="143"/>
      <c r="K246" s="143"/>
      <c r="L246" s="143"/>
      <c r="M246" s="143"/>
      <c r="N246" s="143"/>
      <c r="O246" s="143"/>
      <c r="P246" s="143"/>
      <c r="Q246" s="143"/>
      <c r="R246" s="143"/>
      <c r="S246" s="143"/>
      <c r="T246" s="143"/>
      <c r="U246" s="143"/>
      <c r="V246" s="143"/>
      <c r="W246" s="143"/>
      <c r="X246" s="143"/>
      <c r="Y246" s="143"/>
    </row>
    <row r="248" spans="1:25" s="53" customFormat="1" x14ac:dyDescent="0.3">
      <c r="Y248" s="6"/>
    </row>
    <row r="249" spans="1:25" s="53" customFormat="1" x14ac:dyDescent="0.3">
      <c r="Y249" s="6"/>
    </row>
    <row r="250" spans="1:25" s="53" customFormat="1" x14ac:dyDescent="0.3">
      <c r="Y250" s="6"/>
    </row>
    <row r="251" spans="1:25" s="53" customFormat="1" x14ac:dyDescent="0.3">
      <c r="Y251" s="6"/>
    </row>
    <row r="252" spans="1:25" s="53" customFormat="1" x14ac:dyDescent="0.3">
      <c r="Y252" s="6"/>
    </row>
    <row r="253" spans="1:25" s="53" customFormat="1" x14ac:dyDescent="0.3">
      <c r="Y253" s="6"/>
    </row>
    <row r="254" spans="1:25" s="53" customFormat="1" x14ac:dyDescent="0.3">
      <c r="Y254" s="6"/>
    </row>
    <row r="255" spans="1:25" s="53" customFormat="1" x14ac:dyDescent="0.3">
      <c r="Y255" s="6"/>
    </row>
    <row r="256" spans="1:25" s="53" customFormat="1" x14ac:dyDescent="0.3">
      <c r="Y256" s="6"/>
    </row>
    <row r="257" spans="1:25" s="53" customFormat="1" x14ac:dyDescent="0.3">
      <c r="Y257" s="6"/>
    </row>
    <row r="258" spans="1:25" s="54" customFormat="1" x14ac:dyDescent="0.3">
      <c r="Y258" s="6"/>
    </row>
    <row r="259" spans="1:25" s="54" customFormat="1" x14ac:dyDescent="0.3">
      <c r="Y259" s="6"/>
    </row>
    <row r="260" spans="1:25" s="53" customFormat="1" x14ac:dyDescent="0.3">
      <c r="Y260" s="6"/>
    </row>
    <row r="261" spans="1:25" ht="18" x14ac:dyDescent="0.3">
      <c r="A261" s="8" t="s">
        <v>64</v>
      </c>
      <c r="F261" s="9"/>
    </row>
    <row r="262" spans="1:25" x14ac:dyDescent="0.3">
      <c r="F262" s="9"/>
    </row>
    <row r="263" spans="1:25" x14ac:dyDescent="0.3">
      <c r="A263" s="237" t="s">
        <v>160</v>
      </c>
      <c r="B263" s="237"/>
      <c r="C263" s="237"/>
      <c r="D263" s="237"/>
      <c r="E263" s="237"/>
      <c r="F263" s="237"/>
      <c r="G263" s="237"/>
      <c r="H263" s="237"/>
      <c r="I263" s="237"/>
      <c r="J263" s="237"/>
      <c r="K263" s="237"/>
      <c r="L263" s="237"/>
      <c r="M263" s="237"/>
      <c r="N263" s="237"/>
      <c r="O263" s="237"/>
      <c r="P263" s="237"/>
      <c r="Q263" s="237"/>
      <c r="R263" s="237"/>
      <c r="S263" s="237"/>
      <c r="T263" s="237"/>
      <c r="U263" s="237"/>
    </row>
    <row r="264" spans="1:25" x14ac:dyDescent="0.3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</row>
    <row r="265" spans="1:25" ht="15" thickBot="1" x14ac:dyDescent="0.3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</row>
    <row r="266" spans="1:25" x14ac:dyDescent="0.3">
      <c r="C266" s="124" t="s">
        <v>0</v>
      </c>
      <c r="D266" s="125"/>
      <c r="E266" s="125"/>
      <c r="F266" s="125"/>
      <c r="G266" s="169" t="str">
        <f>CONCATENATE(Arkusz18!A2," - ",Arkusz18!B2," r.")</f>
        <v>01.04.2019 - 30.04.2019 r.</v>
      </c>
      <c r="H266" s="170"/>
      <c r="I266" s="170"/>
      <c r="J266" s="170"/>
      <c r="K266" s="170"/>
      <c r="L266" s="170"/>
      <c r="M266" s="170"/>
      <c r="N266" s="170"/>
      <c r="O266" s="170"/>
      <c r="P266" s="170"/>
      <c r="Q266" s="170"/>
      <c r="R266" s="170"/>
      <c r="S266" s="170"/>
      <c r="T266" s="170"/>
      <c r="U266" s="170"/>
      <c r="V266" s="171"/>
    </row>
    <row r="267" spans="1:25" x14ac:dyDescent="0.3">
      <c r="C267" s="126"/>
      <c r="D267" s="127"/>
      <c r="E267" s="127"/>
      <c r="F267" s="127"/>
      <c r="G267" s="109" t="s">
        <v>29</v>
      </c>
      <c r="H267" s="113"/>
      <c r="I267" s="113"/>
      <c r="J267" s="168"/>
      <c r="K267" s="109" t="s">
        <v>30</v>
      </c>
      <c r="L267" s="113"/>
      <c r="M267" s="113"/>
      <c r="N267" s="168"/>
      <c r="O267" s="109" t="s">
        <v>99</v>
      </c>
      <c r="P267" s="113"/>
      <c r="Q267" s="113"/>
      <c r="R267" s="168"/>
      <c r="S267" s="109" t="s">
        <v>52</v>
      </c>
      <c r="T267" s="113"/>
      <c r="U267" s="113"/>
      <c r="V267" s="110"/>
    </row>
    <row r="268" spans="1:25" x14ac:dyDescent="0.3">
      <c r="C268" s="126"/>
      <c r="D268" s="127"/>
      <c r="E268" s="127"/>
      <c r="F268" s="127"/>
      <c r="G268" s="111" t="s">
        <v>28</v>
      </c>
      <c r="H268" s="112"/>
      <c r="I268" s="109" t="s">
        <v>9</v>
      </c>
      <c r="J268" s="168"/>
      <c r="K268" s="111" t="s">
        <v>31</v>
      </c>
      <c r="L268" s="112"/>
      <c r="M268" s="109" t="s">
        <v>9</v>
      </c>
      <c r="N268" s="168"/>
      <c r="O268" s="111" t="s">
        <v>28</v>
      </c>
      <c r="P268" s="112"/>
      <c r="Q268" s="109" t="s">
        <v>9</v>
      </c>
      <c r="R268" s="168"/>
      <c r="S268" s="111" t="s">
        <v>28</v>
      </c>
      <c r="T268" s="112"/>
      <c r="U268" s="109" t="s">
        <v>9</v>
      </c>
      <c r="V268" s="110"/>
    </row>
    <row r="269" spans="1:25" x14ac:dyDescent="0.3">
      <c r="C269" s="157" t="str">
        <f>Arkusz2!B2</f>
        <v>ROSJA</v>
      </c>
      <c r="D269" s="158"/>
      <c r="E269" s="158"/>
      <c r="F269" s="158"/>
      <c r="G269" s="114">
        <f>Arkusz2!F2</f>
        <v>39</v>
      </c>
      <c r="H269" s="116"/>
      <c r="I269" s="114">
        <f>Arkusz2!F8</f>
        <v>112</v>
      </c>
      <c r="J269" s="116"/>
      <c r="K269" s="114">
        <f>SUM(Arkusz2!F14,-G269)</f>
        <v>14</v>
      </c>
      <c r="L269" s="116"/>
      <c r="M269" s="114">
        <f>SUM(Arkusz2!F20,-I269)</f>
        <v>51</v>
      </c>
      <c r="N269" s="116"/>
      <c r="O269" s="114">
        <f>Arkusz2!F26</f>
        <v>5</v>
      </c>
      <c r="P269" s="116"/>
      <c r="Q269" s="114">
        <f>Arkusz2!F32</f>
        <v>18</v>
      </c>
      <c r="R269" s="116"/>
      <c r="S269" s="114">
        <f>SUM(Arkusz2!F14,O269)</f>
        <v>58</v>
      </c>
      <c r="T269" s="116"/>
      <c r="U269" s="114">
        <f>SUM(Arkusz2!F20,Q269)</f>
        <v>181</v>
      </c>
      <c r="V269" s="115"/>
    </row>
    <row r="270" spans="1:25" x14ac:dyDescent="0.3">
      <c r="C270" s="78" t="str">
        <f>Arkusz2!B3</f>
        <v>UKRAINA</v>
      </c>
      <c r="D270" s="79"/>
      <c r="E270" s="79"/>
      <c r="F270" s="79"/>
      <c r="G270" s="128">
        <f>Arkusz2!F3</f>
        <v>18</v>
      </c>
      <c r="H270" s="130"/>
      <c r="I270" s="128">
        <f>Arkusz2!F9</f>
        <v>19</v>
      </c>
      <c r="J270" s="130"/>
      <c r="K270" s="128">
        <f>SUM(Arkusz2!F15,-G270)</f>
        <v>5</v>
      </c>
      <c r="L270" s="130"/>
      <c r="M270" s="128">
        <f>SUM(Arkusz2!F21,-I270)</f>
        <v>8</v>
      </c>
      <c r="N270" s="130"/>
      <c r="O270" s="128">
        <f>Arkusz2!F27</f>
        <v>1</v>
      </c>
      <c r="P270" s="130"/>
      <c r="Q270" s="128">
        <f>Arkusz2!F33</f>
        <v>1</v>
      </c>
      <c r="R270" s="130"/>
      <c r="S270" s="128">
        <f>SUM(Arkusz2!F15,O270)</f>
        <v>24</v>
      </c>
      <c r="T270" s="130"/>
      <c r="U270" s="128">
        <f>SUM(Arkusz2!F21,Q270)</f>
        <v>28</v>
      </c>
      <c r="V270" s="129"/>
    </row>
    <row r="271" spans="1:25" x14ac:dyDescent="0.3">
      <c r="C271" s="157" t="str">
        <f>Arkusz2!B4</f>
        <v>TURCJA</v>
      </c>
      <c r="D271" s="158"/>
      <c r="E271" s="158"/>
      <c r="F271" s="158"/>
      <c r="G271" s="114">
        <f>Arkusz2!F4</f>
        <v>7</v>
      </c>
      <c r="H271" s="116"/>
      <c r="I271" s="114">
        <f>Arkusz2!F10</f>
        <v>15</v>
      </c>
      <c r="J271" s="116"/>
      <c r="K271" s="114">
        <f>SUM(Arkusz2!F16,-G271)</f>
        <v>0</v>
      </c>
      <c r="L271" s="116"/>
      <c r="M271" s="114">
        <f>SUM(Arkusz2!F22,-I271)</f>
        <v>0</v>
      </c>
      <c r="N271" s="116"/>
      <c r="O271" s="114">
        <f>Arkusz2!F28</f>
        <v>0</v>
      </c>
      <c r="P271" s="116"/>
      <c r="Q271" s="114">
        <f>Arkusz2!F34</f>
        <v>0</v>
      </c>
      <c r="R271" s="116"/>
      <c r="S271" s="114">
        <f>SUM(Arkusz2!F16,O271)</f>
        <v>7</v>
      </c>
      <c r="T271" s="116"/>
      <c r="U271" s="114">
        <f>SUM(Arkusz2!F22,Q271)</f>
        <v>15</v>
      </c>
      <c r="V271" s="115"/>
    </row>
    <row r="272" spans="1:25" x14ac:dyDescent="0.3">
      <c r="C272" s="78" t="str">
        <f>Arkusz2!B5</f>
        <v>TADŻYKISTAN</v>
      </c>
      <c r="D272" s="79"/>
      <c r="E272" s="79"/>
      <c r="F272" s="79"/>
      <c r="G272" s="128">
        <f>Arkusz2!F5</f>
        <v>2</v>
      </c>
      <c r="H272" s="130"/>
      <c r="I272" s="128">
        <f>Arkusz2!F11</f>
        <v>8</v>
      </c>
      <c r="J272" s="130"/>
      <c r="K272" s="128">
        <f>SUM(Arkusz2!F17,-G272)</f>
        <v>1</v>
      </c>
      <c r="L272" s="130"/>
      <c r="M272" s="128">
        <f>SUM(Arkusz2!F23,-I272)</f>
        <v>1</v>
      </c>
      <c r="N272" s="130"/>
      <c r="O272" s="128">
        <f>Arkusz2!F29</f>
        <v>0</v>
      </c>
      <c r="P272" s="130"/>
      <c r="Q272" s="128">
        <f>Arkusz2!F35</f>
        <v>0</v>
      </c>
      <c r="R272" s="130"/>
      <c r="S272" s="128">
        <f>SUM(Arkusz2!F17,O272)</f>
        <v>3</v>
      </c>
      <c r="T272" s="130"/>
      <c r="U272" s="128">
        <f>SUM(Arkusz2!F23,Q272)</f>
        <v>9</v>
      </c>
      <c r="V272" s="129"/>
    </row>
    <row r="273" spans="3:22" x14ac:dyDescent="0.3">
      <c r="C273" s="157" t="str">
        <f>Arkusz2!B6</f>
        <v>AFGANISTAN</v>
      </c>
      <c r="D273" s="158"/>
      <c r="E273" s="158"/>
      <c r="F273" s="158"/>
      <c r="G273" s="114">
        <f>Arkusz2!F6</f>
        <v>7</v>
      </c>
      <c r="H273" s="116"/>
      <c r="I273" s="114">
        <f>Arkusz2!F12</f>
        <v>7</v>
      </c>
      <c r="J273" s="116"/>
      <c r="K273" s="114">
        <f>SUM(Arkusz2!F18,-G273)</f>
        <v>1</v>
      </c>
      <c r="L273" s="116"/>
      <c r="M273" s="114">
        <f>SUM(Arkusz2!F24,-I273)</f>
        <v>1</v>
      </c>
      <c r="N273" s="116"/>
      <c r="O273" s="114">
        <f>Arkusz2!F30</f>
        <v>0</v>
      </c>
      <c r="P273" s="116"/>
      <c r="Q273" s="114">
        <f>Arkusz2!F36</f>
        <v>0</v>
      </c>
      <c r="R273" s="116"/>
      <c r="S273" s="114">
        <f>SUM(Arkusz2!F18,O273)</f>
        <v>8</v>
      </c>
      <c r="T273" s="116"/>
      <c r="U273" s="114">
        <f>SUM(Arkusz2!F24,Q273)</f>
        <v>8</v>
      </c>
      <c r="V273" s="115"/>
    </row>
    <row r="274" spans="3:22" ht="15" thickBot="1" x14ac:dyDescent="0.35">
      <c r="C274" s="190" t="str">
        <f>Arkusz2!B7</f>
        <v>Pozostałe</v>
      </c>
      <c r="D274" s="191"/>
      <c r="E274" s="191"/>
      <c r="F274" s="191"/>
      <c r="G274" s="121">
        <f>Arkusz2!F7</f>
        <v>33</v>
      </c>
      <c r="H274" s="123"/>
      <c r="I274" s="121">
        <f>Arkusz2!F13</f>
        <v>37</v>
      </c>
      <c r="J274" s="123"/>
      <c r="K274" s="121">
        <f>SUM(Arkusz2!F19,-G274)</f>
        <v>9</v>
      </c>
      <c r="L274" s="123"/>
      <c r="M274" s="121">
        <f>SUM(Arkusz2!F25,-I274)</f>
        <v>13</v>
      </c>
      <c r="N274" s="123"/>
      <c r="O274" s="121">
        <f>Arkusz2!F31</f>
        <v>1</v>
      </c>
      <c r="P274" s="123"/>
      <c r="Q274" s="121">
        <f>Arkusz2!F37</f>
        <v>5</v>
      </c>
      <c r="R274" s="123"/>
      <c r="S274" s="121">
        <f>SUM(Arkusz2!F19,O274)</f>
        <v>43</v>
      </c>
      <c r="T274" s="123"/>
      <c r="U274" s="121">
        <f>SUM(Arkusz2!F25,Q274)</f>
        <v>55</v>
      </c>
      <c r="V274" s="122"/>
    </row>
    <row r="275" spans="3:22" ht="15" thickBot="1" x14ac:dyDescent="0.35">
      <c r="C275" s="256" t="s">
        <v>1</v>
      </c>
      <c r="D275" s="257"/>
      <c r="E275" s="257"/>
      <c r="F275" s="257"/>
      <c r="G275" s="133">
        <f>SUM(G269:G274)</f>
        <v>106</v>
      </c>
      <c r="H275" s="134"/>
      <c r="I275" s="133">
        <f>SUM(I269:I274)</f>
        <v>198</v>
      </c>
      <c r="J275" s="134"/>
      <c r="K275" s="133">
        <f>SUM(K269:K274)</f>
        <v>30</v>
      </c>
      <c r="L275" s="134"/>
      <c r="M275" s="133">
        <f>SUM(M269:M274)</f>
        <v>74</v>
      </c>
      <c r="N275" s="134"/>
      <c r="O275" s="133">
        <f>SUM(O269:O274)</f>
        <v>7</v>
      </c>
      <c r="P275" s="134"/>
      <c r="Q275" s="133">
        <f>SUM(Q269:Q274)</f>
        <v>24</v>
      </c>
      <c r="R275" s="134"/>
      <c r="S275" s="133">
        <f>SUM(S269:S274)</f>
        <v>143</v>
      </c>
      <c r="T275" s="134"/>
      <c r="U275" s="133">
        <f>SUM(U269:U274)</f>
        <v>296</v>
      </c>
      <c r="V275" s="232"/>
    </row>
    <row r="279" spans="3:22" x14ac:dyDescent="0.3">
      <c r="M279" s="11"/>
      <c r="N279" s="11"/>
      <c r="O279" s="11"/>
      <c r="P279" s="11"/>
      <c r="Q279" s="11"/>
      <c r="R279" s="11"/>
      <c r="S279" s="11"/>
    </row>
    <row r="280" spans="3:22" x14ac:dyDescent="0.3">
      <c r="M280" s="11"/>
      <c r="N280" s="11"/>
      <c r="O280" s="11"/>
      <c r="P280" s="11"/>
      <c r="Q280" s="11"/>
      <c r="R280" s="11"/>
      <c r="S280" s="11"/>
    </row>
    <row r="281" spans="3:22" x14ac:dyDescent="0.3">
      <c r="M281" s="11"/>
      <c r="N281" s="11"/>
      <c r="O281" s="11"/>
      <c r="P281" s="11"/>
      <c r="Q281" s="11"/>
      <c r="R281" s="11"/>
      <c r="S281" s="11"/>
    </row>
    <row r="282" spans="3:22" x14ac:dyDescent="0.3">
      <c r="M282" s="11"/>
      <c r="N282" s="11"/>
      <c r="O282" s="11"/>
      <c r="P282" s="11"/>
      <c r="Q282" s="11"/>
      <c r="R282" s="11"/>
      <c r="S282" s="11"/>
    </row>
    <row r="283" spans="3:22" x14ac:dyDescent="0.3">
      <c r="M283" s="11"/>
      <c r="N283" s="11"/>
      <c r="O283" s="11"/>
      <c r="P283" s="11"/>
      <c r="Q283" s="11"/>
      <c r="R283" s="11"/>
      <c r="S283" s="11"/>
    </row>
    <row r="284" spans="3:22" x14ac:dyDescent="0.3">
      <c r="M284" s="11"/>
      <c r="N284" s="11"/>
      <c r="O284" s="11"/>
      <c r="P284" s="11"/>
      <c r="Q284" s="11"/>
      <c r="R284" s="11"/>
      <c r="S284" s="11"/>
    </row>
    <row r="285" spans="3:22" x14ac:dyDescent="0.3">
      <c r="M285" s="11"/>
      <c r="N285" s="11"/>
      <c r="O285" s="11"/>
      <c r="P285" s="11"/>
      <c r="Q285" s="11"/>
      <c r="R285" s="11"/>
      <c r="S285" s="11"/>
    </row>
    <row r="286" spans="3:22" x14ac:dyDescent="0.3">
      <c r="M286" s="11"/>
      <c r="N286" s="11"/>
      <c r="O286" s="11"/>
      <c r="P286" s="11"/>
      <c r="Q286" s="11"/>
      <c r="R286" s="11"/>
      <c r="S286" s="11"/>
    </row>
    <row r="287" spans="3:22" x14ac:dyDescent="0.3">
      <c r="D287" s="189"/>
      <c r="E287" s="189"/>
    </row>
    <row r="291" spans="1:22" x14ac:dyDescent="0.3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</row>
    <row r="297" spans="1:22" ht="15" thickBot="1" x14ac:dyDescent="0.35"/>
    <row r="298" spans="1:22" x14ac:dyDescent="0.3">
      <c r="C298" s="124" t="s">
        <v>0</v>
      </c>
      <c r="D298" s="125"/>
      <c r="E298" s="125"/>
      <c r="F298" s="125"/>
      <c r="G298" s="200" t="str">
        <f>CONCATENATE(Arkusz18!C2," - ",Arkusz18!B2," r.")</f>
        <v>01.01.2019 - 30.04.2019 r.</v>
      </c>
      <c r="H298" s="200"/>
      <c r="I298" s="200"/>
      <c r="J298" s="200"/>
      <c r="K298" s="200"/>
      <c r="L298" s="200"/>
      <c r="M298" s="200"/>
      <c r="N298" s="200"/>
      <c r="O298" s="200"/>
      <c r="P298" s="200"/>
      <c r="Q298" s="200"/>
      <c r="R298" s="200"/>
      <c r="S298" s="200"/>
      <c r="T298" s="200"/>
      <c r="U298" s="200"/>
      <c r="V298" s="201"/>
    </row>
    <row r="299" spans="1:22" x14ac:dyDescent="0.3">
      <c r="C299" s="126"/>
      <c r="D299" s="127"/>
      <c r="E299" s="127"/>
      <c r="F299" s="127"/>
      <c r="G299" s="127" t="s">
        <v>29</v>
      </c>
      <c r="H299" s="127"/>
      <c r="I299" s="127"/>
      <c r="J299" s="127"/>
      <c r="K299" s="127" t="s">
        <v>30</v>
      </c>
      <c r="L299" s="127"/>
      <c r="M299" s="127"/>
      <c r="N299" s="127"/>
      <c r="O299" s="127" t="s">
        <v>132</v>
      </c>
      <c r="P299" s="127"/>
      <c r="Q299" s="127"/>
      <c r="R299" s="127"/>
      <c r="S299" s="127" t="s">
        <v>52</v>
      </c>
      <c r="T299" s="127"/>
      <c r="U299" s="127"/>
      <c r="V299" s="131"/>
    </row>
    <row r="300" spans="1:22" x14ac:dyDescent="0.3">
      <c r="C300" s="126"/>
      <c r="D300" s="127"/>
      <c r="E300" s="127"/>
      <c r="F300" s="127"/>
      <c r="G300" s="132" t="s">
        <v>28</v>
      </c>
      <c r="H300" s="132"/>
      <c r="I300" s="127" t="s">
        <v>9</v>
      </c>
      <c r="J300" s="127"/>
      <c r="K300" s="132" t="s">
        <v>31</v>
      </c>
      <c r="L300" s="132"/>
      <c r="M300" s="127" t="s">
        <v>9</v>
      </c>
      <c r="N300" s="127"/>
      <c r="O300" s="132" t="s">
        <v>28</v>
      </c>
      <c r="P300" s="132"/>
      <c r="Q300" s="127" t="s">
        <v>9</v>
      </c>
      <c r="R300" s="127"/>
      <c r="S300" s="132" t="s">
        <v>28</v>
      </c>
      <c r="T300" s="132"/>
      <c r="U300" s="127" t="s">
        <v>9</v>
      </c>
      <c r="V300" s="131"/>
    </row>
    <row r="301" spans="1:22" x14ac:dyDescent="0.3">
      <c r="C301" s="157" t="str">
        <f>Arkusz3!B2</f>
        <v>ROSJA</v>
      </c>
      <c r="D301" s="158"/>
      <c r="E301" s="158"/>
      <c r="F301" s="158"/>
      <c r="G301" s="139">
        <f>Arkusz3!F2</f>
        <v>141</v>
      </c>
      <c r="H301" s="139"/>
      <c r="I301" s="139">
        <f>Arkusz3!F8</f>
        <v>431</v>
      </c>
      <c r="J301" s="139"/>
      <c r="K301" s="139">
        <f>SUM(Arkusz3!F14,-G301)</f>
        <v>77</v>
      </c>
      <c r="L301" s="139"/>
      <c r="M301" s="139">
        <f>SUM(Arkusz3!F20,-I301)</f>
        <v>215</v>
      </c>
      <c r="N301" s="139"/>
      <c r="O301" s="139">
        <f>Arkusz3!F26</f>
        <v>32</v>
      </c>
      <c r="P301" s="139"/>
      <c r="Q301" s="139">
        <f>Arkusz3!F32</f>
        <v>108</v>
      </c>
      <c r="R301" s="139"/>
      <c r="S301" s="139">
        <f>SUM(Arkusz3!F14,O301)</f>
        <v>250</v>
      </c>
      <c r="T301" s="139"/>
      <c r="U301" s="139">
        <f>SUM(Arkusz3!F20,Q301)</f>
        <v>754</v>
      </c>
      <c r="V301" s="235"/>
    </row>
    <row r="302" spans="1:22" x14ac:dyDescent="0.3">
      <c r="C302" s="78" t="str">
        <f>Arkusz3!B3</f>
        <v>UKRAINA</v>
      </c>
      <c r="D302" s="79"/>
      <c r="E302" s="79"/>
      <c r="F302" s="79"/>
      <c r="G302" s="234">
        <f>Arkusz3!F3</f>
        <v>70</v>
      </c>
      <c r="H302" s="234"/>
      <c r="I302" s="234">
        <f>Arkusz3!F9</f>
        <v>81</v>
      </c>
      <c r="J302" s="234"/>
      <c r="K302" s="234">
        <f>SUM(Arkusz3!F15,-G302)</f>
        <v>43</v>
      </c>
      <c r="L302" s="234"/>
      <c r="M302" s="234">
        <f>SUM(Arkusz3!F21,-I302)</f>
        <v>73</v>
      </c>
      <c r="N302" s="234"/>
      <c r="O302" s="234">
        <f>Arkusz3!F27</f>
        <v>4</v>
      </c>
      <c r="P302" s="234"/>
      <c r="Q302" s="234">
        <f>Arkusz3!F33</f>
        <v>4</v>
      </c>
      <c r="R302" s="234"/>
      <c r="S302" s="234">
        <f>SUM(Arkusz3!F15,O302)</f>
        <v>117</v>
      </c>
      <c r="T302" s="234"/>
      <c r="U302" s="234">
        <f>SUM(Arkusz3!F21,Q302)</f>
        <v>158</v>
      </c>
      <c r="V302" s="238"/>
    </row>
    <row r="303" spans="1:22" x14ac:dyDescent="0.3">
      <c r="C303" s="157" t="str">
        <f>Arkusz3!B4</f>
        <v>TADŻYKISTAN</v>
      </c>
      <c r="D303" s="158"/>
      <c r="E303" s="158"/>
      <c r="F303" s="158"/>
      <c r="G303" s="139">
        <f>Arkusz3!F4</f>
        <v>13</v>
      </c>
      <c r="H303" s="139"/>
      <c r="I303" s="139">
        <f>Arkusz3!F10</f>
        <v>31</v>
      </c>
      <c r="J303" s="139"/>
      <c r="K303" s="139">
        <f>SUM(Arkusz3!F16,-G303)</f>
        <v>5</v>
      </c>
      <c r="L303" s="139"/>
      <c r="M303" s="139">
        <f>SUM(Arkusz3!F22,-I303)</f>
        <v>14</v>
      </c>
      <c r="N303" s="139"/>
      <c r="O303" s="139">
        <f>Arkusz3!F28</f>
        <v>0</v>
      </c>
      <c r="P303" s="139"/>
      <c r="Q303" s="139">
        <f>Arkusz3!F34</f>
        <v>0</v>
      </c>
      <c r="R303" s="139"/>
      <c r="S303" s="139">
        <f>SUM(Arkusz3!F16,O303)</f>
        <v>18</v>
      </c>
      <c r="T303" s="139"/>
      <c r="U303" s="139">
        <f>SUM(Arkusz3!F22,Q303)</f>
        <v>45</v>
      </c>
      <c r="V303" s="235"/>
    </row>
    <row r="304" spans="1:22" x14ac:dyDescent="0.3">
      <c r="C304" s="78" t="str">
        <f>Arkusz3!B5</f>
        <v>TURCJA</v>
      </c>
      <c r="D304" s="79"/>
      <c r="E304" s="79"/>
      <c r="F304" s="79"/>
      <c r="G304" s="234">
        <f>Arkusz3!F5</f>
        <v>17</v>
      </c>
      <c r="H304" s="234"/>
      <c r="I304" s="234">
        <f>Arkusz3!F11</f>
        <v>35</v>
      </c>
      <c r="J304" s="234"/>
      <c r="K304" s="234">
        <f>SUM(Arkusz3!F17,-G304)</f>
        <v>1</v>
      </c>
      <c r="L304" s="234"/>
      <c r="M304" s="234">
        <f>SUM(Arkusz3!F23,-I304)</f>
        <v>1</v>
      </c>
      <c r="N304" s="234"/>
      <c r="O304" s="234">
        <f>Arkusz3!F29</f>
        <v>0</v>
      </c>
      <c r="P304" s="234"/>
      <c r="Q304" s="234">
        <f>Arkusz3!F35</f>
        <v>0</v>
      </c>
      <c r="R304" s="234"/>
      <c r="S304" s="234">
        <f>SUM(Arkusz3!F17,O304)</f>
        <v>18</v>
      </c>
      <c r="T304" s="234"/>
      <c r="U304" s="234">
        <f>SUM(Arkusz3!F23,Q304)</f>
        <v>36</v>
      </c>
      <c r="V304" s="238"/>
    </row>
    <row r="305" spans="1:26" x14ac:dyDescent="0.3">
      <c r="C305" s="157" t="str">
        <f>Arkusz3!B6</f>
        <v>AFGANISTAN</v>
      </c>
      <c r="D305" s="158"/>
      <c r="E305" s="158"/>
      <c r="F305" s="158"/>
      <c r="G305" s="139">
        <f>Arkusz3!F6</f>
        <v>34</v>
      </c>
      <c r="H305" s="139"/>
      <c r="I305" s="139">
        <f>Arkusz3!F12</f>
        <v>34</v>
      </c>
      <c r="J305" s="139"/>
      <c r="K305" s="139">
        <f>SUM(Arkusz3!F18,-G305)</f>
        <v>2</v>
      </c>
      <c r="L305" s="139"/>
      <c r="M305" s="139">
        <f>SUM(Arkusz3!F24,-I305)</f>
        <v>2</v>
      </c>
      <c r="N305" s="139"/>
      <c r="O305" s="139">
        <f>Arkusz3!F30</f>
        <v>0</v>
      </c>
      <c r="P305" s="139"/>
      <c r="Q305" s="139">
        <f>Arkusz3!F36</f>
        <v>0</v>
      </c>
      <c r="R305" s="139"/>
      <c r="S305" s="139">
        <f>SUM(Arkusz3!F18,O305)</f>
        <v>36</v>
      </c>
      <c r="T305" s="139"/>
      <c r="U305" s="139">
        <f>SUM(Arkusz3!F24,Q305)</f>
        <v>36</v>
      </c>
      <c r="V305" s="235"/>
    </row>
    <row r="306" spans="1:26" ht="15" thickBot="1" x14ac:dyDescent="0.35">
      <c r="C306" s="190" t="str">
        <f>Arkusz3!B7</f>
        <v>Pozostałe</v>
      </c>
      <c r="D306" s="191"/>
      <c r="E306" s="191"/>
      <c r="F306" s="191"/>
      <c r="G306" s="233">
        <f>Arkusz3!F7</f>
        <v>142</v>
      </c>
      <c r="H306" s="233"/>
      <c r="I306" s="233">
        <f>Arkusz3!F13</f>
        <v>167</v>
      </c>
      <c r="J306" s="233"/>
      <c r="K306" s="233">
        <f>SUM(Arkusz3!F19,-G306)</f>
        <v>41</v>
      </c>
      <c r="L306" s="233"/>
      <c r="M306" s="233">
        <f>SUM(Arkusz3!F25,-I306)</f>
        <v>51</v>
      </c>
      <c r="N306" s="233"/>
      <c r="O306" s="233">
        <f>Arkusz3!F31</f>
        <v>7</v>
      </c>
      <c r="P306" s="233"/>
      <c r="Q306" s="233">
        <f>Arkusz3!F37</f>
        <v>12</v>
      </c>
      <c r="R306" s="233"/>
      <c r="S306" s="233">
        <f>SUM(Arkusz3!F19,O306)</f>
        <v>190</v>
      </c>
      <c r="T306" s="233"/>
      <c r="U306" s="233">
        <f>SUM(Arkusz3!F25,Q306)</f>
        <v>230</v>
      </c>
      <c r="V306" s="241"/>
    </row>
    <row r="307" spans="1:26" ht="15" thickBot="1" x14ac:dyDescent="0.35">
      <c r="C307" s="192" t="s">
        <v>1</v>
      </c>
      <c r="D307" s="193"/>
      <c r="E307" s="193"/>
      <c r="F307" s="193"/>
      <c r="G307" s="140">
        <f>SUM(G301:G306)</f>
        <v>417</v>
      </c>
      <c r="H307" s="140"/>
      <c r="I307" s="140">
        <f>SUM(I301:I306)</f>
        <v>779</v>
      </c>
      <c r="J307" s="140"/>
      <c r="K307" s="140">
        <f>SUM(K301:K306)</f>
        <v>169</v>
      </c>
      <c r="L307" s="140"/>
      <c r="M307" s="140">
        <f>SUM(M301:M306)</f>
        <v>356</v>
      </c>
      <c r="N307" s="140"/>
      <c r="O307" s="140">
        <f>SUM(O301:O306)</f>
        <v>43</v>
      </c>
      <c r="P307" s="140"/>
      <c r="Q307" s="140">
        <f>SUM(Q301:Q306)</f>
        <v>124</v>
      </c>
      <c r="R307" s="140"/>
      <c r="S307" s="140">
        <f>SUM(S301:S306)</f>
        <v>629</v>
      </c>
      <c r="T307" s="140"/>
      <c r="U307" s="140">
        <f>SUM(U301:U306)</f>
        <v>1259</v>
      </c>
      <c r="V307" s="141"/>
    </row>
    <row r="308" spans="1:26" x14ac:dyDescent="0.3">
      <c r="A308" s="4"/>
      <c r="B308" s="12"/>
      <c r="C308" s="13"/>
      <c r="D308" s="13"/>
      <c r="E308" s="13"/>
      <c r="F308" s="13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2"/>
    </row>
    <row r="309" spans="1:26" x14ac:dyDescent="0.3">
      <c r="A309" s="194" t="s">
        <v>135</v>
      </c>
      <c r="B309" s="194"/>
      <c r="C309" s="194"/>
      <c r="D309" s="194"/>
      <c r="E309" s="194"/>
      <c r="F309" s="194"/>
      <c r="G309" s="194"/>
      <c r="H309" s="194"/>
      <c r="I309" s="194"/>
      <c r="J309" s="194"/>
      <c r="K309" s="194"/>
      <c r="L309" s="194"/>
      <c r="M309" s="194"/>
      <c r="N309" s="194"/>
      <c r="O309" s="194"/>
      <c r="P309" s="194"/>
      <c r="Q309" s="194"/>
      <c r="R309" s="194"/>
      <c r="S309" s="194"/>
      <c r="T309" s="194"/>
      <c r="U309" s="194"/>
      <c r="V309" s="194"/>
      <c r="W309" s="194"/>
      <c r="X309" s="194"/>
      <c r="Y309" s="194"/>
      <c r="Z309" s="194"/>
    </row>
    <row r="310" spans="1:26" x14ac:dyDescent="0.3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6"/>
      <c r="Z310" s="15"/>
    </row>
    <row r="314" spans="1:26" x14ac:dyDescent="0.3">
      <c r="M314" s="11"/>
      <c r="N314" s="11"/>
      <c r="O314" s="11"/>
      <c r="P314" s="11"/>
      <c r="Q314" s="11"/>
      <c r="R314" s="11"/>
      <c r="S314" s="11"/>
    </row>
    <row r="315" spans="1:26" x14ac:dyDescent="0.3">
      <c r="M315" s="11"/>
      <c r="N315" s="11"/>
      <c r="O315" s="11"/>
      <c r="P315" s="11"/>
      <c r="Q315" s="11"/>
      <c r="R315" s="11"/>
      <c r="S315" s="11"/>
    </row>
    <row r="316" spans="1:26" x14ac:dyDescent="0.3">
      <c r="M316" s="11"/>
      <c r="N316" s="11"/>
      <c r="O316" s="11"/>
      <c r="P316" s="11"/>
      <c r="Q316" s="11"/>
      <c r="R316" s="11"/>
      <c r="S316" s="11"/>
    </row>
    <row r="317" spans="1:26" x14ac:dyDescent="0.3">
      <c r="M317" s="11"/>
      <c r="N317" s="11"/>
      <c r="O317" s="11"/>
      <c r="P317" s="11"/>
      <c r="Q317" s="11"/>
      <c r="R317" s="11"/>
      <c r="S317" s="11"/>
    </row>
    <row r="318" spans="1:26" x14ac:dyDescent="0.3">
      <c r="M318" s="11"/>
      <c r="N318" s="11"/>
      <c r="O318" s="11"/>
      <c r="P318" s="11"/>
      <c r="Q318" s="11"/>
      <c r="R318" s="11"/>
      <c r="S318" s="11"/>
    </row>
    <row r="319" spans="1:26" x14ac:dyDescent="0.3">
      <c r="M319" s="11"/>
      <c r="N319" s="11"/>
      <c r="O319" s="11"/>
      <c r="P319" s="11"/>
      <c r="Q319" s="11"/>
      <c r="R319" s="11"/>
      <c r="S319" s="11"/>
    </row>
    <row r="320" spans="1:26" x14ac:dyDescent="0.3">
      <c r="M320" s="11"/>
      <c r="N320" s="11"/>
      <c r="O320" s="11"/>
      <c r="P320" s="11"/>
      <c r="Q320" s="11"/>
      <c r="R320" s="11"/>
      <c r="S320" s="11"/>
    </row>
    <row r="321" spans="1:26" x14ac:dyDescent="0.3">
      <c r="M321" s="11"/>
      <c r="N321" s="11"/>
      <c r="O321" s="11"/>
      <c r="P321" s="11"/>
      <c r="Q321" s="11"/>
      <c r="R321" s="11"/>
      <c r="S321" s="11"/>
    </row>
    <row r="322" spans="1:26" x14ac:dyDescent="0.3">
      <c r="D322" s="189"/>
      <c r="E322" s="189"/>
    </row>
    <row r="327" spans="1:26" x14ac:dyDescent="0.3">
      <c r="V327" s="17"/>
      <c r="W327" s="17"/>
      <c r="X327" s="17"/>
      <c r="Y327" s="18"/>
      <c r="Z327" s="17"/>
    </row>
    <row r="328" spans="1:26" x14ac:dyDescent="0.3">
      <c r="V328" s="17"/>
      <c r="W328" s="17"/>
      <c r="X328" s="17"/>
      <c r="Y328" s="18"/>
      <c r="Z328" s="17"/>
    </row>
    <row r="329" spans="1:26" x14ac:dyDescent="0.3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7"/>
      <c r="W329" s="17"/>
      <c r="X329" s="17"/>
      <c r="Y329" s="18"/>
      <c r="Z329" s="17"/>
    </row>
    <row r="330" spans="1:26" x14ac:dyDescent="0.3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7"/>
      <c r="W330" s="17"/>
      <c r="X330" s="17"/>
      <c r="Y330" s="18"/>
      <c r="Z330" s="17"/>
    </row>
    <row r="331" spans="1:26" x14ac:dyDescent="0.3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7"/>
      <c r="W331" s="17"/>
      <c r="X331" s="17"/>
      <c r="Y331" s="18"/>
      <c r="Z331" s="17"/>
    </row>
    <row r="332" spans="1:26" x14ac:dyDescent="0.3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7"/>
      <c r="W332" s="17"/>
      <c r="X332" s="17"/>
      <c r="Y332" s="18"/>
      <c r="Z332" s="17"/>
    </row>
    <row r="333" spans="1:26" x14ac:dyDescent="0.3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7"/>
      <c r="W333" s="17"/>
      <c r="X333" s="17"/>
      <c r="Y333" s="18"/>
      <c r="Z333" s="17"/>
    </row>
    <row r="334" spans="1:26" x14ac:dyDescent="0.3">
      <c r="A334" s="143" t="s">
        <v>173</v>
      </c>
      <c r="B334" s="143"/>
      <c r="C334" s="143"/>
      <c r="D334" s="143"/>
      <c r="E334" s="143"/>
      <c r="F334" s="143"/>
      <c r="G334" s="143"/>
      <c r="H334" s="143"/>
      <c r="I334" s="143"/>
      <c r="J334" s="143"/>
      <c r="K334" s="143"/>
      <c r="L334" s="143"/>
      <c r="M334" s="143"/>
      <c r="N334" s="143"/>
      <c r="O334" s="143"/>
      <c r="P334" s="143"/>
      <c r="Q334" s="143"/>
      <c r="R334" s="143"/>
      <c r="S334" s="143"/>
      <c r="T334" s="143"/>
      <c r="U334" s="143"/>
      <c r="V334" s="143"/>
      <c r="W334" s="143"/>
      <c r="X334" s="143"/>
      <c r="Y334" s="143"/>
    </row>
    <row r="335" spans="1:26" s="52" customFormat="1" x14ac:dyDescent="0.3">
      <c r="A335" s="143"/>
      <c r="B335" s="143"/>
      <c r="C335" s="143"/>
      <c r="D335" s="143"/>
      <c r="E335" s="143"/>
      <c r="F335" s="143"/>
      <c r="G335" s="143"/>
      <c r="H335" s="143"/>
      <c r="I335" s="143"/>
      <c r="J335" s="143"/>
      <c r="K335" s="143"/>
      <c r="L335" s="143"/>
      <c r="M335" s="143"/>
      <c r="N335" s="143"/>
      <c r="O335" s="143"/>
      <c r="P335" s="143"/>
      <c r="Q335" s="143"/>
      <c r="R335" s="143"/>
      <c r="S335" s="143"/>
      <c r="T335" s="143"/>
      <c r="U335" s="143"/>
      <c r="V335" s="143"/>
      <c r="W335" s="143"/>
      <c r="X335" s="143"/>
      <c r="Y335" s="143"/>
    </row>
    <row r="336" spans="1:26" s="52" customFormat="1" x14ac:dyDescent="0.3">
      <c r="A336" s="143"/>
      <c r="B336" s="143"/>
      <c r="C336" s="143"/>
      <c r="D336" s="143"/>
      <c r="E336" s="143"/>
      <c r="F336" s="143"/>
      <c r="G336" s="143"/>
      <c r="H336" s="143"/>
      <c r="I336" s="143"/>
      <c r="J336" s="143"/>
      <c r="K336" s="143"/>
      <c r="L336" s="143"/>
      <c r="M336" s="143"/>
      <c r="N336" s="143"/>
      <c r="O336" s="143"/>
      <c r="P336" s="143"/>
      <c r="Q336" s="143"/>
      <c r="R336" s="143"/>
      <c r="S336" s="143"/>
      <c r="T336" s="143"/>
      <c r="U336" s="143"/>
      <c r="V336" s="143"/>
      <c r="W336" s="143"/>
      <c r="X336" s="143"/>
      <c r="Y336" s="143"/>
    </row>
    <row r="337" spans="1:25" s="52" customFormat="1" x14ac:dyDescent="0.3">
      <c r="A337" s="143"/>
      <c r="B337" s="143"/>
      <c r="C337" s="143"/>
      <c r="D337" s="143"/>
      <c r="E337" s="143"/>
      <c r="F337" s="143"/>
      <c r="G337" s="143"/>
      <c r="H337" s="143"/>
      <c r="I337" s="143"/>
      <c r="J337" s="143"/>
      <c r="K337" s="143"/>
      <c r="L337" s="143"/>
      <c r="M337" s="143"/>
      <c r="N337" s="143"/>
      <c r="O337" s="143"/>
      <c r="P337" s="143"/>
      <c r="Q337" s="143"/>
      <c r="R337" s="143"/>
      <c r="S337" s="143"/>
      <c r="T337" s="143"/>
      <c r="U337" s="143"/>
      <c r="V337" s="143"/>
      <c r="W337" s="143"/>
      <c r="X337" s="143"/>
      <c r="Y337" s="143"/>
    </row>
    <row r="338" spans="1:25" s="52" customFormat="1" x14ac:dyDescent="0.3">
      <c r="A338" s="143"/>
      <c r="B338" s="143"/>
      <c r="C338" s="143"/>
      <c r="D338" s="143"/>
      <c r="E338" s="143"/>
      <c r="F338" s="143"/>
      <c r="G338" s="143"/>
      <c r="H338" s="143"/>
      <c r="I338" s="143"/>
      <c r="J338" s="143"/>
      <c r="K338" s="143"/>
      <c r="L338" s="143"/>
      <c r="M338" s="143"/>
      <c r="N338" s="143"/>
      <c r="O338" s="143"/>
      <c r="P338" s="143"/>
      <c r="Q338" s="143"/>
      <c r="R338" s="143"/>
      <c r="S338" s="143"/>
      <c r="T338" s="143"/>
      <c r="U338" s="143"/>
      <c r="V338" s="143"/>
      <c r="W338" s="143"/>
      <c r="X338" s="143"/>
      <c r="Y338" s="143"/>
    </row>
    <row r="339" spans="1:25" s="52" customFormat="1" x14ac:dyDescent="0.3">
      <c r="A339" s="143"/>
      <c r="B339" s="143"/>
      <c r="C339" s="143"/>
      <c r="D339" s="143"/>
      <c r="E339" s="143"/>
      <c r="F339" s="143"/>
      <c r="G339" s="143"/>
      <c r="H339" s="143"/>
      <c r="I339" s="143"/>
      <c r="J339" s="143"/>
      <c r="K339" s="143"/>
      <c r="L339" s="143"/>
      <c r="M339" s="143"/>
      <c r="N339" s="143"/>
      <c r="O339" s="143"/>
      <c r="P339" s="143"/>
      <c r="Q339" s="143"/>
      <c r="R339" s="143"/>
      <c r="S339" s="143"/>
      <c r="T339" s="143"/>
      <c r="U339" s="143"/>
      <c r="V339" s="143"/>
      <c r="W339" s="143"/>
      <c r="X339" s="143"/>
      <c r="Y339" s="143"/>
    </row>
    <row r="340" spans="1:25" s="52" customFormat="1" x14ac:dyDescent="0.3">
      <c r="A340" s="143"/>
      <c r="B340" s="143"/>
      <c r="C340" s="143"/>
      <c r="D340" s="143"/>
      <c r="E340" s="143"/>
      <c r="F340" s="143"/>
      <c r="G340" s="143"/>
      <c r="H340" s="143"/>
      <c r="I340" s="143"/>
      <c r="J340" s="143"/>
      <c r="K340" s="143"/>
      <c r="L340" s="143"/>
      <c r="M340" s="143"/>
      <c r="N340" s="143"/>
      <c r="O340" s="143"/>
      <c r="P340" s="143"/>
      <c r="Q340" s="143"/>
      <c r="R340" s="143"/>
      <c r="S340" s="143"/>
      <c r="T340" s="143"/>
      <c r="U340" s="143"/>
      <c r="V340" s="143"/>
      <c r="W340" s="143"/>
      <c r="X340" s="143"/>
      <c r="Y340" s="143"/>
    </row>
    <row r="341" spans="1:25" s="52" customFormat="1" x14ac:dyDescent="0.3">
      <c r="A341" s="143"/>
      <c r="B341" s="143"/>
      <c r="C341" s="143"/>
      <c r="D341" s="143"/>
      <c r="E341" s="143"/>
      <c r="F341" s="143"/>
      <c r="G341" s="143"/>
      <c r="H341" s="143"/>
      <c r="I341" s="143"/>
      <c r="J341" s="143"/>
      <c r="K341" s="143"/>
      <c r="L341" s="143"/>
      <c r="M341" s="143"/>
      <c r="N341" s="143"/>
      <c r="O341" s="143"/>
      <c r="P341" s="143"/>
      <c r="Q341" s="143"/>
      <c r="R341" s="143"/>
      <c r="S341" s="143"/>
      <c r="T341" s="143"/>
      <c r="U341" s="143"/>
      <c r="V341" s="143"/>
      <c r="W341" s="143"/>
      <c r="X341" s="143"/>
      <c r="Y341" s="143"/>
    </row>
    <row r="342" spans="1:25" s="52" customFormat="1" x14ac:dyDescent="0.3">
      <c r="A342" s="143"/>
      <c r="B342" s="143"/>
      <c r="C342" s="143"/>
      <c r="D342" s="143"/>
      <c r="E342" s="143"/>
      <c r="F342" s="143"/>
      <c r="G342" s="143"/>
      <c r="H342" s="143"/>
      <c r="I342" s="143"/>
      <c r="J342" s="143"/>
      <c r="K342" s="143"/>
      <c r="L342" s="143"/>
      <c r="M342" s="143"/>
      <c r="N342" s="143"/>
      <c r="O342" s="143"/>
      <c r="P342" s="143"/>
      <c r="Q342" s="143"/>
      <c r="R342" s="143"/>
      <c r="S342" s="143"/>
      <c r="T342" s="143"/>
      <c r="U342" s="143"/>
      <c r="V342" s="143"/>
      <c r="W342" s="143"/>
      <c r="X342" s="143"/>
      <c r="Y342" s="143"/>
    </row>
    <row r="343" spans="1:25" s="52" customFormat="1" x14ac:dyDescent="0.3">
      <c r="A343" s="143"/>
      <c r="B343" s="143"/>
      <c r="C343" s="143"/>
      <c r="D343" s="143"/>
      <c r="E343" s="143"/>
      <c r="F343" s="143"/>
      <c r="G343" s="143"/>
      <c r="H343" s="143"/>
      <c r="I343" s="143"/>
      <c r="J343" s="143"/>
      <c r="K343" s="143"/>
      <c r="L343" s="143"/>
      <c r="M343" s="143"/>
      <c r="N343" s="143"/>
      <c r="O343" s="143"/>
      <c r="P343" s="143"/>
      <c r="Q343" s="143"/>
      <c r="R343" s="143"/>
      <c r="S343" s="143"/>
      <c r="T343" s="143"/>
      <c r="U343" s="143"/>
      <c r="V343" s="143"/>
      <c r="W343" s="143"/>
      <c r="X343" s="143"/>
      <c r="Y343" s="143"/>
    </row>
    <row r="344" spans="1:25" s="52" customFormat="1" x14ac:dyDescent="0.3">
      <c r="A344" s="143"/>
      <c r="B344" s="143"/>
      <c r="C344" s="143"/>
      <c r="D344" s="143"/>
      <c r="E344" s="143"/>
      <c r="F344" s="143"/>
      <c r="G344" s="143"/>
      <c r="H344" s="143"/>
      <c r="I344" s="143"/>
      <c r="J344" s="143"/>
      <c r="K344" s="143"/>
      <c r="L344" s="143"/>
      <c r="M344" s="143"/>
      <c r="N344" s="143"/>
      <c r="O344" s="143"/>
      <c r="P344" s="143"/>
      <c r="Q344" s="143"/>
      <c r="R344" s="143"/>
      <c r="S344" s="143"/>
      <c r="T344" s="143"/>
      <c r="U344" s="143"/>
      <c r="V344" s="143"/>
      <c r="W344" s="143"/>
      <c r="X344" s="143"/>
      <c r="Y344" s="143"/>
    </row>
    <row r="345" spans="1:25" s="52" customFormat="1" x14ac:dyDescent="0.3">
      <c r="A345" s="143"/>
      <c r="B345" s="143"/>
      <c r="C345" s="143"/>
      <c r="D345" s="143"/>
      <c r="E345" s="143"/>
      <c r="F345" s="143"/>
      <c r="G345" s="143"/>
      <c r="H345" s="143"/>
      <c r="I345" s="143"/>
      <c r="J345" s="143"/>
      <c r="K345" s="143"/>
      <c r="L345" s="143"/>
      <c r="M345" s="143"/>
      <c r="N345" s="143"/>
      <c r="O345" s="143"/>
      <c r="P345" s="143"/>
      <c r="Q345" s="143"/>
      <c r="R345" s="143"/>
      <c r="S345" s="143"/>
      <c r="T345" s="143"/>
      <c r="U345" s="143"/>
      <c r="V345" s="143"/>
      <c r="W345" s="143"/>
      <c r="X345" s="143"/>
      <c r="Y345" s="143"/>
    </row>
    <row r="346" spans="1:25" s="52" customFormat="1" x14ac:dyDescent="0.3">
      <c r="A346" s="143"/>
      <c r="B346" s="143"/>
      <c r="C346" s="143"/>
      <c r="D346" s="143"/>
      <c r="E346" s="143"/>
      <c r="F346" s="143"/>
      <c r="G346" s="143"/>
      <c r="H346" s="143"/>
      <c r="I346" s="143"/>
      <c r="J346" s="143"/>
      <c r="K346" s="143"/>
      <c r="L346" s="143"/>
      <c r="M346" s="143"/>
      <c r="N346" s="143"/>
      <c r="O346" s="143"/>
      <c r="P346" s="143"/>
      <c r="Q346" s="143"/>
      <c r="R346" s="143"/>
      <c r="S346" s="143"/>
      <c r="T346" s="143"/>
      <c r="U346" s="143"/>
      <c r="V346" s="143"/>
      <c r="W346" s="143"/>
      <c r="X346" s="143"/>
      <c r="Y346" s="143"/>
    </row>
    <row r="347" spans="1:25" s="52" customFormat="1" x14ac:dyDescent="0.3">
      <c r="A347" s="143"/>
      <c r="B347" s="143"/>
      <c r="C347" s="143"/>
      <c r="D347" s="143"/>
      <c r="E347" s="143"/>
      <c r="F347" s="143"/>
      <c r="G347" s="143"/>
      <c r="H347" s="143"/>
      <c r="I347" s="143"/>
      <c r="J347" s="143"/>
      <c r="K347" s="143"/>
      <c r="L347" s="143"/>
      <c r="M347" s="143"/>
      <c r="N347" s="143"/>
      <c r="O347" s="143"/>
      <c r="P347" s="143"/>
      <c r="Q347" s="143"/>
      <c r="R347" s="143"/>
      <c r="S347" s="143"/>
      <c r="T347" s="143"/>
      <c r="U347" s="143"/>
      <c r="V347" s="143"/>
      <c r="W347" s="143"/>
      <c r="X347" s="143"/>
      <c r="Y347" s="143"/>
    </row>
    <row r="348" spans="1:25" s="52" customFormat="1" x14ac:dyDescent="0.3">
      <c r="A348" s="143"/>
      <c r="B348" s="143"/>
      <c r="C348" s="143"/>
      <c r="D348" s="143"/>
      <c r="E348" s="143"/>
      <c r="F348" s="143"/>
      <c r="G348" s="143"/>
      <c r="H348" s="143"/>
      <c r="I348" s="143"/>
      <c r="J348" s="143"/>
      <c r="K348" s="143"/>
      <c r="L348" s="143"/>
      <c r="M348" s="143"/>
      <c r="N348" s="143"/>
      <c r="O348" s="143"/>
      <c r="P348" s="143"/>
      <c r="Q348" s="143"/>
      <c r="R348" s="143"/>
      <c r="S348" s="143"/>
      <c r="T348" s="143"/>
      <c r="U348" s="143"/>
      <c r="V348" s="143"/>
      <c r="W348" s="143"/>
      <c r="X348" s="143"/>
      <c r="Y348" s="143"/>
    </row>
    <row r="349" spans="1:25" s="52" customFormat="1" x14ac:dyDescent="0.3">
      <c r="A349" s="143"/>
      <c r="B349" s="143"/>
      <c r="C349" s="143"/>
      <c r="D349" s="143"/>
      <c r="E349" s="143"/>
      <c r="F349" s="143"/>
      <c r="G349" s="143"/>
      <c r="H349" s="143"/>
      <c r="I349" s="143"/>
      <c r="J349" s="143"/>
      <c r="K349" s="143"/>
      <c r="L349" s="143"/>
      <c r="M349" s="143"/>
      <c r="N349" s="143"/>
      <c r="O349" s="143"/>
      <c r="P349" s="143"/>
      <c r="Q349" s="143"/>
      <c r="R349" s="143"/>
      <c r="S349" s="143"/>
      <c r="T349" s="143"/>
      <c r="U349" s="143"/>
      <c r="V349" s="143"/>
      <c r="W349" s="143"/>
      <c r="X349" s="143"/>
      <c r="Y349" s="143"/>
    </row>
    <row r="350" spans="1:25" s="52" customFormat="1" x14ac:dyDescent="0.3">
      <c r="A350" s="143"/>
      <c r="B350" s="143"/>
      <c r="C350" s="143"/>
      <c r="D350" s="143"/>
      <c r="E350" s="143"/>
      <c r="F350" s="143"/>
      <c r="G350" s="143"/>
      <c r="H350" s="143"/>
      <c r="I350" s="143"/>
      <c r="J350" s="143"/>
      <c r="K350" s="143"/>
      <c r="L350" s="143"/>
      <c r="M350" s="143"/>
      <c r="N350" s="143"/>
      <c r="O350" s="143"/>
      <c r="P350" s="143"/>
      <c r="Q350" s="143"/>
      <c r="R350" s="143"/>
      <c r="S350" s="143"/>
      <c r="T350" s="143"/>
      <c r="U350" s="143"/>
      <c r="V350" s="143"/>
      <c r="W350" s="143"/>
      <c r="X350" s="143"/>
      <c r="Y350" s="143"/>
    </row>
    <row r="351" spans="1:25" x14ac:dyDescent="0.3">
      <c r="A351" s="143"/>
      <c r="B351" s="143"/>
      <c r="C351" s="143"/>
      <c r="D351" s="143"/>
      <c r="E351" s="143"/>
      <c r="F351" s="143"/>
      <c r="G351" s="143"/>
      <c r="H351" s="143"/>
      <c r="I351" s="143"/>
      <c r="J351" s="143"/>
      <c r="K351" s="143"/>
      <c r="L351" s="143"/>
      <c r="M351" s="143"/>
      <c r="N351" s="143"/>
      <c r="O351" s="143"/>
      <c r="P351" s="143"/>
      <c r="Q351" s="143"/>
      <c r="R351" s="143"/>
      <c r="S351" s="143"/>
      <c r="T351" s="143"/>
      <c r="U351" s="143"/>
      <c r="V351" s="143"/>
      <c r="W351" s="143"/>
      <c r="X351" s="143"/>
      <c r="Y351" s="143"/>
    </row>
    <row r="352" spans="1:25" x14ac:dyDescent="0.3">
      <c r="A352" s="143"/>
      <c r="B352" s="143"/>
      <c r="C352" s="143"/>
      <c r="D352" s="143"/>
      <c r="E352" s="143"/>
      <c r="F352" s="143"/>
      <c r="G352" s="143"/>
      <c r="H352" s="143"/>
      <c r="I352" s="143"/>
      <c r="J352" s="143"/>
      <c r="K352" s="143"/>
      <c r="L352" s="143"/>
      <c r="M352" s="143"/>
      <c r="N352" s="143"/>
      <c r="O352" s="143"/>
      <c r="P352" s="143"/>
      <c r="Q352" s="143"/>
      <c r="R352" s="143"/>
      <c r="S352" s="143"/>
      <c r="T352" s="143"/>
      <c r="U352" s="143"/>
      <c r="V352" s="143"/>
      <c r="W352" s="143"/>
      <c r="X352" s="143"/>
      <c r="Y352" s="143"/>
    </row>
    <row r="353" spans="1:25" x14ac:dyDescent="0.3">
      <c r="A353" s="143"/>
      <c r="B353" s="143"/>
      <c r="C353" s="143"/>
      <c r="D353" s="143"/>
      <c r="E353" s="143"/>
      <c r="F353" s="143"/>
      <c r="G353" s="143"/>
      <c r="H353" s="143"/>
      <c r="I353" s="143"/>
      <c r="J353" s="143"/>
      <c r="K353" s="143"/>
      <c r="L353" s="143"/>
      <c r="M353" s="143"/>
      <c r="N353" s="143"/>
      <c r="O353" s="143"/>
      <c r="P353" s="143"/>
      <c r="Q353" s="143"/>
      <c r="R353" s="143"/>
      <c r="S353" s="143"/>
      <c r="T353" s="143"/>
      <c r="U353" s="143"/>
      <c r="V353" s="143"/>
      <c r="W353" s="143"/>
      <c r="X353" s="143"/>
      <c r="Y353" s="143"/>
    </row>
    <row r="354" spans="1:25" x14ac:dyDescent="0.3">
      <c r="A354" s="143"/>
      <c r="B354" s="143"/>
      <c r="C354" s="143"/>
      <c r="D354" s="143"/>
      <c r="E354" s="143"/>
      <c r="F354" s="143"/>
      <c r="G354" s="143"/>
      <c r="H354" s="143"/>
      <c r="I354" s="143"/>
      <c r="J354" s="143"/>
      <c r="K354" s="143"/>
      <c r="L354" s="143"/>
      <c r="M354" s="143"/>
      <c r="N354" s="143"/>
      <c r="O354" s="143"/>
      <c r="P354" s="143"/>
      <c r="Q354" s="143"/>
      <c r="R354" s="143"/>
      <c r="S354" s="143"/>
      <c r="T354" s="143"/>
      <c r="U354" s="143"/>
      <c r="V354" s="143"/>
      <c r="W354" s="143"/>
      <c r="X354" s="143"/>
      <c r="Y354" s="143"/>
    </row>
    <row r="357" spans="1:25" x14ac:dyDescent="0.3">
      <c r="A357" s="145" t="s">
        <v>161</v>
      </c>
      <c r="B357" s="145"/>
      <c r="C357" s="145"/>
      <c r="D357" s="145"/>
      <c r="E357" s="145"/>
      <c r="F357" s="145"/>
      <c r="G357" s="145"/>
      <c r="H357" s="145"/>
      <c r="I357" s="145"/>
      <c r="J357" s="145"/>
      <c r="K357" s="145"/>
      <c r="L357" s="145"/>
      <c r="M357" s="145"/>
      <c r="N357" s="145"/>
      <c r="O357" s="145"/>
      <c r="P357" s="145"/>
      <c r="Q357" s="145"/>
      <c r="R357" s="145"/>
      <c r="S357" s="145"/>
      <c r="T357" s="145"/>
      <c r="U357" s="145"/>
    </row>
    <row r="358" spans="1:25" x14ac:dyDescent="0.3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</row>
    <row r="360" spans="1:25" ht="15" thickBot="1" x14ac:dyDescent="0.35"/>
    <row r="361" spans="1:25" x14ac:dyDescent="0.3">
      <c r="A361" s="229" t="str">
        <f>CONCATENATE(Arkusz18!C2," - ",Arkusz18!B2," r.")</f>
        <v>01.01.2019 - 30.04.2019 r.</v>
      </c>
      <c r="B361" s="230"/>
      <c r="C361" s="230"/>
      <c r="D361" s="230"/>
      <c r="E361" s="230"/>
      <c r="F361" s="230"/>
      <c r="G361" s="230"/>
      <c r="H361" s="230"/>
      <c r="I361" s="231"/>
      <c r="M361" s="229" t="str">
        <f>CONCATENATE(Arkusz18!C2," - ",Arkusz18!B2," r.")</f>
        <v>01.01.2019 - 30.04.2019 r.</v>
      </c>
      <c r="N361" s="230"/>
      <c r="O361" s="230"/>
      <c r="P361" s="230"/>
      <c r="Q361" s="230"/>
      <c r="R361" s="230"/>
      <c r="S361" s="230"/>
      <c r="T361" s="230"/>
      <c r="U361" s="231"/>
    </row>
    <row r="362" spans="1:25" ht="52.5" customHeight="1" x14ac:dyDescent="0.3">
      <c r="A362" s="223" t="s">
        <v>53</v>
      </c>
      <c r="B362" s="224"/>
      <c r="C362" s="225"/>
      <c r="D362" s="185" t="s">
        <v>54</v>
      </c>
      <c r="E362" s="186"/>
      <c r="F362" s="185" t="s">
        <v>55</v>
      </c>
      <c r="G362" s="186"/>
      <c r="H362" s="185" t="s">
        <v>51</v>
      </c>
      <c r="I362" s="242"/>
      <c r="M362" s="223" t="s">
        <v>53</v>
      </c>
      <c r="N362" s="224"/>
      <c r="O362" s="225"/>
      <c r="P362" s="185" t="s">
        <v>56</v>
      </c>
      <c r="Q362" s="186"/>
      <c r="R362" s="185" t="s">
        <v>55</v>
      </c>
      <c r="S362" s="186"/>
      <c r="T362" s="185" t="s">
        <v>51</v>
      </c>
      <c r="U362" s="242"/>
    </row>
    <row r="363" spans="1:25" x14ac:dyDescent="0.3">
      <c r="A363" s="226"/>
      <c r="B363" s="227"/>
      <c r="C363" s="228"/>
      <c r="D363" s="187"/>
      <c r="E363" s="188"/>
      <c r="F363" s="187"/>
      <c r="G363" s="188"/>
      <c r="H363" s="187"/>
      <c r="I363" s="243"/>
      <c r="M363" s="226"/>
      <c r="N363" s="227"/>
      <c r="O363" s="228"/>
      <c r="P363" s="187"/>
      <c r="Q363" s="188"/>
      <c r="R363" s="187"/>
      <c r="S363" s="188"/>
      <c r="T363" s="187"/>
      <c r="U363" s="243"/>
    </row>
    <row r="364" spans="1:25" x14ac:dyDescent="0.3">
      <c r="A364" s="118" t="str">
        <f>Arkusz4!B2</f>
        <v>NIEMCY</v>
      </c>
      <c r="B364" s="119"/>
      <c r="C364" s="119"/>
      <c r="D364" s="120">
        <f>Arkusz4!C2</f>
        <v>623</v>
      </c>
      <c r="E364" s="120"/>
      <c r="F364" s="120">
        <f>Arkusz4!D2</f>
        <v>538</v>
      </c>
      <c r="G364" s="120"/>
      <c r="H364" s="120">
        <f>Arkusz4!E2</f>
        <v>196</v>
      </c>
      <c r="I364" s="120"/>
      <c r="M364" s="118" t="str">
        <f>Arkusz5!B2</f>
        <v>NIEMCY</v>
      </c>
      <c r="N364" s="119"/>
      <c r="O364" s="119"/>
      <c r="P364" s="120">
        <f>Arkusz5!C2</f>
        <v>18</v>
      </c>
      <c r="Q364" s="120"/>
      <c r="R364" s="120">
        <f>Arkusz5!D2</f>
        <v>13</v>
      </c>
      <c r="S364" s="120"/>
      <c r="T364" s="120">
        <f>Arkusz5!E2</f>
        <v>11</v>
      </c>
      <c r="U364" s="195"/>
    </row>
    <row r="365" spans="1:25" x14ac:dyDescent="0.3">
      <c r="A365" s="147" t="str">
        <f>Arkusz4!B3</f>
        <v>FRANCJA</v>
      </c>
      <c r="B365" s="148"/>
      <c r="C365" s="148"/>
      <c r="D365" s="117">
        <f>Arkusz4!C3</f>
        <v>410</v>
      </c>
      <c r="E365" s="117"/>
      <c r="F365" s="117">
        <f>Arkusz4!D3</f>
        <v>259</v>
      </c>
      <c r="G365" s="117"/>
      <c r="H365" s="117">
        <f>Arkusz4!E3</f>
        <v>31</v>
      </c>
      <c r="I365" s="117"/>
      <c r="M365" s="147" t="str">
        <f>Arkusz5!B3</f>
        <v>FRANCJA</v>
      </c>
      <c r="N365" s="148"/>
      <c r="O365" s="148"/>
      <c r="P365" s="117">
        <f>Arkusz5!C3</f>
        <v>14</v>
      </c>
      <c r="Q365" s="117"/>
      <c r="R365" s="117">
        <f>Arkusz5!D3</f>
        <v>10</v>
      </c>
      <c r="S365" s="117"/>
      <c r="T365" s="117">
        <f>Arkusz5!E3</f>
        <v>3</v>
      </c>
      <c r="U365" s="196"/>
    </row>
    <row r="366" spans="1:25" x14ac:dyDescent="0.3">
      <c r="A366" s="118" t="str">
        <f>Arkusz4!B4</f>
        <v>BELGIA</v>
      </c>
      <c r="B366" s="119"/>
      <c r="C366" s="119"/>
      <c r="D366" s="120">
        <f>Arkusz4!C4</f>
        <v>70</v>
      </c>
      <c r="E366" s="120"/>
      <c r="F366" s="120">
        <f>Arkusz4!D4</f>
        <v>46</v>
      </c>
      <c r="G366" s="120"/>
      <c r="H366" s="120">
        <f>Arkusz4!E4</f>
        <v>1</v>
      </c>
      <c r="I366" s="120"/>
      <c r="M366" s="118" t="str">
        <f>Arkusz5!B4</f>
        <v>BUŁGARIA</v>
      </c>
      <c r="N366" s="119"/>
      <c r="O366" s="119"/>
      <c r="P366" s="120">
        <f>Arkusz5!C4</f>
        <v>12</v>
      </c>
      <c r="Q366" s="120"/>
      <c r="R366" s="120">
        <f>Arkusz5!D4</f>
        <v>11</v>
      </c>
      <c r="S366" s="120"/>
      <c r="T366" s="120">
        <f>Arkusz5!E4</f>
        <v>0</v>
      </c>
      <c r="U366" s="195"/>
    </row>
    <row r="367" spans="1:25" x14ac:dyDescent="0.3">
      <c r="A367" s="147" t="str">
        <f>Arkusz4!B5</f>
        <v>SZWECJA</v>
      </c>
      <c r="B367" s="148"/>
      <c r="C367" s="148"/>
      <c r="D367" s="117">
        <f>Arkusz4!C5</f>
        <v>68</v>
      </c>
      <c r="E367" s="117"/>
      <c r="F367" s="117">
        <f>Arkusz4!D5</f>
        <v>51</v>
      </c>
      <c r="G367" s="117"/>
      <c r="H367" s="117">
        <f>Arkusz4!E5</f>
        <v>11</v>
      </c>
      <c r="I367" s="117"/>
      <c r="M367" s="147" t="str">
        <f>Arkusz5!B5</f>
        <v>GRECJA</v>
      </c>
      <c r="N367" s="148"/>
      <c r="O367" s="148"/>
      <c r="P367" s="117">
        <f>Arkusz5!C5</f>
        <v>11</v>
      </c>
      <c r="Q367" s="117"/>
      <c r="R367" s="117">
        <f>Arkusz5!D5</f>
        <v>1</v>
      </c>
      <c r="S367" s="117"/>
      <c r="T367" s="117">
        <f>Arkusz5!E5</f>
        <v>0</v>
      </c>
      <c r="U367" s="196"/>
    </row>
    <row r="368" spans="1:25" x14ac:dyDescent="0.3">
      <c r="A368" s="118" t="str">
        <f>Arkusz4!B6</f>
        <v>NIDERLANDY</v>
      </c>
      <c r="B368" s="119"/>
      <c r="C368" s="119"/>
      <c r="D368" s="120">
        <f>Arkusz4!C6</f>
        <v>42</v>
      </c>
      <c r="E368" s="120"/>
      <c r="F368" s="120">
        <f>Arkusz4!D6</f>
        <v>40</v>
      </c>
      <c r="G368" s="120"/>
      <c r="H368" s="120">
        <f>Arkusz4!E6</f>
        <v>7</v>
      </c>
      <c r="I368" s="120"/>
      <c r="M368" s="118" t="str">
        <f>Arkusz5!B6</f>
        <v>LITWA</v>
      </c>
      <c r="N368" s="119"/>
      <c r="O368" s="119"/>
      <c r="P368" s="120">
        <f>Arkusz5!C6</f>
        <v>3</v>
      </c>
      <c r="Q368" s="120"/>
      <c r="R368" s="120">
        <f>Arkusz5!D6</f>
        <v>3</v>
      </c>
      <c r="S368" s="120"/>
      <c r="T368" s="120">
        <f>Arkusz5!E6</f>
        <v>0</v>
      </c>
      <c r="U368" s="195"/>
    </row>
    <row r="369" spans="1:26" ht="15" thickBot="1" x14ac:dyDescent="0.35">
      <c r="A369" s="202" t="str">
        <f>Arkusz4!B7</f>
        <v>Pozostałe</v>
      </c>
      <c r="B369" s="203"/>
      <c r="C369" s="203"/>
      <c r="D369" s="142">
        <f>Arkusz4!C7</f>
        <v>103</v>
      </c>
      <c r="E369" s="142"/>
      <c r="F369" s="142">
        <f>Arkusz4!D7</f>
        <v>71</v>
      </c>
      <c r="G369" s="142"/>
      <c r="H369" s="142">
        <f>Arkusz4!E7</f>
        <v>33</v>
      </c>
      <c r="I369" s="142"/>
      <c r="M369" s="202" t="str">
        <f>Arkusz5!B7</f>
        <v>Pozostałe</v>
      </c>
      <c r="N369" s="203"/>
      <c r="O369" s="203"/>
      <c r="P369" s="142">
        <f>Arkusz5!C7</f>
        <v>14</v>
      </c>
      <c r="Q369" s="142"/>
      <c r="R369" s="142">
        <f>Arkusz5!D7</f>
        <v>11</v>
      </c>
      <c r="S369" s="142"/>
      <c r="T369" s="142">
        <f>Arkusz5!E7</f>
        <v>2</v>
      </c>
      <c r="U369" s="146"/>
    </row>
    <row r="370" spans="1:26" ht="15" thickBot="1" x14ac:dyDescent="0.35">
      <c r="A370" s="204" t="s">
        <v>66</v>
      </c>
      <c r="B370" s="205"/>
      <c r="C370" s="205"/>
      <c r="D370" s="140">
        <f>SUM(D364:E369)</f>
        <v>1316</v>
      </c>
      <c r="E370" s="140"/>
      <c r="F370" s="140">
        <f>SUM(F364:G369)</f>
        <v>1005</v>
      </c>
      <c r="G370" s="140"/>
      <c r="H370" s="140">
        <f>SUM(H364:I369)</f>
        <v>279</v>
      </c>
      <c r="I370" s="141"/>
      <c r="M370" s="204" t="s">
        <v>66</v>
      </c>
      <c r="N370" s="205"/>
      <c r="O370" s="205"/>
      <c r="P370" s="140">
        <f>SUM(P364:Q369)</f>
        <v>72</v>
      </c>
      <c r="Q370" s="140"/>
      <c r="R370" s="140">
        <f t="shared" ref="R370" si="11">SUM(R364:S369)</f>
        <v>49</v>
      </c>
      <c r="S370" s="140"/>
      <c r="T370" s="140">
        <f>SUM(T364:U369)</f>
        <v>16</v>
      </c>
      <c r="U370" s="141"/>
    </row>
    <row r="372" spans="1:26" x14ac:dyDescent="0.3">
      <c r="A372" s="143" t="s">
        <v>170</v>
      </c>
      <c r="B372" s="144"/>
      <c r="C372" s="144"/>
      <c r="D372" s="144"/>
      <c r="E372" s="144"/>
      <c r="F372" s="144"/>
      <c r="G372" s="144"/>
      <c r="H372" s="144"/>
      <c r="I372" s="144"/>
      <c r="J372" s="144"/>
      <c r="K372" s="144"/>
      <c r="L372" s="144"/>
      <c r="M372" s="144"/>
      <c r="N372" s="144"/>
      <c r="O372" s="144"/>
      <c r="P372" s="144"/>
      <c r="Q372" s="144"/>
      <c r="R372" s="144"/>
      <c r="S372" s="144"/>
      <c r="T372" s="144"/>
      <c r="U372" s="144"/>
      <c r="V372" s="144"/>
      <c r="W372" s="144"/>
      <c r="X372" s="144"/>
      <c r="Y372" s="144"/>
    </row>
    <row r="373" spans="1:26" x14ac:dyDescent="0.3">
      <c r="A373" s="144"/>
      <c r="B373" s="144"/>
      <c r="C373" s="144"/>
      <c r="D373" s="144"/>
      <c r="E373" s="144"/>
      <c r="F373" s="144"/>
      <c r="G373" s="144"/>
      <c r="H373" s="144"/>
      <c r="I373" s="144"/>
      <c r="J373" s="144"/>
      <c r="K373" s="144"/>
      <c r="L373" s="144"/>
      <c r="M373" s="144"/>
      <c r="N373" s="144"/>
      <c r="O373" s="144"/>
      <c r="P373" s="144"/>
      <c r="Q373" s="144"/>
      <c r="R373" s="144"/>
      <c r="S373" s="144"/>
      <c r="T373" s="144"/>
      <c r="U373" s="144"/>
      <c r="V373" s="144"/>
      <c r="W373" s="144"/>
      <c r="X373" s="144"/>
      <c r="Y373" s="144"/>
    </row>
    <row r="374" spans="1:26" x14ac:dyDescent="0.3">
      <c r="A374" s="144"/>
      <c r="B374" s="144"/>
      <c r="C374" s="144"/>
      <c r="D374" s="144"/>
      <c r="E374" s="144"/>
      <c r="F374" s="144"/>
      <c r="G374" s="144"/>
      <c r="H374" s="144"/>
      <c r="I374" s="144"/>
      <c r="J374" s="144"/>
      <c r="K374" s="144"/>
      <c r="L374" s="144"/>
      <c r="M374" s="144"/>
      <c r="N374" s="144"/>
      <c r="O374" s="144"/>
      <c r="P374" s="144"/>
      <c r="Q374" s="144"/>
      <c r="R374" s="144"/>
      <c r="S374" s="144"/>
      <c r="T374" s="144"/>
      <c r="U374" s="144"/>
      <c r="V374" s="144"/>
      <c r="W374" s="144"/>
      <c r="X374" s="144"/>
      <c r="Y374" s="144"/>
    </row>
    <row r="375" spans="1:26" x14ac:dyDescent="0.3">
      <c r="A375" s="144"/>
      <c r="B375" s="144"/>
      <c r="C375" s="144"/>
      <c r="D375" s="144"/>
      <c r="E375" s="144"/>
      <c r="F375" s="144"/>
      <c r="G375" s="144"/>
      <c r="H375" s="144"/>
      <c r="I375" s="144"/>
      <c r="J375" s="144"/>
      <c r="K375" s="144"/>
      <c r="L375" s="144"/>
      <c r="M375" s="144"/>
      <c r="N375" s="144"/>
      <c r="O375" s="144"/>
      <c r="P375" s="144"/>
      <c r="Q375" s="144"/>
      <c r="R375" s="144"/>
      <c r="S375" s="144"/>
      <c r="T375" s="144"/>
      <c r="U375" s="144"/>
      <c r="V375" s="144"/>
      <c r="W375" s="144"/>
      <c r="X375" s="144"/>
      <c r="Y375" s="144"/>
    </row>
    <row r="376" spans="1:26" x14ac:dyDescent="0.3">
      <c r="A376" s="144"/>
      <c r="B376" s="144"/>
      <c r="C376" s="144"/>
      <c r="D376" s="144"/>
      <c r="E376" s="144"/>
      <c r="F376" s="144"/>
      <c r="G376" s="144"/>
      <c r="H376" s="144"/>
      <c r="I376" s="144"/>
      <c r="J376" s="144"/>
      <c r="K376" s="144"/>
      <c r="L376" s="144"/>
      <c r="M376" s="144"/>
      <c r="N376" s="144"/>
      <c r="O376" s="144"/>
      <c r="P376" s="144"/>
      <c r="Q376" s="144"/>
      <c r="R376" s="144"/>
      <c r="S376" s="144"/>
      <c r="T376" s="144"/>
      <c r="U376" s="144"/>
      <c r="V376" s="144"/>
      <c r="W376" s="144"/>
      <c r="X376" s="144"/>
      <c r="Y376" s="144"/>
    </row>
    <row r="377" spans="1:26" x14ac:dyDescent="0.3">
      <c r="A377" s="144"/>
      <c r="B377" s="144"/>
      <c r="C377" s="144"/>
      <c r="D377" s="144"/>
      <c r="E377" s="144"/>
      <c r="F377" s="144"/>
      <c r="G377" s="144"/>
      <c r="H377" s="144"/>
      <c r="I377" s="144"/>
      <c r="J377" s="144"/>
      <c r="K377" s="144"/>
      <c r="L377" s="144"/>
      <c r="M377" s="144"/>
      <c r="N377" s="144"/>
      <c r="O377" s="144"/>
      <c r="P377" s="144"/>
      <c r="Q377" s="144"/>
      <c r="R377" s="144"/>
      <c r="S377" s="144"/>
      <c r="T377" s="144"/>
      <c r="U377" s="144"/>
      <c r="V377" s="144"/>
      <c r="W377" s="144"/>
      <c r="X377" s="144"/>
      <c r="Y377" s="144"/>
    </row>
    <row r="378" spans="1:26" x14ac:dyDescent="0.3">
      <c r="A378" s="144"/>
      <c r="B378" s="144"/>
      <c r="C378" s="144"/>
      <c r="D378" s="144"/>
      <c r="E378" s="144"/>
      <c r="F378" s="144"/>
      <c r="G378" s="144"/>
      <c r="H378" s="144"/>
      <c r="I378" s="144"/>
      <c r="J378" s="144"/>
      <c r="K378" s="144"/>
      <c r="L378" s="144"/>
      <c r="M378" s="144"/>
      <c r="N378" s="144"/>
      <c r="O378" s="144"/>
      <c r="P378" s="144"/>
      <c r="Q378" s="144"/>
      <c r="R378" s="144"/>
      <c r="S378" s="144"/>
      <c r="T378" s="144"/>
      <c r="U378" s="144"/>
      <c r="V378" s="144"/>
      <c r="W378" s="144"/>
      <c r="X378" s="144"/>
      <c r="Y378" s="144"/>
    </row>
    <row r="379" spans="1:26" x14ac:dyDescent="0.3">
      <c r="A379" s="144"/>
      <c r="B379" s="144"/>
      <c r="C379" s="144"/>
      <c r="D379" s="144"/>
      <c r="E379" s="144"/>
      <c r="F379" s="144"/>
      <c r="G379" s="144"/>
      <c r="H379" s="144"/>
      <c r="I379" s="144"/>
      <c r="J379" s="144"/>
      <c r="K379" s="144"/>
      <c r="L379" s="144"/>
      <c r="M379" s="144"/>
      <c r="N379" s="144"/>
      <c r="O379" s="144"/>
      <c r="P379" s="144"/>
      <c r="Q379" s="144"/>
      <c r="R379" s="144"/>
      <c r="S379" s="144"/>
      <c r="T379" s="144"/>
      <c r="U379" s="144"/>
      <c r="V379" s="144"/>
      <c r="W379" s="144"/>
      <c r="X379" s="144"/>
      <c r="Y379" s="144"/>
    </row>
    <row r="381" spans="1:26" x14ac:dyDescent="0.3">
      <c r="A381" s="194" t="s">
        <v>65</v>
      </c>
      <c r="B381" s="194"/>
      <c r="C381" s="194"/>
      <c r="D381" s="194"/>
      <c r="E381" s="194"/>
      <c r="F381" s="194"/>
      <c r="G381" s="194"/>
      <c r="H381" s="194"/>
      <c r="I381" s="194"/>
      <c r="J381" s="194"/>
      <c r="K381" s="194"/>
      <c r="L381" s="194"/>
      <c r="M381" s="194"/>
      <c r="N381" s="194"/>
      <c r="O381" s="194"/>
      <c r="P381" s="194"/>
      <c r="Q381" s="194"/>
      <c r="R381" s="194"/>
      <c r="S381" s="194"/>
      <c r="T381" s="194"/>
      <c r="U381" s="194"/>
      <c r="V381" s="194"/>
      <c r="W381" s="194"/>
      <c r="X381" s="194"/>
      <c r="Y381" s="194"/>
      <c r="Z381" s="194"/>
    </row>
    <row r="382" spans="1:26" x14ac:dyDescent="0.3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</row>
    <row r="383" spans="1:26" x14ac:dyDescent="0.3">
      <c r="A383" s="145" t="s">
        <v>162</v>
      </c>
      <c r="B383" s="145"/>
      <c r="C383" s="145"/>
      <c r="D383" s="145"/>
      <c r="E383" s="145"/>
      <c r="F383" s="145"/>
      <c r="G383" s="145"/>
      <c r="H383" s="145"/>
      <c r="I383" s="145"/>
      <c r="J383" s="145"/>
      <c r="K383" s="145"/>
      <c r="L383" s="145"/>
      <c r="M383" s="145"/>
      <c r="N383" s="145"/>
      <c r="O383" s="145"/>
      <c r="P383" s="145"/>
      <c r="Q383" s="145"/>
      <c r="R383" s="145"/>
      <c r="S383" s="145"/>
      <c r="T383" s="145"/>
      <c r="U383" s="145"/>
    </row>
    <row r="384" spans="1:26" x14ac:dyDescent="0.3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</row>
    <row r="385" spans="1:25" ht="15" thickBot="1" x14ac:dyDescent="0.3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</row>
    <row r="386" spans="1:25" x14ac:dyDescent="0.3">
      <c r="C386" s="137" t="s">
        <v>0</v>
      </c>
      <c r="D386" s="138"/>
      <c r="E386" s="138"/>
      <c r="F386" s="138"/>
      <c r="G386" s="200" t="str">
        <f>CONCATENATE(Arkusz18!A2," - ",Arkusz18!B2," r.")</f>
        <v>01.04.2019 - 30.04.2019 r.</v>
      </c>
      <c r="H386" s="200"/>
      <c r="I386" s="200"/>
      <c r="J386" s="200"/>
      <c r="K386" s="200"/>
      <c r="L386" s="200"/>
      <c r="M386" s="200"/>
      <c r="N386" s="200"/>
      <c r="O386" s="200"/>
      <c r="P386" s="200"/>
      <c r="Q386" s="200"/>
      <c r="R386" s="200"/>
      <c r="S386" s="200"/>
      <c r="T386" s="200"/>
      <c r="U386" s="201"/>
    </row>
    <row r="387" spans="1:25" ht="73.5" customHeight="1" x14ac:dyDescent="0.3">
      <c r="C387" s="183"/>
      <c r="D387" s="184"/>
      <c r="E387" s="184"/>
      <c r="F387" s="184"/>
      <c r="G387" s="93" t="s">
        <v>57</v>
      </c>
      <c r="H387" s="94"/>
      <c r="I387" s="95"/>
      <c r="J387" s="93" t="s">
        <v>58</v>
      </c>
      <c r="K387" s="94"/>
      <c r="L387" s="95"/>
      <c r="M387" s="93" t="s">
        <v>59</v>
      </c>
      <c r="N387" s="94"/>
      <c r="O387" s="95"/>
      <c r="P387" s="93" t="s">
        <v>68</v>
      </c>
      <c r="Q387" s="94"/>
      <c r="R387" s="95"/>
      <c r="S387" s="93" t="s">
        <v>60</v>
      </c>
      <c r="T387" s="94"/>
      <c r="U387" s="197"/>
    </row>
    <row r="388" spans="1:25" x14ac:dyDescent="0.3">
      <c r="C388" s="178" t="str">
        <f>Arkusz6!B2</f>
        <v>ROSJA</v>
      </c>
      <c r="D388" s="179"/>
      <c r="E388" s="179"/>
      <c r="F388" s="179"/>
      <c r="G388" s="106">
        <f>Arkusz6!C2</f>
        <v>0</v>
      </c>
      <c r="H388" s="106"/>
      <c r="I388" s="106"/>
      <c r="J388" s="106">
        <f>Arkusz6!D2</f>
        <v>7</v>
      </c>
      <c r="K388" s="106"/>
      <c r="L388" s="106"/>
      <c r="M388" s="106">
        <f>Arkusz6!E2</f>
        <v>0</v>
      </c>
      <c r="N388" s="106"/>
      <c r="O388" s="106"/>
      <c r="P388" s="106">
        <f>Arkusz6!F2</f>
        <v>57</v>
      </c>
      <c r="Q388" s="106"/>
      <c r="R388" s="106"/>
      <c r="S388" s="106">
        <f>Arkusz6!G2</f>
        <v>140</v>
      </c>
      <c r="T388" s="106"/>
      <c r="U388" s="106"/>
    </row>
    <row r="389" spans="1:25" x14ac:dyDescent="0.3">
      <c r="C389" s="149" t="str">
        <f>Arkusz6!B3</f>
        <v>UKRAINA</v>
      </c>
      <c r="D389" s="150"/>
      <c r="E389" s="150"/>
      <c r="F389" s="150"/>
      <c r="G389" s="104">
        <f>Arkusz6!C3</f>
        <v>0</v>
      </c>
      <c r="H389" s="104"/>
      <c r="I389" s="104"/>
      <c r="J389" s="104">
        <f>Arkusz6!D3</f>
        <v>3</v>
      </c>
      <c r="K389" s="104"/>
      <c r="L389" s="104"/>
      <c r="M389" s="104">
        <f>Arkusz6!E3</f>
        <v>0</v>
      </c>
      <c r="N389" s="104"/>
      <c r="O389" s="104"/>
      <c r="P389" s="104">
        <f>Arkusz6!F3</f>
        <v>38</v>
      </c>
      <c r="Q389" s="104"/>
      <c r="R389" s="104"/>
      <c r="S389" s="104">
        <f>Arkusz6!G3</f>
        <v>5</v>
      </c>
      <c r="T389" s="104"/>
      <c r="U389" s="104"/>
    </row>
    <row r="390" spans="1:25" x14ac:dyDescent="0.3">
      <c r="C390" s="178" t="str">
        <f>Arkusz6!B4</f>
        <v>TADŻYKISTAN</v>
      </c>
      <c r="D390" s="179"/>
      <c r="E390" s="179"/>
      <c r="F390" s="179"/>
      <c r="G390" s="106">
        <f>Arkusz6!C4</f>
        <v>2</v>
      </c>
      <c r="H390" s="106"/>
      <c r="I390" s="106"/>
      <c r="J390" s="106">
        <f>Arkusz6!D4</f>
        <v>3</v>
      </c>
      <c r="K390" s="106"/>
      <c r="L390" s="106"/>
      <c r="M390" s="106">
        <f>Arkusz6!E4</f>
        <v>0</v>
      </c>
      <c r="N390" s="106"/>
      <c r="O390" s="106"/>
      <c r="P390" s="106">
        <f>Arkusz6!F4</f>
        <v>5</v>
      </c>
      <c r="Q390" s="106"/>
      <c r="R390" s="106"/>
      <c r="S390" s="106">
        <f>Arkusz6!G4</f>
        <v>0</v>
      </c>
      <c r="T390" s="106"/>
      <c r="U390" s="106"/>
    </row>
    <row r="391" spans="1:25" x14ac:dyDescent="0.3">
      <c r="C391" s="149" t="str">
        <f>Arkusz6!B5</f>
        <v>KAZACHSTAN</v>
      </c>
      <c r="D391" s="150"/>
      <c r="E391" s="150"/>
      <c r="F391" s="150"/>
      <c r="G391" s="104">
        <f>Arkusz6!C5</f>
        <v>0</v>
      </c>
      <c r="H391" s="104"/>
      <c r="I391" s="104"/>
      <c r="J391" s="104">
        <f>Arkusz6!D5</f>
        <v>0</v>
      </c>
      <c r="K391" s="104"/>
      <c r="L391" s="104"/>
      <c r="M391" s="104">
        <f>Arkusz6!E5</f>
        <v>0</v>
      </c>
      <c r="N391" s="104"/>
      <c r="O391" s="104"/>
      <c r="P391" s="104">
        <f>Arkusz6!F5</f>
        <v>10</v>
      </c>
      <c r="Q391" s="104"/>
      <c r="R391" s="104"/>
      <c r="S391" s="104">
        <f>Arkusz6!G5</f>
        <v>0</v>
      </c>
      <c r="T391" s="104"/>
      <c r="U391" s="104"/>
    </row>
    <row r="392" spans="1:25" x14ac:dyDescent="0.3">
      <c r="C392" s="178" t="str">
        <f>Arkusz6!B6</f>
        <v>GRUZJA</v>
      </c>
      <c r="D392" s="179"/>
      <c r="E392" s="179"/>
      <c r="F392" s="179"/>
      <c r="G392" s="106">
        <f>Arkusz6!C6</f>
        <v>0</v>
      </c>
      <c r="H392" s="106"/>
      <c r="I392" s="106"/>
      <c r="J392" s="106">
        <f>Arkusz6!D6</f>
        <v>0</v>
      </c>
      <c r="K392" s="106"/>
      <c r="L392" s="106"/>
      <c r="M392" s="106">
        <f>Arkusz6!E6</f>
        <v>0</v>
      </c>
      <c r="N392" s="106"/>
      <c r="O392" s="106"/>
      <c r="P392" s="106">
        <f>Arkusz6!F6</f>
        <v>4</v>
      </c>
      <c r="Q392" s="106"/>
      <c r="R392" s="106"/>
      <c r="S392" s="106">
        <f>Arkusz6!G6</f>
        <v>5</v>
      </c>
      <c r="T392" s="106"/>
      <c r="U392" s="106"/>
    </row>
    <row r="393" spans="1:25" ht="15" thickBot="1" x14ac:dyDescent="0.35">
      <c r="C393" s="198" t="str">
        <f>Arkusz6!B7</f>
        <v>Pozostałe</v>
      </c>
      <c r="D393" s="199"/>
      <c r="E393" s="199"/>
      <c r="F393" s="199"/>
      <c r="G393" s="105">
        <f>Arkusz6!C7</f>
        <v>7</v>
      </c>
      <c r="H393" s="105"/>
      <c r="I393" s="105"/>
      <c r="J393" s="105">
        <f>Arkusz6!D7</f>
        <v>3</v>
      </c>
      <c r="K393" s="105"/>
      <c r="L393" s="105"/>
      <c r="M393" s="105">
        <f>Arkusz6!E7</f>
        <v>0</v>
      </c>
      <c r="N393" s="105"/>
      <c r="O393" s="105"/>
      <c r="P393" s="105">
        <f>Arkusz6!F7</f>
        <v>26</v>
      </c>
      <c r="Q393" s="105"/>
      <c r="R393" s="105"/>
      <c r="S393" s="105">
        <f>Arkusz6!G7</f>
        <v>25</v>
      </c>
      <c r="T393" s="105"/>
      <c r="U393" s="105"/>
    </row>
    <row r="394" spans="1:25" ht="15" thickBot="1" x14ac:dyDescent="0.35">
      <c r="C394" s="181" t="s">
        <v>1</v>
      </c>
      <c r="D394" s="182"/>
      <c r="E394" s="182"/>
      <c r="F394" s="182"/>
      <c r="G394" s="91">
        <f>SUM(G388:I393)</f>
        <v>9</v>
      </c>
      <c r="H394" s="91"/>
      <c r="I394" s="91"/>
      <c r="J394" s="91">
        <f t="shared" ref="J394" si="12">SUM(J388:L393)</f>
        <v>16</v>
      </c>
      <c r="K394" s="91"/>
      <c r="L394" s="91"/>
      <c r="M394" s="91">
        <f t="shared" ref="M394" si="13">SUM(M388:O393)</f>
        <v>0</v>
      </c>
      <c r="N394" s="91"/>
      <c r="O394" s="91"/>
      <c r="P394" s="91">
        <f t="shared" ref="P394" si="14">SUM(P388:R393)</f>
        <v>140</v>
      </c>
      <c r="Q394" s="91"/>
      <c r="R394" s="91"/>
      <c r="S394" s="91">
        <f>SUM(S388:U393)</f>
        <v>175</v>
      </c>
      <c r="T394" s="91"/>
      <c r="U394" s="92"/>
    </row>
    <row r="397" spans="1:25" s="53" customFormat="1" x14ac:dyDescent="0.3">
      <c r="Y397" s="6"/>
    </row>
    <row r="398" spans="1:25" s="53" customFormat="1" x14ac:dyDescent="0.3">
      <c r="Y398" s="6"/>
    </row>
    <row r="399" spans="1:25" ht="15" thickBot="1" x14ac:dyDescent="0.35"/>
    <row r="400" spans="1:25" x14ac:dyDescent="0.3">
      <c r="C400" s="137" t="s">
        <v>0</v>
      </c>
      <c r="D400" s="138"/>
      <c r="E400" s="138"/>
      <c r="F400" s="138"/>
      <c r="G400" s="200" t="str">
        <f>CONCATENATE(Arkusz18!C2," - ",Arkusz18!B2," r.")</f>
        <v>01.01.2019 - 30.04.2019 r.</v>
      </c>
      <c r="H400" s="200"/>
      <c r="I400" s="200"/>
      <c r="J400" s="200"/>
      <c r="K400" s="200"/>
      <c r="L400" s="200"/>
      <c r="M400" s="200"/>
      <c r="N400" s="200"/>
      <c r="O400" s="200"/>
      <c r="P400" s="200"/>
      <c r="Q400" s="200"/>
      <c r="R400" s="200"/>
      <c r="S400" s="200"/>
      <c r="T400" s="200"/>
      <c r="U400" s="201"/>
    </row>
    <row r="401" spans="1:25" ht="71.25" customHeight="1" x14ac:dyDescent="0.3">
      <c r="C401" s="183"/>
      <c r="D401" s="184"/>
      <c r="E401" s="184"/>
      <c r="F401" s="184"/>
      <c r="G401" s="93" t="s">
        <v>57</v>
      </c>
      <c r="H401" s="94"/>
      <c r="I401" s="95"/>
      <c r="J401" s="93" t="s">
        <v>58</v>
      </c>
      <c r="K401" s="94"/>
      <c r="L401" s="95"/>
      <c r="M401" s="93" t="s">
        <v>59</v>
      </c>
      <c r="N401" s="94"/>
      <c r="O401" s="95"/>
      <c r="P401" s="93" t="s">
        <v>68</v>
      </c>
      <c r="Q401" s="94"/>
      <c r="R401" s="95"/>
      <c r="S401" s="93" t="s">
        <v>60</v>
      </c>
      <c r="T401" s="94"/>
      <c r="U401" s="197"/>
    </row>
    <row r="402" spans="1:25" x14ac:dyDescent="0.3">
      <c r="C402" s="178" t="str">
        <f>Arkusz7!B2</f>
        <v>ROSJA</v>
      </c>
      <c r="D402" s="179"/>
      <c r="E402" s="179"/>
      <c r="F402" s="179"/>
      <c r="G402" s="106">
        <f>Arkusz7!C2</f>
        <v>4</v>
      </c>
      <c r="H402" s="106"/>
      <c r="I402" s="106"/>
      <c r="J402" s="106">
        <f>Arkusz7!D2</f>
        <v>38</v>
      </c>
      <c r="K402" s="106"/>
      <c r="L402" s="106"/>
      <c r="M402" s="106">
        <f>Arkusz7!E2</f>
        <v>1</v>
      </c>
      <c r="N402" s="106"/>
      <c r="O402" s="106"/>
      <c r="P402" s="106">
        <f>Arkusz7!F2</f>
        <v>366</v>
      </c>
      <c r="Q402" s="106"/>
      <c r="R402" s="106"/>
      <c r="S402" s="106">
        <f>Arkusz7!G2</f>
        <v>388</v>
      </c>
      <c r="T402" s="106"/>
      <c r="U402" s="106"/>
    </row>
    <row r="403" spans="1:25" x14ac:dyDescent="0.3">
      <c r="C403" s="149" t="str">
        <f>Arkusz7!B3</f>
        <v>UKRAINA</v>
      </c>
      <c r="D403" s="150"/>
      <c r="E403" s="150"/>
      <c r="F403" s="150"/>
      <c r="G403" s="104">
        <f>Arkusz7!C3</f>
        <v>0</v>
      </c>
      <c r="H403" s="104"/>
      <c r="I403" s="104"/>
      <c r="J403" s="104">
        <f>Arkusz7!D3</f>
        <v>5</v>
      </c>
      <c r="K403" s="104"/>
      <c r="L403" s="104"/>
      <c r="M403" s="104">
        <f>Arkusz7!E3</f>
        <v>0</v>
      </c>
      <c r="N403" s="104"/>
      <c r="O403" s="104"/>
      <c r="P403" s="104">
        <f>Arkusz7!F3</f>
        <v>119</v>
      </c>
      <c r="Q403" s="104"/>
      <c r="R403" s="104"/>
      <c r="S403" s="104">
        <f>Arkusz7!G3</f>
        <v>29</v>
      </c>
      <c r="T403" s="104"/>
      <c r="U403" s="104"/>
    </row>
    <row r="404" spans="1:25" x14ac:dyDescent="0.3">
      <c r="C404" s="178" t="str">
        <f>Arkusz7!B4</f>
        <v>TADŻYKISTAN</v>
      </c>
      <c r="D404" s="179"/>
      <c r="E404" s="179"/>
      <c r="F404" s="179"/>
      <c r="G404" s="106">
        <f>Arkusz7!C4</f>
        <v>6</v>
      </c>
      <c r="H404" s="106"/>
      <c r="I404" s="106"/>
      <c r="J404" s="106">
        <f>Arkusz7!D4</f>
        <v>8</v>
      </c>
      <c r="K404" s="106"/>
      <c r="L404" s="106"/>
      <c r="M404" s="106">
        <f>Arkusz7!E4</f>
        <v>0</v>
      </c>
      <c r="N404" s="106"/>
      <c r="O404" s="106"/>
      <c r="P404" s="106">
        <f>Arkusz7!F4</f>
        <v>28</v>
      </c>
      <c r="Q404" s="106"/>
      <c r="R404" s="106"/>
      <c r="S404" s="106">
        <f>Arkusz7!G4</f>
        <v>5</v>
      </c>
      <c r="T404" s="106"/>
      <c r="U404" s="106"/>
    </row>
    <row r="405" spans="1:25" x14ac:dyDescent="0.3">
      <c r="C405" s="149" t="str">
        <f>Arkusz7!B5</f>
        <v>ARMENIA</v>
      </c>
      <c r="D405" s="150"/>
      <c r="E405" s="150"/>
      <c r="F405" s="150"/>
      <c r="G405" s="104">
        <f>Arkusz7!C5</f>
        <v>0</v>
      </c>
      <c r="H405" s="104"/>
      <c r="I405" s="104"/>
      <c r="J405" s="104">
        <f>Arkusz7!D5</f>
        <v>0</v>
      </c>
      <c r="K405" s="104"/>
      <c r="L405" s="104"/>
      <c r="M405" s="104">
        <f>Arkusz7!E5</f>
        <v>0</v>
      </c>
      <c r="N405" s="104"/>
      <c r="O405" s="104"/>
      <c r="P405" s="104">
        <f>Arkusz7!F5</f>
        <v>25</v>
      </c>
      <c r="Q405" s="104"/>
      <c r="R405" s="104"/>
      <c r="S405" s="104">
        <f>Arkusz7!G5</f>
        <v>10</v>
      </c>
      <c r="T405" s="104"/>
      <c r="U405" s="104"/>
    </row>
    <row r="406" spans="1:25" x14ac:dyDescent="0.3">
      <c r="C406" s="178" t="str">
        <f>Arkusz7!B6</f>
        <v>GRUZJA</v>
      </c>
      <c r="D406" s="179"/>
      <c r="E406" s="179"/>
      <c r="F406" s="179"/>
      <c r="G406" s="106">
        <f>Arkusz7!C6</f>
        <v>0</v>
      </c>
      <c r="H406" s="106"/>
      <c r="I406" s="106"/>
      <c r="J406" s="106">
        <f>Arkusz7!D6</f>
        <v>0</v>
      </c>
      <c r="K406" s="106"/>
      <c r="L406" s="106"/>
      <c r="M406" s="106">
        <f>Arkusz7!E6</f>
        <v>0</v>
      </c>
      <c r="N406" s="106"/>
      <c r="O406" s="106"/>
      <c r="P406" s="106">
        <f>Arkusz7!F6</f>
        <v>11</v>
      </c>
      <c r="Q406" s="106"/>
      <c r="R406" s="106"/>
      <c r="S406" s="106">
        <f>Arkusz7!G6</f>
        <v>11</v>
      </c>
      <c r="T406" s="106"/>
      <c r="U406" s="106"/>
    </row>
    <row r="407" spans="1:25" ht="15" thickBot="1" x14ac:dyDescent="0.35">
      <c r="C407" s="198" t="str">
        <f>Arkusz7!B7</f>
        <v>Pozostałe</v>
      </c>
      <c r="D407" s="199"/>
      <c r="E407" s="199"/>
      <c r="F407" s="199"/>
      <c r="G407" s="105">
        <f>Arkusz7!C7</f>
        <v>34</v>
      </c>
      <c r="H407" s="105"/>
      <c r="I407" s="105"/>
      <c r="J407" s="105">
        <f>Arkusz7!D7</f>
        <v>15</v>
      </c>
      <c r="K407" s="105"/>
      <c r="L407" s="105"/>
      <c r="M407" s="105">
        <f>Arkusz7!E7</f>
        <v>0</v>
      </c>
      <c r="N407" s="105"/>
      <c r="O407" s="105"/>
      <c r="P407" s="105">
        <f>Arkusz7!F7</f>
        <v>103</v>
      </c>
      <c r="Q407" s="105"/>
      <c r="R407" s="105"/>
      <c r="S407" s="105">
        <f>Arkusz7!G7</f>
        <v>88</v>
      </c>
      <c r="T407" s="105"/>
      <c r="U407" s="105"/>
    </row>
    <row r="408" spans="1:25" ht="15" thickBot="1" x14ac:dyDescent="0.35">
      <c r="C408" s="181" t="s">
        <v>1</v>
      </c>
      <c r="D408" s="182"/>
      <c r="E408" s="182"/>
      <c r="F408" s="182"/>
      <c r="G408" s="91">
        <f>SUM(G402:I407)</f>
        <v>44</v>
      </c>
      <c r="H408" s="91"/>
      <c r="I408" s="91"/>
      <c r="J408" s="91">
        <f t="shared" ref="J408" si="15">SUM(J402:L407)</f>
        <v>66</v>
      </c>
      <c r="K408" s="91"/>
      <c r="L408" s="91"/>
      <c r="M408" s="91">
        <f t="shared" ref="M408" si="16">SUM(M402:O407)</f>
        <v>1</v>
      </c>
      <c r="N408" s="91"/>
      <c r="O408" s="91"/>
      <c r="P408" s="91">
        <f t="shared" ref="P408" si="17">SUM(P402:R407)</f>
        <v>652</v>
      </c>
      <c r="Q408" s="91"/>
      <c r="R408" s="91"/>
      <c r="S408" s="91">
        <f>SUM(S402:U407)</f>
        <v>531</v>
      </c>
      <c r="T408" s="91"/>
      <c r="U408" s="92"/>
    </row>
    <row r="411" spans="1:25" x14ac:dyDescent="0.3">
      <c r="A411" s="143" t="s">
        <v>174</v>
      </c>
      <c r="B411" s="143"/>
      <c r="C411" s="143"/>
      <c r="D411" s="143"/>
      <c r="E411" s="143"/>
      <c r="F411" s="143"/>
      <c r="G411" s="143"/>
      <c r="H411" s="143"/>
      <c r="I411" s="143"/>
      <c r="J411" s="143"/>
      <c r="K411" s="143"/>
      <c r="L411" s="143"/>
      <c r="M411" s="143"/>
      <c r="N411" s="143"/>
      <c r="O411" s="143"/>
      <c r="P411" s="143"/>
      <c r="Q411" s="143"/>
      <c r="R411" s="143"/>
      <c r="S411" s="143"/>
      <c r="T411" s="143"/>
      <c r="U411" s="143"/>
      <c r="V411" s="143"/>
      <c r="W411" s="143"/>
      <c r="X411" s="143"/>
      <c r="Y411" s="143"/>
    </row>
    <row r="412" spans="1:25" x14ac:dyDescent="0.3">
      <c r="A412" s="143"/>
      <c r="B412" s="143"/>
      <c r="C412" s="143"/>
      <c r="D412" s="143"/>
      <c r="E412" s="143"/>
      <c r="F412" s="143"/>
      <c r="G412" s="143"/>
      <c r="H412" s="143"/>
      <c r="I412" s="143"/>
      <c r="J412" s="143"/>
      <c r="K412" s="143"/>
      <c r="L412" s="143"/>
      <c r="M412" s="143"/>
      <c r="N412" s="143"/>
      <c r="O412" s="143"/>
      <c r="P412" s="143"/>
      <c r="Q412" s="143"/>
      <c r="R412" s="143"/>
      <c r="S412" s="143"/>
      <c r="T412" s="143"/>
      <c r="U412" s="143"/>
      <c r="V412" s="143"/>
      <c r="W412" s="143"/>
      <c r="X412" s="143"/>
      <c r="Y412" s="143"/>
    </row>
    <row r="413" spans="1:25" x14ac:dyDescent="0.3">
      <c r="A413" s="143"/>
      <c r="B413" s="143"/>
      <c r="C413" s="143"/>
      <c r="D413" s="143"/>
      <c r="E413" s="143"/>
      <c r="F413" s="143"/>
      <c r="G413" s="143"/>
      <c r="H413" s="143"/>
      <c r="I413" s="143"/>
      <c r="J413" s="143"/>
      <c r="K413" s="143"/>
      <c r="L413" s="143"/>
      <c r="M413" s="143"/>
      <c r="N413" s="143"/>
      <c r="O413" s="143"/>
      <c r="P413" s="143"/>
      <c r="Q413" s="143"/>
      <c r="R413" s="143"/>
      <c r="S413" s="143"/>
      <c r="T413" s="143"/>
      <c r="U413" s="143"/>
      <c r="V413" s="143"/>
      <c r="W413" s="143"/>
      <c r="X413" s="143"/>
      <c r="Y413" s="143"/>
    </row>
    <row r="414" spans="1:25" x14ac:dyDescent="0.3">
      <c r="A414" s="143"/>
      <c r="B414" s="143"/>
      <c r="C414" s="143"/>
      <c r="D414" s="143"/>
      <c r="E414" s="143"/>
      <c r="F414" s="143"/>
      <c r="G414" s="143"/>
      <c r="H414" s="143"/>
      <c r="I414" s="143"/>
      <c r="J414" s="143"/>
      <c r="K414" s="143"/>
      <c r="L414" s="143"/>
      <c r="M414" s="143"/>
      <c r="N414" s="143"/>
      <c r="O414" s="143"/>
      <c r="P414" s="143"/>
      <c r="Q414" s="143"/>
      <c r="R414" s="143"/>
      <c r="S414" s="143"/>
      <c r="T414" s="143"/>
      <c r="U414" s="143"/>
      <c r="V414" s="143"/>
      <c r="W414" s="143"/>
      <c r="X414" s="143"/>
      <c r="Y414" s="143"/>
    </row>
    <row r="415" spans="1:25" x14ac:dyDescent="0.3">
      <c r="A415" s="143"/>
      <c r="B415" s="143"/>
      <c r="C415" s="143"/>
      <c r="D415" s="143"/>
      <c r="E415" s="143"/>
      <c r="F415" s="143"/>
      <c r="G415" s="143"/>
      <c r="H415" s="143"/>
      <c r="I415" s="143"/>
      <c r="J415" s="143"/>
      <c r="K415" s="143"/>
      <c r="L415" s="143"/>
      <c r="M415" s="143"/>
      <c r="N415" s="143"/>
      <c r="O415" s="143"/>
      <c r="P415" s="143"/>
      <c r="Q415" s="143"/>
      <c r="R415" s="143"/>
      <c r="S415" s="143"/>
      <c r="T415" s="143"/>
      <c r="U415" s="143"/>
      <c r="V415" s="143"/>
      <c r="W415" s="143"/>
      <c r="X415" s="143"/>
      <c r="Y415" s="143"/>
    </row>
    <row r="416" spans="1:25" x14ac:dyDescent="0.3">
      <c r="A416" s="143"/>
      <c r="B416" s="143"/>
      <c r="C416" s="143"/>
      <c r="D416" s="143"/>
      <c r="E416" s="143"/>
      <c r="F416" s="143"/>
      <c r="G416" s="143"/>
      <c r="H416" s="143"/>
      <c r="I416" s="143"/>
      <c r="J416" s="143"/>
      <c r="K416" s="143"/>
      <c r="L416" s="143"/>
      <c r="M416" s="143"/>
      <c r="N416" s="143"/>
      <c r="O416" s="143"/>
      <c r="P416" s="143"/>
      <c r="Q416" s="143"/>
      <c r="R416" s="143"/>
      <c r="S416" s="143"/>
      <c r="T416" s="143"/>
      <c r="U416" s="143"/>
      <c r="V416" s="143"/>
      <c r="W416" s="143"/>
      <c r="X416" s="143"/>
      <c r="Y416" s="143"/>
    </row>
    <row r="417" spans="1:25" x14ac:dyDescent="0.3">
      <c r="A417" s="143"/>
      <c r="B417" s="143"/>
      <c r="C417" s="143"/>
      <c r="D417" s="143"/>
      <c r="E417" s="143"/>
      <c r="F417" s="143"/>
      <c r="G417" s="143"/>
      <c r="H417" s="143"/>
      <c r="I417" s="143"/>
      <c r="J417" s="143"/>
      <c r="K417" s="143"/>
      <c r="L417" s="143"/>
      <c r="M417" s="143"/>
      <c r="N417" s="143"/>
      <c r="O417" s="143"/>
      <c r="P417" s="143"/>
      <c r="Q417" s="143"/>
      <c r="R417" s="143"/>
      <c r="S417" s="143"/>
      <c r="T417" s="143"/>
      <c r="U417" s="143"/>
      <c r="V417" s="143"/>
      <c r="W417" s="143"/>
      <c r="X417" s="143"/>
      <c r="Y417" s="143"/>
    </row>
    <row r="418" spans="1:25" x14ac:dyDescent="0.3">
      <c r="A418" s="143"/>
      <c r="B418" s="143"/>
      <c r="C418" s="143"/>
      <c r="D418" s="143"/>
      <c r="E418" s="143"/>
      <c r="F418" s="143"/>
      <c r="G418" s="143"/>
      <c r="H418" s="143"/>
      <c r="I418" s="143"/>
      <c r="J418" s="143"/>
      <c r="K418" s="143"/>
      <c r="L418" s="143"/>
      <c r="M418" s="143"/>
      <c r="N418" s="143"/>
      <c r="O418" s="143"/>
      <c r="P418" s="143"/>
      <c r="Q418" s="143"/>
      <c r="R418" s="143"/>
      <c r="S418" s="143"/>
      <c r="T418" s="143"/>
      <c r="U418" s="143"/>
      <c r="V418" s="143"/>
      <c r="W418" s="143"/>
      <c r="X418" s="143"/>
      <c r="Y418" s="143"/>
    </row>
    <row r="419" spans="1:25" x14ac:dyDescent="0.3">
      <c r="A419" s="143"/>
      <c r="B419" s="143"/>
      <c r="C419" s="143"/>
      <c r="D419" s="143"/>
      <c r="E419" s="143"/>
      <c r="F419" s="143"/>
      <c r="G419" s="143"/>
      <c r="H419" s="143"/>
      <c r="I419" s="143"/>
      <c r="J419" s="143"/>
      <c r="K419" s="143"/>
      <c r="L419" s="143"/>
      <c r="M419" s="143"/>
      <c r="N419" s="143"/>
      <c r="O419" s="143"/>
      <c r="P419" s="143"/>
      <c r="Q419" s="143"/>
      <c r="R419" s="143"/>
      <c r="S419" s="143"/>
      <c r="T419" s="143"/>
      <c r="U419" s="143"/>
      <c r="V419" s="143"/>
      <c r="W419" s="143"/>
      <c r="X419" s="143"/>
      <c r="Y419" s="143"/>
    </row>
    <row r="420" spans="1:25" x14ac:dyDescent="0.3">
      <c r="A420" s="143"/>
      <c r="B420" s="143"/>
      <c r="C420" s="143"/>
      <c r="D420" s="143"/>
      <c r="E420" s="143"/>
      <c r="F420" s="143"/>
      <c r="G420" s="143"/>
      <c r="H420" s="143"/>
      <c r="I420" s="143"/>
      <c r="J420" s="143"/>
      <c r="K420" s="143"/>
      <c r="L420" s="143"/>
      <c r="M420" s="143"/>
      <c r="N420" s="143"/>
      <c r="O420" s="143"/>
      <c r="P420" s="143"/>
      <c r="Q420" s="143"/>
      <c r="R420" s="143"/>
      <c r="S420" s="143"/>
      <c r="T420" s="143"/>
      <c r="U420" s="143"/>
      <c r="V420" s="143"/>
      <c r="W420" s="143"/>
      <c r="X420" s="143"/>
      <c r="Y420" s="143"/>
    </row>
    <row r="421" spans="1:25" s="53" customFormat="1" x14ac:dyDescent="0.3">
      <c r="A421" s="143"/>
      <c r="B421" s="143"/>
      <c r="C421" s="143"/>
      <c r="D421" s="143"/>
      <c r="E421" s="143"/>
      <c r="F421" s="143"/>
      <c r="G421" s="143"/>
      <c r="H421" s="143"/>
      <c r="I421" s="143"/>
      <c r="J421" s="143"/>
      <c r="K421" s="143"/>
      <c r="L421" s="143"/>
      <c r="M421" s="143"/>
      <c r="N421" s="143"/>
      <c r="O421" s="143"/>
      <c r="P421" s="143"/>
      <c r="Q421" s="143"/>
      <c r="R421" s="143"/>
      <c r="S421" s="143"/>
      <c r="T421" s="143"/>
      <c r="U421" s="143"/>
      <c r="V421" s="143"/>
      <c r="W421" s="143"/>
      <c r="X421" s="143"/>
      <c r="Y421" s="143"/>
    </row>
    <row r="422" spans="1:25" s="53" customFormat="1" x14ac:dyDescent="0.3">
      <c r="A422" s="143"/>
      <c r="B422" s="143"/>
      <c r="C422" s="143"/>
      <c r="D422" s="143"/>
      <c r="E422" s="143"/>
      <c r="F422" s="143"/>
      <c r="G422" s="143"/>
      <c r="H422" s="143"/>
      <c r="I422" s="143"/>
      <c r="J422" s="143"/>
      <c r="K422" s="143"/>
      <c r="L422" s="143"/>
      <c r="M422" s="143"/>
      <c r="N422" s="143"/>
      <c r="O422" s="143"/>
      <c r="P422" s="143"/>
      <c r="Q422" s="143"/>
      <c r="R422" s="143"/>
      <c r="S422" s="143"/>
      <c r="T422" s="143"/>
      <c r="U422" s="143"/>
      <c r="V422" s="143"/>
      <c r="W422" s="143"/>
      <c r="X422" s="143"/>
      <c r="Y422" s="143"/>
    </row>
    <row r="423" spans="1:25" s="53" customFormat="1" x14ac:dyDescent="0.3">
      <c r="A423" s="143"/>
      <c r="B423" s="143"/>
      <c r="C423" s="143"/>
      <c r="D423" s="143"/>
      <c r="E423" s="143"/>
      <c r="F423" s="143"/>
      <c r="G423" s="143"/>
      <c r="H423" s="143"/>
      <c r="I423" s="143"/>
      <c r="J423" s="143"/>
      <c r="K423" s="143"/>
      <c r="L423" s="143"/>
      <c r="M423" s="143"/>
      <c r="N423" s="143"/>
      <c r="O423" s="143"/>
      <c r="P423" s="143"/>
      <c r="Q423" s="143"/>
      <c r="R423" s="143"/>
      <c r="S423" s="143"/>
      <c r="T423" s="143"/>
      <c r="U423" s="143"/>
      <c r="V423" s="143"/>
      <c r="W423" s="143"/>
      <c r="X423" s="143"/>
      <c r="Y423" s="143"/>
    </row>
    <row r="424" spans="1:25" s="53" customFormat="1" x14ac:dyDescent="0.3">
      <c r="A424" s="143"/>
      <c r="B424" s="143"/>
      <c r="C424" s="143"/>
      <c r="D424" s="143"/>
      <c r="E424" s="143"/>
      <c r="F424" s="143"/>
      <c r="G424" s="143"/>
      <c r="H424" s="143"/>
      <c r="I424" s="143"/>
      <c r="J424" s="143"/>
      <c r="K424" s="143"/>
      <c r="L424" s="143"/>
      <c r="M424" s="143"/>
      <c r="N424" s="143"/>
      <c r="O424" s="143"/>
      <c r="P424" s="143"/>
      <c r="Q424" s="143"/>
      <c r="R424" s="143"/>
      <c r="S424" s="143"/>
      <c r="T424" s="143"/>
      <c r="U424" s="143"/>
      <c r="V424" s="143"/>
      <c r="W424" s="143"/>
      <c r="X424" s="143"/>
      <c r="Y424" s="143"/>
    </row>
    <row r="425" spans="1:25" s="53" customFormat="1" x14ac:dyDescent="0.3">
      <c r="A425" s="143"/>
      <c r="B425" s="143"/>
      <c r="C425" s="143"/>
      <c r="D425" s="143"/>
      <c r="E425" s="143"/>
      <c r="F425" s="143"/>
      <c r="G425" s="143"/>
      <c r="H425" s="143"/>
      <c r="I425" s="143"/>
      <c r="J425" s="143"/>
      <c r="K425" s="143"/>
      <c r="L425" s="143"/>
      <c r="M425" s="143"/>
      <c r="N425" s="143"/>
      <c r="O425" s="143"/>
      <c r="P425" s="143"/>
      <c r="Q425" s="143"/>
      <c r="R425" s="143"/>
      <c r="S425" s="143"/>
      <c r="T425" s="143"/>
      <c r="U425" s="143"/>
      <c r="V425" s="143"/>
      <c r="W425" s="143"/>
      <c r="X425" s="143"/>
      <c r="Y425" s="143"/>
    </row>
    <row r="426" spans="1:25" x14ac:dyDescent="0.3">
      <c r="A426" s="143"/>
      <c r="B426" s="143"/>
      <c r="C426" s="143"/>
      <c r="D426" s="143"/>
      <c r="E426" s="143"/>
      <c r="F426" s="143"/>
      <c r="G426" s="143"/>
      <c r="H426" s="143"/>
      <c r="I426" s="143"/>
      <c r="J426" s="143"/>
      <c r="K426" s="143"/>
      <c r="L426" s="143"/>
      <c r="M426" s="143"/>
      <c r="N426" s="143"/>
      <c r="O426" s="143"/>
      <c r="P426" s="143"/>
      <c r="Q426" s="143"/>
      <c r="R426" s="143"/>
      <c r="S426" s="143"/>
      <c r="T426" s="143"/>
      <c r="U426" s="143"/>
      <c r="V426" s="143"/>
      <c r="W426" s="143"/>
      <c r="X426" s="143"/>
      <c r="Y426" s="143"/>
    </row>
    <row r="430" spans="1:25" x14ac:dyDescent="0.3">
      <c r="A430" s="145" t="s">
        <v>163</v>
      </c>
      <c r="B430" s="145"/>
      <c r="C430" s="145"/>
      <c r="D430" s="145"/>
      <c r="E430" s="145"/>
      <c r="F430" s="145"/>
      <c r="G430" s="145"/>
      <c r="H430" s="145"/>
      <c r="I430" s="145"/>
      <c r="J430" s="145"/>
      <c r="K430" s="145"/>
      <c r="L430" s="145"/>
      <c r="M430" s="145"/>
      <c r="N430" s="145"/>
      <c r="O430" s="145"/>
      <c r="P430" s="145"/>
      <c r="Q430" s="145"/>
      <c r="R430" s="145"/>
      <c r="S430" s="145"/>
      <c r="T430" s="145"/>
      <c r="U430" s="145"/>
      <c r="V430" s="145"/>
      <c r="W430" s="145"/>
      <c r="X430" s="145"/>
      <c r="Y430" s="145"/>
    </row>
    <row r="431" spans="1:25" x14ac:dyDescent="0.3">
      <c r="A431" s="145"/>
      <c r="B431" s="145"/>
      <c r="C431" s="145"/>
      <c r="D431" s="145"/>
      <c r="E431" s="145"/>
      <c r="F431" s="145"/>
      <c r="G431" s="145"/>
      <c r="H431" s="145"/>
      <c r="I431" s="145"/>
      <c r="J431" s="145"/>
      <c r="K431" s="145"/>
      <c r="L431" s="145"/>
      <c r="M431" s="145"/>
      <c r="N431" s="145"/>
      <c r="O431" s="145"/>
      <c r="P431" s="145"/>
      <c r="Q431" s="145"/>
      <c r="R431" s="145"/>
      <c r="S431" s="145"/>
      <c r="T431" s="145"/>
      <c r="U431" s="145"/>
      <c r="V431" s="145"/>
      <c r="W431" s="145"/>
      <c r="X431" s="145"/>
      <c r="Y431" s="145"/>
    </row>
    <row r="432" spans="1:25" x14ac:dyDescent="0.3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</row>
    <row r="433" spans="2:24" ht="15" thickBot="1" x14ac:dyDescent="0.35"/>
    <row r="434" spans="2:24" ht="30" customHeight="1" x14ac:dyDescent="0.3">
      <c r="B434" s="137" t="s">
        <v>8</v>
      </c>
      <c r="C434" s="138"/>
      <c r="D434" s="138"/>
      <c r="E434" s="138"/>
      <c r="F434" s="138"/>
      <c r="G434" s="138"/>
      <c r="H434" s="138"/>
      <c r="I434" s="138"/>
      <c r="J434" s="245" t="str">
        <f>Arkusz8!C6</f>
        <v>27.03.2019 - 02.04.2019</v>
      </c>
      <c r="K434" s="245"/>
      <c r="L434" s="245"/>
      <c r="M434" s="245" t="str">
        <f>Arkusz8!C10</f>
        <v>03.04.2019 - 09.04.2019</v>
      </c>
      <c r="N434" s="245"/>
      <c r="O434" s="245"/>
      <c r="P434" s="245" t="str">
        <f>Arkusz8!C9</f>
        <v>10.04.2019 - 16.04.2019</v>
      </c>
      <c r="Q434" s="245"/>
      <c r="R434" s="245"/>
      <c r="S434" s="245" t="str">
        <f>Arkusz8!C8</f>
        <v>17.04.2019 - 23.04.2019</v>
      </c>
      <c r="T434" s="245"/>
      <c r="U434" s="245"/>
      <c r="V434" s="245" t="str">
        <f>Arkusz8!C7</f>
        <v>24.04.2019 - 30.04.2019</v>
      </c>
      <c r="W434" s="245"/>
      <c r="X434" s="246"/>
    </row>
    <row r="435" spans="2:24" x14ac:dyDescent="0.3">
      <c r="B435" s="135" t="s">
        <v>27</v>
      </c>
      <c r="C435" s="136"/>
      <c r="D435" s="136"/>
      <c r="E435" s="136"/>
      <c r="F435" s="136"/>
      <c r="G435" s="136"/>
      <c r="H435" s="136"/>
      <c r="I435" s="136"/>
      <c r="J435" s="180">
        <f>Arkusz8!A6</f>
        <v>1310</v>
      </c>
      <c r="K435" s="180"/>
      <c r="L435" s="180"/>
      <c r="M435" s="180">
        <f>Arkusz8!A5</f>
        <v>1322</v>
      </c>
      <c r="N435" s="180"/>
      <c r="O435" s="180"/>
      <c r="P435" s="180">
        <f>Arkusz8!A4</f>
        <v>1293</v>
      </c>
      <c r="Q435" s="180"/>
      <c r="R435" s="180"/>
      <c r="S435" s="180">
        <f>Arkusz8!A3</f>
        <v>1296</v>
      </c>
      <c r="T435" s="180"/>
      <c r="U435" s="180"/>
      <c r="V435" s="180">
        <f>Arkusz8!A2</f>
        <v>1328</v>
      </c>
      <c r="W435" s="180"/>
      <c r="X435" s="180"/>
    </row>
    <row r="436" spans="2:24" x14ac:dyDescent="0.3">
      <c r="B436" s="176" t="s">
        <v>5</v>
      </c>
      <c r="C436" s="177"/>
      <c r="D436" s="177"/>
      <c r="E436" s="177"/>
      <c r="F436" s="177"/>
      <c r="G436" s="177"/>
      <c r="H436" s="177"/>
      <c r="I436" s="177"/>
      <c r="J436" s="106">
        <f>Arkusz8!A11</f>
        <v>1612</v>
      </c>
      <c r="K436" s="106"/>
      <c r="L436" s="106"/>
      <c r="M436" s="106">
        <f>Arkusz8!A10</f>
        <v>1609</v>
      </c>
      <c r="N436" s="106"/>
      <c r="O436" s="106"/>
      <c r="P436" s="106">
        <f>Arkusz8!A9</f>
        <v>1620</v>
      </c>
      <c r="Q436" s="106"/>
      <c r="R436" s="106"/>
      <c r="S436" s="106">
        <f>Arkusz8!A8</f>
        <v>1621</v>
      </c>
      <c r="T436" s="106"/>
      <c r="U436" s="106"/>
      <c r="V436" s="106">
        <f>Arkusz8!A7</f>
        <v>1615</v>
      </c>
      <c r="W436" s="106"/>
      <c r="X436" s="106"/>
    </row>
    <row r="437" spans="2:24" x14ac:dyDescent="0.3">
      <c r="B437" s="135" t="s">
        <v>6</v>
      </c>
      <c r="C437" s="136"/>
      <c r="D437" s="136"/>
      <c r="E437" s="136"/>
      <c r="F437" s="136"/>
      <c r="G437" s="136"/>
      <c r="H437" s="136"/>
      <c r="I437" s="136"/>
      <c r="J437" s="180">
        <f>Arkusz8!A16</f>
        <v>48</v>
      </c>
      <c r="K437" s="180"/>
      <c r="L437" s="180"/>
      <c r="M437" s="180">
        <f>Arkusz8!A15</f>
        <v>41</v>
      </c>
      <c r="N437" s="180"/>
      <c r="O437" s="180"/>
      <c r="P437" s="180">
        <f>Arkusz8!A14</f>
        <v>58</v>
      </c>
      <c r="Q437" s="180"/>
      <c r="R437" s="180"/>
      <c r="S437" s="180">
        <f>Arkusz8!A13</f>
        <v>55</v>
      </c>
      <c r="T437" s="180"/>
      <c r="U437" s="180"/>
      <c r="V437" s="180">
        <f>Arkusz8!A12</f>
        <v>47</v>
      </c>
      <c r="W437" s="180"/>
      <c r="X437" s="180"/>
    </row>
    <row r="438" spans="2:24" x14ac:dyDescent="0.3">
      <c r="B438" s="239" t="s">
        <v>7</v>
      </c>
      <c r="C438" s="240"/>
      <c r="D438" s="240"/>
      <c r="E438" s="240"/>
      <c r="F438" s="240"/>
      <c r="G438" s="240"/>
      <c r="H438" s="240"/>
      <c r="I438" s="240"/>
      <c r="J438" s="106">
        <f>Arkusz8!A21</f>
        <v>48</v>
      </c>
      <c r="K438" s="106"/>
      <c r="L438" s="106"/>
      <c r="M438" s="106">
        <f>Arkusz8!A20</f>
        <v>51</v>
      </c>
      <c r="N438" s="106"/>
      <c r="O438" s="106"/>
      <c r="P438" s="106">
        <f>Arkusz8!A19</f>
        <v>45</v>
      </c>
      <c r="Q438" s="106"/>
      <c r="R438" s="106"/>
      <c r="S438" s="106">
        <f>Arkusz8!A18</f>
        <v>51</v>
      </c>
      <c r="T438" s="106"/>
      <c r="U438" s="106"/>
      <c r="V438" s="106">
        <f>Arkusz8!A17</f>
        <v>73</v>
      </c>
      <c r="W438" s="106"/>
      <c r="X438" s="106"/>
    </row>
    <row r="439" spans="2:24" ht="15" thickBot="1" x14ac:dyDescent="0.35">
      <c r="B439" s="268" t="s">
        <v>88</v>
      </c>
      <c r="C439" s="269"/>
      <c r="D439" s="269"/>
      <c r="E439" s="269"/>
      <c r="F439" s="269"/>
      <c r="G439" s="269"/>
      <c r="H439" s="269"/>
      <c r="I439" s="269"/>
      <c r="J439" s="244">
        <f>Arkusz8!A26</f>
        <v>2</v>
      </c>
      <c r="K439" s="244"/>
      <c r="L439" s="244"/>
      <c r="M439" s="244">
        <f>Arkusz8!A25</f>
        <v>2</v>
      </c>
      <c r="N439" s="244"/>
      <c r="O439" s="244"/>
      <c r="P439" s="244">
        <f>Arkusz8!A24</f>
        <v>3</v>
      </c>
      <c r="Q439" s="244"/>
      <c r="R439" s="244"/>
      <c r="S439" s="244">
        <f>Arkusz8!A23</f>
        <v>3</v>
      </c>
      <c r="T439" s="244"/>
      <c r="U439" s="244"/>
      <c r="V439" s="244">
        <f>Arkusz8!A22</f>
        <v>3</v>
      </c>
      <c r="W439" s="244"/>
      <c r="X439" s="244"/>
    </row>
    <row r="440" spans="2:24" ht="15" thickBot="1" x14ac:dyDescent="0.35">
      <c r="B440" s="248" t="s">
        <v>89</v>
      </c>
      <c r="C440" s="249"/>
      <c r="D440" s="249"/>
      <c r="E440" s="249"/>
      <c r="F440" s="249"/>
      <c r="G440" s="249"/>
      <c r="H440" s="249"/>
      <c r="I440" s="249"/>
      <c r="J440" s="247">
        <f>SUM(J435,J436,J439)</f>
        <v>2924</v>
      </c>
      <c r="K440" s="247"/>
      <c r="L440" s="247"/>
      <c r="M440" s="247">
        <f>SUM(M435,M436,M439)</f>
        <v>2933</v>
      </c>
      <c r="N440" s="247"/>
      <c r="O440" s="247"/>
      <c r="P440" s="247">
        <f>SUM(P435,P436,P439)</f>
        <v>2916</v>
      </c>
      <c r="Q440" s="247"/>
      <c r="R440" s="247"/>
      <c r="S440" s="247">
        <f>SUM(S435,S436,S439)</f>
        <v>2920</v>
      </c>
      <c r="T440" s="247"/>
      <c r="U440" s="247"/>
      <c r="V440" s="247">
        <f>SUM(V435,V436,V439)</f>
        <v>2946</v>
      </c>
      <c r="W440" s="247"/>
      <c r="X440" s="267"/>
    </row>
    <row r="441" spans="2:24" x14ac:dyDescent="0.3">
      <c r="B441" s="22"/>
      <c r="C441" s="22"/>
      <c r="D441" s="22"/>
      <c r="E441" s="22"/>
      <c r="F441" s="22"/>
      <c r="G441" s="22"/>
      <c r="H441" s="22"/>
      <c r="I441" s="22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</row>
    <row r="455" spans="1:25" x14ac:dyDescent="0.3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</row>
    <row r="456" spans="1:25" x14ac:dyDescent="0.3">
      <c r="A456" s="287" t="s">
        <v>175</v>
      </c>
      <c r="B456" s="144"/>
      <c r="C456" s="144"/>
      <c r="D456" s="144"/>
      <c r="E456" s="144"/>
      <c r="F456" s="144"/>
      <c r="G456" s="144"/>
      <c r="H456" s="144"/>
      <c r="I456" s="144"/>
      <c r="J456" s="144"/>
      <c r="K456" s="144"/>
      <c r="L456" s="144"/>
      <c r="M456" s="144"/>
      <c r="N456" s="144"/>
      <c r="O456" s="144"/>
      <c r="P456" s="144"/>
      <c r="Q456" s="144"/>
      <c r="R456" s="144"/>
      <c r="S456" s="144"/>
      <c r="T456" s="144"/>
      <c r="U456" s="144"/>
      <c r="V456" s="144"/>
      <c r="W456" s="144"/>
      <c r="X456" s="144"/>
      <c r="Y456" s="144"/>
    </row>
    <row r="457" spans="1:25" x14ac:dyDescent="0.3">
      <c r="A457" s="144"/>
      <c r="B457" s="144"/>
      <c r="C457" s="144"/>
      <c r="D457" s="144"/>
      <c r="E457" s="144"/>
      <c r="F457" s="144"/>
      <c r="G457" s="144"/>
      <c r="H457" s="144"/>
      <c r="I457" s="144"/>
      <c r="J457" s="144"/>
      <c r="K457" s="144"/>
      <c r="L457" s="144"/>
      <c r="M457" s="144"/>
      <c r="N457" s="144"/>
      <c r="O457" s="144"/>
      <c r="P457" s="144"/>
      <c r="Q457" s="144"/>
      <c r="R457" s="144"/>
      <c r="S457" s="144"/>
      <c r="T457" s="144"/>
      <c r="U457" s="144"/>
      <c r="V457" s="144"/>
      <c r="W457" s="144"/>
      <c r="X457" s="144"/>
      <c r="Y457" s="144"/>
    </row>
    <row r="458" spans="1:25" x14ac:dyDescent="0.3">
      <c r="A458" s="144"/>
      <c r="B458" s="144"/>
      <c r="C458" s="144"/>
      <c r="D458" s="144"/>
      <c r="E458" s="144"/>
      <c r="F458" s="144"/>
      <c r="G458" s="144"/>
      <c r="H458" s="144"/>
      <c r="I458" s="144"/>
      <c r="J458" s="144"/>
      <c r="K458" s="144"/>
      <c r="L458" s="144"/>
      <c r="M458" s="144"/>
      <c r="N458" s="144"/>
      <c r="O458" s="144"/>
      <c r="P458" s="144"/>
      <c r="Q458" s="144"/>
      <c r="R458" s="144"/>
      <c r="S458" s="144"/>
      <c r="T458" s="144"/>
      <c r="U458" s="144"/>
      <c r="V458" s="144"/>
      <c r="W458" s="144"/>
      <c r="X458" s="144"/>
      <c r="Y458" s="144"/>
    </row>
    <row r="459" spans="1:25" x14ac:dyDescent="0.3">
      <c r="A459" s="144"/>
      <c r="B459" s="144"/>
      <c r="C459" s="144"/>
      <c r="D459" s="144"/>
      <c r="E459" s="144"/>
      <c r="F459" s="144"/>
      <c r="G459" s="144"/>
      <c r="H459" s="144"/>
      <c r="I459" s="144"/>
      <c r="J459" s="144"/>
      <c r="K459" s="144"/>
      <c r="L459" s="144"/>
      <c r="M459" s="144"/>
      <c r="N459" s="144"/>
      <c r="O459" s="144"/>
      <c r="P459" s="144"/>
      <c r="Q459" s="144"/>
      <c r="R459" s="144"/>
      <c r="S459" s="144"/>
      <c r="T459" s="144"/>
      <c r="U459" s="144"/>
      <c r="V459" s="144"/>
      <c r="W459" s="144"/>
      <c r="X459" s="144"/>
      <c r="Y459" s="144"/>
    </row>
    <row r="460" spans="1:25" x14ac:dyDescent="0.3">
      <c r="A460" s="144"/>
      <c r="B460" s="144"/>
      <c r="C460" s="144"/>
      <c r="D460" s="144"/>
      <c r="E460" s="144"/>
      <c r="F460" s="144"/>
      <c r="G460" s="144"/>
      <c r="H460" s="144"/>
      <c r="I460" s="144"/>
      <c r="J460" s="144"/>
      <c r="K460" s="144"/>
      <c r="L460" s="144"/>
      <c r="M460" s="144"/>
      <c r="N460" s="144"/>
      <c r="O460" s="144"/>
      <c r="P460" s="144"/>
      <c r="Q460" s="144"/>
      <c r="R460" s="144"/>
      <c r="S460" s="144"/>
      <c r="T460" s="144"/>
      <c r="U460" s="144"/>
      <c r="V460" s="144"/>
      <c r="W460" s="144"/>
      <c r="X460" s="144"/>
      <c r="Y460" s="144"/>
    </row>
    <row r="461" spans="1:25" x14ac:dyDescent="0.3">
      <c r="A461" s="144"/>
      <c r="B461" s="144"/>
      <c r="C461" s="144"/>
      <c r="D461" s="144"/>
      <c r="E461" s="144"/>
      <c r="F461" s="144"/>
      <c r="G461" s="144"/>
      <c r="H461" s="144"/>
      <c r="I461" s="144"/>
      <c r="J461" s="144"/>
      <c r="K461" s="144"/>
      <c r="L461" s="144"/>
      <c r="M461" s="144"/>
      <c r="N461" s="144"/>
      <c r="O461" s="144"/>
      <c r="P461" s="144"/>
      <c r="Q461" s="144"/>
      <c r="R461" s="144"/>
      <c r="S461" s="144"/>
      <c r="T461" s="144"/>
      <c r="U461" s="144"/>
      <c r="V461" s="144"/>
      <c r="W461" s="144"/>
      <c r="X461" s="144"/>
      <c r="Y461" s="144"/>
    </row>
    <row r="462" spans="1:25" x14ac:dyDescent="0.3">
      <c r="A462" s="144"/>
      <c r="B462" s="144"/>
      <c r="C462" s="144"/>
      <c r="D462" s="144"/>
      <c r="E462" s="144"/>
      <c r="F462" s="144"/>
      <c r="G462" s="144"/>
      <c r="H462" s="144"/>
      <c r="I462" s="144"/>
      <c r="J462" s="144"/>
      <c r="K462" s="144"/>
      <c r="L462" s="144"/>
      <c r="M462" s="144"/>
      <c r="N462" s="144"/>
      <c r="O462" s="144"/>
      <c r="P462" s="144"/>
      <c r="Q462" s="144"/>
      <c r="R462" s="144"/>
      <c r="S462" s="144"/>
      <c r="T462" s="144"/>
      <c r="U462" s="144"/>
      <c r="V462" s="144"/>
      <c r="W462" s="144"/>
      <c r="X462" s="144"/>
      <c r="Y462" s="144"/>
    </row>
    <row r="463" spans="1:25" x14ac:dyDescent="0.3">
      <c r="A463" s="144"/>
      <c r="B463" s="144"/>
      <c r="C463" s="144"/>
      <c r="D463" s="144"/>
      <c r="E463" s="144"/>
      <c r="F463" s="144"/>
      <c r="G463" s="144"/>
      <c r="H463" s="144"/>
      <c r="I463" s="144"/>
      <c r="J463" s="144"/>
      <c r="K463" s="144"/>
      <c r="L463" s="144"/>
      <c r="M463" s="144"/>
      <c r="N463" s="144"/>
      <c r="O463" s="144"/>
      <c r="P463" s="144"/>
      <c r="Q463" s="144"/>
      <c r="R463" s="144"/>
      <c r="S463" s="144"/>
      <c r="T463" s="144"/>
      <c r="U463" s="144"/>
      <c r="V463" s="144"/>
      <c r="W463" s="144"/>
      <c r="X463" s="144"/>
      <c r="Y463" s="144"/>
    </row>
    <row r="464" spans="1:25" x14ac:dyDescent="0.3">
      <c r="A464" s="144"/>
      <c r="B464" s="144"/>
      <c r="C464" s="144"/>
      <c r="D464" s="144"/>
      <c r="E464" s="144"/>
      <c r="F464" s="144"/>
      <c r="G464" s="144"/>
      <c r="H464" s="144"/>
      <c r="I464" s="144"/>
      <c r="J464" s="144"/>
      <c r="K464" s="144"/>
      <c r="L464" s="144"/>
      <c r="M464" s="144"/>
      <c r="N464" s="144"/>
      <c r="O464" s="144"/>
      <c r="P464" s="144"/>
      <c r="Q464" s="144"/>
      <c r="R464" s="144"/>
      <c r="S464" s="144"/>
      <c r="T464" s="144"/>
      <c r="U464" s="144"/>
      <c r="V464" s="144"/>
      <c r="W464" s="144"/>
      <c r="X464" s="144"/>
      <c r="Y464" s="144"/>
    </row>
    <row r="465" spans="1:25" x14ac:dyDescent="0.3">
      <c r="A465" s="144"/>
      <c r="B465" s="144"/>
      <c r="C465" s="144"/>
      <c r="D465" s="144"/>
      <c r="E465" s="144"/>
      <c r="F465" s="144"/>
      <c r="G465" s="144"/>
      <c r="H465" s="144"/>
      <c r="I465" s="144"/>
      <c r="J465" s="144"/>
      <c r="K465" s="144"/>
      <c r="L465" s="144"/>
      <c r="M465" s="144"/>
      <c r="N465" s="144"/>
      <c r="O465" s="144"/>
      <c r="P465" s="144"/>
      <c r="Q465" s="144"/>
      <c r="R465" s="144"/>
      <c r="S465" s="144"/>
      <c r="T465" s="144"/>
      <c r="U465" s="144"/>
      <c r="V465" s="144"/>
      <c r="W465" s="144"/>
      <c r="X465" s="144"/>
      <c r="Y465" s="144"/>
    </row>
    <row r="468" spans="1:25" x14ac:dyDescent="0.3">
      <c r="A468" s="39" t="s">
        <v>164</v>
      </c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R468" s="40"/>
      <c r="S468" s="40"/>
      <c r="T468" s="40"/>
    </row>
    <row r="469" spans="1:25" x14ac:dyDescent="0.3">
      <c r="P469" s="41"/>
      <c r="Q469" s="41"/>
      <c r="R469" s="40"/>
      <c r="S469" s="40"/>
      <c r="T469" s="40"/>
      <c r="U469" s="41"/>
    </row>
    <row r="470" spans="1:25" x14ac:dyDescent="0.3"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spans="1:25" x14ac:dyDescent="0.3">
      <c r="A471" s="143" t="s">
        <v>169</v>
      </c>
      <c r="B471" s="143"/>
      <c r="C471" s="143"/>
      <c r="D471" s="143"/>
      <c r="E471" s="143"/>
      <c r="F471" s="143"/>
      <c r="G471" s="143"/>
      <c r="H471" s="143"/>
      <c r="I471" s="143"/>
      <c r="J471" s="143"/>
      <c r="K471" s="143"/>
      <c r="L471" s="143"/>
      <c r="M471" s="143"/>
      <c r="N471" s="143"/>
      <c r="O471" s="143"/>
      <c r="P471" s="143"/>
      <c r="Q471" s="143"/>
      <c r="R471" s="143"/>
      <c r="S471" s="143"/>
      <c r="T471" s="143"/>
      <c r="U471" s="143"/>
      <c r="V471" s="143"/>
      <c r="W471" s="143"/>
      <c r="X471" s="143"/>
      <c r="Y471" s="143"/>
    </row>
    <row r="472" spans="1:25" x14ac:dyDescent="0.3">
      <c r="A472" s="143"/>
      <c r="B472" s="143"/>
      <c r="C472" s="143"/>
      <c r="D472" s="143"/>
      <c r="E472" s="143"/>
      <c r="F472" s="143"/>
      <c r="G472" s="143"/>
      <c r="H472" s="143"/>
      <c r="I472" s="143"/>
      <c r="J472" s="143"/>
      <c r="K472" s="143"/>
      <c r="L472" s="143"/>
      <c r="M472" s="143"/>
      <c r="N472" s="143"/>
      <c r="O472" s="143"/>
      <c r="P472" s="143"/>
      <c r="Q472" s="143"/>
      <c r="R472" s="143"/>
      <c r="S472" s="143"/>
      <c r="T472" s="143"/>
      <c r="U472" s="143"/>
      <c r="V472" s="143"/>
      <c r="W472" s="143"/>
      <c r="X472" s="143"/>
      <c r="Y472" s="143"/>
    </row>
    <row r="473" spans="1:25" x14ac:dyDescent="0.3">
      <c r="A473" s="143"/>
      <c r="B473" s="143"/>
      <c r="C473" s="143"/>
      <c r="D473" s="143"/>
      <c r="E473" s="143"/>
      <c r="F473" s="143"/>
      <c r="G473" s="143"/>
      <c r="H473" s="143"/>
      <c r="I473" s="143"/>
      <c r="J473" s="143"/>
      <c r="K473" s="143"/>
      <c r="L473" s="143"/>
      <c r="M473" s="143"/>
      <c r="N473" s="143"/>
      <c r="O473" s="143"/>
      <c r="P473" s="143"/>
      <c r="Q473" s="143"/>
      <c r="R473" s="143"/>
      <c r="S473" s="143"/>
      <c r="T473" s="143"/>
      <c r="U473" s="143"/>
      <c r="V473" s="143"/>
      <c r="W473" s="143"/>
      <c r="X473" s="143"/>
      <c r="Y473" s="143"/>
    </row>
    <row r="474" spans="1:25" x14ac:dyDescent="0.3">
      <c r="A474" s="143"/>
      <c r="B474" s="143"/>
      <c r="C474" s="143"/>
      <c r="D474" s="143"/>
      <c r="E474" s="143"/>
      <c r="F474" s="143"/>
      <c r="G474" s="143"/>
      <c r="H474" s="143"/>
      <c r="I474" s="143"/>
      <c r="J474" s="143"/>
      <c r="K474" s="143"/>
      <c r="L474" s="143"/>
      <c r="M474" s="143"/>
      <c r="N474" s="143"/>
      <c r="O474" s="143"/>
      <c r="P474" s="143"/>
      <c r="Q474" s="143"/>
      <c r="R474" s="143"/>
      <c r="S474" s="143"/>
      <c r="T474" s="143"/>
      <c r="U474" s="143"/>
      <c r="V474" s="143"/>
      <c r="W474" s="143"/>
      <c r="X474" s="143"/>
      <c r="Y474" s="143"/>
    </row>
    <row r="475" spans="1:25" x14ac:dyDescent="0.3">
      <c r="A475" s="143"/>
      <c r="B475" s="143"/>
      <c r="C475" s="143"/>
      <c r="D475" s="143"/>
      <c r="E475" s="143"/>
      <c r="F475" s="143"/>
      <c r="G475" s="143"/>
      <c r="H475" s="143"/>
      <c r="I475" s="143"/>
      <c r="J475" s="143"/>
      <c r="K475" s="143"/>
      <c r="L475" s="143"/>
      <c r="M475" s="143"/>
      <c r="N475" s="143"/>
      <c r="O475" s="143"/>
      <c r="P475" s="143"/>
      <c r="Q475" s="143"/>
      <c r="R475" s="143"/>
      <c r="S475" s="143"/>
      <c r="T475" s="143"/>
      <c r="U475" s="143"/>
      <c r="V475" s="143"/>
      <c r="W475" s="143"/>
      <c r="X475" s="143"/>
      <c r="Y475" s="143"/>
    </row>
    <row r="476" spans="1:25" x14ac:dyDescent="0.3">
      <c r="A476" s="143"/>
      <c r="B476" s="143"/>
      <c r="C476" s="143"/>
      <c r="D476" s="143"/>
      <c r="E476" s="143"/>
      <c r="F476" s="143"/>
      <c r="G476" s="143"/>
      <c r="H476" s="143"/>
      <c r="I476" s="143"/>
      <c r="J476" s="143"/>
      <c r="K476" s="143"/>
      <c r="L476" s="143"/>
      <c r="M476" s="143"/>
      <c r="N476" s="143"/>
      <c r="O476" s="143"/>
      <c r="P476" s="143"/>
      <c r="Q476" s="143"/>
      <c r="R476" s="143"/>
      <c r="S476" s="143"/>
      <c r="T476" s="143"/>
      <c r="U476" s="143"/>
      <c r="V476" s="143"/>
      <c r="W476" s="143"/>
      <c r="X476" s="143"/>
      <c r="Y476" s="143"/>
    </row>
    <row r="477" spans="1:25" x14ac:dyDescent="0.3">
      <c r="A477" s="143"/>
      <c r="B477" s="143"/>
      <c r="C477" s="143"/>
      <c r="D477" s="143"/>
      <c r="E477" s="143"/>
      <c r="F477" s="143"/>
      <c r="G477" s="143"/>
      <c r="H477" s="143"/>
      <c r="I477" s="143"/>
      <c r="J477" s="143"/>
      <c r="K477" s="143"/>
      <c r="L477" s="143"/>
      <c r="M477" s="143"/>
      <c r="N477" s="143"/>
      <c r="O477" s="143"/>
      <c r="P477" s="143"/>
      <c r="Q477" s="143"/>
      <c r="R477" s="143"/>
      <c r="S477" s="143"/>
      <c r="T477" s="143"/>
      <c r="U477" s="143"/>
      <c r="V477" s="143"/>
      <c r="W477" s="143"/>
      <c r="X477" s="143"/>
      <c r="Y477" s="143"/>
    </row>
    <row r="478" spans="1:25" x14ac:dyDescent="0.3">
      <c r="A478" s="143"/>
      <c r="B478" s="143"/>
      <c r="C478" s="143"/>
      <c r="D478" s="143"/>
      <c r="E478" s="143"/>
      <c r="F478" s="143"/>
      <c r="G478" s="143"/>
      <c r="H478" s="143"/>
      <c r="I478" s="143"/>
      <c r="J478" s="143"/>
      <c r="K478" s="143"/>
      <c r="L478" s="143"/>
      <c r="M478" s="143"/>
      <c r="N478" s="143"/>
      <c r="O478" s="143"/>
      <c r="P478" s="143"/>
      <c r="Q478" s="143"/>
      <c r="R478" s="143"/>
      <c r="S478" s="143"/>
      <c r="T478" s="143"/>
      <c r="U478" s="143"/>
      <c r="V478" s="143"/>
      <c r="W478" s="143"/>
      <c r="X478" s="143"/>
      <c r="Y478" s="143"/>
    </row>
    <row r="479" spans="1:25" x14ac:dyDescent="0.3">
      <c r="A479" s="143"/>
      <c r="B479" s="143"/>
      <c r="C479" s="143"/>
      <c r="D479" s="143"/>
      <c r="E479" s="143"/>
      <c r="F479" s="143"/>
      <c r="G479" s="143"/>
      <c r="H479" s="143"/>
      <c r="I479" s="143"/>
      <c r="J479" s="143"/>
      <c r="K479" s="143"/>
      <c r="L479" s="143"/>
      <c r="M479" s="143"/>
      <c r="N479" s="143"/>
      <c r="O479" s="143"/>
      <c r="P479" s="143"/>
      <c r="Q479" s="143"/>
      <c r="R479" s="143"/>
      <c r="S479" s="143"/>
      <c r="T479" s="143"/>
      <c r="U479" s="143"/>
      <c r="V479" s="143"/>
      <c r="W479" s="143"/>
      <c r="X479" s="143"/>
      <c r="Y479" s="143"/>
    </row>
    <row r="480" spans="1:25" x14ac:dyDescent="0.3">
      <c r="A480" s="143"/>
      <c r="B480" s="143"/>
      <c r="C480" s="143"/>
      <c r="D480" s="143"/>
      <c r="E480" s="143"/>
      <c r="F480" s="143"/>
      <c r="G480" s="143"/>
      <c r="H480" s="143"/>
      <c r="I480" s="143"/>
      <c r="J480" s="143"/>
      <c r="K480" s="143"/>
      <c r="L480" s="143"/>
      <c r="M480" s="143"/>
      <c r="N480" s="143"/>
      <c r="O480" s="143"/>
      <c r="P480" s="143"/>
      <c r="Q480" s="143"/>
      <c r="R480" s="143"/>
      <c r="S480" s="143"/>
      <c r="T480" s="143"/>
      <c r="U480" s="143"/>
      <c r="V480" s="143"/>
      <c r="W480" s="143"/>
      <c r="X480" s="143"/>
      <c r="Y480" s="143"/>
    </row>
    <row r="481" spans="1:25" x14ac:dyDescent="0.3">
      <c r="A481" s="143"/>
      <c r="B481" s="143"/>
      <c r="C481" s="143"/>
      <c r="D481" s="143"/>
      <c r="E481" s="143"/>
      <c r="F481" s="143"/>
      <c r="G481" s="143"/>
      <c r="H481" s="143"/>
      <c r="I481" s="143"/>
      <c r="J481" s="143"/>
      <c r="K481" s="143"/>
      <c r="L481" s="143"/>
      <c r="M481" s="143"/>
      <c r="N481" s="143"/>
      <c r="O481" s="143"/>
      <c r="P481" s="143"/>
      <c r="Q481" s="143"/>
      <c r="R481" s="143"/>
      <c r="S481" s="143"/>
      <c r="T481" s="143"/>
      <c r="U481" s="143"/>
      <c r="V481" s="143"/>
      <c r="W481" s="143"/>
      <c r="X481" s="143"/>
      <c r="Y481" s="143"/>
    </row>
    <row r="482" spans="1:25" x14ac:dyDescent="0.3">
      <c r="A482" s="143"/>
      <c r="B482" s="143"/>
      <c r="C482" s="143"/>
      <c r="D482" s="143"/>
      <c r="E482" s="143"/>
      <c r="F482" s="143"/>
      <c r="G482" s="143"/>
      <c r="H482" s="143"/>
      <c r="I482" s="143"/>
      <c r="J482" s="143"/>
      <c r="K482" s="143"/>
      <c r="L482" s="143"/>
      <c r="M482" s="143"/>
      <c r="N482" s="143"/>
      <c r="O482" s="143"/>
      <c r="P482" s="143"/>
      <c r="Q482" s="143"/>
      <c r="R482" s="143"/>
      <c r="S482" s="143"/>
      <c r="T482" s="143"/>
      <c r="U482" s="143"/>
      <c r="V482" s="143"/>
      <c r="W482" s="143"/>
      <c r="X482" s="143"/>
      <c r="Y482" s="143"/>
    </row>
    <row r="483" spans="1:25" x14ac:dyDescent="0.3">
      <c r="A483" s="143"/>
      <c r="B483" s="143"/>
      <c r="C483" s="143"/>
      <c r="D483" s="143"/>
      <c r="E483" s="143"/>
      <c r="F483" s="143"/>
      <c r="G483" s="143"/>
      <c r="H483" s="143"/>
      <c r="I483" s="143"/>
      <c r="J483" s="143"/>
      <c r="K483" s="143"/>
      <c r="L483" s="143"/>
      <c r="M483" s="143"/>
      <c r="N483" s="143"/>
      <c r="O483" s="143"/>
      <c r="P483" s="143"/>
      <c r="Q483" s="143"/>
      <c r="R483" s="143"/>
      <c r="S483" s="143"/>
      <c r="T483" s="143"/>
      <c r="U483" s="143"/>
      <c r="V483" s="143"/>
      <c r="W483" s="143"/>
      <c r="X483" s="143"/>
      <c r="Y483" s="143"/>
    </row>
    <row r="484" spans="1:25" x14ac:dyDescent="0.3">
      <c r="A484" s="143"/>
      <c r="B484" s="143"/>
      <c r="C484" s="143"/>
      <c r="D484" s="143"/>
      <c r="E484" s="143"/>
      <c r="F484" s="143"/>
      <c r="G484" s="143"/>
      <c r="H484" s="143"/>
      <c r="I484" s="143"/>
      <c r="J484" s="143"/>
      <c r="K484" s="143"/>
      <c r="L484" s="143"/>
      <c r="M484" s="143"/>
      <c r="N484" s="143"/>
      <c r="O484" s="143"/>
      <c r="P484" s="143"/>
      <c r="Q484" s="143"/>
      <c r="R484" s="143"/>
      <c r="S484" s="143"/>
      <c r="T484" s="143"/>
      <c r="U484" s="143"/>
      <c r="V484" s="143"/>
      <c r="W484" s="143"/>
      <c r="X484" s="143"/>
      <c r="Y484" s="143"/>
    </row>
    <row r="485" spans="1:25" x14ac:dyDescent="0.3">
      <c r="A485" s="143"/>
      <c r="B485" s="143"/>
      <c r="C485" s="143"/>
      <c r="D485" s="143"/>
      <c r="E485" s="143"/>
      <c r="F485" s="143"/>
      <c r="G485" s="143"/>
      <c r="H485" s="143"/>
      <c r="I485" s="143"/>
      <c r="J485" s="143"/>
      <c r="K485" s="143"/>
      <c r="L485" s="143"/>
      <c r="M485" s="143"/>
      <c r="N485" s="143"/>
      <c r="O485" s="143"/>
      <c r="P485" s="143"/>
      <c r="Q485" s="143"/>
      <c r="R485" s="143"/>
      <c r="S485" s="143"/>
      <c r="T485" s="143"/>
      <c r="U485" s="143"/>
      <c r="V485" s="143"/>
      <c r="W485" s="143"/>
      <c r="X485" s="143"/>
      <c r="Y485" s="143"/>
    </row>
    <row r="486" spans="1:25" x14ac:dyDescent="0.3">
      <c r="A486" s="143"/>
      <c r="B486" s="143"/>
      <c r="C486" s="143"/>
      <c r="D486" s="143"/>
      <c r="E486" s="143"/>
      <c r="F486" s="143"/>
      <c r="G486" s="143"/>
      <c r="H486" s="143"/>
      <c r="I486" s="143"/>
      <c r="J486" s="143"/>
      <c r="K486" s="143"/>
      <c r="L486" s="143"/>
      <c r="M486" s="143"/>
      <c r="N486" s="143"/>
      <c r="O486" s="143"/>
      <c r="P486" s="143"/>
      <c r="Q486" s="143"/>
      <c r="R486" s="143"/>
      <c r="S486" s="143"/>
      <c r="T486" s="143"/>
      <c r="U486" s="143"/>
      <c r="V486" s="143"/>
      <c r="W486" s="143"/>
      <c r="X486" s="143"/>
      <c r="Y486" s="143"/>
    </row>
    <row r="487" spans="1:25" x14ac:dyDescent="0.3">
      <c r="A487" s="143"/>
      <c r="B487" s="143"/>
      <c r="C487" s="143"/>
      <c r="D487" s="143"/>
      <c r="E487" s="143"/>
      <c r="F487" s="143"/>
      <c r="G487" s="143"/>
      <c r="H487" s="143"/>
      <c r="I487" s="143"/>
      <c r="J487" s="143"/>
      <c r="K487" s="143"/>
      <c r="L487" s="143"/>
      <c r="M487" s="143"/>
      <c r="N487" s="143"/>
      <c r="O487" s="143"/>
      <c r="P487" s="143"/>
      <c r="Q487" s="143"/>
      <c r="R487" s="143"/>
      <c r="S487" s="143"/>
      <c r="T487" s="143"/>
      <c r="U487" s="143"/>
      <c r="V487" s="143"/>
      <c r="W487" s="143"/>
      <c r="X487" s="143"/>
      <c r="Y487" s="143"/>
    </row>
    <row r="488" spans="1:25" x14ac:dyDescent="0.3">
      <c r="A488" s="143"/>
      <c r="B488" s="143"/>
      <c r="C488" s="143"/>
      <c r="D488" s="143"/>
      <c r="E488" s="143"/>
      <c r="F488" s="143"/>
      <c r="G488" s="143"/>
      <c r="H488" s="143"/>
      <c r="I488" s="143"/>
      <c r="J488" s="143"/>
      <c r="K488" s="143"/>
      <c r="L488" s="143"/>
      <c r="M488" s="143"/>
      <c r="N488" s="143"/>
      <c r="O488" s="143"/>
      <c r="P488" s="143"/>
      <c r="Q488" s="143"/>
      <c r="R488" s="143"/>
      <c r="S488" s="143"/>
      <c r="T488" s="143"/>
      <c r="U488" s="143"/>
      <c r="V488" s="143"/>
      <c r="W488" s="143"/>
      <c r="X488" s="143"/>
      <c r="Y488" s="143"/>
    </row>
    <row r="489" spans="1:25" x14ac:dyDescent="0.3">
      <c r="A489" s="143"/>
      <c r="B489" s="143"/>
      <c r="C489" s="143"/>
      <c r="D489" s="143"/>
      <c r="E489" s="143"/>
      <c r="F489" s="143"/>
      <c r="G489" s="143"/>
      <c r="H489" s="143"/>
      <c r="I489" s="143"/>
      <c r="J489" s="143"/>
      <c r="K489" s="143"/>
      <c r="L489" s="143"/>
      <c r="M489" s="143"/>
      <c r="N489" s="143"/>
      <c r="O489" s="143"/>
      <c r="P489" s="143"/>
      <c r="Q489" s="143"/>
      <c r="R489" s="143"/>
      <c r="S489" s="143"/>
      <c r="T489" s="143"/>
      <c r="U489" s="143"/>
      <c r="V489" s="143"/>
      <c r="W489" s="143"/>
      <c r="X489" s="143"/>
      <c r="Y489" s="143"/>
    </row>
    <row r="490" spans="1:25" x14ac:dyDescent="0.3">
      <c r="A490" s="143"/>
      <c r="B490" s="143"/>
      <c r="C490" s="143"/>
      <c r="D490" s="143"/>
      <c r="E490" s="143"/>
      <c r="F490" s="143"/>
      <c r="G490" s="143"/>
      <c r="H490" s="143"/>
      <c r="I490" s="143"/>
      <c r="J490" s="143"/>
      <c r="K490" s="143"/>
      <c r="L490" s="143"/>
      <c r="M490" s="143"/>
      <c r="N490" s="143"/>
      <c r="O490" s="143"/>
      <c r="P490" s="143"/>
      <c r="Q490" s="143"/>
      <c r="R490" s="143"/>
      <c r="S490" s="143"/>
      <c r="T490" s="143"/>
      <c r="U490" s="143"/>
      <c r="V490" s="143"/>
      <c r="W490" s="143"/>
      <c r="X490" s="143"/>
      <c r="Y490" s="143"/>
    </row>
    <row r="491" spans="1:25" x14ac:dyDescent="0.3">
      <c r="A491" s="143"/>
      <c r="B491" s="143"/>
      <c r="C491" s="143"/>
      <c r="D491" s="143"/>
      <c r="E491" s="143"/>
      <c r="F491" s="143"/>
      <c r="G491" s="143"/>
      <c r="H491" s="143"/>
      <c r="I491" s="143"/>
      <c r="J491" s="143"/>
      <c r="K491" s="143"/>
      <c r="L491" s="143"/>
      <c r="M491" s="143"/>
      <c r="N491" s="143"/>
      <c r="O491" s="143"/>
      <c r="P491" s="143"/>
      <c r="Q491" s="143"/>
      <c r="R491" s="143"/>
      <c r="S491" s="143"/>
      <c r="T491" s="143"/>
      <c r="U491" s="143"/>
      <c r="V491" s="143"/>
      <c r="W491" s="143"/>
      <c r="X491" s="143"/>
      <c r="Y491" s="143"/>
    </row>
    <row r="492" spans="1:25" x14ac:dyDescent="0.3">
      <c r="A492" s="143"/>
      <c r="B492" s="143"/>
      <c r="C492" s="143"/>
      <c r="D492" s="143"/>
      <c r="E492" s="143"/>
      <c r="F492" s="143"/>
      <c r="G492" s="143"/>
      <c r="H492" s="143"/>
      <c r="I492" s="143"/>
      <c r="J492" s="143"/>
      <c r="K492" s="143"/>
      <c r="L492" s="143"/>
      <c r="M492" s="143"/>
      <c r="N492" s="143"/>
      <c r="O492" s="143"/>
      <c r="P492" s="143"/>
      <c r="Q492" s="143"/>
      <c r="R492" s="143"/>
      <c r="S492" s="143"/>
      <c r="T492" s="143"/>
      <c r="U492" s="143"/>
      <c r="V492" s="143"/>
      <c r="W492" s="143"/>
      <c r="X492" s="143"/>
      <c r="Y492" s="143"/>
    </row>
    <row r="493" spans="1:25" x14ac:dyDescent="0.3">
      <c r="A493" s="143"/>
      <c r="B493" s="143"/>
      <c r="C493" s="143"/>
      <c r="D493" s="143"/>
      <c r="E493" s="143"/>
      <c r="F493" s="143"/>
      <c r="G493" s="143"/>
      <c r="H493" s="143"/>
      <c r="I493" s="143"/>
      <c r="J493" s="143"/>
      <c r="K493" s="143"/>
      <c r="L493" s="143"/>
      <c r="M493" s="143"/>
      <c r="N493" s="143"/>
      <c r="O493" s="143"/>
      <c r="P493" s="143"/>
      <c r="Q493" s="143"/>
      <c r="R493" s="143"/>
      <c r="S493" s="143"/>
      <c r="T493" s="143"/>
      <c r="U493" s="143"/>
      <c r="V493" s="143"/>
      <c r="W493" s="143"/>
      <c r="X493" s="143"/>
      <c r="Y493" s="143"/>
    </row>
    <row r="494" spans="1:25" x14ac:dyDescent="0.3">
      <c r="A494" s="143"/>
      <c r="B494" s="143"/>
      <c r="C494" s="143"/>
      <c r="D494" s="143"/>
      <c r="E494" s="143"/>
      <c r="F494" s="143"/>
      <c r="G494" s="143"/>
      <c r="H494" s="143"/>
      <c r="I494" s="143"/>
      <c r="J494" s="143"/>
      <c r="K494" s="143"/>
      <c r="L494" s="143"/>
      <c r="M494" s="143"/>
      <c r="N494" s="143"/>
      <c r="O494" s="143"/>
      <c r="P494" s="143"/>
      <c r="Q494" s="143"/>
      <c r="R494" s="143"/>
      <c r="S494" s="143"/>
      <c r="T494" s="143"/>
      <c r="U494" s="143"/>
      <c r="V494" s="143"/>
      <c r="W494" s="143"/>
      <c r="X494" s="143"/>
      <c r="Y494" s="143"/>
    </row>
    <row r="495" spans="1:25" x14ac:dyDescent="0.3">
      <c r="A495" s="143"/>
      <c r="B495" s="143"/>
      <c r="C495" s="143"/>
      <c r="D495" s="143"/>
      <c r="E495" s="143"/>
      <c r="F495" s="143"/>
      <c r="G495" s="143"/>
      <c r="H495" s="143"/>
      <c r="I495" s="143"/>
      <c r="J495" s="143"/>
      <c r="K495" s="143"/>
      <c r="L495" s="143"/>
      <c r="M495" s="143"/>
      <c r="N495" s="143"/>
      <c r="O495" s="143"/>
      <c r="P495" s="143"/>
      <c r="Q495" s="143"/>
      <c r="R495" s="143"/>
      <c r="S495" s="143"/>
      <c r="T495" s="143"/>
      <c r="U495" s="143"/>
      <c r="V495" s="143"/>
      <c r="W495" s="143"/>
      <c r="X495" s="143"/>
      <c r="Y495" s="143"/>
    </row>
    <row r="496" spans="1:25" x14ac:dyDescent="0.3">
      <c r="A496" s="41"/>
      <c r="B496" s="41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</row>
    <row r="497" spans="1:24" x14ac:dyDescent="0.3">
      <c r="A497" s="41"/>
      <c r="B497" s="41"/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</row>
    <row r="498" spans="1:24" x14ac:dyDescent="0.3">
      <c r="P498" s="43"/>
      <c r="Q498" s="43"/>
      <c r="R498" s="42"/>
      <c r="S498" s="42"/>
      <c r="T498" s="42"/>
      <c r="U498" s="43"/>
    </row>
    <row r="499" spans="1:24" x14ac:dyDescent="0.3">
      <c r="A499" s="55" t="s">
        <v>167</v>
      </c>
      <c r="B499" s="55"/>
      <c r="C499" s="55"/>
      <c r="D499" s="55"/>
      <c r="E499" s="55"/>
      <c r="F499" s="41"/>
      <c r="G499" s="44"/>
      <c r="H499" s="44"/>
      <c r="I499" s="44"/>
      <c r="N499" s="43"/>
      <c r="O499" s="43"/>
      <c r="P499" s="45"/>
      <c r="Q499" s="45"/>
      <c r="R499" s="42"/>
      <c r="S499" s="42"/>
      <c r="T499" s="42"/>
    </row>
    <row r="500" spans="1:24" x14ac:dyDescent="0.3">
      <c r="A500" s="53"/>
      <c r="B500" s="53"/>
      <c r="C500" s="53"/>
      <c r="D500" s="53"/>
      <c r="E500" s="53"/>
      <c r="F500" s="53"/>
      <c r="M500" s="46"/>
      <c r="N500" s="46"/>
      <c r="R500" s="42"/>
      <c r="S500" s="42"/>
      <c r="T500" s="42"/>
    </row>
    <row r="501" spans="1:24" x14ac:dyDescent="0.3">
      <c r="A501" s="44" t="s">
        <v>168</v>
      </c>
      <c r="B501" s="44"/>
      <c r="C501" s="44"/>
      <c r="D501" s="44"/>
      <c r="E501" s="44"/>
      <c r="F501" s="44"/>
      <c r="R501" s="42"/>
      <c r="S501" s="42"/>
      <c r="T501" s="42"/>
    </row>
    <row r="502" spans="1:24" x14ac:dyDescent="0.3">
      <c r="A502" s="53"/>
      <c r="B502" s="53"/>
      <c r="C502" s="53"/>
      <c r="D502" s="53"/>
      <c r="E502" s="53"/>
      <c r="F502" s="53"/>
      <c r="P502" s="46"/>
      <c r="Q502" s="46"/>
      <c r="R502" s="42"/>
      <c r="S502" s="42"/>
      <c r="T502" s="42"/>
      <c r="U502" s="46"/>
    </row>
    <row r="503" spans="1:24" x14ac:dyDescent="0.3">
      <c r="A503" s="47"/>
      <c r="B503" s="47"/>
      <c r="C503" s="47"/>
      <c r="D503" s="48"/>
      <c r="E503" s="48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U503" s="46"/>
    </row>
    <row r="504" spans="1:24" ht="17.25" customHeight="1" x14ac:dyDescent="0.3">
      <c r="A504" s="264"/>
      <c r="B504" s="264"/>
      <c r="C504" s="264"/>
      <c r="D504" s="48"/>
      <c r="E504" s="48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2"/>
      <c r="Q504" s="42"/>
      <c r="R504" s="49"/>
      <c r="U504" s="42"/>
    </row>
    <row r="505" spans="1:24" ht="120.75" customHeight="1" x14ac:dyDescent="0.3">
      <c r="A505" s="56"/>
      <c r="B505" s="56"/>
      <c r="C505" s="56"/>
      <c r="D505" s="56"/>
      <c r="E505" s="56"/>
      <c r="F505" s="56"/>
      <c r="G505" s="56"/>
      <c r="H505" s="56"/>
      <c r="I505" s="56"/>
      <c r="J505" s="56"/>
      <c r="K505" s="56"/>
      <c r="L505" s="56"/>
      <c r="M505" s="56"/>
      <c r="N505" s="56"/>
      <c r="O505" s="56"/>
      <c r="P505" s="56"/>
      <c r="Q505" s="56"/>
      <c r="R505" s="56"/>
      <c r="S505" s="56"/>
      <c r="T505" s="56"/>
      <c r="U505" s="56"/>
      <c r="V505" s="56"/>
      <c r="W505" s="56"/>
      <c r="X505" s="56"/>
    </row>
    <row r="506" spans="1:24" x14ac:dyDescent="0.3">
      <c r="A506" s="4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42"/>
      <c r="Q506" s="42"/>
      <c r="U506" s="42"/>
    </row>
    <row r="507" spans="1:24" x14ac:dyDescent="0.3">
      <c r="A507" s="4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  <c r="N507" s="42"/>
      <c r="O507" s="42"/>
      <c r="P507" s="42"/>
      <c r="Q507" s="42"/>
      <c r="U507" s="42"/>
    </row>
  </sheetData>
  <sheetProtection formatCells="0" insertColumns="0" insertRows="0" deleteColumns="0" deleteRows="0"/>
  <mergeCells count="598">
    <mergeCell ref="A456:Y465"/>
    <mergeCell ref="A87:Y129"/>
    <mergeCell ref="A179:Y187"/>
    <mergeCell ref="C149:K149"/>
    <mergeCell ref="L137:M137"/>
    <mergeCell ref="L138:M138"/>
    <mergeCell ref="V134:W134"/>
    <mergeCell ref="L134:M134"/>
    <mergeCell ref="L135:M135"/>
    <mergeCell ref="A131:U132"/>
    <mergeCell ref="V143:W143"/>
    <mergeCell ref="V144:W144"/>
    <mergeCell ref="V145:W145"/>
    <mergeCell ref="V146:W146"/>
    <mergeCell ref="C148:K148"/>
    <mergeCell ref="Q176:S176"/>
    <mergeCell ref="C147:K147"/>
    <mergeCell ref="V150:W150"/>
    <mergeCell ref="V147:W147"/>
    <mergeCell ref="V142:W142"/>
    <mergeCell ref="V135:W135"/>
    <mergeCell ref="V136:W136"/>
    <mergeCell ref="V137:W137"/>
    <mergeCell ref="V138:W138"/>
    <mergeCell ref="V139:W139"/>
    <mergeCell ref="V140:W140"/>
    <mergeCell ref="V141:W141"/>
    <mergeCell ref="L142:M142"/>
    <mergeCell ref="L136:M136"/>
    <mergeCell ref="L140:M140"/>
    <mergeCell ref="L141:M141"/>
    <mergeCell ref="M27:N27"/>
    <mergeCell ref="O27:P27"/>
    <mergeCell ref="Q27:R27"/>
    <mergeCell ref="C138:K138"/>
    <mergeCell ref="C139:K139"/>
    <mergeCell ref="C150:K150"/>
    <mergeCell ref="L176:M176"/>
    <mergeCell ref="Q177:S177"/>
    <mergeCell ref="N176:P176"/>
    <mergeCell ref="L177:M177"/>
    <mergeCell ref="N177:P177"/>
    <mergeCell ref="D177:K177"/>
    <mergeCell ref="C140:K140"/>
    <mergeCell ref="C141:K141"/>
    <mergeCell ref="C142:K142"/>
    <mergeCell ref="C143:K143"/>
    <mergeCell ref="C144:K144"/>
    <mergeCell ref="C145:K145"/>
    <mergeCell ref="C146:K146"/>
    <mergeCell ref="V148:W148"/>
    <mergeCell ref="V149:W149"/>
    <mergeCell ref="P231:R231"/>
    <mergeCell ref="D235:F236"/>
    <mergeCell ref="G236:I236"/>
    <mergeCell ref="J236:L236"/>
    <mergeCell ref="H192:J192"/>
    <mergeCell ref="D196:G196"/>
    <mergeCell ref="K196:M196"/>
    <mergeCell ref="H195:J195"/>
    <mergeCell ref="H196:J196"/>
    <mergeCell ref="D226:F227"/>
    <mergeCell ref="G226:R226"/>
    <mergeCell ref="G227:I227"/>
    <mergeCell ref="J227:L227"/>
    <mergeCell ref="M227:O227"/>
    <mergeCell ref="P227:R227"/>
    <mergeCell ref="D195:G195"/>
    <mergeCell ref="K195:M195"/>
    <mergeCell ref="A215:Y220"/>
    <mergeCell ref="L150:M150"/>
    <mergeCell ref="J228:L228"/>
    <mergeCell ref="M228:O228"/>
    <mergeCell ref="P230:R230"/>
    <mergeCell ref="A504:C504"/>
    <mergeCell ref="D239:F239"/>
    <mergeCell ref="G239:I239"/>
    <mergeCell ref="J239:L239"/>
    <mergeCell ref="D230:F230"/>
    <mergeCell ref="G230:I230"/>
    <mergeCell ref="J230:L230"/>
    <mergeCell ref="A243:Y246"/>
    <mergeCell ref="A471:Y495"/>
    <mergeCell ref="V440:X440"/>
    <mergeCell ref="P440:R440"/>
    <mergeCell ref="J436:L436"/>
    <mergeCell ref="M436:O436"/>
    <mergeCell ref="J393:L393"/>
    <mergeCell ref="M393:O393"/>
    <mergeCell ref="C407:F407"/>
    <mergeCell ref="G407:I407"/>
    <mergeCell ref="G408:I408"/>
    <mergeCell ref="C394:F394"/>
    <mergeCell ref="C400:F401"/>
    <mergeCell ref="P434:R434"/>
    <mergeCell ref="B439:I439"/>
    <mergeCell ref="M230:O230"/>
    <mergeCell ref="A411:Y426"/>
    <mergeCell ref="K307:L307"/>
    <mergeCell ref="M307:N307"/>
    <mergeCell ref="O307:P307"/>
    <mergeCell ref="Q305:R305"/>
    <mergeCell ref="M301:N301"/>
    <mergeCell ref="M302:N302"/>
    <mergeCell ref="M303:N303"/>
    <mergeCell ref="M304:N304"/>
    <mergeCell ref="D176:K176"/>
    <mergeCell ref="C273:F273"/>
    <mergeCell ref="C275:F275"/>
    <mergeCell ref="C272:F272"/>
    <mergeCell ref="C274:F274"/>
    <mergeCell ref="I275:J275"/>
    <mergeCell ref="G268:H268"/>
    <mergeCell ref="I268:J268"/>
    <mergeCell ref="K268:L268"/>
    <mergeCell ref="D192:G192"/>
    <mergeCell ref="K192:M192"/>
    <mergeCell ref="D193:G193"/>
    <mergeCell ref="K193:M193"/>
    <mergeCell ref="M275:N275"/>
    <mergeCell ref="D194:G194"/>
    <mergeCell ref="K194:M194"/>
    <mergeCell ref="J440:L440"/>
    <mergeCell ref="M440:O440"/>
    <mergeCell ref="S440:U440"/>
    <mergeCell ref="B440:I440"/>
    <mergeCell ref="M22:R22"/>
    <mergeCell ref="M23:N23"/>
    <mergeCell ref="K25:L25"/>
    <mergeCell ref="G25:J25"/>
    <mergeCell ref="G24:J24"/>
    <mergeCell ref="G22:J23"/>
    <mergeCell ref="K59:L59"/>
    <mergeCell ref="O59:P59"/>
    <mergeCell ref="Q59:R59"/>
    <mergeCell ref="M59:N59"/>
    <mergeCell ref="G57:J57"/>
    <mergeCell ref="K57:L57"/>
    <mergeCell ref="M57:N57"/>
    <mergeCell ref="O57:P57"/>
    <mergeCell ref="Q57:R57"/>
    <mergeCell ref="G58:J58"/>
    <mergeCell ref="K58:L58"/>
    <mergeCell ref="M58:N58"/>
    <mergeCell ref="Q58:R58"/>
    <mergeCell ref="O58:P58"/>
    <mergeCell ref="M439:O439"/>
    <mergeCell ref="P439:R439"/>
    <mergeCell ref="J434:L434"/>
    <mergeCell ref="V436:X436"/>
    <mergeCell ref="J437:L437"/>
    <mergeCell ref="S437:U437"/>
    <mergeCell ref="V439:X439"/>
    <mergeCell ref="J438:L438"/>
    <mergeCell ref="M438:O438"/>
    <mergeCell ref="P438:R438"/>
    <mergeCell ref="S438:U438"/>
    <mergeCell ref="M434:O434"/>
    <mergeCell ref="P436:R436"/>
    <mergeCell ref="M437:O437"/>
    <mergeCell ref="P437:R437"/>
    <mergeCell ref="V437:X437"/>
    <mergeCell ref="V434:X434"/>
    <mergeCell ref="J435:L435"/>
    <mergeCell ref="S434:U434"/>
    <mergeCell ref="V435:X435"/>
    <mergeCell ref="S439:U439"/>
    <mergeCell ref="J439:L439"/>
    <mergeCell ref="U302:V302"/>
    <mergeCell ref="S303:T303"/>
    <mergeCell ref="U303:V303"/>
    <mergeCell ref="U305:V305"/>
    <mergeCell ref="S305:T305"/>
    <mergeCell ref="U304:V304"/>
    <mergeCell ref="S304:T304"/>
    <mergeCell ref="V438:X438"/>
    <mergeCell ref="B438:I438"/>
    <mergeCell ref="S404:U404"/>
    <mergeCell ref="S435:U435"/>
    <mergeCell ref="U306:V306"/>
    <mergeCell ref="S306:T306"/>
    <mergeCell ref="Q307:R307"/>
    <mergeCell ref="G307:H307"/>
    <mergeCell ref="M361:U361"/>
    <mergeCell ref="T362:U363"/>
    <mergeCell ref="P362:Q363"/>
    <mergeCell ref="R362:S363"/>
    <mergeCell ref="D364:E364"/>
    <mergeCell ref="F364:G364"/>
    <mergeCell ref="H362:I363"/>
    <mergeCell ref="H364:I364"/>
    <mergeCell ref="G302:H302"/>
    <mergeCell ref="S307:T307"/>
    <mergeCell ref="S302:T302"/>
    <mergeCell ref="A334:Y354"/>
    <mergeCell ref="E5:Q8"/>
    <mergeCell ref="G303:H303"/>
    <mergeCell ref="G304:H304"/>
    <mergeCell ref="G306:H306"/>
    <mergeCell ref="Q302:R302"/>
    <mergeCell ref="O303:P303"/>
    <mergeCell ref="Q303:R303"/>
    <mergeCell ref="O304:P304"/>
    <mergeCell ref="Q304:R304"/>
    <mergeCell ref="O306:P306"/>
    <mergeCell ref="Q306:R306"/>
    <mergeCell ref="O302:P302"/>
    <mergeCell ref="O299:R299"/>
    <mergeCell ref="O301:P301"/>
    <mergeCell ref="Q301:R301"/>
    <mergeCell ref="K306:L306"/>
    <mergeCell ref="A263:U263"/>
    <mergeCell ref="M306:N306"/>
    <mergeCell ref="G298:V298"/>
    <mergeCell ref="S299:V299"/>
    <mergeCell ref="S300:T300"/>
    <mergeCell ref="M362:O363"/>
    <mergeCell ref="D370:E370"/>
    <mergeCell ref="F370:G370"/>
    <mergeCell ref="H370:I370"/>
    <mergeCell ref="M370:O370"/>
    <mergeCell ref="U275:V275"/>
    <mergeCell ref="A357:U357"/>
    <mergeCell ref="G299:J299"/>
    <mergeCell ref="K299:N299"/>
    <mergeCell ref="I306:J306"/>
    <mergeCell ref="K300:L300"/>
    <mergeCell ref="K301:L301"/>
    <mergeCell ref="K302:L302"/>
    <mergeCell ref="K304:L304"/>
    <mergeCell ref="I300:J300"/>
    <mergeCell ref="I302:J302"/>
    <mergeCell ref="S275:T275"/>
    <mergeCell ref="D287:E287"/>
    <mergeCell ref="G275:H275"/>
    <mergeCell ref="S301:T301"/>
    <mergeCell ref="U301:V301"/>
    <mergeCell ref="I304:J304"/>
    <mergeCell ref="G300:H300"/>
    <mergeCell ref="G301:H301"/>
    <mergeCell ref="H367:I367"/>
    <mergeCell ref="H368:I368"/>
    <mergeCell ref="H369:I369"/>
    <mergeCell ref="A361:I361"/>
    <mergeCell ref="D367:E367"/>
    <mergeCell ref="D365:E365"/>
    <mergeCell ref="F365:G365"/>
    <mergeCell ref="D368:E368"/>
    <mergeCell ref="F368:G368"/>
    <mergeCell ref="F366:G366"/>
    <mergeCell ref="D369:E369"/>
    <mergeCell ref="F369:G369"/>
    <mergeCell ref="D366:E366"/>
    <mergeCell ref="C134:K134"/>
    <mergeCell ref="C135:K135"/>
    <mergeCell ref="C136:K136"/>
    <mergeCell ref="C137:K137"/>
    <mergeCell ref="A362:C363"/>
    <mergeCell ref="G273:H273"/>
    <mergeCell ref="I273:J273"/>
    <mergeCell ref="K273:L273"/>
    <mergeCell ref="H365:I365"/>
    <mergeCell ref="G305:H305"/>
    <mergeCell ref="I305:J305"/>
    <mergeCell ref="I301:J301"/>
    <mergeCell ref="I303:J303"/>
    <mergeCell ref="K305:L305"/>
    <mergeCell ref="I274:J274"/>
    <mergeCell ref="L143:M143"/>
    <mergeCell ref="L144:M144"/>
    <mergeCell ref="L145:M145"/>
    <mergeCell ref="L146:M146"/>
    <mergeCell ref="L147:M147"/>
    <mergeCell ref="L148:M148"/>
    <mergeCell ref="L149:M149"/>
    <mergeCell ref="K303:L303"/>
    <mergeCell ref="I307:J307"/>
    <mergeCell ref="E9:Q9"/>
    <mergeCell ref="O26:P26"/>
    <mergeCell ref="Q26:R26"/>
    <mergeCell ref="K26:L26"/>
    <mergeCell ref="A18:U20"/>
    <mergeCell ref="G56:J56"/>
    <mergeCell ref="K56:L56"/>
    <mergeCell ref="G85:N85"/>
    <mergeCell ref="G84:N84"/>
    <mergeCell ref="O84:P84"/>
    <mergeCell ref="Q23:R23"/>
    <mergeCell ref="K22:L23"/>
    <mergeCell ref="G27:J27"/>
    <mergeCell ref="K24:L24"/>
    <mergeCell ref="O23:P23"/>
    <mergeCell ref="M24:N24"/>
    <mergeCell ref="O24:P24"/>
    <mergeCell ref="Q24:R24"/>
    <mergeCell ref="Q25:R25"/>
    <mergeCell ref="M26:N26"/>
    <mergeCell ref="M25:N25"/>
    <mergeCell ref="O25:P25"/>
    <mergeCell ref="G59:J59"/>
    <mergeCell ref="K27:L27"/>
    <mergeCell ref="M407:O407"/>
    <mergeCell ref="G402:I402"/>
    <mergeCell ref="M387:O387"/>
    <mergeCell ref="C403:F403"/>
    <mergeCell ref="M368:O368"/>
    <mergeCell ref="M367:O367"/>
    <mergeCell ref="A369:C369"/>
    <mergeCell ref="A368:C368"/>
    <mergeCell ref="A367:C367"/>
    <mergeCell ref="A370:C370"/>
    <mergeCell ref="G388:I388"/>
    <mergeCell ref="G392:I392"/>
    <mergeCell ref="J389:L389"/>
    <mergeCell ref="M390:O390"/>
    <mergeCell ref="G394:I394"/>
    <mergeCell ref="J394:L394"/>
    <mergeCell ref="M394:O394"/>
    <mergeCell ref="G391:I391"/>
    <mergeCell ref="M369:O369"/>
    <mergeCell ref="C402:F402"/>
    <mergeCell ref="G400:U400"/>
    <mergeCell ref="G401:I401"/>
    <mergeCell ref="J401:L401"/>
    <mergeCell ref="M401:O401"/>
    <mergeCell ref="T365:U365"/>
    <mergeCell ref="S387:U387"/>
    <mergeCell ref="S390:U390"/>
    <mergeCell ref="S394:U394"/>
    <mergeCell ref="J388:L388"/>
    <mergeCell ref="S393:U393"/>
    <mergeCell ref="P390:R390"/>
    <mergeCell ref="P368:Q368"/>
    <mergeCell ref="P364:Q364"/>
    <mergeCell ref="M364:O364"/>
    <mergeCell ref="T364:U364"/>
    <mergeCell ref="P370:Q370"/>
    <mergeCell ref="R370:S370"/>
    <mergeCell ref="T370:U370"/>
    <mergeCell ref="R364:S364"/>
    <mergeCell ref="G386:U386"/>
    <mergeCell ref="M388:O388"/>
    <mergeCell ref="P388:R388"/>
    <mergeCell ref="S388:U388"/>
    <mergeCell ref="G387:I387"/>
    <mergeCell ref="P367:Q367"/>
    <mergeCell ref="R367:S367"/>
    <mergeCell ref="J390:L390"/>
    <mergeCell ref="H366:I366"/>
    <mergeCell ref="S401:U401"/>
    <mergeCell ref="P394:R394"/>
    <mergeCell ref="P389:R389"/>
    <mergeCell ref="M402:O402"/>
    <mergeCell ref="J402:L402"/>
    <mergeCell ref="S402:U402"/>
    <mergeCell ref="C390:F390"/>
    <mergeCell ref="G390:I390"/>
    <mergeCell ref="P401:R401"/>
    <mergeCell ref="C392:F392"/>
    <mergeCell ref="C393:F393"/>
    <mergeCell ref="G393:I393"/>
    <mergeCell ref="G389:I389"/>
    <mergeCell ref="M391:O391"/>
    <mergeCell ref="M389:O389"/>
    <mergeCell ref="J392:L392"/>
    <mergeCell ref="M392:O392"/>
    <mergeCell ref="P402:R402"/>
    <mergeCell ref="P393:R393"/>
    <mergeCell ref="P392:R392"/>
    <mergeCell ref="P391:R391"/>
    <mergeCell ref="C391:F391"/>
    <mergeCell ref="C388:F388"/>
    <mergeCell ref="F367:G367"/>
    <mergeCell ref="A364:C364"/>
    <mergeCell ref="C386:F387"/>
    <mergeCell ref="D362:E363"/>
    <mergeCell ref="K274:L274"/>
    <mergeCell ref="D322:E322"/>
    <mergeCell ref="F362:G363"/>
    <mergeCell ref="A365:C365"/>
    <mergeCell ref="K275:L275"/>
    <mergeCell ref="C301:F301"/>
    <mergeCell ref="C302:F302"/>
    <mergeCell ref="C303:F303"/>
    <mergeCell ref="C304:F304"/>
    <mergeCell ref="C305:F305"/>
    <mergeCell ref="C306:F306"/>
    <mergeCell ref="C307:F307"/>
    <mergeCell ref="A309:Z309"/>
    <mergeCell ref="A381:Z381"/>
    <mergeCell ref="R366:S366"/>
    <mergeCell ref="T366:U366"/>
    <mergeCell ref="T367:U367"/>
    <mergeCell ref="T368:U368"/>
    <mergeCell ref="J387:L387"/>
    <mergeCell ref="P406:R406"/>
    <mergeCell ref="M404:O404"/>
    <mergeCell ref="P404:R404"/>
    <mergeCell ref="B436:I436"/>
    <mergeCell ref="B437:I437"/>
    <mergeCell ref="C406:F406"/>
    <mergeCell ref="G406:I406"/>
    <mergeCell ref="J406:L406"/>
    <mergeCell ref="M435:O435"/>
    <mergeCell ref="P435:R435"/>
    <mergeCell ref="A430:Y431"/>
    <mergeCell ref="J408:L408"/>
    <mergeCell ref="J407:L407"/>
    <mergeCell ref="P405:R405"/>
    <mergeCell ref="G405:I405"/>
    <mergeCell ref="J405:L405"/>
    <mergeCell ref="M405:O405"/>
    <mergeCell ref="C408:F408"/>
    <mergeCell ref="C404:F404"/>
    <mergeCell ref="S406:U406"/>
    <mergeCell ref="S407:U407"/>
    <mergeCell ref="S436:U436"/>
    <mergeCell ref="C405:F405"/>
    <mergeCell ref="P408:R408"/>
    <mergeCell ref="H194:J194"/>
    <mergeCell ref="H193:J193"/>
    <mergeCell ref="D228:F228"/>
    <mergeCell ref="C266:F268"/>
    <mergeCell ref="C269:F269"/>
    <mergeCell ref="O267:R267"/>
    <mergeCell ref="M268:N268"/>
    <mergeCell ref="O268:P268"/>
    <mergeCell ref="Q268:R268"/>
    <mergeCell ref="P236:R236"/>
    <mergeCell ref="P240:R240"/>
    <mergeCell ref="D238:F238"/>
    <mergeCell ref="G238:I238"/>
    <mergeCell ref="J238:L238"/>
    <mergeCell ref="M240:O240"/>
    <mergeCell ref="M238:O238"/>
    <mergeCell ref="M239:O239"/>
    <mergeCell ref="P238:R238"/>
    <mergeCell ref="P239:R239"/>
    <mergeCell ref="D240:F240"/>
    <mergeCell ref="G269:H269"/>
    <mergeCell ref="P228:R228"/>
    <mergeCell ref="G228:I228"/>
    <mergeCell ref="G240:I240"/>
    <mergeCell ref="U272:V272"/>
    <mergeCell ref="S272:T272"/>
    <mergeCell ref="Q272:R272"/>
    <mergeCell ref="O272:P272"/>
    <mergeCell ref="M272:N272"/>
    <mergeCell ref="U269:V269"/>
    <mergeCell ref="S269:T269"/>
    <mergeCell ref="Q269:R269"/>
    <mergeCell ref="O269:P269"/>
    <mergeCell ref="M269:N269"/>
    <mergeCell ref="K269:L269"/>
    <mergeCell ref="I269:J269"/>
    <mergeCell ref="K267:N267"/>
    <mergeCell ref="D229:F229"/>
    <mergeCell ref="G229:I229"/>
    <mergeCell ref="J229:L229"/>
    <mergeCell ref="M229:O229"/>
    <mergeCell ref="P229:R229"/>
    <mergeCell ref="C270:F270"/>
    <mergeCell ref="C271:F271"/>
    <mergeCell ref="J240:L240"/>
    <mergeCell ref="G235:R235"/>
    <mergeCell ref="D237:F237"/>
    <mergeCell ref="G237:I237"/>
    <mergeCell ref="J237:L237"/>
    <mergeCell ref="M237:O237"/>
    <mergeCell ref="P237:R237"/>
    <mergeCell ref="M236:O236"/>
    <mergeCell ref="D231:F231"/>
    <mergeCell ref="G231:I231"/>
    <mergeCell ref="J231:L231"/>
    <mergeCell ref="M231:O231"/>
    <mergeCell ref="K271:L271"/>
    <mergeCell ref="I271:J271"/>
    <mergeCell ref="G271:H271"/>
    <mergeCell ref="G267:J267"/>
    <mergeCell ref="G266:V266"/>
    <mergeCell ref="B435:I435"/>
    <mergeCell ref="B434:I434"/>
    <mergeCell ref="O305:P305"/>
    <mergeCell ref="M305:N305"/>
    <mergeCell ref="U307:V307"/>
    <mergeCell ref="S392:U392"/>
    <mergeCell ref="S389:U389"/>
    <mergeCell ref="R368:S368"/>
    <mergeCell ref="P369:Q369"/>
    <mergeCell ref="R369:S369"/>
    <mergeCell ref="A372:Y379"/>
    <mergeCell ref="S391:U391"/>
    <mergeCell ref="A366:C366"/>
    <mergeCell ref="A383:U383"/>
    <mergeCell ref="T369:U369"/>
    <mergeCell ref="M365:O365"/>
    <mergeCell ref="P365:Q365"/>
    <mergeCell ref="C389:F389"/>
    <mergeCell ref="J391:L391"/>
    <mergeCell ref="G404:I404"/>
    <mergeCell ref="J404:L404"/>
    <mergeCell ref="P403:R403"/>
    <mergeCell ref="S403:U403"/>
    <mergeCell ref="S405:U405"/>
    <mergeCell ref="G274:H274"/>
    <mergeCell ref="C298:F300"/>
    <mergeCell ref="U270:V270"/>
    <mergeCell ref="S270:T270"/>
    <mergeCell ref="Q270:R270"/>
    <mergeCell ref="O270:P270"/>
    <mergeCell ref="M270:N270"/>
    <mergeCell ref="K270:L270"/>
    <mergeCell ref="I270:J270"/>
    <mergeCell ref="G270:H270"/>
    <mergeCell ref="K272:L272"/>
    <mergeCell ref="I272:J272"/>
    <mergeCell ref="G272:H272"/>
    <mergeCell ref="Q300:R300"/>
    <mergeCell ref="U300:V300"/>
    <mergeCell ref="M300:N300"/>
    <mergeCell ref="O300:P300"/>
    <mergeCell ref="O275:P275"/>
    <mergeCell ref="Q275:R275"/>
    <mergeCell ref="O274:P274"/>
    <mergeCell ref="Q274:R274"/>
    <mergeCell ref="M274:N274"/>
    <mergeCell ref="P407:R407"/>
    <mergeCell ref="M406:O406"/>
    <mergeCell ref="M56:N56"/>
    <mergeCell ref="O56:P56"/>
    <mergeCell ref="Q56:R56"/>
    <mergeCell ref="U268:V268"/>
    <mergeCell ref="S268:T268"/>
    <mergeCell ref="S267:V267"/>
    <mergeCell ref="U271:V271"/>
    <mergeCell ref="S271:T271"/>
    <mergeCell ref="Q271:R271"/>
    <mergeCell ref="O271:P271"/>
    <mergeCell ref="M271:N271"/>
    <mergeCell ref="R365:S365"/>
    <mergeCell ref="M366:O366"/>
    <mergeCell ref="P366:Q366"/>
    <mergeCell ref="U273:V273"/>
    <mergeCell ref="S273:T273"/>
    <mergeCell ref="Q273:R273"/>
    <mergeCell ref="O273:P273"/>
    <mergeCell ref="M273:N273"/>
    <mergeCell ref="U274:V274"/>
    <mergeCell ref="S274:T274"/>
    <mergeCell ref="L139:M139"/>
    <mergeCell ref="S408:U408"/>
    <mergeCell ref="P387:R387"/>
    <mergeCell ref="G26:J26"/>
    <mergeCell ref="O51:P51"/>
    <mergeCell ref="O52:P52"/>
    <mergeCell ref="G50:N50"/>
    <mergeCell ref="G51:N51"/>
    <mergeCell ref="G49:N49"/>
    <mergeCell ref="G52:N52"/>
    <mergeCell ref="O48:P48"/>
    <mergeCell ref="O49:P49"/>
    <mergeCell ref="O50:P50"/>
    <mergeCell ref="G48:N48"/>
    <mergeCell ref="Q46:R47"/>
    <mergeCell ref="Q48:R48"/>
    <mergeCell ref="Q49:R49"/>
    <mergeCell ref="M408:O408"/>
    <mergeCell ref="O55:P55"/>
    <mergeCell ref="Q55:R55"/>
    <mergeCell ref="G46:N47"/>
    <mergeCell ref="O46:P47"/>
    <mergeCell ref="G403:I403"/>
    <mergeCell ref="J403:L403"/>
    <mergeCell ref="M403:O403"/>
    <mergeCell ref="A505:X505"/>
    <mergeCell ref="Q50:R50"/>
    <mergeCell ref="Q51:R51"/>
    <mergeCell ref="Q52:R52"/>
    <mergeCell ref="Q82:R82"/>
    <mergeCell ref="Q83:R83"/>
    <mergeCell ref="Q84:R84"/>
    <mergeCell ref="Q85:R85"/>
    <mergeCell ref="Q79:R80"/>
    <mergeCell ref="Q81:R81"/>
    <mergeCell ref="L133:V133"/>
    <mergeCell ref="O85:P85"/>
    <mergeCell ref="G79:N80"/>
    <mergeCell ref="O79:P80"/>
    <mergeCell ref="G81:N81"/>
    <mergeCell ref="O81:P81"/>
    <mergeCell ref="G82:N82"/>
    <mergeCell ref="O82:P82"/>
    <mergeCell ref="G83:N83"/>
    <mergeCell ref="O83:P83"/>
    <mergeCell ref="G54:J55"/>
    <mergeCell ref="K54:L55"/>
    <mergeCell ref="M54:R54"/>
    <mergeCell ref="M55:N55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4.4" x14ac:dyDescent="0.3"/>
  <cols>
    <col min="1" max="1" width="8.5546875" bestFit="1" customWidth="1"/>
    <col min="2" max="2" width="11.5546875" bestFit="1" customWidth="1"/>
    <col min="3" max="3" width="24.5546875" bestFit="1" customWidth="1"/>
    <col min="4" max="4" width="5.33203125" bestFit="1" customWidth="1"/>
  </cols>
  <sheetData>
    <row r="1" spans="1:4" x14ac:dyDescent="0.3">
      <c r="A1" t="s">
        <v>96</v>
      </c>
      <c r="B1" t="s">
        <v>114</v>
      </c>
      <c r="C1" t="s">
        <v>106</v>
      </c>
      <c r="D1" t="s">
        <v>91</v>
      </c>
    </row>
    <row r="2" spans="1:4" x14ac:dyDescent="0.3">
      <c r="A2">
        <v>0</v>
      </c>
      <c r="B2" t="s">
        <v>85</v>
      </c>
      <c r="C2" t="s">
        <v>62</v>
      </c>
      <c r="D2">
        <v>1</v>
      </c>
    </row>
    <row r="3" spans="1:4" x14ac:dyDescent="0.3">
      <c r="A3">
        <v>0</v>
      </c>
      <c r="B3" t="s">
        <v>85</v>
      </c>
      <c r="C3" t="s">
        <v>87</v>
      </c>
      <c r="D3">
        <v>2</v>
      </c>
    </row>
    <row r="4" spans="1:4" x14ac:dyDescent="0.3">
      <c r="A4">
        <v>0</v>
      </c>
      <c r="B4" t="s">
        <v>85</v>
      </c>
      <c r="C4" t="s">
        <v>61</v>
      </c>
      <c r="D4">
        <v>3</v>
      </c>
    </row>
    <row r="5" spans="1:4" x14ac:dyDescent="0.3">
      <c r="A5">
        <v>0</v>
      </c>
      <c r="B5" t="s">
        <v>85</v>
      </c>
      <c r="C5" t="s">
        <v>86</v>
      </c>
      <c r="D5">
        <v>4</v>
      </c>
    </row>
    <row r="6" spans="1:4" x14ac:dyDescent="0.3">
      <c r="A6">
        <v>4439</v>
      </c>
      <c r="B6" t="s">
        <v>48</v>
      </c>
      <c r="C6" t="s">
        <v>62</v>
      </c>
      <c r="D6">
        <v>1</v>
      </c>
    </row>
    <row r="7" spans="1:4" x14ac:dyDescent="0.3">
      <c r="A7">
        <v>48</v>
      </c>
      <c r="B7" t="s">
        <v>48</v>
      </c>
      <c r="C7" t="s">
        <v>87</v>
      </c>
      <c r="D7">
        <v>2</v>
      </c>
    </row>
    <row r="8" spans="1:4" x14ac:dyDescent="0.3">
      <c r="A8">
        <v>48</v>
      </c>
      <c r="B8" t="s">
        <v>48</v>
      </c>
      <c r="C8" t="s">
        <v>61</v>
      </c>
      <c r="D8">
        <v>3</v>
      </c>
    </row>
    <row r="9" spans="1:4" x14ac:dyDescent="0.3">
      <c r="A9">
        <v>4</v>
      </c>
      <c r="B9" t="s">
        <v>48</v>
      </c>
      <c r="C9" t="s">
        <v>86</v>
      </c>
      <c r="D9">
        <v>4</v>
      </c>
    </row>
    <row r="10" spans="1:4" x14ac:dyDescent="0.3">
      <c r="A10">
        <v>1841</v>
      </c>
      <c r="B10" t="s">
        <v>49</v>
      </c>
      <c r="C10" t="s">
        <v>62</v>
      </c>
      <c r="D10">
        <v>1</v>
      </c>
    </row>
    <row r="11" spans="1:4" x14ac:dyDescent="0.3">
      <c r="A11">
        <v>5</v>
      </c>
      <c r="B11" t="s">
        <v>49</v>
      </c>
      <c r="C11" t="s">
        <v>87</v>
      </c>
      <c r="D11">
        <v>2</v>
      </c>
    </row>
    <row r="12" spans="1:4" x14ac:dyDescent="0.3">
      <c r="A12">
        <v>59</v>
      </c>
      <c r="B12" t="s">
        <v>49</v>
      </c>
      <c r="C12" t="s">
        <v>61</v>
      </c>
      <c r="D12">
        <v>3</v>
      </c>
    </row>
    <row r="13" spans="1:4" x14ac:dyDescent="0.3">
      <c r="A13">
        <v>12</v>
      </c>
      <c r="B13" t="s">
        <v>49</v>
      </c>
      <c r="C13" t="s">
        <v>86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4.4" x14ac:dyDescent="0.3"/>
  <cols>
    <col min="1" max="1" width="5.33203125" bestFit="1" customWidth="1"/>
    <col min="2" max="2" width="14.5546875" bestFit="1" customWidth="1"/>
    <col min="3" max="3" width="17.44140625" bestFit="1" customWidth="1"/>
    <col min="4" max="4" width="23.6640625" bestFit="1" customWidth="1"/>
    <col min="5" max="5" width="19.109375" bestFit="1" customWidth="1"/>
    <col min="6" max="6" width="13.33203125" bestFit="1" customWidth="1"/>
    <col min="7" max="7" width="13.109375" bestFit="1" customWidth="1"/>
  </cols>
  <sheetData>
    <row r="1" spans="1:7" x14ac:dyDescent="0.3">
      <c r="A1" t="s">
        <v>91</v>
      </c>
      <c r="B1" t="s">
        <v>101</v>
      </c>
      <c r="C1" t="s">
        <v>57</v>
      </c>
      <c r="D1" t="s">
        <v>58</v>
      </c>
      <c r="E1" t="s">
        <v>59</v>
      </c>
      <c r="F1" t="s">
        <v>68</v>
      </c>
      <c r="G1" t="s">
        <v>60</v>
      </c>
    </row>
    <row r="2" spans="1:7" x14ac:dyDescent="0.3">
      <c r="A2">
        <v>1</v>
      </c>
      <c r="B2" t="s">
        <v>119</v>
      </c>
      <c r="C2">
        <v>0</v>
      </c>
      <c r="D2">
        <v>7</v>
      </c>
      <c r="E2">
        <v>0</v>
      </c>
      <c r="F2">
        <v>57</v>
      </c>
      <c r="G2">
        <v>140</v>
      </c>
    </row>
    <row r="3" spans="1:7" x14ac:dyDescent="0.3">
      <c r="A3">
        <v>2</v>
      </c>
      <c r="B3" t="s">
        <v>118</v>
      </c>
      <c r="C3">
        <v>0</v>
      </c>
      <c r="D3">
        <v>3</v>
      </c>
      <c r="E3">
        <v>0</v>
      </c>
      <c r="F3">
        <v>38</v>
      </c>
      <c r="G3">
        <v>5</v>
      </c>
    </row>
    <row r="4" spans="1:7" x14ac:dyDescent="0.3">
      <c r="A4">
        <v>3</v>
      </c>
      <c r="B4" t="s">
        <v>131</v>
      </c>
      <c r="C4">
        <v>2</v>
      </c>
      <c r="D4">
        <v>3</v>
      </c>
      <c r="E4">
        <v>0</v>
      </c>
      <c r="F4">
        <v>5</v>
      </c>
      <c r="G4">
        <v>0</v>
      </c>
    </row>
    <row r="5" spans="1:7" x14ac:dyDescent="0.3">
      <c r="A5">
        <v>4</v>
      </c>
      <c r="B5" t="s">
        <v>148</v>
      </c>
      <c r="C5">
        <v>0</v>
      </c>
      <c r="D5">
        <v>0</v>
      </c>
      <c r="E5">
        <v>0</v>
      </c>
      <c r="F5">
        <v>10</v>
      </c>
      <c r="G5">
        <v>0</v>
      </c>
    </row>
    <row r="6" spans="1:7" x14ac:dyDescent="0.3">
      <c r="A6">
        <v>5</v>
      </c>
      <c r="B6" t="s">
        <v>130</v>
      </c>
      <c r="C6">
        <v>0</v>
      </c>
      <c r="D6">
        <v>0</v>
      </c>
      <c r="E6">
        <v>0</v>
      </c>
      <c r="F6">
        <v>4</v>
      </c>
      <c r="G6">
        <v>5</v>
      </c>
    </row>
    <row r="7" spans="1:7" x14ac:dyDescent="0.3">
      <c r="A7">
        <v>6</v>
      </c>
      <c r="B7" t="s">
        <v>98</v>
      </c>
      <c r="C7">
        <v>7</v>
      </c>
      <c r="D7">
        <v>3</v>
      </c>
      <c r="E7">
        <v>0</v>
      </c>
      <c r="F7">
        <v>26</v>
      </c>
      <c r="G7">
        <v>25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4.4" x14ac:dyDescent="0.3"/>
  <cols>
    <col min="1" max="1" width="5.33203125" bestFit="1" customWidth="1"/>
    <col min="2" max="2" width="14.5546875" bestFit="1" customWidth="1"/>
    <col min="3" max="3" width="17.44140625" bestFit="1" customWidth="1"/>
    <col min="4" max="4" width="23.6640625" bestFit="1" customWidth="1"/>
    <col min="5" max="5" width="19.109375" bestFit="1" customWidth="1"/>
    <col min="6" max="6" width="13.33203125" bestFit="1" customWidth="1"/>
    <col min="7" max="7" width="13.109375" bestFit="1" customWidth="1"/>
  </cols>
  <sheetData>
    <row r="1" spans="1:7" x14ac:dyDescent="0.3">
      <c r="A1" t="s">
        <v>91</v>
      </c>
      <c r="B1" t="s">
        <v>101</v>
      </c>
      <c r="C1" t="s">
        <v>57</v>
      </c>
      <c r="D1" t="s">
        <v>58</v>
      </c>
      <c r="E1" t="s">
        <v>59</v>
      </c>
      <c r="F1" t="s">
        <v>68</v>
      </c>
      <c r="G1" t="s">
        <v>60</v>
      </c>
    </row>
    <row r="2" spans="1:7" x14ac:dyDescent="0.3">
      <c r="A2">
        <v>1</v>
      </c>
      <c r="B2" t="s">
        <v>119</v>
      </c>
      <c r="C2">
        <v>4</v>
      </c>
      <c r="D2">
        <v>38</v>
      </c>
      <c r="E2">
        <v>1</v>
      </c>
      <c r="F2">
        <v>366</v>
      </c>
      <c r="G2">
        <v>388</v>
      </c>
    </row>
    <row r="3" spans="1:7" x14ac:dyDescent="0.3">
      <c r="A3">
        <v>2</v>
      </c>
      <c r="B3" t="s">
        <v>118</v>
      </c>
      <c r="C3">
        <v>0</v>
      </c>
      <c r="D3">
        <v>5</v>
      </c>
      <c r="E3">
        <v>0</v>
      </c>
      <c r="F3">
        <v>119</v>
      </c>
      <c r="G3">
        <v>29</v>
      </c>
    </row>
    <row r="4" spans="1:7" x14ac:dyDescent="0.3">
      <c r="A4">
        <v>3</v>
      </c>
      <c r="B4" t="s">
        <v>131</v>
      </c>
      <c r="C4">
        <v>6</v>
      </c>
      <c r="D4">
        <v>8</v>
      </c>
      <c r="E4">
        <v>0</v>
      </c>
      <c r="F4">
        <v>28</v>
      </c>
      <c r="G4">
        <v>5</v>
      </c>
    </row>
    <row r="5" spans="1:7" x14ac:dyDescent="0.3">
      <c r="A5">
        <v>4</v>
      </c>
      <c r="B5" t="s">
        <v>149</v>
      </c>
      <c r="C5">
        <v>0</v>
      </c>
      <c r="D5">
        <v>0</v>
      </c>
      <c r="E5">
        <v>0</v>
      </c>
      <c r="F5">
        <v>25</v>
      </c>
      <c r="G5">
        <v>10</v>
      </c>
    </row>
    <row r="6" spans="1:7" x14ac:dyDescent="0.3">
      <c r="A6">
        <v>5</v>
      </c>
      <c r="B6" t="s">
        <v>130</v>
      </c>
      <c r="C6">
        <v>0</v>
      </c>
      <c r="D6">
        <v>0</v>
      </c>
      <c r="E6">
        <v>0</v>
      </c>
      <c r="F6">
        <v>11</v>
      </c>
      <c r="G6">
        <v>11</v>
      </c>
    </row>
    <row r="7" spans="1:7" x14ac:dyDescent="0.3">
      <c r="A7">
        <v>6</v>
      </c>
      <c r="B7" t="s">
        <v>98</v>
      </c>
      <c r="C7">
        <v>34</v>
      </c>
      <c r="D7">
        <v>15</v>
      </c>
      <c r="E7">
        <v>0</v>
      </c>
      <c r="F7">
        <v>103</v>
      </c>
      <c r="G7">
        <v>88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4.4" x14ac:dyDescent="0.3"/>
  <cols>
    <col min="1" max="1" width="7.33203125" bestFit="1" customWidth="1"/>
    <col min="2" max="2" width="26.6640625" bestFit="1" customWidth="1"/>
    <col min="3" max="3" width="21.109375" bestFit="1" customWidth="1"/>
  </cols>
  <sheetData>
    <row r="1" spans="1:3" x14ac:dyDescent="0.3">
      <c r="A1" t="s">
        <v>102</v>
      </c>
      <c r="B1" t="s">
        <v>8</v>
      </c>
      <c r="C1" t="s">
        <v>103</v>
      </c>
    </row>
    <row r="2" spans="1:3" x14ac:dyDescent="0.3">
      <c r="A2">
        <v>1328</v>
      </c>
      <c r="B2" t="s">
        <v>104</v>
      </c>
      <c r="C2" t="s">
        <v>150</v>
      </c>
    </row>
    <row r="3" spans="1:3" x14ac:dyDescent="0.3">
      <c r="A3">
        <v>1296</v>
      </c>
      <c r="B3" t="s">
        <v>104</v>
      </c>
      <c r="C3" t="s">
        <v>151</v>
      </c>
    </row>
    <row r="4" spans="1:3" x14ac:dyDescent="0.3">
      <c r="A4">
        <v>1293</v>
      </c>
      <c r="B4" t="s">
        <v>104</v>
      </c>
      <c r="C4" t="s">
        <v>152</v>
      </c>
    </row>
    <row r="5" spans="1:3" x14ac:dyDescent="0.3">
      <c r="A5">
        <v>1322</v>
      </c>
      <c r="B5" t="s">
        <v>104</v>
      </c>
      <c r="C5" t="s">
        <v>153</v>
      </c>
    </row>
    <row r="6" spans="1:3" x14ac:dyDescent="0.3">
      <c r="A6">
        <v>1310</v>
      </c>
      <c r="B6" t="s">
        <v>104</v>
      </c>
      <c r="C6" t="s">
        <v>154</v>
      </c>
    </row>
    <row r="7" spans="1:3" x14ac:dyDescent="0.3">
      <c r="A7">
        <v>1615</v>
      </c>
      <c r="B7" t="s">
        <v>5</v>
      </c>
      <c r="C7" t="s">
        <v>150</v>
      </c>
    </row>
    <row r="8" spans="1:3" x14ac:dyDescent="0.3">
      <c r="A8">
        <v>1621</v>
      </c>
      <c r="B8" t="s">
        <v>5</v>
      </c>
      <c r="C8" t="s">
        <v>151</v>
      </c>
    </row>
    <row r="9" spans="1:3" x14ac:dyDescent="0.3">
      <c r="A9">
        <v>1620</v>
      </c>
      <c r="B9" t="s">
        <v>5</v>
      </c>
      <c r="C9" t="s">
        <v>152</v>
      </c>
    </row>
    <row r="10" spans="1:3" x14ac:dyDescent="0.3">
      <c r="A10">
        <v>1609</v>
      </c>
      <c r="B10" t="s">
        <v>5</v>
      </c>
      <c r="C10" t="s">
        <v>153</v>
      </c>
    </row>
    <row r="11" spans="1:3" x14ac:dyDescent="0.3">
      <c r="A11">
        <v>1612</v>
      </c>
      <c r="B11" t="s">
        <v>5</v>
      </c>
      <c r="C11" t="s">
        <v>154</v>
      </c>
    </row>
    <row r="12" spans="1:3" x14ac:dyDescent="0.3">
      <c r="A12">
        <v>47</v>
      </c>
      <c r="B12" t="s">
        <v>6</v>
      </c>
      <c r="C12" t="s">
        <v>150</v>
      </c>
    </row>
    <row r="13" spans="1:3" x14ac:dyDescent="0.3">
      <c r="A13">
        <v>55</v>
      </c>
      <c r="B13" t="s">
        <v>6</v>
      </c>
      <c r="C13" t="s">
        <v>151</v>
      </c>
    </row>
    <row r="14" spans="1:3" x14ac:dyDescent="0.3">
      <c r="A14">
        <v>58</v>
      </c>
      <c r="B14" t="s">
        <v>6</v>
      </c>
      <c r="C14" t="s">
        <v>152</v>
      </c>
    </row>
    <row r="15" spans="1:3" x14ac:dyDescent="0.3">
      <c r="A15">
        <v>41</v>
      </c>
      <c r="B15" t="s">
        <v>6</v>
      </c>
      <c r="C15" t="s">
        <v>153</v>
      </c>
    </row>
    <row r="16" spans="1:3" x14ac:dyDescent="0.3">
      <c r="A16">
        <v>48</v>
      </c>
      <c r="B16" t="s">
        <v>6</v>
      </c>
      <c r="C16" t="s">
        <v>154</v>
      </c>
    </row>
    <row r="17" spans="1:3" x14ac:dyDescent="0.3">
      <c r="A17">
        <v>73</v>
      </c>
      <c r="B17" t="s">
        <v>7</v>
      </c>
      <c r="C17" t="s">
        <v>150</v>
      </c>
    </row>
    <row r="18" spans="1:3" x14ac:dyDescent="0.3">
      <c r="A18">
        <v>51</v>
      </c>
      <c r="B18" t="s">
        <v>7</v>
      </c>
      <c r="C18" t="s">
        <v>151</v>
      </c>
    </row>
    <row r="19" spans="1:3" x14ac:dyDescent="0.3">
      <c r="A19">
        <v>45</v>
      </c>
      <c r="B19" t="s">
        <v>7</v>
      </c>
      <c r="C19" t="s">
        <v>152</v>
      </c>
    </row>
    <row r="20" spans="1:3" x14ac:dyDescent="0.3">
      <c r="A20">
        <v>51</v>
      </c>
      <c r="B20" t="s">
        <v>7</v>
      </c>
      <c r="C20" t="s">
        <v>153</v>
      </c>
    </row>
    <row r="21" spans="1:3" x14ac:dyDescent="0.3">
      <c r="A21" s="2">
        <v>48</v>
      </c>
      <c r="B21" s="2" t="s">
        <v>7</v>
      </c>
      <c r="C21" s="2" t="s">
        <v>154</v>
      </c>
    </row>
    <row r="22" spans="1:3" x14ac:dyDescent="0.3">
      <c r="A22" s="2">
        <v>3</v>
      </c>
      <c r="B22" s="2" t="s">
        <v>128</v>
      </c>
      <c r="C22" s="2" t="s">
        <v>150</v>
      </c>
    </row>
    <row r="23" spans="1:3" x14ac:dyDescent="0.3">
      <c r="A23" s="2">
        <v>3</v>
      </c>
      <c r="B23" s="2" t="s">
        <v>128</v>
      </c>
      <c r="C23" s="2" t="s">
        <v>151</v>
      </c>
    </row>
    <row r="24" spans="1:3" x14ac:dyDescent="0.3">
      <c r="A24" s="2">
        <v>3</v>
      </c>
      <c r="B24" s="2" t="s">
        <v>128</v>
      </c>
      <c r="C24" s="2" t="s">
        <v>152</v>
      </c>
    </row>
    <row r="25" spans="1:3" x14ac:dyDescent="0.3">
      <c r="A25" s="2">
        <v>2</v>
      </c>
      <c r="B25" s="2" t="s">
        <v>128</v>
      </c>
      <c r="C25" s="2" t="s">
        <v>153</v>
      </c>
    </row>
    <row r="26" spans="1:3" x14ac:dyDescent="0.3">
      <c r="A26" s="2">
        <v>2</v>
      </c>
      <c r="B26" s="2" t="s">
        <v>128</v>
      </c>
      <c r="C26" s="2" t="s">
        <v>154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4.4" x14ac:dyDescent="0.3"/>
  <cols>
    <col min="1" max="1" width="21.6640625" bestFit="1" customWidth="1"/>
    <col min="2" max="2" width="8.5546875" bestFit="1" customWidth="1"/>
    <col min="3" max="3" width="14.88671875" bestFit="1" customWidth="1"/>
  </cols>
  <sheetData>
    <row r="1" spans="1:3" x14ac:dyDescent="0.3">
      <c r="A1" t="s">
        <v>105</v>
      </c>
      <c r="B1" t="s">
        <v>96</v>
      </c>
      <c r="C1" t="s">
        <v>106</v>
      </c>
    </row>
    <row r="2" spans="1:3" x14ac:dyDescent="0.3">
      <c r="A2" t="s">
        <v>107</v>
      </c>
      <c r="B2">
        <v>2821</v>
      </c>
      <c r="C2" t="s">
        <v>32</v>
      </c>
    </row>
    <row r="3" spans="1:3" x14ac:dyDescent="0.3">
      <c r="A3" t="s">
        <v>108</v>
      </c>
      <c r="B3">
        <v>11620</v>
      </c>
      <c r="C3" t="s">
        <v>32</v>
      </c>
    </row>
    <row r="4" spans="1:3" x14ac:dyDescent="0.3">
      <c r="A4" t="s">
        <v>109</v>
      </c>
      <c r="B4">
        <v>749</v>
      </c>
      <c r="C4" t="s">
        <v>32</v>
      </c>
    </row>
    <row r="5" spans="1:3" x14ac:dyDescent="0.3">
      <c r="A5" t="s">
        <v>28</v>
      </c>
      <c r="B5">
        <v>17907</v>
      </c>
      <c r="C5" t="s">
        <v>32</v>
      </c>
    </row>
    <row r="6" spans="1:3" x14ac:dyDescent="0.3">
      <c r="A6" t="s">
        <v>107</v>
      </c>
      <c r="B6">
        <v>84</v>
      </c>
      <c r="C6" t="s">
        <v>22</v>
      </c>
    </row>
    <row r="7" spans="1:3" x14ac:dyDescent="0.3">
      <c r="A7" t="s">
        <v>108</v>
      </c>
      <c r="B7">
        <v>141</v>
      </c>
      <c r="C7" t="s">
        <v>22</v>
      </c>
    </row>
    <row r="8" spans="1:3" x14ac:dyDescent="0.3">
      <c r="A8" t="s">
        <v>109</v>
      </c>
      <c r="B8">
        <v>37</v>
      </c>
      <c r="C8" t="s">
        <v>22</v>
      </c>
    </row>
    <row r="9" spans="1:3" x14ac:dyDescent="0.3">
      <c r="A9" t="s">
        <v>28</v>
      </c>
      <c r="B9">
        <v>194</v>
      </c>
      <c r="C9" t="s">
        <v>22</v>
      </c>
    </row>
    <row r="10" spans="1:3" x14ac:dyDescent="0.3">
      <c r="A10" t="s">
        <v>107</v>
      </c>
      <c r="B10">
        <v>193</v>
      </c>
      <c r="C10" t="s">
        <v>33</v>
      </c>
    </row>
    <row r="11" spans="1:3" x14ac:dyDescent="0.3">
      <c r="A11" t="s">
        <v>108</v>
      </c>
      <c r="B11">
        <v>1659</v>
      </c>
      <c r="C11" t="s">
        <v>33</v>
      </c>
    </row>
    <row r="12" spans="1:3" x14ac:dyDescent="0.3">
      <c r="A12" t="s">
        <v>109</v>
      </c>
      <c r="B12">
        <v>70</v>
      </c>
      <c r="C12" t="s">
        <v>33</v>
      </c>
    </row>
    <row r="13" spans="1:3" x14ac:dyDescent="0.3">
      <c r="A13" t="s">
        <v>28</v>
      </c>
      <c r="B13">
        <v>1285</v>
      </c>
      <c r="C13" t="s">
        <v>33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4.4" x14ac:dyDescent="0.3"/>
  <cols>
    <col min="1" max="1" width="8.5546875" bestFit="1" customWidth="1"/>
    <col min="2" max="2" width="76.44140625" bestFit="1" customWidth="1"/>
    <col min="3" max="3" width="18.88671875" bestFit="1" customWidth="1"/>
    <col min="4" max="4" width="5.33203125" bestFit="1" customWidth="1"/>
  </cols>
  <sheetData>
    <row r="1" spans="1:4" x14ac:dyDescent="0.3">
      <c r="A1" t="s">
        <v>96</v>
      </c>
      <c r="B1" t="s">
        <v>106</v>
      </c>
      <c r="C1" t="s">
        <v>94</v>
      </c>
      <c r="D1" t="s">
        <v>91</v>
      </c>
    </row>
    <row r="2" spans="1:4" x14ac:dyDescent="0.3">
      <c r="A2">
        <v>520</v>
      </c>
      <c r="B2" t="s">
        <v>129</v>
      </c>
      <c r="C2" t="s">
        <v>3</v>
      </c>
      <c r="D2">
        <v>1</v>
      </c>
    </row>
    <row r="3" spans="1:4" x14ac:dyDescent="0.3">
      <c r="A3">
        <v>625</v>
      </c>
      <c r="B3" t="s">
        <v>129</v>
      </c>
      <c r="C3" t="s">
        <v>74</v>
      </c>
      <c r="D3">
        <v>1</v>
      </c>
    </row>
    <row r="4" spans="1:4" x14ac:dyDescent="0.3">
      <c r="A4">
        <v>69</v>
      </c>
      <c r="B4" t="s">
        <v>155</v>
      </c>
      <c r="C4" t="s">
        <v>3</v>
      </c>
      <c r="D4">
        <v>2</v>
      </c>
    </row>
    <row r="5" spans="1:4" x14ac:dyDescent="0.3">
      <c r="A5">
        <v>134</v>
      </c>
      <c r="B5" t="s">
        <v>155</v>
      </c>
      <c r="C5" t="s">
        <v>74</v>
      </c>
      <c r="D5">
        <v>2</v>
      </c>
    </row>
    <row r="6" spans="1:4" x14ac:dyDescent="0.3">
      <c r="A6">
        <v>21</v>
      </c>
      <c r="B6" t="s">
        <v>156</v>
      </c>
      <c r="C6" t="s">
        <v>3</v>
      </c>
      <c r="D6">
        <v>3</v>
      </c>
    </row>
    <row r="7" spans="1:4" x14ac:dyDescent="0.3">
      <c r="A7">
        <v>30</v>
      </c>
      <c r="B7" t="s">
        <v>156</v>
      </c>
      <c r="C7" t="s">
        <v>74</v>
      </c>
      <c r="D7">
        <v>3</v>
      </c>
    </row>
    <row r="8" spans="1:4" x14ac:dyDescent="0.3">
      <c r="A8">
        <v>2</v>
      </c>
      <c r="B8" t="s">
        <v>157</v>
      </c>
      <c r="C8" t="s">
        <v>3</v>
      </c>
      <c r="D8">
        <v>4</v>
      </c>
    </row>
    <row r="9" spans="1:4" x14ac:dyDescent="0.3">
      <c r="A9">
        <v>4</v>
      </c>
      <c r="B9" t="s">
        <v>157</v>
      </c>
      <c r="C9" t="s">
        <v>74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4.4" x14ac:dyDescent="0.3"/>
  <cols>
    <col min="1" max="1" width="21.6640625" bestFit="1" customWidth="1"/>
    <col min="2" max="2" width="8.5546875" bestFit="1" customWidth="1"/>
    <col min="3" max="3" width="14.88671875" bestFit="1" customWidth="1"/>
  </cols>
  <sheetData>
    <row r="1" spans="1:3" x14ac:dyDescent="0.3">
      <c r="A1" t="s">
        <v>105</v>
      </c>
      <c r="B1" t="s">
        <v>96</v>
      </c>
      <c r="C1" t="s">
        <v>106</v>
      </c>
    </row>
    <row r="2" spans="1:3" x14ac:dyDescent="0.3">
      <c r="A2" t="s">
        <v>107</v>
      </c>
      <c r="B2">
        <v>9837</v>
      </c>
      <c r="C2" t="s">
        <v>32</v>
      </c>
    </row>
    <row r="3" spans="1:3" x14ac:dyDescent="0.3">
      <c r="A3" t="s">
        <v>108</v>
      </c>
      <c r="B3">
        <v>43826</v>
      </c>
      <c r="C3" t="s">
        <v>32</v>
      </c>
    </row>
    <row r="4" spans="1:3" x14ac:dyDescent="0.3">
      <c r="A4" t="s">
        <v>109</v>
      </c>
      <c r="B4">
        <v>2950</v>
      </c>
      <c r="C4" t="s">
        <v>32</v>
      </c>
    </row>
    <row r="5" spans="1:3" x14ac:dyDescent="0.3">
      <c r="A5" t="s">
        <v>28</v>
      </c>
      <c r="B5">
        <v>76500</v>
      </c>
      <c r="C5" t="s">
        <v>32</v>
      </c>
    </row>
    <row r="6" spans="1:3" x14ac:dyDescent="0.3">
      <c r="A6" t="s">
        <v>107</v>
      </c>
      <c r="B6">
        <v>291</v>
      </c>
      <c r="C6" t="s">
        <v>22</v>
      </c>
    </row>
    <row r="7" spans="1:3" x14ac:dyDescent="0.3">
      <c r="A7" t="s">
        <v>108</v>
      </c>
      <c r="B7">
        <v>490</v>
      </c>
      <c r="C7" t="s">
        <v>22</v>
      </c>
    </row>
    <row r="8" spans="1:3" x14ac:dyDescent="0.3">
      <c r="A8" t="s">
        <v>109</v>
      </c>
      <c r="B8">
        <v>140</v>
      </c>
      <c r="C8" t="s">
        <v>22</v>
      </c>
    </row>
    <row r="9" spans="1:3" x14ac:dyDescent="0.3">
      <c r="A9" t="s">
        <v>28</v>
      </c>
      <c r="B9">
        <v>771</v>
      </c>
      <c r="C9" t="s">
        <v>22</v>
      </c>
    </row>
    <row r="10" spans="1:3" x14ac:dyDescent="0.3">
      <c r="A10" t="s">
        <v>107</v>
      </c>
      <c r="B10">
        <v>773</v>
      </c>
      <c r="C10" t="s">
        <v>33</v>
      </c>
    </row>
    <row r="11" spans="1:3" x14ac:dyDescent="0.3">
      <c r="A11" t="s">
        <v>108</v>
      </c>
      <c r="B11">
        <v>5306</v>
      </c>
      <c r="C11" t="s">
        <v>33</v>
      </c>
    </row>
    <row r="12" spans="1:3" x14ac:dyDescent="0.3">
      <c r="A12" t="s">
        <v>109</v>
      </c>
      <c r="B12">
        <v>305</v>
      </c>
      <c r="C12" t="s">
        <v>33</v>
      </c>
    </row>
    <row r="13" spans="1:3" x14ac:dyDescent="0.3">
      <c r="A13" t="s">
        <v>28</v>
      </c>
      <c r="B13">
        <v>5892</v>
      </c>
      <c r="C13" t="s">
        <v>33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4.4" x14ac:dyDescent="0.3"/>
  <cols>
    <col min="1" max="1" width="8.5546875" bestFit="1" customWidth="1"/>
    <col min="2" max="2" width="76.44140625" bestFit="1" customWidth="1"/>
    <col min="3" max="3" width="18.88671875" bestFit="1" customWidth="1"/>
    <col min="4" max="4" width="5.33203125" bestFit="1" customWidth="1"/>
  </cols>
  <sheetData>
    <row r="1" spans="1:4" x14ac:dyDescent="0.3">
      <c r="A1" t="s">
        <v>96</v>
      </c>
      <c r="B1" t="s">
        <v>106</v>
      </c>
      <c r="C1" t="s">
        <v>94</v>
      </c>
      <c r="D1" t="s">
        <v>91</v>
      </c>
    </row>
    <row r="2" spans="1:4" x14ac:dyDescent="0.3">
      <c r="A2">
        <v>2474</v>
      </c>
      <c r="B2" t="s">
        <v>129</v>
      </c>
      <c r="C2" t="s">
        <v>3</v>
      </c>
      <c r="D2">
        <v>1</v>
      </c>
    </row>
    <row r="3" spans="1:4" x14ac:dyDescent="0.3">
      <c r="A3">
        <v>2694</v>
      </c>
      <c r="B3" t="s">
        <v>129</v>
      </c>
      <c r="C3" t="s">
        <v>74</v>
      </c>
      <c r="D3">
        <v>1</v>
      </c>
    </row>
    <row r="4" spans="1:4" x14ac:dyDescent="0.3">
      <c r="A4">
        <v>300</v>
      </c>
      <c r="B4" t="s">
        <v>155</v>
      </c>
      <c r="C4" t="s">
        <v>3</v>
      </c>
      <c r="D4">
        <v>2</v>
      </c>
    </row>
    <row r="5" spans="1:4" x14ac:dyDescent="0.3">
      <c r="A5">
        <v>532</v>
      </c>
      <c r="B5" t="s">
        <v>155</v>
      </c>
      <c r="C5" t="s">
        <v>74</v>
      </c>
      <c r="D5">
        <v>2</v>
      </c>
    </row>
    <row r="6" spans="1:4" x14ac:dyDescent="0.3">
      <c r="A6">
        <v>100</v>
      </c>
      <c r="B6" t="s">
        <v>156</v>
      </c>
      <c r="C6" t="s">
        <v>3</v>
      </c>
      <c r="D6">
        <v>3</v>
      </c>
    </row>
    <row r="7" spans="1:4" x14ac:dyDescent="0.3">
      <c r="A7">
        <v>124</v>
      </c>
      <c r="B7" t="s">
        <v>156</v>
      </c>
      <c r="C7" t="s">
        <v>74</v>
      </c>
      <c r="D7">
        <v>3</v>
      </c>
    </row>
    <row r="8" spans="1:4" x14ac:dyDescent="0.3">
      <c r="A8">
        <v>9</v>
      </c>
      <c r="B8" t="s">
        <v>157</v>
      </c>
      <c r="C8" t="s">
        <v>3</v>
      </c>
      <c r="D8">
        <v>4</v>
      </c>
    </row>
    <row r="9" spans="1:4" x14ac:dyDescent="0.3">
      <c r="A9">
        <v>10</v>
      </c>
      <c r="B9" t="s">
        <v>157</v>
      </c>
      <c r="C9" t="s">
        <v>74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4.4" x14ac:dyDescent="0.3"/>
  <cols>
    <col min="1" max="1" width="5.33203125" bestFit="1" customWidth="1"/>
    <col min="2" max="2" width="41.109375" bestFit="1" customWidth="1"/>
    <col min="3" max="3" width="8.5546875" bestFit="1" customWidth="1"/>
    <col min="4" max="4" width="41.33203125" bestFit="1" customWidth="1"/>
    <col min="5" max="5" width="10" bestFit="1" customWidth="1"/>
  </cols>
  <sheetData>
    <row r="1" spans="1:5" x14ac:dyDescent="0.3">
      <c r="A1" t="s">
        <v>91</v>
      </c>
      <c r="B1" t="s">
        <v>2</v>
      </c>
      <c r="C1" t="s">
        <v>96</v>
      </c>
      <c r="D1" t="s">
        <v>106</v>
      </c>
      <c r="E1" t="s">
        <v>110</v>
      </c>
    </row>
    <row r="2" spans="1:5" x14ac:dyDescent="0.3">
      <c r="A2">
        <v>1</v>
      </c>
      <c r="B2" t="s">
        <v>32</v>
      </c>
      <c r="C2">
        <v>4596</v>
      </c>
      <c r="D2" t="s">
        <v>111</v>
      </c>
      <c r="E2">
        <v>1</v>
      </c>
    </row>
    <row r="3" spans="1:5" x14ac:dyDescent="0.3">
      <c r="A3">
        <v>2</v>
      </c>
      <c r="B3" t="s">
        <v>33</v>
      </c>
      <c r="C3">
        <v>267</v>
      </c>
      <c r="D3" t="s">
        <v>111</v>
      </c>
      <c r="E3">
        <v>1</v>
      </c>
    </row>
    <row r="4" spans="1:5" x14ac:dyDescent="0.3">
      <c r="A4">
        <v>3</v>
      </c>
      <c r="B4" t="s">
        <v>34</v>
      </c>
      <c r="C4">
        <v>166</v>
      </c>
      <c r="D4" t="s">
        <v>111</v>
      </c>
      <c r="E4">
        <v>1</v>
      </c>
    </row>
    <row r="5" spans="1:5" x14ac:dyDescent="0.3">
      <c r="A5">
        <v>4</v>
      </c>
      <c r="B5" t="s">
        <v>35</v>
      </c>
      <c r="C5">
        <v>2</v>
      </c>
      <c r="D5" t="s">
        <v>111</v>
      </c>
      <c r="E5">
        <v>1</v>
      </c>
    </row>
    <row r="6" spans="1:5" x14ac:dyDescent="0.3">
      <c r="A6">
        <v>5</v>
      </c>
      <c r="B6" t="s">
        <v>36</v>
      </c>
      <c r="C6">
        <v>0</v>
      </c>
      <c r="D6" t="s">
        <v>111</v>
      </c>
      <c r="E6">
        <v>1</v>
      </c>
    </row>
    <row r="7" spans="1:5" x14ac:dyDescent="0.3">
      <c r="A7">
        <v>6</v>
      </c>
      <c r="B7" t="s">
        <v>44</v>
      </c>
      <c r="C7">
        <v>2</v>
      </c>
      <c r="D7" t="s">
        <v>111</v>
      </c>
      <c r="E7">
        <v>1</v>
      </c>
    </row>
    <row r="8" spans="1:5" x14ac:dyDescent="0.3">
      <c r="A8">
        <v>7</v>
      </c>
      <c r="B8" t="s">
        <v>112</v>
      </c>
      <c r="C8">
        <v>0</v>
      </c>
      <c r="D8" t="s">
        <v>111</v>
      </c>
      <c r="E8">
        <v>1</v>
      </c>
    </row>
    <row r="9" spans="1:5" x14ac:dyDescent="0.3">
      <c r="A9">
        <v>8</v>
      </c>
      <c r="B9" t="s">
        <v>4</v>
      </c>
      <c r="C9">
        <v>0</v>
      </c>
      <c r="D9" t="s">
        <v>111</v>
      </c>
      <c r="E9">
        <v>1</v>
      </c>
    </row>
    <row r="10" spans="1:5" x14ac:dyDescent="0.3">
      <c r="A10">
        <v>9</v>
      </c>
      <c r="B10" t="s">
        <v>37</v>
      </c>
      <c r="C10">
        <v>10</v>
      </c>
      <c r="D10" t="s">
        <v>111</v>
      </c>
      <c r="E10">
        <v>1</v>
      </c>
    </row>
    <row r="11" spans="1:5" x14ac:dyDescent="0.3">
      <c r="A11">
        <v>10</v>
      </c>
      <c r="B11" t="s">
        <v>38</v>
      </c>
      <c r="C11">
        <v>0</v>
      </c>
      <c r="D11" t="s">
        <v>111</v>
      </c>
      <c r="E11">
        <v>1</v>
      </c>
    </row>
    <row r="12" spans="1:5" x14ac:dyDescent="0.3">
      <c r="A12">
        <v>11</v>
      </c>
      <c r="B12" t="s">
        <v>39</v>
      </c>
      <c r="C12">
        <v>784</v>
      </c>
      <c r="D12" t="s">
        <v>111</v>
      </c>
      <c r="E12">
        <v>1</v>
      </c>
    </row>
    <row r="13" spans="1:5" x14ac:dyDescent="0.3">
      <c r="A13">
        <v>12</v>
      </c>
      <c r="B13" t="s">
        <v>40</v>
      </c>
      <c r="C13">
        <v>0</v>
      </c>
      <c r="D13" t="s">
        <v>111</v>
      </c>
      <c r="E13">
        <v>1</v>
      </c>
    </row>
    <row r="14" spans="1:5" x14ac:dyDescent="0.3">
      <c r="A14">
        <v>13</v>
      </c>
      <c r="B14" t="s">
        <v>10</v>
      </c>
      <c r="C14">
        <v>8</v>
      </c>
      <c r="D14" t="s">
        <v>111</v>
      </c>
      <c r="E14">
        <v>1</v>
      </c>
    </row>
    <row r="15" spans="1:5" x14ac:dyDescent="0.3">
      <c r="A15">
        <v>14</v>
      </c>
      <c r="B15" t="s">
        <v>41</v>
      </c>
      <c r="C15">
        <v>3</v>
      </c>
      <c r="D15" t="s">
        <v>111</v>
      </c>
      <c r="E15">
        <v>1</v>
      </c>
    </row>
    <row r="16" spans="1:5" x14ac:dyDescent="0.3">
      <c r="A16">
        <v>15</v>
      </c>
      <c r="B16" t="s">
        <v>42</v>
      </c>
      <c r="C16">
        <v>0</v>
      </c>
      <c r="D16" t="s">
        <v>111</v>
      </c>
      <c r="E16">
        <v>1</v>
      </c>
    </row>
    <row r="17" spans="1:5" x14ac:dyDescent="0.3">
      <c r="A17">
        <v>16</v>
      </c>
      <c r="B17" t="s">
        <v>43</v>
      </c>
      <c r="C17">
        <v>1</v>
      </c>
      <c r="D17" t="s">
        <v>111</v>
      </c>
      <c r="E17">
        <v>1</v>
      </c>
    </row>
    <row r="18" spans="1:5" x14ac:dyDescent="0.3">
      <c r="A18">
        <v>1</v>
      </c>
      <c r="B18" t="s">
        <v>32</v>
      </c>
      <c r="C18">
        <v>360</v>
      </c>
      <c r="D18" t="s">
        <v>11</v>
      </c>
      <c r="E18">
        <v>2</v>
      </c>
    </row>
    <row r="19" spans="1:5" x14ac:dyDescent="0.3">
      <c r="A19">
        <v>2</v>
      </c>
      <c r="B19" t="s">
        <v>33</v>
      </c>
      <c r="C19">
        <v>50</v>
      </c>
      <c r="D19" t="s">
        <v>11</v>
      </c>
      <c r="E19">
        <v>2</v>
      </c>
    </row>
    <row r="20" spans="1:5" x14ac:dyDescent="0.3">
      <c r="A20">
        <v>3</v>
      </c>
      <c r="B20" t="s">
        <v>34</v>
      </c>
      <c r="C20">
        <v>8</v>
      </c>
      <c r="D20" t="s">
        <v>11</v>
      </c>
      <c r="E20">
        <v>2</v>
      </c>
    </row>
    <row r="21" spans="1:5" x14ac:dyDescent="0.3">
      <c r="A21">
        <v>4</v>
      </c>
      <c r="B21" t="s">
        <v>35</v>
      </c>
      <c r="C21">
        <v>0</v>
      </c>
      <c r="D21" t="s">
        <v>11</v>
      </c>
      <c r="E21">
        <v>2</v>
      </c>
    </row>
    <row r="22" spans="1:5" x14ac:dyDescent="0.3">
      <c r="A22">
        <v>5</v>
      </c>
      <c r="B22" t="s">
        <v>36</v>
      </c>
      <c r="C22">
        <v>0</v>
      </c>
      <c r="D22" t="s">
        <v>11</v>
      </c>
      <c r="E22">
        <v>2</v>
      </c>
    </row>
    <row r="23" spans="1:5" x14ac:dyDescent="0.3">
      <c r="A23">
        <v>6</v>
      </c>
      <c r="B23" t="s">
        <v>44</v>
      </c>
      <c r="C23">
        <v>0</v>
      </c>
      <c r="D23" t="s">
        <v>11</v>
      </c>
      <c r="E23">
        <v>2</v>
      </c>
    </row>
    <row r="24" spans="1:5" x14ac:dyDescent="0.3">
      <c r="A24">
        <v>7</v>
      </c>
      <c r="B24" t="s">
        <v>112</v>
      </c>
      <c r="C24">
        <v>0</v>
      </c>
      <c r="D24" t="s">
        <v>11</v>
      </c>
      <c r="E24">
        <v>2</v>
      </c>
    </row>
    <row r="25" spans="1:5" x14ac:dyDescent="0.3">
      <c r="A25">
        <v>8</v>
      </c>
      <c r="B25" t="s">
        <v>4</v>
      </c>
      <c r="C25">
        <v>0</v>
      </c>
      <c r="D25" t="s">
        <v>11</v>
      </c>
      <c r="E25">
        <v>2</v>
      </c>
    </row>
    <row r="26" spans="1:5" x14ac:dyDescent="0.3">
      <c r="A26">
        <v>9</v>
      </c>
      <c r="B26" t="s">
        <v>37</v>
      </c>
      <c r="C26">
        <v>3</v>
      </c>
      <c r="D26" t="s">
        <v>11</v>
      </c>
      <c r="E26">
        <v>2</v>
      </c>
    </row>
    <row r="27" spans="1:5" x14ac:dyDescent="0.3">
      <c r="A27">
        <v>10</v>
      </c>
      <c r="B27" t="s">
        <v>38</v>
      </c>
      <c r="C27">
        <v>0</v>
      </c>
      <c r="D27" t="s">
        <v>11</v>
      </c>
      <c r="E27">
        <v>2</v>
      </c>
    </row>
    <row r="28" spans="1:5" x14ac:dyDescent="0.3">
      <c r="A28">
        <v>11</v>
      </c>
      <c r="B28" t="s">
        <v>39</v>
      </c>
      <c r="C28">
        <v>236</v>
      </c>
      <c r="D28" t="s">
        <v>11</v>
      </c>
      <c r="E28">
        <v>2</v>
      </c>
    </row>
    <row r="29" spans="1:5" x14ac:dyDescent="0.3">
      <c r="A29">
        <v>12</v>
      </c>
      <c r="B29" t="s">
        <v>40</v>
      </c>
      <c r="C29">
        <v>0</v>
      </c>
      <c r="D29" t="s">
        <v>11</v>
      </c>
      <c r="E29">
        <v>2</v>
      </c>
    </row>
    <row r="30" spans="1:5" x14ac:dyDescent="0.3">
      <c r="A30">
        <v>13</v>
      </c>
      <c r="B30" t="s">
        <v>10</v>
      </c>
      <c r="C30">
        <v>0</v>
      </c>
      <c r="D30" t="s">
        <v>11</v>
      </c>
      <c r="E30">
        <v>2</v>
      </c>
    </row>
    <row r="31" spans="1:5" x14ac:dyDescent="0.3">
      <c r="A31">
        <v>14</v>
      </c>
      <c r="B31" t="s">
        <v>41</v>
      </c>
      <c r="C31">
        <v>6</v>
      </c>
      <c r="D31" t="s">
        <v>11</v>
      </c>
      <c r="E31">
        <v>2</v>
      </c>
    </row>
    <row r="32" spans="1:5" x14ac:dyDescent="0.3">
      <c r="A32">
        <v>15</v>
      </c>
      <c r="B32" t="s">
        <v>42</v>
      </c>
      <c r="C32">
        <v>0</v>
      </c>
      <c r="D32" t="s">
        <v>11</v>
      </c>
      <c r="E32">
        <v>2</v>
      </c>
    </row>
    <row r="33" spans="1:5" x14ac:dyDescent="0.3">
      <c r="A33">
        <v>16</v>
      </c>
      <c r="B33" t="s">
        <v>43</v>
      </c>
      <c r="C33">
        <v>0</v>
      </c>
      <c r="D33" t="s">
        <v>11</v>
      </c>
      <c r="E33">
        <v>2</v>
      </c>
    </row>
    <row r="34" spans="1:5" x14ac:dyDescent="0.3">
      <c r="A34">
        <v>1</v>
      </c>
      <c r="B34" t="s">
        <v>32</v>
      </c>
      <c r="C34">
        <v>151</v>
      </c>
      <c r="D34" t="s">
        <v>90</v>
      </c>
      <c r="E34">
        <v>3</v>
      </c>
    </row>
    <row r="35" spans="1:5" x14ac:dyDescent="0.3">
      <c r="A35">
        <v>2</v>
      </c>
      <c r="B35" t="s">
        <v>33</v>
      </c>
      <c r="C35">
        <v>18</v>
      </c>
      <c r="D35" t="s">
        <v>90</v>
      </c>
      <c r="E35">
        <v>3</v>
      </c>
    </row>
    <row r="36" spans="1:5" x14ac:dyDescent="0.3">
      <c r="A36">
        <v>3</v>
      </c>
      <c r="B36" t="s">
        <v>34</v>
      </c>
      <c r="C36">
        <v>6</v>
      </c>
      <c r="D36" t="s">
        <v>90</v>
      </c>
      <c r="E36">
        <v>3</v>
      </c>
    </row>
    <row r="37" spans="1:5" x14ac:dyDescent="0.3">
      <c r="A37">
        <v>4</v>
      </c>
      <c r="B37" t="s">
        <v>35</v>
      </c>
      <c r="C37">
        <v>0</v>
      </c>
      <c r="D37" t="s">
        <v>90</v>
      </c>
      <c r="E37">
        <v>3</v>
      </c>
    </row>
    <row r="38" spans="1:5" x14ac:dyDescent="0.3">
      <c r="A38">
        <v>5</v>
      </c>
      <c r="B38" t="s">
        <v>36</v>
      </c>
      <c r="C38">
        <v>0</v>
      </c>
      <c r="D38" t="s">
        <v>90</v>
      </c>
      <c r="E38">
        <v>3</v>
      </c>
    </row>
    <row r="39" spans="1:5" x14ac:dyDescent="0.3">
      <c r="A39">
        <v>6</v>
      </c>
      <c r="B39" t="s">
        <v>44</v>
      </c>
      <c r="C39">
        <v>0</v>
      </c>
      <c r="D39" t="s">
        <v>90</v>
      </c>
      <c r="E39">
        <v>3</v>
      </c>
    </row>
    <row r="40" spans="1:5" x14ac:dyDescent="0.3">
      <c r="A40">
        <v>7</v>
      </c>
      <c r="B40" t="s">
        <v>112</v>
      </c>
      <c r="C40">
        <v>0</v>
      </c>
      <c r="D40" t="s">
        <v>90</v>
      </c>
      <c r="E40">
        <v>3</v>
      </c>
    </row>
    <row r="41" spans="1:5" x14ac:dyDescent="0.3">
      <c r="A41">
        <v>8</v>
      </c>
      <c r="B41" t="s">
        <v>4</v>
      </c>
      <c r="C41">
        <v>0</v>
      </c>
      <c r="D41" t="s">
        <v>90</v>
      </c>
      <c r="E41">
        <v>3</v>
      </c>
    </row>
    <row r="42" spans="1:5" x14ac:dyDescent="0.3">
      <c r="A42">
        <v>9</v>
      </c>
      <c r="B42" t="s">
        <v>37</v>
      </c>
      <c r="C42">
        <v>0</v>
      </c>
      <c r="D42" t="s">
        <v>90</v>
      </c>
      <c r="E42">
        <v>3</v>
      </c>
    </row>
    <row r="43" spans="1:5" x14ac:dyDescent="0.3">
      <c r="A43">
        <v>10</v>
      </c>
      <c r="B43" t="s">
        <v>38</v>
      </c>
      <c r="C43">
        <v>0</v>
      </c>
      <c r="D43" t="s">
        <v>90</v>
      </c>
      <c r="E43">
        <v>3</v>
      </c>
    </row>
    <row r="44" spans="1:5" x14ac:dyDescent="0.3">
      <c r="A44">
        <v>11</v>
      </c>
      <c r="B44" t="s">
        <v>39</v>
      </c>
      <c r="C44">
        <v>9</v>
      </c>
      <c r="D44" t="s">
        <v>90</v>
      </c>
      <c r="E44">
        <v>3</v>
      </c>
    </row>
    <row r="45" spans="1:5" x14ac:dyDescent="0.3">
      <c r="A45">
        <v>12</v>
      </c>
      <c r="B45" t="s">
        <v>40</v>
      </c>
      <c r="C45">
        <v>0</v>
      </c>
      <c r="D45" t="s">
        <v>90</v>
      </c>
      <c r="E45">
        <v>3</v>
      </c>
    </row>
    <row r="46" spans="1:5" x14ac:dyDescent="0.3">
      <c r="A46">
        <v>13</v>
      </c>
      <c r="B46" t="s">
        <v>10</v>
      </c>
      <c r="C46">
        <v>0</v>
      </c>
      <c r="D46" t="s">
        <v>90</v>
      </c>
      <c r="E46">
        <v>3</v>
      </c>
    </row>
    <row r="47" spans="1:5" x14ac:dyDescent="0.3">
      <c r="A47">
        <v>14</v>
      </c>
      <c r="B47" t="s">
        <v>41</v>
      </c>
      <c r="C47">
        <v>0</v>
      </c>
      <c r="D47" t="s">
        <v>90</v>
      </c>
      <c r="E47">
        <v>3</v>
      </c>
    </row>
    <row r="48" spans="1:5" x14ac:dyDescent="0.3">
      <c r="A48">
        <v>15</v>
      </c>
      <c r="B48" t="s">
        <v>42</v>
      </c>
      <c r="C48">
        <v>0</v>
      </c>
      <c r="D48" t="s">
        <v>90</v>
      </c>
      <c r="E48">
        <v>3</v>
      </c>
    </row>
    <row r="49" spans="1:5" x14ac:dyDescent="0.3">
      <c r="A49">
        <v>16</v>
      </c>
      <c r="B49" t="s">
        <v>43</v>
      </c>
      <c r="C49">
        <v>0</v>
      </c>
      <c r="D49" t="s">
        <v>90</v>
      </c>
      <c r="E49">
        <v>3</v>
      </c>
    </row>
    <row r="50" spans="1:5" x14ac:dyDescent="0.3">
      <c r="A50">
        <v>1</v>
      </c>
      <c r="B50" t="s">
        <v>32</v>
      </c>
      <c r="C50">
        <v>202</v>
      </c>
      <c r="D50" t="s">
        <v>81</v>
      </c>
      <c r="E50">
        <v>4</v>
      </c>
    </row>
    <row r="51" spans="1:5" x14ac:dyDescent="0.3">
      <c r="A51">
        <v>2</v>
      </c>
      <c r="B51" t="s">
        <v>33</v>
      </c>
      <c r="C51">
        <v>16</v>
      </c>
      <c r="D51" t="s">
        <v>81</v>
      </c>
      <c r="E51">
        <v>4</v>
      </c>
    </row>
    <row r="52" spans="1:5" x14ac:dyDescent="0.3">
      <c r="A52">
        <v>3</v>
      </c>
      <c r="B52" t="s">
        <v>34</v>
      </c>
      <c r="C52">
        <v>45</v>
      </c>
      <c r="D52" t="s">
        <v>81</v>
      </c>
      <c r="E52">
        <v>4</v>
      </c>
    </row>
    <row r="53" spans="1:5" x14ac:dyDescent="0.3">
      <c r="A53">
        <v>4</v>
      </c>
      <c r="B53" t="s">
        <v>35</v>
      </c>
      <c r="C53">
        <v>0</v>
      </c>
      <c r="D53" t="s">
        <v>81</v>
      </c>
      <c r="E53">
        <v>4</v>
      </c>
    </row>
    <row r="54" spans="1:5" x14ac:dyDescent="0.3">
      <c r="A54">
        <v>5</v>
      </c>
      <c r="B54" t="s">
        <v>36</v>
      </c>
      <c r="C54">
        <v>0</v>
      </c>
      <c r="D54" t="s">
        <v>81</v>
      </c>
      <c r="E54">
        <v>4</v>
      </c>
    </row>
    <row r="55" spans="1:5" x14ac:dyDescent="0.3">
      <c r="A55">
        <v>6</v>
      </c>
      <c r="B55" t="s">
        <v>44</v>
      </c>
      <c r="C55">
        <v>0</v>
      </c>
      <c r="D55" t="s">
        <v>81</v>
      </c>
      <c r="E55">
        <v>4</v>
      </c>
    </row>
    <row r="56" spans="1:5" x14ac:dyDescent="0.3">
      <c r="A56">
        <v>7</v>
      </c>
      <c r="B56" t="s">
        <v>112</v>
      </c>
      <c r="C56">
        <v>0</v>
      </c>
      <c r="D56" t="s">
        <v>81</v>
      </c>
      <c r="E56">
        <v>4</v>
      </c>
    </row>
    <row r="57" spans="1:5" x14ac:dyDescent="0.3">
      <c r="A57">
        <v>8</v>
      </c>
      <c r="B57" t="s">
        <v>4</v>
      </c>
      <c r="C57">
        <v>0</v>
      </c>
      <c r="D57" t="s">
        <v>81</v>
      </c>
      <c r="E57">
        <v>4</v>
      </c>
    </row>
    <row r="58" spans="1:5" x14ac:dyDescent="0.3">
      <c r="A58">
        <v>9</v>
      </c>
      <c r="B58" t="s">
        <v>37</v>
      </c>
      <c r="C58">
        <v>3</v>
      </c>
      <c r="D58" t="s">
        <v>81</v>
      </c>
      <c r="E58">
        <v>4</v>
      </c>
    </row>
    <row r="59" spans="1:5" x14ac:dyDescent="0.3">
      <c r="A59">
        <v>10</v>
      </c>
      <c r="B59" t="s">
        <v>38</v>
      </c>
      <c r="C59">
        <v>0</v>
      </c>
      <c r="D59" t="s">
        <v>81</v>
      </c>
      <c r="E59">
        <v>4</v>
      </c>
    </row>
    <row r="60" spans="1:5" x14ac:dyDescent="0.3">
      <c r="A60">
        <v>11</v>
      </c>
      <c r="B60" t="s">
        <v>39</v>
      </c>
      <c r="C60">
        <v>49</v>
      </c>
      <c r="D60" t="s">
        <v>81</v>
      </c>
      <c r="E60">
        <v>4</v>
      </c>
    </row>
    <row r="61" spans="1:5" x14ac:dyDescent="0.3">
      <c r="A61">
        <v>12</v>
      </c>
      <c r="B61" t="s">
        <v>40</v>
      </c>
      <c r="C61">
        <v>0</v>
      </c>
      <c r="D61" t="s">
        <v>81</v>
      </c>
      <c r="E61">
        <v>4</v>
      </c>
    </row>
    <row r="62" spans="1:5" x14ac:dyDescent="0.3">
      <c r="A62">
        <v>13</v>
      </c>
      <c r="B62" t="s">
        <v>10</v>
      </c>
      <c r="C62">
        <v>0</v>
      </c>
      <c r="D62" t="s">
        <v>81</v>
      </c>
      <c r="E62">
        <v>4</v>
      </c>
    </row>
    <row r="63" spans="1:5" x14ac:dyDescent="0.3">
      <c r="A63">
        <v>14</v>
      </c>
      <c r="B63" t="s">
        <v>41</v>
      </c>
      <c r="C63">
        <v>0</v>
      </c>
      <c r="D63" t="s">
        <v>81</v>
      </c>
      <c r="E63">
        <v>4</v>
      </c>
    </row>
    <row r="64" spans="1:5" x14ac:dyDescent="0.3">
      <c r="A64">
        <v>15</v>
      </c>
      <c r="B64" t="s">
        <v>42</v>
      </c>
      <c r="C64">
        <v>0</v>
      </c>
      <c r="D64" t="s">
        <v>81</v>
      </c>
      <c r="E64">
        <v>4</v>
      </c>
    </row>
    <row r="65" spans="1:5" x14ac:dyDescent="0.3">
      <c r="A65">
        <v>16</v>
      </c>
      <c r="B65" t="s">
        <v>43</v>
      </c>
      <c r="C65">
        <v>0</v>
      </c>
      <c r="D65" t="s">
        <v>81</v>
      </c>
      <c r="E65">
        <v>4</v>
      </c>
    </row>
    <row r="66" spans="1:5" x14ac:dyDescent="0.3">
      <c r="A66">
        <v>1</v>
      </c>
      <c r="B66" t="s">
        <v>32</v>
      </c>
      <c r="C66">
        <v>13</v>
      </c>
      <c r="D66" t="s">
        <v>113</v>
      </c>
      <c r="E66">
        <v>5</v>
      </c>
    </row>
    <row r="67" spans="1:5" x14ac:dyDescent="0.3">
      <c r="A67">
        <v>2</v>
      </c>
      <c r="B67" t="s">
        <v>33</v>
      </c>
      <c r="C67">
        <v>6</v>
      </c>
      <c r="D67" t="s">
        <v>113</v>
      </c>
      <c r="E67">
        <v>5</v>
      </c>
    </row>
    <row r="68" spans="1:5" x14ac:dyDescent="0.3">
      <c r="A68">
        <v>3</v>
      </c>
      <c r="B68" t="s">
        <v>34</v>
      </c>
      <c r="C68">
        <v>0</v>
      </c>
      <c r="D68" t="s">
        <v>113</v>
      </c>
      <c r="E68">
        <v>5</v>
      </c>
    </row>
    <row r="69" spans="1:5" x14ac:dyDescent="0.3">
      <c r="A69">
        <v>4</v>
      </c>
      <c r="B69" t="s">
        <v>35</v>
      </c>
      <c r="C69">
        <v>0</v>
      </c>
      <c r="D69" t="s">
        <v>113</v>
      </c>
      <c r="E69">
        <v>5</v>
      </c>
    </row>
    <row r="70" spans="1:5" x14ac:dyDescent="0.3">
      <c r="A70">
        <v>5</v>
      </c>
      <c r="B70" t="s">
        <v>36</v>
      </c>
      <c r="C70">
        <v>0</v>
      </c>
      <c r="D70" t="s">
        <v>113</v>
      </c>
      <c r="E70">
        <v>5</v>
      </c>
    </row>
    <row r="71" spans="1:5" x14ac:dyDescent="0.3">
      <c r="A71">
        <v>6</v>
      </c>
      <c r="B71" t="s">
        <v>44</v>
      </c>
      <c r="C71">
        <v>0</v>
      </c>
      <c r="D71" t="s">
        <v>113</v>
      </c>
      <c r="E71">
        <v>5</v>
      </c>
    </row>
    <row r="72" spans="1:5" x14ac:dyDescent="0.3">
      <c r="A72">
        <v>7</v>
      </c>
      <c r="B72" t="s">
        <v>112</v>
      </c>
      <c r="C72">
        <v>0</v>
      </c>
      <c r="D72" t="s">
        <v>113</v>
      </c>
      <c r="E72">
        <v>5</v>
      </c>
    </row>
    <row r="73" spans="1:5" x14ac:dyDescent="0.3">
      <c r="A73">
        <v>8</v>
      </c>
      <c r="B73" t="s">
        <v>4</v>
      </c>
      <c r="C73">
        <v>0</v>
      </c>
      <c r="D73" t="s">
        <v>113</v>
      </c>
      <c r="E73">
        <v>5</v>
      </c>
    </row>
    <row r="74" spans="1:5" x14ac:dyDescent="0.3">
      <c r="A74">
        <v>9</v>
      </c>
      <c r="B74" t="s">
        <v>37</v>
      </c>
      <c r="C74">
        <v>0</v>
      </c>
      <c r="D74" t="s">
        <v>113</v>
      </c>
      <c r="E74">
        <v>5</v>
      </c>
    </row>
    <row r="75" spans="1:5" x14ac:dyDescent="0.3">
      <c r="A75">
        <v>10</v>
      </c>
      <c r="B75" t="s">
        <v>38</v>
      </c>
      <c r="C75">
        <v>0</v>
      </c>
      <c r="D75" t="s">
        <v>113</v>
      </c>
      <c r="E75">
        <v>5</v>
      </c>
    </row>
    <row r="76" spans="1:5" x14ac:dyDescent="0.3">
      <c r="A76">
        <v>11</v>
      </c>
      <c r="B76" t="s">
        <v>39</v>
      </c>
      <c r="C76">
        <v>67</v>
      </c>
      <c r="D76" t="s">
        <v>113</v>
      </c>
      <c r="E76">
        <v>5</v>
      </c>
    </row>
    <row r="77" spans="1:5" x14ac:dyDescent="0.3">
      <c r="A77">
        <v>12</v>
      </c>
      <c r="B77" t="s">
        <v>40</v>
      </c>
      <c r="C77">
        <v>0</v>
      </c>
      <c r="D77" t="s">
        <v>113</v>
      </c>
      <c r="E77">
        <v>5</v>
      </c>
    </row>
    <row r="78" spans="1:5" x14ac:dyDescent="0.3">
      <c r="A78">
        <v>13</v>
      </c>
      <c r="B78" t="s">
        <v>10</v>
      </c>
      <c r="C78">
        <v>0</v>
      </c>
      <c r="D78" t="s">
        <v>113</v>
      </c>
      <c r="E78">
        <v>5</v>
      </c>
    </row>
    <row r="79" spans="1:5" x14ac:dyDescent="0.3">
      <c r="A79">
        <v>14</v>
      </c>
      <c r="B79" t="s">
        <v>41</v>
      </c>
      <c r="C79">
        <v>1</v>
      </c>
      <c r="D79" t="s">
        <v>113</v>
      </c>
      <c r="E79">
        <v>5</v>
      </c>
    </row>
    <row r="80" spans="1:5" x14ac:dyDescent="0.3">
      <c r="A80">
        <v>15</v>
      </c>
      <c r="B80" t="s">
        <v>42</v>
      </c>
      <c r="C80">
        <v>0</v>
      </c>
      <c r="D80" t="s">
        <v>113</v>
      </c>
      <c r="E80">
        <v>5</v>
      </c>
    </row>
    <row r="81" spans="1:5" x14ac:dyDescent="0.3">
      <c r="A81">
        <v>16</v>
      </c>
      <c r="B81" t="s">
        <v>43</v>
      </c>
      <c r="C81">
        <v>0</v>
      </c>
      <c r="D81" t="s">
        <v>113</v>
      </c>
      <c r="E81">
        <v>5</v>
      </c>
    </row>
    <row r="82" spans="1:5" x14ac:dyDescent="0.3">
      <c r="A82">
        <v>1</v>
      </c>
      <c r="B82" t="s">
        <v>32</v>
      </c>
      <c r="C82">
        <v>0</v>
      </c>
      <c r="D82" t="s">
        <v>37</v>
      </c>
      <c r="E82">
        <v>6</v>
      </c>
    </row>
    <row r="83" spans="1:5" x14ac:dyDescent="0.3">
      <c r="A83">
        <v>2</v>
      </c>
      <c r="B83" t="s">
        <v>33</v>
      </c>
      <c r="C83">
        <v>0</v>
      </c>
      <c r="D83" t="s">
        <v>37</v>
      </c>
      <c r="E83">
        <v>6</v>
      </c>
    </row>
    <row r="84" spans="1:5" x14ac:dyDescent="0.3">
      <c r="A84">
        <v>3</v>
      </c>
      <c r="B84" t="s">
        <v>34</v>
      </c>
      <c r="C84">
        <v>0</v>
      </c>
      <c r="D84" t="s">
        <v>37</v>
      </c>
      <c r="E84">
        <v>6</v>
      </c>
    </row>
    <row r="85" spans="1:5" x14ac:dyDescent="0.3">
      <c r="A85">
        <v>4</v>
      </c>
      <c r="B85" t="s">
        <v>35</v>
      </c>
      <c r="C85">
        <v>0</v>
      </c>
      <c r="D85" t="s">
        <v>37</v>
      </c>
      <c r="E85">
        <v>6</v>
      </c>
    </row>
    <row r="86" spans="1:5" x14ac:dyDescent="0.3">
      <c r="A86">
        <v>5</v>
      </c>
      <c r="B86" t="s">
        <v>36</v>
      </c>
      <c r="C86">
        <v>0</v>
      </c>
      <c r="D86" t="s">
        <v>37</v>
      </c>
      <c r="E86">
        <v>6</v>
      </c>
    </row>
    <row r="87" spans="1:5" x14ac:dyDescent="0.3">
      <c r="A87">
        <v>6</v>
      </c>
      <c r="B87" t="s">
        <v>44</v>
      </c>
      <c r="C87">
        <v>0</v>
      </c>
      <c r="D87" t="s">
        <v>37</v>
      </c>
      <c r="E87">
        <v>6</v>
      </c>
    </row>
    <row r="88" spans="1:5" x14ac:dyDescent="0.3">
      <c r="A88">
        <v>7</v>
      </c>
      <c r="B88" t="s">
        <v>112</v>
      </c>
      <c r="C88">
        <v>0</v>
      </c>
      <c r="D88" t="s">
        <v>37</v>
      </c>
      <c r="E88">
        <v>6</v>
      </c>
    </row>
    <row r="89" spans="1:5" x14ac:dyDescent="0.3">
      <c r="A89">
        <v>8</v>
      </c>
      <c r="B89" t="s">
        <v>4</v>
      </c>
      <c r="C89">
        <v>0</v>
      </c>
      <c r="D89" t="s">
        <v>37</v>
      </c>
      <c r="E89">
        <v>6</v>
      </c>
    </row>
    <row r="90" spans="1:5" x14ac:dyDescent="0.3">
      <c r="A90">
        <v>9</v>
      </c>
      <c r="B90" t="s">
        <v>37</v>
      </c>
      <c r="C90">
        <v>2</v>
      </c>
      <c r="D90" t="s">
        <v>37</v>
      </c>
      <c r="E90">
        <v>6</v>
      </c>
    </row>
    <row r="91" spans="1:5" x14ac:dyDescent="0.3">
      <c r="A91">
        <v>10</v>
      </c>
      <c r="B91" t="s">
        <v>38</v>
      </c>
      <c r="C91">
        <v>0</v>
      </c>
      <c r="D91" t="s">
        <v>37</v>
      </c>
      <c r="E91">
        <v>6</v>
      </c>
    </row>
    <row r="92" spans="1:5" x14ac:dyDescent="0.3">
      <c r="A92">
        <v>11</v>
      </c>
      <c r="B92" t="s">
        <v>39</v>
      </c>
      <c r="C92">
        <v>20</v>
      </c>
      <c r="D92" t="s">
        <v>37</v>
      </c>
      <c r="E92">
        <v>6</v>
      </c>
    </row>
    <row r="93" spans="1:5" x14ac:dyDescent="0.3">
      <c r="A93">
        <v>12</v>
      </c>
      <c r="B93" t="s">
        <v>40</v>
      </c>
      <c r="C93">
        <v>0</v>
      </c>
      <c r="D93" t="s">
        <v>37</v>
      </c>
      <c r="E93">
        <v>6</v>
      </c>
    </row>
    <row r="94" spans="1:5" x14ac:dyDescent="0.3">
      <c r="A94">
        <v>13</v>
      </c>
      <c r="B94" t="s">
        <v>10</v>
      </c>
      <c r="C94">
        <v>0</v>
      </c>
      <c r="D94" t="s">
        <v>37</v>
      </c>
      <c r="E94">
        <v>6</v>
      </c>
    </row>
    <row r="95" spans="1:5" x14ac:dyDescent="0.3">
      <c r="A95">
        <v>14</v>
      </c>
      <c r="B95" t="s">
        <v>41</v>
      </c>
      <c r="C95">
        <v>0</v>
      </c>
      <c r="D95" t="s">
        <v>37</v>
      </c>
      <c r="E95">
        <v>6</v>
      </c>
    </row>
    <row r="96" spans="1:5" x14ac:dyDescent="0.3">
      <c r="A96">
        <v>15</v>
      </c>
      <c r="B96" t="s">
        <v>42</v>
      </c>
      <c r="C96">
        <v>0</v>
      </c>
      <c r="D96" t="s">
        <v>37</v>
      </c>
      <c r="E96">
        <v>6</v>
      </c>
    </row>
    <row r="97" spans="1:5" x14ac:dyDescent="0.3">
      <c r="A97">
        <v>16</v>
      </c>
      <c r="B97" t="s">
        <v>43</v>
      </c>
      <c r="C97">
        <v>0</v>
      </c>
      <c r="D97" t="s">
        <v>37</v>
      </c>
      <c r="E97">
        <v>6</v>
      </c>
    </row>
    <row r="98" spans="1:5" x14ac:dyDescent="0.3">
      <c r="A98">
        <v>1</v>
      </c>
      <c r="B98" t="s">
        <v>32</v>
      </c>
      <c r="C98">
        <v>0</v>
      </c>
      <c r="D98" t="s">
        <v>4</v>
      </c>
      <c r="E98">
        <v>7</v>
      </c>
    </row>
    <row r="99" spans="1:5" x14ac:dyDescent="0.3">
      <c r="A99">
        <v>2</v>
      </c>
      <c r="B99" t="s">
        <v>33</v>
      </c>
      <c r="C99">
        <v>0</v>
      </c>
      <c r="D99" t="s">
        <v>4</v>
      </c>
      <c r="E99">
        <v>7</v>
      </c>
    </row>
    <row r="100" spans="1:5" x14ac:dyDescent="0.3">
      <c r="A100">
        <v>3</v>
      </c>
      <c r="B100" t="s">
        <v>34</v>
      </c>
      <c r="C100">
        <v>0</v>
      </c>
      <c r="D100" t="s">
        <v>4</v>
      </c>
      <c r="E100">
        <v>7</v>
      </c>
    </row>
    <row r="101" spans="1:5" x14ac:dyDescent="0.3">
      <c r="A101">
        <v>4</v>
      </c>
      <c r="B101" t="s">
        <v>35</v>
      </c>
      <c r="C101">
        <v>0</v>
      </c>
      <c r="D101" t="s">
        <v>4</v>
      </c>
      <c r="E101">
        <v>7</v>
      </c>
    </row>
    <row r="102" spans="1:5" x14ac:dyDescent="0.3">
      <c r="A102">
        <v>5</v>
      </c>
      <c r="B102" t="s">
        <v>36</v>
      </c>
      <c r="C102">
        <v>0</v>
      </c>
      <c r="D102" t="s">
        <v>4</v>
      </c>
      <c r="E102">
        <v>7</v>
      </c>
    </row>
    <row r="103" spans="1:5" x14ac:dyDescent="0.3">
      <c r="A103">
        <v>6</v>
      </c>
      <c r="B103" t="s">
        <v>44</v>
      </c>
      <c r="C103">
        <v>0</v>
      </c>
      <c r="D103" t="s">
        <v>4</v>
      </c>
      <c r="E103">
        <v>7</v>
      </c>
    </row>
    <row r="104" spans="1:5" x14ac:dyDescent="0.3">
      <c r="A104">
        <v>7</v>
      </c>
      <c r="B104" t="s">
        <v>112</v>
      </c>
      <c r="C104">
        <v>0</v>
      </c>
      <c r="D104" t="s">
        <v>4</v>
      </c>
      <c r="E104">
        <v>7</v>
      </c>
    </row>
    <row r="105" spans="1:5" x14ac:dyDescent="0.3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3">
      <c r="A106">
        <v>9</v>
      </c>
      <c r="B106" t="s">
        <v>37</v>
      </c>
      <c r="C106">
        <v>0</v>
      </c>
      <c r="D106" t="s">
        <v>4</v>
      </c>
      <c r="E106">
        <v>7</v>
      </c>
    </row>
    <row r="107" spans="1:5" x14ac:dyDescent="0.3">
      <c r="A107">
        <v>10</v>
      </c>
      <c r="B107" t="s">
        <v>38</v>
      </c>
      <c r="C107">
        <v>0</v>
      </c>
      <c r="D107" t="s">
        <v>4</v>
      </c>
      <c r="E107">
        <v>7</v>
      </c>
    </row>
    <row r="108" spans="1:5" x14ac:dyDescent="0.3">
      <c r="A108">
        <v>11</v>
      </c>
      <c r="B108" t="s">
        <v>39</v>
      </c>
      <c r="C108">
        <v>0</v>
      </c>
      <c r="D108" t="s">
        <v>4</v>
      </c>
      <c r="E108">
        <v>7</v>
      </c>
    </row>
    <row r="109" spans="1:5" x14ac:dyDescent="0.3">
      <c r="A109">
        <v>12</v>
      </c>
      <c r="B109" t="s">
        <v>40</v>
      </c>
      <c r="C109">
        <v>0</v>
      </c>
      <c r="D109" t="s">
        <v>4</v>
      </c>
      <c r="E109">
        <v>7</v>
      </c>
    </row>
    <row r="110" spans="1:5" x14ac:dyDescent="0.3">
      <c r="A110">
        <v>13</v>
      </c>
      <c r="B110" t="s">
        <v>10</v>
      </c>
      <c r="C110">
        <v>0</v>
      </c>
      <c r="D110" t="s">
        <v>4</v>
      </c>
      <c r="E110">
        <v>7</v>
      </c>
    </row>
    <row r="111" spans="1:5" x14ac:dyDescent="0.3">
      <c r="A111">
        <v>14</v>
      </c>
      <c r="B111" t="s">
        <v>41</v>
      </c>
      <c r="C111">
        <v>0</v>
      </c>
      <c r="D111" t="s">
        <v>4</v>
      </c>
      <c r="E111">
        <v>7</v>
      </c>
    </row>
    <row r="112" spans="1:5" x14ac:dyDescent="0.3">
      <c r="A112">
        <v>15</v>
      </c>
      <c r="B112" t="s">
        <v>42</v>
      </c>
      <c r="C112">
        <v>0</v>
      </c>
      <c r="D112" t="s">
        <v>4</v>
      </c>
      <c r="E112">
        <v>7</v>
      </c>
    </row>
    <row r="113" spans="1:5" x14ac:dyDescent="0.3">
      <c r="A113">
        <v>16</v>
      </c>
      <c r="B113" t="s">
        <v>43</v>
      </c>
      <c r="C113">
        <v>0</v>
      </c>
      <c r="D113" t="s">
        <v>4</v>
      </c>
      <c r="E113">
        <v>7</v>
      </c>
    </row>
    <row r="114" spans="1:5" x14ac:dyDescent="0.3">
      <c r="A114">
        <v>1</v>
      </c>
      <c r="B114" t="s">
        <v>32</v>
      </c>
      <c r="C114" s="2">
        <v>0</v>
      </c>
      <c r="D114" t="s">
        <v>40</v>
      </c>
      <c r="E114">
        <v>8</v>
      </c>
    </row>
    <row r="115" spans="1:5" x14ac:dyDescent="0.3">
      <c r="A115">
        <v>2</v>
      </c>
      <c r="B115" t="s">
        <v>33</v>
      </c>
      <c r="C115" s="2">
        <v>0</v>
      </c>
      <c r="D115" s="2" t="s">
        <v>40</v>
      </c>
      <c r="E115">
        <v>8</v>
      </c>
    </row>
    <row r="116" spans="1:5" x14ac:dyDescent="0.3">
      <c r="A116">
        <v>3</v>
      </c>
      <c r="B116" t="s">
        <v>34</v>
      </c>
      <c r="C116" s="2">
        <v>0</v>
      </c>
      <c r="D116" s="2" t="s">
        <v>40</v>
      </c>
      <c r="E116">
        <v>8</v>
      </c>
    </row>
    <row r="117" spans="1:5" x14ac:dyDescent="0.3">
      <c r="A117">
        <v>4</v>
      </c>
      <c r="B117" t="s">
        <v>35</v>
      </c>
      <c r="C117" s="2">
        <v>0</v>
      </c>
      <c r="D117" s="2" t="s">
        <v>40</v>
      </c>
      <c r="E117">
        <v>8</v>
      </c>
    </row>
    <row r="118" spans="1:5" x14ac:dyDescent="0.3">
      <c r="A118">
        <v>5</v>
      </c>
      <c r="B118" t="s">
        <v>36</v>
      </c>
      <c r="C118" s="2">
        <v>0</v>
      </c>
      <c r="D118" s="2" t="s">
        <v>40</v>
      </c>
      <c r="E118">
        <v>8</v>
      </c>
    </row>
    <row r="119" spans="1:5" x14ac:dyDescent="0.3">
      <c r="A119">
        <v>6</v>
      </c>
      <c r="B119" t="s">
        <v>44</v>
      </c>
      <c r="C119" s="2">
        <v>0</v>
      </c>
      <c r="D119" s="2" t="s">
        <v>40</v>
      </c>
      <c r="E119">
        <v>8</v>
      </c>
    </row>
    <row r="120" spans="1:5" x14ac:dyDescent="0.3">
      <c r="A120">
        <v>7</v>
      </c>
      <c r="B120" t="s">
        <v>112</v>
      </c>
      <c r="C120" s="2">
        <v>0</v>
      </c>
      <c r="D120" s="2" t="s">
        <v>40</v>
      </c>
      <c r="E120">
        <v>8</v>
      </c>
    </row>
    <row r="121" spans="1:5" x14ac:dyDescent="0.3">
      <c r="A121" s="2">
        <v>8</v>
      </c>
      <c r="B121" s="2" t="s">
        <v>4</v>
      </c>
      <c r="C121" s="2">
        <v>0</v>
      </c>
      <c r="D121" s="2" t="s">
        <v>40</v>
      </c>
      <c r="E121" s="2">
        <v>8</v>
      </c>
    </row>
    <row r="122" spans="1:5" x14ac:dyDescent="0.3">
      <c r="A122" s="2">
        <v>9</v>
      </c>
      <c r="B122" s="2" t="s">
        <v>37</v>
      </c>
      <c r="C122" s="2">
        <v>0</v>
      </c>
      <c r="D122" s="2" t="s">
        <v>40</v>
      </c>
      <c r="E122" s="2">
        <v>8</v>
      </c>
    </row>
    <row r="123" spans="1:5" x14ac:dyDescent="0.3">
      <c r="A123" s="2">
        <v>10</v>
      </c>
      <c r="B123" s="2" t="s">
        <v>38</v>
      </c>
      <c r="C123" s="2">
        <v>0</v>
      </c>
      <c r="D123" s="2" t="s">
        <v>40</v>
      </c>
      <c r="E123" s="2">
        <v>8</v>
      </c>
    </row>
    <row r="124" spans="1:5" x14ac:dyDescent="0.3">
      <c r="A124" s="2">
        <v>11</v>
      </c>
      <c r="B124" s="2" t="s">
        <v>39</v>
      </c>
      <c r="C124" s="2">
        <v>49</v>
      </c>
      <c r="D124" s="2" t="s">
        <v>40</v>
      </c>
      <c r="E124" s="2">
        <v>8</v>
      </c>
    </row>
    <row r="125" spans="1:5" x14ac:dyDescent="0.3">
      <c r="A125" s="2">
        <v>12</v>
      </c>
      <c r="B125" s="2" t="s">
        <v>40</v>
      </c>
      <c r="C125" s="2">
        <v>0</v>
      </c>
      <c r="D125" s="2" t="s">
        <v>40</v>
      </c>
      <c r="E125" s="2">
        <v>8</v>
      </c>
    </row>
    <row r="126" spans="1:5" x14ac:dyDescent="0.3">
      <c r="A126" s="2">
        <v>13</v>
      </c>
      <c r="B126" s="2" t="s">
        <v>10</v>
      </c>
      <c r="C126" s="2">
        <v>0</v>
      </c>
      <c r="D126" s="2" t="s">
        <v>40</v>
      </c>
      <c r="E126" s="2">
        <v>8</v>
      </c>
    </row>
    <row r="127" spans="1:5" x14ac:dyDescent="0.3">
      <c r="A127" s="2">
        <v>14</v>
      </c>
      <c r="B127" s="2" t="s">
        <v>41</v>
      </c>
      <c r="C127" s="2">
        <v>0</v>
      </c>
      <c r="D127" s="2" t="s">
        <v>40</v>
      </c>
      <c r="E127" s="2">
        <v>8</v>
      </c>
    </row>
    <row r="128" spans="1:5" x14ac:dyDescent="0.3">
      <c r="A128" s="2">
        <v>15</v>
      </c>
      <c r="B128" s="2" t="s">
        <v>42</v>
      </c>
      <c r="C128" s="2">
        <v>0</v>
      </c>
      <c r="D128" s="2" t="s">
        <v>40</v>
      </c>
      <c r="E128" s="2">
        <v>8</v>
      </c>
    </row>
    <row r="129" spans="1:5" x14ac:dyDescent="0.3">
      <c r="A129" s="2">
        <v>16</v>
      </c>
      <c r="B129" s="2" t="s">
        <v>43</v>
      </c>
      <c r="C129" s="2">
        <v>0</v>
      </c>
      <c r="D129" s="2" t="s">
        <v>40</v>
      </c>
      <c r="E129" s="2">
        <v>8</v>
      </c>
    </row>
    <row r="130" spans="1:5" x14ac:dyDescent="0.3">
      <c r="A130" s="2">
        <v>1</v>
      </c>
      <c r="B130" s="2" t="s">
        <v>32</v>
      </c>
      <c r="C130" s="2">
        <v>1554</v>
      </c>
      <c r="D130" s="2" t="s">
        <v>80</v>
      </c>
      <c r="E130" s="2">
        <v>9</v>
      </c>
    </row>
    <row r="131" spans="1:5" x14ac:dyDescent="0.3">
      <c r="A131" s="2">
        <v>2</v>
      </c>
      <c r="B131" s="2" t="s">
        <v>33</v>
      </c>
      <c r="C131" s="2">
        <v>114</v>
      </c>
      <c r="D131" s="2" t="s">
        <v>80</v>
      </c>
      <c r="E131" s="2">
        <v>9</v>
      </c>
    </row>
    <row r="132" spans="1:5" x14ac:dyDescent="0.3">
      <c r="A132" s="2">
        <v>3</v>
      </c>
      <c r="B132" s="2" t="s">
        <v>34</v>
      </c>
      <c r="C132" s="2">
        <v>76</v>
      </c>
      <c r="D132" s="2" t="s">
        <v>80</v>
      </c>
      <c r="E132" s="2">
        <v>9</v>
      </c>
    </row>
    <row r="133" spans="1:5" x14ac:dyDescent="0.3">
      <c r="A133" s="2">
        <v>4</v>
      </c>
      <c r="B133" s="2" t="s">
        <v>35</v>
      </c>
      <c r="C133" s="2">
        <v>0</v>
      </c>
      <c r="D133" s="2" t="s">
        <v>80</v>
      </c>
      <c r="E133" s="2">
        <v>9</v>
      </c>
    </row>
    <row r="134" spans="1:5" x14ac:dyDescent="0.3">
      <c r="A134" s="2">
        <v>5</v>
      </c>
      <c r="B134" s="2" t="s">
        <v>36</v>
      </c>
      <c r="C134" s="2">
        <v>0</v>
      </c>
      <c r="D134" s="2" t="s">
        <v>80</v>
      </c>
      <c r="E134" s="2">
        <v>9</v>
      </c>
    </row>
    <row r="135" spans="1:5" x14ac:dyDescent="0.3">
      <c r="A135" s="2">
        <v>6</v>
      </c>
      <c r="B135" s="2" t="s">
        <v>44</v>
      </c>
      <c r="C135" s="2">
        <v>0</v>
      </c>
      <c r="D135" s="2" t="s">
        <v>80</v>
      </c>
      <c r="E135" s="2">
        <v>9</v>
      </c>
    </row>
    <row r="136" spans="1:5" x14ac:dyDescent="0.3">
      <c r="A136" s="2">
        <v>7</v>
      </c>
      <c r="B136" s="2" t="s">
        <v>112</v>
      </c>
      <c r="C136" s="2">
        <v>0</v>
      </c>
      <c r="D136" s="2" t="s">
        <v>80</v>
      </c>
      <c r="E136" s="2">
        <v>9</v>
      </c>
    </row>
    <row r="137" spans="1:5" x14ac:dyDescent="0.3">
      <c r="A137" s="2">
        <v>8</v>
      </c>
      <c r="B137" s="2" t="s">
        <v>4</v>
      </c>
      <c r="C137" s="2">
        <v>0</v>
      </c>
      <c r="D137" s="2" t="s">
        <v>80</v>
      </c>
      <c r="E137" s="2">
        <v>9</v>
      </c>
    </row>
    <row r="138" spans="1:5" x14ac:dyDescent="0.3">
      <c r="A138" s="2">
        <v>9</v>
      </c>
      <c r="B138" s="2" t="s">
        <v>37</v>
      </c>
      <c r="C138" s="2">
        <v>8</v>
      </c>
      <c r="D138" s="2" t="s">
        <v>80</v>
      </c>
      <c r="E138" s="2">
        <v>9</v>
      </c>
    </row>
    <row r="139" spans="1:5" x14ac:dyDescent="0.3">
      <c r="A139" s="2">
        <v>10</v>
      </c>
      <c r="B139" s="2" t="s">
        <v>38</v>
      </c>
      <c r="C139" s="2">
        <v>0</v>
      </c>
      <c r="D139" s="2" t="s">
        <v>80</v>
      </c>
      <c r="E139" s="2">
        <v>9</v>
      </c>
    </row>
    <row r="140" spans="1:5" x14ac:dyDescent="0.3">
      <c r="A140" s="2">
        <v>11</v>
      </c>
      <c r="B140" s="2" t="s">
        <v>39</v>
      </c>
      <c r="C140" s="2">
        <v>500</v>
      </c>
      <c r="D140" s="2" t="s">
        <v>80</v>
      </c>
      <c r="E140" s="2">
        <v>9</v>
      </c>
    </row>
    <row r="141" spans="1:5" x14ac:dyDescent="0.3">
      <c r="A141" s="2">
        <v>12</v>
      </c>
      <c r="B141" s="2" t="s">
        <v>40</v>
      </c>
      <c r="C141" s="2">
        <v>0</v>
      </c>
      <c r="D141" s="2" t="s">
        <v>80</v>
      </c>
      <c r="E141" s="2">
        <v>9</v>
      </c>
    </row>
    <row r="142" spans="1:5" x14ac:dyDescent="0.3">
      <c r="A142" s="2">
        <v>13</v>
      </c>
      <c r="B142" s="2" t="s">
        <v>10</v>
      </c>
      <c r="C142" s="2">
        <v>9</v>
      </c>
      <c r="D142" s="2" t="s">
        <v>80</v>
      </c>
      <c r="E142" s="2">
        <v>9</v>
      </c>
    </row>
    <row r="143" spans="1:5" x14ac:dyDescent="0.3">
      <c r="A143" s="2">
        <v>14</v>
      </c>
      <c r="B143" s="2" t="s">
        <v>41</v>
      </c>
      <c r="C143" s="2">
        <v>7</v>
      </c>
      <c r="D143" s="2" t="s">
        <v>80</v>
      </c>
      <c r="E143" s="2">
        <v>9</v>
      </c>
    </row>
    <row r="144" spans="1:5" x14ac:dyDescent="0.3">
      <c r="A144" s="2">
        <v>15</v>
      </c>
      <c r="B144" s="2" t="s">
        <v>42</v>
      </c>
      <c r="C144" s="2">
        <v>0</v>
      </c>
      <c r="D144" s="2" t="s">
        <v>80</v>
      </c>
      <c r="E144" s="2">
        <v>9</v>
      </c>
    </row>
    <row r="145" spans="1:5" x14ac:dyDescent="0.3">
      <c r="A145" s="2">
        <v>16</v>
      </c>
      <c r="B145" s="2" t="s">
        <v>43</v>
      </c>
      <c r="C145" s="2">
        <v>1</v>
      </c>
      <c r="D145" s="2" t="s">
        <v>80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4.4" x14ac:dyDescent="0.3"/>
  <cols>
    <col min="1" max="1" width="5.33203125" bestFit="1" customWidth="1"/>
    <col min="2" max="2" width="8.5546875" bestFit="1" customWidth="1"/>
    <col min="3" max="3" width="38.6640625" bestFit="1" customWidth="1"/>
    <col min="4" max="4" width="18.6640625" bestFit="1" customWidth="1"/>
  </cols>
  <sheetData>
    <row r="1" spans="1:4" x14ac:dyDescent="0.3">
      <c r="A1" t="s">
        <v>91</v>
      </c>
      <c r="B1" t="s">
        <v>96</v>
      </c>
      <c r="C1" t="s">
        <v>2</v>
      </c>
      <c r="D1" t="s">
        <v>106</v>
      </c>
    </row>
    <row r="2" spans="1:4" x14ac:dyDescent="0.3">
      <c r="A2">
        <v>1</v>
      </c>
      <c r="B2">
        <v>5</v>
      </c>
      <c r="C2" t="s">
        <v>82</v>
      </c>
      <c r="D2" t="s">
        <v>3</v>
      </c>
    </row>
    <row r="3" spans="1:4" x14ac:dyDescent="0.3">
      <c r="A3">
        <v>2</v>
      </c>
      <c r="B3">
        <v>4</v>
      </c>
      <c r="C3" t="s">
        <v>82</v>
      </c>
      <c r="D3" t="s">
        <v>83</v>
      </c>
    </row>
    <row r="4" spans="1:4" x14ac:dyDescent="0.3">
      <c r="A4">
        <v>3</v>
      </c>
      <c r="B4">
        <v>0</v>
      </c>
      <c r="C4" t="s">
        <v>82</v>
      </c>
      <c r="D4" t="s">
        <v>84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4.4" x14ac:dyDescent="0.3"/>
  <cols>
    <col min="1" max="1" width="5.33203125" bestFit="1" customWidth="1"/>
    <col min="2" max="2" width="19.44140625" bestFit="1" customWidth="1"/>
    <col min="3" max="3" width="8.5546875" bestFit="1" customWidth="1"/>
  </cols>
  <sheetData>
    <row r="1" spans="1:3" x14ac:dyDescent="0.3">
      <c r="A1" t="s">
        <v>91</v>
      </c>
      <c r="B1" t="s">
        <v>126</v>
      </c>
      <c r="C1" t="s">
        <v>96</v>
      </c>
    </row>
    <row r="2" spans="1:3" x14ac:dyDescent="0.3">
      <c r="A2">
        <v>1</v>
      </c>
      <c r="B2" t="s">
        <v>12</v>
      </c>
      <c r="C2">
        <v>243</v>
      </c>
    </row>
    <row r="3" spans="1:3" x14ac:dyDescent="0.3">
      <c r="A3">
        <v>2</v>
      </c>
      <c r="B3" t="s">
        <v>13</v>
      </c>
      <c r="C3">
        <v>52</v>
      </c>
    </row>
    <row r="4" spans="1:3" x14ac:dyDescent="0.3">
      <c r="A4">
        <v>3</v>
      </c>
      <c r="B4" t="s">
        <v>14</v>
      </c>
      <c r="C4">
        <v>26</v>
      </c>
    </row>
    <row r="5" spans="1:3" x14ac:dyDescent="0.3">
      <c r="A5">
        <v>4</v>
      </c>
      <c r="B5" t="s">
        <v>77</v>
      </c>
      <c r="C5">
        <v>97</v>
      </c>
    </row>
    <row r="6" spans="1:3" x14ac:dyDescent="0.3">
      <c r="A6">
        <v>5</v>
      </c>
      <c r="B6" t="s">
        <v>78</v>
      </c>
      <c r="C6">
        <v>0</v>
      </c>
    </row>
    <row r="7" spans="1:3" x14ac:dyDescent="0.3">
      <c r="A7">
        <v>6</v>
      </c>
      <c r="B7" t="s">
        <v>127</v>
      </c>
      <c r="C7">
        <v>0</v>
      </c>
    </row>
    <row r="8" spans="1:3" x14ac:dyDescent="0.3">
      <c r="A8">
        <v>7</v>
      </c>
      <c r="B8" t="s">
        <v>15</v>
      </c>
      <c r="C8">
        <v>0</v>
      </c>
    </row>
    <row r="9" spans="1:3" x14ac:dyDescent="0.3">
      <c r="A9">
        <v>8</v>
      </c>
      <c r="B9" t="s">
        <v>16</v>
      </c>
      <c r="C9">
        <v>0</v>
      </c>
    </row>
    <row r="10" spans="1:3" x14ac:dyDescent="0.3">
      <c r="A10">
        <v>9</v>
      </c>
      <c r="B10" t="s">
        <v>17</v>
      </c>
      <c r="C10">
        <v>0</v>
      </c>
    </row>
    <row r="11" spans="1:3" x14ac:dyDescent="0.3">
      <c r="A11">
        <v>10</v>
      </c>
      <c r="B11" t="s">
        <v>18</v>
      </c>
      <c r="C11">
        <v>0</v>
      </c>
    </row>
    <row r="12" spans="1:3" x14ac:dyDescent="0.3">
      <c r="A12">
        <v>11</v>
      </c>
      <c r="B12" t="s">
        <v>79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4.4" x14ac:dyDescent="0.3"/>
  <cols>
    <col min="1" max="1" width="5.33203125" bestFit="1" customWidth="1"/>
    <col min="2" max="2" width="14.5546875" bestFit="1" customWidth="1"/>
    <col min="3" max="3" width="10.5546875" bestFit="1" customWidth="1"/>
    <col min="4" max="4" width="10.109375" bestFit="1" customWidth="1"/>
  </cols>
  <sheetData>
    <row r="1" spans="1:4" x14ac:dyDescent="0.3">
      <c r="A1" t="s">
        <v>91</v>
      </c>
      <c r="B1" t="s">
        <v>122</v>
      </c>
      <c r="C1" t="s">
        <v>28</v>
      </c>
      <c r="D1" t="s">
        <v>123</v>
      </c>
    </row>
    <row r="2" spans="1:4" x14ac:dyDescent="0.3">
      <c r="A2">
        <v>1</v>
      </c>
      <c r="B2" t="s">
        <v>124</v>
      </c>
      <c r="C2">
        <v>0</v>
      </c>
      <c r="D2">
        <v>0</v>
      </c>
    </row>
    <row r="3" spans="1:4" x14ac:dyDescent="0.3">
      <c r="A3">
        <v>2</v>
      </c>
      <c r="B3" t="s">
        <v>125</v>
      </c>
      <c r="C3">
        <v>0</v>
      </c>
      <c r="D3">
        <v>0</v>
      </c>
    </row>
    <row r="4" spans="1:4" x14ac:dyDescent="0.3">
      <c r="A4">
        <v>3</v>
      </c>
      <c r="B4" t="s">
        <v>20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4.4" x14ac:dyDescent="0.3"/>
  <cols>
    <col min="1" max="1" width="5.33203125" bestFit="1" customWidth="1"/>
    <col min="2" max="2" width="19" bestFit="1" customWidth="1"/>
    <col min="3" max="3" width="14.5546875" bestFit="1" customWidth="1"/>
    <col min="4" max="4" width="8.109375" bestFit="1" customWidth="1"/>
    <col min="6" max="6" width="8.5546875" bestFit="1" customWidth="1"/>
    <col min="7" max="7" width="11.33203125" bestFit="1" customWidth="1"/>
  </cols>
  <sheetData>
    <row r="1" spans="1:7" x14ac:dyDescent="0.3">
      <c r="A1" t="s">
        <v>91</v>
      </c>
      <c r="B1" t="s">
        <v>92</v>
      </c>
      <c r="C1" t="s">
        <v>93</v>
      </c>
      <c r="D1" t="s">
        <v>94</v>
      </c>
      <c r="E1" t="s">
        <v>95</v>
      </c>
      <c r="F1" t="s">
        <v>96</v>
      </c>
      <c r="G1" t="s">
        <v>97</v>
      </c>
    </row>
    <row r="2" spans="1:7" x14ac:dyDescent="0.3">
      <c r="A2">
        <v>1</v>
      </c>
      <c r="B2" t="s">
        <v>119</v>
      </c>
      <c r="C2" t="s">
        <v>29</v>
      </c>
      <c r="D2" t="s">
        <v>28</v>
      </c>
      <c r="E2">
        <v>1</v>
      </c>
      <c r="F2">
        <v>39</v>
      </c>
      <c r="G2">
        <v>1</v>
      </c>
    </row>
    <row r="3" spans="1:7" x14ac:dyDescent="0.3">
      <c r="A3">
        <v>2</v>
      </c>
      <c r="B3" t="s">
        <v>118</v>
      </c>
      <c r="C3" t="s">
        <v>29</v>
      </c>
      <c r="D3" t="s">
        <v>28</v>
      </c>
      <c r="E3">
        <v>1</v>
      </c>
      <c r="F3">
        <v>18</v>
      </c>
      <c r="G3">
        <v>1</v>
      </c>
    </row>
    <row r="4" spans="1:7" x14ac:dyDescent="0.3">
      <c r="A4">
        <v>3</v>
      </c>
      <c r="B4" t="s">
        <v>142</v>
      </c>
      <c r="C4" t="s">
        <v>29</v>
      </c>
      <c r="D4" t="s">
        <v>28</v>
      </c>
      <c r="E4">
        <v>1</v>
      </c>
      <c r="F4">
        <v>7</v>
      </c>
      <c r="G4">
        <v>1</v>
      </c>
    </row>
    <row r="5" spans="1:7" x14ac:dyDescent="0.3">
      <c r="A5">
        <v>4</v>
      </c>
      <c r="B5" t="s">
        <v>131</v>
      </c>
      <c r="C5" t="s">
        <v>29</v>
      </c>
      <c r="D5" t="s">
        <v>28</v>
      </c>
      <c r="E5">
        <v>1</v>
      </c>
      <c r="F5">
        <v>2</v>
      </c>
      <c r="G5">
        <v>1</v>
      </c>
    </row>
    <row r="6" spans="1:7" x14ac:dyDescent="0.3">
      <c r="A6">
        <v>5</v>
      </c>
      <c r="B6" t="s">
        <v>143</v>
      </c>
      <c r="C6" t="s">
        <v>29</v>
      </c>
      <c r="D6" t="s">
        <v>28</v>
      </c>
      <c r="E6">
        <v>1</v>
      </c>
      <c r="F6">
        <v>7</v>
      </c>
      <c r="G6">
        <v>1</v>
      </c>
    </row>
    <row r="7" spans="1:7" x14ac:dyDescent="0.3">
      <c r="A7">
        <v>6</v>
      </c>
      <c r="B7" t="s">
        <v>98</v>
      </c>
      <c r="C7" t="s">
        <v>29</v>
      </c>
      <c r="D7" t="s">
        <v>28</v>
      </c>
      <c r="E7">
        <v>1</v>
      </c>
      <c r="F7">
        <v>33</v>
      </c>
      <c r="G7">
        <v>1</v>
      </c>
    </row>
    <row r="8" spans="1:7" x14ac:dyDescent="0.3">
      <c r="A8">
        <v>1</v>
      </c>
      <c r="B8" t="s">
        <v>119</v>
      </c>
      <c r="C8" t="s">
        <v>29</v>
      </c>
      <c r="D8" t="s">
        <v>9</v>
      </c>
      <c r="E8">
        <v>2</v>
      </c>
      <c r="F8">
        <v>112</v>
      </c>
      <c r="G8">
        <v>1</v>
      </c>
    </row>
    <row r="9" spans="1:7" x14ac:dyDescent="0.3">
      <c r="A9">
        <v>2</v>
      </c>
      <c r="B9" t="s">
        <v>118</v>
      </c>
      <c r="C9" t="s">
        <v>29</v>
      </c>
      <c r="D9" t="s">
        <v>9</v>
      </c>
      <c r="E9">
        <v>2</v>
      </c>
      <c r="F9">
        <v>19</v>
      </c>
      <c r="G9">
        <v>1</v>
      </c>
    </row>
    <row r="10" spans="1:7" x14ac:dyDescent="0.3">
      <c r="A10">
        <v>3</v>
      </c>
      <c r="B10" t="s">
        <v>142</v>
      </c>
      <c r="C10" t="s">
        <v>29</v>
      </c>
      <c r="D10" t="s">
        <v>9</v>
      </c>
      <c r="E10">
        <v>2</v>
      </c>
      <c r="F10">
        <v>15</v>
      </c>
      <c r="G10">
        <v>1</v>
      </c>
    </row>
    <row r="11" spans="1:7" x14ac:dyDescent="0.3">
      <c r="A11">
        <v>4</v>
      </c>
      <c r="B11" t="s">
        <v>131</v>
      </c>
      <c r="C11" t="s">
        <v>29</v>
      </c>
      <c r="D11" t="s">
        <v>9</v>
      </c>
      <c r="E11">
        <v>2</v>
      </c>
      <c r="F11">
        <v>8</v>
      </c>
      <c r="G11">
        <v>1</v>
      </c>
    </row>
    <row r="12" spans="1:7" x14ac:dyDescent="0.3">
      <c r="A12">
        <v>5</v>
      </c>
      <c r="B12" t="s">
        <v>143</v>
      </c>
      <c r="C12" t="s">
        <v>29</v>
      </c>
      <c r="D12" t="s">
        <v>9</v>
      </c>
      <c r="E12">
        <v>2</v>
      </c>
      <c r="F12">
        <v>7</v>
      </c>
      <c r="G12">
        <v>1</v>
      </c>
    </row>
    <row r="13" spans="1:7" x14ac:dyDescent="0.3">
      <c r="A13">
        <v>6</v>
      </c>
      <c r="B13" t="s">
        <v>98</v>
      </c>
      <c r="C13" t="s">
        <v>29</v>
      </c>
      <c r="D13" t="s">
        <v>9</v>
      </c>
      <c r="E13">
        <v>2</v>
      </c>
      <c r="F13">
        <v>37</v>
      </c>
      <c r="G13">
        <v>1</v>
      </c>
    </row>
    <row r="14" spans="1:7" x14ac:dyDescent="0.3">
      <c r="A14">
        <v>1</v>
      </c>
      <c r="B14" t="s">
        <v>119</v>
      </c>
      <c r="C14" t="s">
        <v>52</v>
      </c>
      <c r="D14" t="s">
        <v>28</v>
      </c>
      <c r="E14">
        <v>1</v>
      </c>
      <c r="F14">
        <v>53</v>
      </c>
      <c r="G14">
        <v>2</v>
      </c>
    </row>
    <row r="15" spans="1:7" x14ac:dyDescent="0.3">
      <c r="A15">
        <v>2</v>
      </c>
      <c r="B15" t="s">
        <v>118</v>
      </c>
      <c r="C15" s="2" t="s">
        <v>52</v>
      </c>
      <c r="D15" t="s">
        <v>28</v>
      </c>
      <c r="E15">
        <v>1</v>
      </c>
      <c r="F15" s="2">
        <v>23</v>
      </c>
      <c r="G15">
        <v>2</v>
      </c>
    </row>
    <row r="16" spans="1:7" x14ac:dyDescent="0.3">
      <c r="A16">
        <v>3</v>
      </c>
      <c r="B16" t="s">
        <v>142</v>
      </c>
      <c r="C16" s="2" t="s">
        <v>52</v>
      </c>
      <c r="D16" t="s">
        <v>28</v>
      </c>
      <c r="E16">
        <v>1</v>
      </c>
      <c r="F16" s="2">
        <v>7</v>
      </c>
      <c r="G16">
        <v>2</v>
      </c>
    </row>
    <row r="17" spans="1:7" x14ac:dyDescent="0.3">
      <c r="A17">
        <v>4</v>
      </c>
      <c r="B17" t="s">
        <v>131</v>
      </c>
      <c r="C17" s="2" t="s">
        <v>52</v>
      </c>
      <c r="D17" t="s">
        <v>28</v>
      </c>
      <c r="E17">
        <v>1</v>
      </c>
      <c r="F17" s="2">
        <v>3</v>
      </c>
      <c r="G17">
        <v>2</v>
      </c>
    </row>
    <row r="18" spans="1:7" x14ac:dyDescent="0.3">
      <c r="A18">
        <v>5</v>
      </c>
      <c r="B18" t="s">
        <v>143</v>
      </c>
      <c r="C18" s="2" t="s">
        <v>52</v>
      </c>
      <c r="D18" t="s">
        <v>28</v>
      </c>
      <c r="E18">
        <v>1</v>
      </c>
      <c r="F18" s="2">
        <v>8</v>
      </c>
      <c r="G18">
        <v>2</v>
      </c>
    </row>
    <row r="19" spans="1:7" x14ac:dyDescent="0.3">
      <c r="A19">
        <v>6</v>
      </c>
      <c r="B19" t="s">
        <v>98</v>
      </c>
      <c r="C19" s="2" t="s">
        <v>52</v>
      </c>
      <c r="D19" t="s">
        <v>28</v>
      </c>
      <c r="E19">
        <v>1</v>
      </c>
      <c r="F19" s="2">
        <v>42</v>
      </c>
      <c r="G19">
        <v>2</v>
      </c>
    </row>
    <row r="20" spans="1:7" x14ac:dyDescent="0.3">
      <c r="A20">
        <v>1</v>
      </c>
      <c r="B20" t="s">
        <v>119</v>
      </c>
      <c r="C20" s="2" t="s">
        <v>52</v>
      </c>
      <c r="D20" t="s">
        <v>9</v>
      </c>
      <c r="E20">
        <v>2</v>
      </c>
      <c r="F20" s="2">
        <v>163</v>
      </c>
      <c r="G20">
        <v>2</v>
      </c>
    </row>
    <row r="21" spans="1:7" x14ac:dyDescent="0.3">
      <c r="A21">
        <v>2</v>
      </c>
      <c r="B21" t="s">
        <v>118</v>
      </c>
      <c r="C21" s="2" t="s">
        <v>52</v>
      </c>
      <c r="D21" t="s">
        <v>9</v>
      </c>
      <c r="E21">
        <v>2</v>
      </c>
      <c r="F21" s="2">
        <v>27</v>
      </c>
      <c r="G21">
        <v>2</v>
      </c>
    </row>
    <row r="22" spans="1:7" x14ac:dyDescent="0.3">
      <c r="A22">
        <v>3</v>
      </c>
      <c r="B22" t="s">
        <v>142</v>
      </c>
      <c r="C22" s="2" t="s">
        <v>52</v>
      </c>
      <c r="D22" t="s">
        <v>9</v>
      </c>
      <c r="E22">
        <v>2</v>
      </c>
      <c r="F22" s="2">
        <v>15</v>
      </c>
      <c r="G22">
        <v>2</v>
      </c>
    </row>
    <row r="23" spans="1:7" x14ac:dyDescent="0.3">
      <c r="A23">
        <v>4</v>
      </c>
      <c r="B23" t="s">
        <v>131</v>
      </c>
      <c r="C23" s="2" t="s">
        <v>52</v>
      </c>
      <c r="D23" t="s">
        <v>9</v>
      </c>
      <c r="E23">
        <v>2</v>
      </c>
      <c r="F23" s="2">
        <v>9</v>
      </c>
      <c r="G23">
        <v>2</v>
      </c>
    </row>
    <row r="24" spans="1:7" x14ac:dyDescent="0.3">
      <c r="A24">
        <v>5</v>
      </c>
      <c r="B24" t="s">
        <v>143</v>
      </c>
      <c r="C24" s="2" t="s">
        <v>52</v>
      </c>
      <c r="D24" t="s">
        <v>9</v>
      </c>
      <c r="E24">
        <v>2</v>
      </c>
      <c r="F24" s="2">
        <v>8</v>
      </c>
      <c r="G24">
        <v>2</v>
      </c>
    </row>
    <row r="25" spans="1:7" x14ac:dyDescent="0.3">
      <c r="A25">
        <v>6</v>
      </c>
      <c r="B25" t="s">
        <v>98</v>
      </c>
      <c r="C25" s="2" t="s">
        <v>52</v>
      </c>
      <c r="D25" t="s">
        <v>9</v>
      </c>
      <c r="E25">
        <v>2</v>
      </c>
      <c r="F25" s="2">
        <v>50</v>
      </c>
      <c r="G25">
        <v>2</v>
      </c>
    </row>
    <row r="26" spans="1:7" x14ac:dyDescent="0.3">
      <c r="A26">
        <v>1</v>
      </c>
      <c r="B26" t="s">
        <v>119</v>
      </c>
      <c r="C26" t="s">
        <v>99</v>
      </c>
      <c r="D26" t="s">
        <v>28</v>
      </c>
      <c r="E26">
        <v>1</v>
      </c>
      <c r="F26">
        <v>5</v>
      </c>
      <c r="G26">
        <v>3</v>
      </c>
    </row>
    <row r="27" spans="1:7" x14ac:dyDescent="0.3">
      <c r="A27">
        <v>2</v>
      </c>
      <c r="B27" t="s">
        <v>118</v>
      </c>
      <c r="C27" t="s">
        <v>99</v>
      </c>
      <c r="D27" t="s">
        <v>28</v>
      </c>
      <c r="E27">
        <v>1</v>
      </c>
      <c r="F27">
        <v>1</v>
      </c>
      <c r="G27">
        <v>3</v>
      </c>
    </row>
    <row r="28" spans="1:7" x14ac:dyDescent="0.3">
      <c r="A28">
        <v>3</v>
      </c>
      <c r="B28" t="s">
        <v>142</v>
      </c>
      <c r="C28" t="s">
        <v>99</v>
      </c>
      <c r="D28" t="s">
        <v>28</v>
      </c>
      <c r="E28">
        <v>1</v>
      </c>
      <c r="F28">
        <v>0</v>
      </c>
      <c r="G28">
        <v>3</v>
      </c>
    </row>
    <row r="29" spans="1:7" x14ac:dyDescent="0.3">
      <c r="A29">
        <v>4</v>
      </c>
      <c r="B29" t="s">
        <v>131</v>
      </c>
      <c r="C29" t="s">
        <v>99</v>
      </c>
      <c r="D29" t="s">
        <v>28</v>
      </c>
      <c r="E29">
        <v>1</v>
      </c>
      <c r="F29">
        <v>0</v>
      </c>
      <c r="G29">
        <v>3</v>
      </c>
    </row>
    <row r="30" spans="1:7" x14ac:dyDescent="0.3">
      <c r="A30">
        <v>5</v>
      </c>
      <c r="B30" t="s">
        <v>143</v>
      </c>
      <c r="C30" t="s">
        <v>99</v>
      </c>
      <c r="D30" t="s">
        <v>28</v>
      </c>
      <c r="E30">
        <v>1</v>
      </c>
      <c r="F30">
        <v>0</v>
      </c>
      <c r="G30">
        <v>3</v>
      </c>
    </row>
    <row r="31" spans="1:7" x14ac:dyDescent="0.3">
      <c r="A31">
        <v>6</v>
      </c>
      <c r="B31" t="s">
        <v>98</v>
      </c>
      <c r="C31" t="s">
        <v>99</v>
      </c>
      <c r="D31" t="s">
        <v>28</v>
      </c>
      <c r="E31">
        <v>1</v>
      </c>
      <c r="F31">
        <v>1</v>
      </c>
      <c r="G31">
        <v>3</v>
      </c>
    </row>
    <row r="32" spans="1:7" x14ac:dyDescent="0.3">
      <c r="A32">
        <v>1</v>
      </c>
      <c r="B32" t="s">
        <v>119</v>
      </c>
      <c r="C32" t="s">
        <v>99</v>
      </c>
      <c r="D32" t="s">
        <v>9</v>
      </c>
      <c r="E32">
        <v>2</v>
      </c>
      <c r="F32">
        <v>18</v>
      </c>
      <c r="G32">
        <v>3</v>
      </c>
    </row>
    <row r="33" spans="1:7" x14ac:dyDescent="0.3">
      <c r="A33">
        <v>2</v>
      </c>
      <c r="B33" t="s">
        <v>118</v>
      </c>
      <c r="C33" t="s">
        <v>99</v>
      </c>
      <c r="D33" t="s">
        <v>9</v>
      </c>
      <c r="E33">
        <v>2</v>
      </c>
      <c r="F33">
        <v>1</v>
      </c>
      <c r="G33">
        <v>3</v>
      </c>
    </row>
    <row r="34" spans="1:7" x14ac:dyDescent="0.3">
      <c r="A34">
        <v>3</v>
      </c>
      <c r="B34" t="s">
        <v>142</v>
      </c>
      <c r="C34" t="s">
        <v>99</v>
      </c>
      <c r="D34" t="s">
        <v>9</v>
      </c>
      <c r="E34">
        <v>2</v>
      </c>
      <c r="F34">
        <v>0</v>
      </c>
      <c r="G34">
        <v>3</v>
      </c>
    </row>
    <row r="35" spans="1:7" x14ac:dyDescent="0.3">
      <c r="A35">
        <v>4</v>
      </c>
      <c r="B35" t="s">
        <v>131</v>
      </c>
      <c r="C35" t="s">
        <v>99</v>
      </c>
      <c r="D35" t="s">
        <v>9</v>
      </c>
      <c r="E35">
        <v>2</v>
      </c>
      <c r="F35">
        <v>0</v>
      </c>
      <c r="G35">
        <v>3</v>
      </c>
    </row>
    <row r="36" spans="1:7" x14ac:dyDescent="0.3">
      <c r="A36">
        <v>5</v>
      </c>
      <c r="B36" t="s">
        <v>143</v>
      </c>
      <c r="C36" t="s">
        <v>99</v>
      </c>
      <c r="D36" t="s">
        <v>9</v>
      </c>
      <c r="E36">
        <v>2</v>
      </c>
      <c r="F36">
        <v>0</v>
      </c>
      <c r="G36">
        <v>3</v>
      </c>
    </row>
    <row r="37" spans="1:7" x14ac:dyDescent="0.3">
      <c r="A37">
        <v>6</v>
      </c>
      <c r="B37" t="s">
        <v>98</v>
      </c>
      <c r="C37" t="s">
        <v>99</v>
      </c>
      <c r="D37" t="s">
        <v>9</v>
      </c>
      <c r="E37">
        <v>2</v>
      </c>
      <c r="F37">
        <v>5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4.4" x14ac:dyDescent="0.3"/>
  <cols>
    <col min="1" max="1" width="5.33203125" bestFit="1" customWidth="1"/>
    <col min="2" max="2" width="19" bestFit="1" customWidth="1"/>
    <col min="3" max="3" width="14.5546875" bestFit="1" customWidth="1"/>
    <col min="4" max="4" width="8.109375" bestFit="1" customWidth="1"/>
    <col min="6" max="6" width="8.5546875" bestFit="1" customWidth="1"/>
    <col min="7" max="7" width="11.33203125" bestFit="1" customWidth="1"/>
  </cols>
  <sheetData>
    <row r="1" spans="1:7" x14ac:dyDescent="0.3">
      <c r="A1" t="s">
        <v>91</v>
      </c>
      <c r="B1" t="s">
        <v>92</v>
      </c>
      <c r="C1" t="s">
        <v>93</v>
      </c>
      <c r="D1" t="s">
        <v>94</v>
      </c>
      <c r="E1" t="s">
        <v>95</v>
      </c>
      <c r="F1" t="s">
        <v>96</v>
      </c>
      <c r="G1" t="s">
        <v>97</v>
      </c>
    </row>
    <row r="2" spans="1:7" x14ac:dyDescent="0.3">
      <c r="A2">
        <v>1</v>
      </c>
      <c r="B2" t="s">
        <v>119</v>
      </c>
      <c r="C2" t="s">
        <v>29</v>
      </c>
      <c r="D2" t="s">
        <v>28</v>
      </c>
      <c r="E2">
        <v>1</v>
      </c>
      <c r="F2">
        <v>141</v>
      </c>
      <c r="G2">
        <v>1</v>
      </c>
    </row>
    <row r="3" spans="1:7" x14ac:dyDescent="0.3">
      <c r="A3">
        <v>2</v>
      </c>
      <c r="B3" t="s">
        <v>118</v>
      </c>
      <c r="C3" t="s">
        <v>29</v>
      </c>
      <c r="D3" t="s">
        <v>28</v>
      </c>
      <c r="E3">
        <v>1</v>
      </c>
      <c r="F3">
        <v>70</v>
      </c>
      <c r="G3">
        <v>1</v>
      </c>
    </row>
    <row r="4" spans="1:7" x14ac:dyDescent="0.3">
      <c r="A4">
        <v>3</v>
      </c>
      <c r="B4" t="s">
        <v>131</v>
      </c>
      <c r="C4" t="s">
        <v>29</v>
      </c>
      <c r="D4" t="s">
        <v>28</v>
      </c>
      <c r="E4">
        <v>1</v>
      </c>
      <c r="F4">
        <v>13</v>
      </c>
      <c r="G4">
        <v>1</v>
      </c>
    </row>
    <row r="5" spans="1:7" x14ac:dyDescent="0.3">
      <c r="A5">
        <v>4</v>
      </c>
      <c r="B5" t="s">
        <v>142</v>
      </c>
      <c r="C5" t="s">
        <v>29</v>
      </c>
      <c r="D5" t="s">
        <v>28</v>
      </c>
      <c r="E5">
        <v>1</v>
      </c>
      <c r="F5">
        <v>17</v>
      </c>
      <c r="G5">
        <v>1</v>
      </c>
    </row>
    <row r="6" spans="1:7" x14ac:dyDescent="0.3">
      <c r="A6">
        <v>5</v>
      </c>
      <c r="B6" t="s">
        <v>143</v>
      </c>
      <c r="C6" t="s">
        <v>29</v>
      </c>
      <c r="D6" t="s">
        <v>28</v>
      </c>
      <c r="E6">
        <v>1</v>
      </c>
      <c r="F6">
        <v>34</v>
      </c>
      <c r="G6">
        <v>1</v>
      </c>
    </row>
    <row r="7" spans="1:7" x14ac:dyDescent="0.3">
      <c r="A7">
        <v>6</v>
      </c>
      <c r="B7" t="s">
        <v>98</v>
      </c>
      <c r="C7" t="s">
        <v>29</v>
      </c>
      <c r="D7" t="s">
        <v>28</v>
      </c>
      <c r="E7">
        <v>1</v>
      </c>
      <c r="F7">
        <v>142</v>
      </c>
      <c r="G7">
        <v>1</v>
      </c>
    </row>
    <row r="8" spans="1:7" x14ac:dyDescent="0.3">
      <c r="A8">
        <v>1</v>
      </c>
      <c r="B8" t="s">
        <v>119</v>
      </c>
      <c r="C8" t="s">
        <v>29</v>
      </c>
      <c r="D8" t="s">
        <v>9</v>
      </c>
      <c r="E8">
        <v>2</v>
      </c>
      <c r="F8">
        <v>431</v>
      </c>
      <c r="G8">
        <v>1</v>
      </c>
    </row>
    <row r="9" spans="1:7" x14ac:dyDescent="0.3">
      <c r="A9">
        <v>2</v>
      </c>
      <c r="B9" t="s">
        <v>118</v>
      </c>
      <c r="C9" t="s">
        <v>29</v>
      </c>
      <c r="D9" t="s">
        <v>9</v>
      </c>
      <c r="E9">
        <v>2</v>
      </c>
      <c r="F9">
        <v>81</v>
      </c>
      <c r="G9">
        <v>1</v>
      </c>
    </row>
    <row r="10" spans="1:7" x14ac:dyDescent="0.3">
      <c r="A10">
        <v>3</v>
      </c>
      <c r="B10" t="s">
        <v>131</v>
      </c>
      <c r="C10" t="s">
        <v>29</v>
      </c>
      <c r="D10" t="s">
        <v>9</v>
      </c>
      <c r="E10">
        <v>2</v>
      </c>
      <c r="F10">
        <v>31</v>
      </c>
      <c r="G10">
        <v>1</v>
      </c>
    </row>
    <row r="11" spans="1:7" x14ac:dyDescent="0.3">
      <c r="A11">
        <v>4</v>
      </c>
      <c r="B11" t="s">
        <v>142</v>
      </c>
      <c r="C11" t="s">
        <v>29</v>
      </c>
      <c r="D11" t="s">
        <v>9</v>
      </c>
      <c r="E11">
        <v>2</v>
      </c>
      <c r="F11">
        <v>35</v>
      </c>
      <c r="G11">
        <v>1</v>
      </c>
    </row>
    <row r="12" spans="1:7" x14ac:dyDescent="0.3">
      <c r="A12">
        <v>5</v>
      </c>
      <c r="B12" t="s">
        <v>143</v>
      </c>
      <c r="C12" t="s">
        <v>29</v>
      </c>
      <c r="D12" t="s">
        <v>9</v>
      </c>
      <c r="E12">
        <v>2</v>
      </c>
      <c r="F12">
        <v>34</v>
      </c>
      <c r="G12">
        <v>1</v>
      </c>
    </row>
    <row r="13" spans="1:7" x14ac:dyDescent="0.3">
      <c r="A13">
        <v>6</v>
      </c>
      <c r="B13" t="s">
        <v>98</v>
      </c>
      <c r="C13" t="s">
        <v>29</v>
      </c>
      <c r="D13" t="s">
        <v>9</v>
      </c>
      <c r="E13">
        <v>2</v>
      </c>
      <c r="F13">
        <v>167</v>
      </c>
      <c r="G13">
        <v>1</v>
      </c>
    </row>
    <row r="14" spans="1:7" x14ac:dyDescent="0.3">
      <c r="A14">
        <v>1</v>
      </c>
      <c r="B14" t="s">
        <v>119</v>
      </c>
      <c r="C14" t="s">
        <v>52</v>
      </c>
      <c r="D14" t="s">
        <v>28</v>
      </c>
      <c r="E14">
        <v>1</v>
      </c>
      <c r="F14">
        <v>218</v>
      </c>
      <c r="G14">
        <v>2</v>
      </c>
    </row>
    <row r="15" spans="1:7" x14ac:dyDescent="0.3">
      <c r="A15">
        <v>2</v>
      </c>
      <c r="B15" t="s">
        <v>118</v>
      </c>
      <c r="C15" s="2" t="s">
        <v>52</v>
      </c>
      <c r="D15" t="s">
        <v>28</v>
      </c>
      <c r="E15">
        <v>1</v>
      </c>
      <c r="F15" s="2">
        <v>113</v>
      </c>
      <c r="G15">
        <v>2</v>
      </c>
    </row>
    <row r="16" spans="1:7" x14ac:dyDescent="0.3">
      <c r="A16">
        <v>3</v>
      </c>
      <c r="B16" t="s">
        <v>131</v>
      </c>
      <c r="C16" s="2" t="s">
        <v>52</v>
      </c>
      <c r="D16" t="s">
        <v>28</v>
      </c>
      <c r="E16">
        <v>1</v>
      </c>
      <c r="F16" s="2">
        <v>18</v>
      </c>
      <c r="G16">
        <v>2</v>
      </c>
    </row>
    <row r="17" spans="1:7" x14ac:dyDescent="0.3">
      <c r="A17">
        <v>4</v>
      </c>
      <c r="B17" t="s">
        <v>142</v>
      </c>
      <c r="C17" s="2" t="s">
        <v>52</v>
      </c>
      <c r="D17" t="s">
        <v>28</v>
      </c>
      <c r="E17">
        <v>1</v>
      </c>
      <c r="F17" s="2">
        <v>18</v>
      </c>
      <c r="G17">
        <v>2</v>
      </c>
    </row>
    <row r="18" spans="1:7" x14ac:dyDescent="0.3">
      <c r="A18">
        <v>5</v>
      </c>
      <c r="B18" t="s">
        <v>143</v>
      </c>
      <c r="C18" s="2" t="s">
        <v>52</v>
      </c>
      <c r="D18" t="s">
        <v>28</v>
      </c>
      <c r="E18">
        <v>1</v>
      </c>
      <c r="F18" s="2">
        <v>36</v>
      </c>
      <c r="G18">
        <v>2</v>
      </c>
    </row>
    <row r="19" spans="1:7" x14ac:dyDescent="0.3">
      <c r="A19">
        <v>6</v>
      </c>
      <c r="B19" t="s">
        <v>98</v>
      </c>
      <c r="C19" s="2" t="s">
        <v>52</v>
      </c>
      <c r="D19" t="s">
        <v>28</v>
      </c>
      <c r="E19">
        <v>1</v>
      </c>
      <c r="F19" s="2">
        <v>183</v>
      </c>
      <c r="G19">
        <v>2</v>
      </c>
    </row>
    <row r="20" spans="1:7" x14ac:dyDescent="0.3">
      <c r="A20">
        <v>1</v>
      </c>
      <c r="B20" t="s">
        <v>119</v>
      </c>
      <c r="C20" s="2" t="s">
        <v>52</v>
      </c>
      <c r="D20" t="s">
        <v>9</v>
      </c>
      <c r="E20">
        <v>2</v>
      </c>
      <c r="F20" s="2">
        <v>646</v>
      </c>
      <c r="G20">
        <v>2</v>
      </c>
    </row>
    <row r="21" spans="1:7" x14ac:dyDescent="0.3">
      <c r="A21">
        <v>2</v>
      </c>
      <c r="B21" t="s">
        <v>118</v>
      </c>
      <c r="C21" s="2" t="s">
        <v>52</v>
      </c>
      <c r="D21" t="s">
        <v>9</v>
      </c>
      <c r="E21">
        <v>2</v>
      </c>
      <c r="F21" s="2">
        <v>154</v>
      </c>
      <c r="G21">
        <v>2</v>
      </c>
    </row>
    <row r="22" spans="1:7" x14ac:dyDescent="0.3">
      <c r="A22">
        <v>3</v>
      </c>
      <c r="B22" t="s">
        <v>131</v>
      </c>
      <c r="C22" s="2" t="s">
        <v>52</v>
      </c>
      <c r="D22" t="s">
        <v>9</v>
      </c>
      <c r="E22">
        <v>2</v>
      </c>
      <c r="F22" s="2">
        <v>45</v>
      </c>
      <c r="G22">
        <v>2</v>
      </c>
    </row>
    <row r="23" spans="1:7" x14ac:dyDescent="0.3">
      <c r="A23">
        <v>4</v>
      </c>
      <c r="B23" t="s">
        <v>142</v>
      </c>
      <c r="C23" s="2" t="s">
        <v>52</v>
      </c>
      <c r="D23" t="s">
        <v>9</v>
      </c>
      <c r="E23">
        <v>2</v>
      </c>
      <c r="F23" s="2">
        <v>36</v>
      </c>
      <c r="G23">
        <v>2</v>
      </c>
    </row>
    <row r="24" spans="1:7" x14ac:dyDescent="0.3">
      <c r="A24">
        <v>5</v>
      </c>
      <c r="B24" t="s">
        <v>143</v>
      </c>
      <c r="C24" s="2" t="s">
        <v>52</v>
      </c>
      <c r="D24" t="s">
        <v>9</v>
      </c>
      <c r="E24">
        <v>2</v>
      </c>
      <c r="F24" s="2">
        <v>36</v>
      </c>
      <c r="G24">
        <v>2</v>
      </c>
    </row>
    <row r="25" spans="1:7" x14ac:dyDescent="0.3">
      <c r="A25">
        <v>6</v>
      </c>
      <c r="B25" t="s">
        <v>98</v>
      </c>
      <c r="C25" s="2" t="s">
        <v>52</v>
      </c>
      <c r="D25" t="s">
        <v>9</v>
      </c>
      <c r="E25">
        <v>2</v>
      </c>
      <c r="F25" s="2">
        <v>218</v>
      </c>
      <c r="G25">
        <v>2</v>
      </c>
    </row>
    <row r="26" spans="1:7" x14ac:dyDescent="0.3">
      <c r="A26">
        <v>1</v>
      </c>
      <c r="B26" t="s">
        <v>119</v>
      </c>
      <c r="C26" t="s">
        <v>99</v>
      </c>
      <c r="D26" t="s">
        <v>28</v>
      </c>
      <c r="E26">
        <v>1</v>
      </c>
      <c r="F26">
        <v>32</v>
      </c>
      <c r="G26">
        <v>3</v>
      </c>
    </row>
    <row r="27" spans="1:7" x14ac:dyDescent="0.3">
      <c r="A27">
        <v>2</v>
      </c>
      <c r="B27" t="s">
        <v>118</v>
      </c>
      <c r="C27" t="s">
        <v>99</v>
      </c>
      <c r="D27" t="s">
        <v>28</v>
      </c>
      <c r="E27">
        <v>1</v>
      </c>
      <c r="F27">
        <v>4</v>
      </c>
      <c r="G27">
        <v>3</v>
      </c>
    </row>
    <row r="28" spans="1:7" x14ac:dyDescent="0.3">
      <c r="A28">
        <v>3</v>
      </c>
      <c r="B28" t="s">
        <v>131</v>
      </c>
      <c r="C28" t="s">
        <v>99</v>
      </c>
      <c r="D28" t="s">
        <v>28</v>
      </c>
      <c r="E28">
        <v>1</v>
      </c>
      <c r="F28">
        <v>0</v>
      </c>
      <c r="G28">
        <v>3</v>
      </c>
    </row>
    <row r="29" spans="1:7" x14ac:dyDescent="0.3">
      <c r="A29">
        <v>4</v>
      </c>
      <c r="B29" t="s">
        <v>142</v>
      </c>
      <c r="C29" t="s">
        <v>99</v>
      </c>
      <c r="D29" t="s">
        <v>28</v>
      </c>
      <c r="E29">
        <v>1</v>
      </c>
      <c r="F29">
        <v>0</v>
      </c>
      <c r="G29">
        <v>3</v>
      </c>
    </row>
    <row r="30" spans="1:7" x14ac:dyDescent="0.3">
      <c r="A30">
        <v>5</v>
      </c>
      <c r="B30" t="s">
        <v>143</v>
      </c>
      <c r="C30" t="s">
        <v>99</v>
      </c>
      <c r="D30" t="s">
        <v>28</v>
      </c>
      <c r="E30">
        <v>1</v>
      </c>
      <c r="F30">
        <v>0</v>
      </c>
      <c r="G30">
        <v>3</v>
      </c>
    </row>
    <row r="31" spans="1:7" x14ac:dyDescent="0.3">
      <c r="A31">
        <v>6</v>
      </c>
      <c r="B31" t="s">
        <v>98</v>
      </c>
      <c r="C31" t="s">
        <v>99</v>
      </c>
      <c r="D31" t="s">
        <v>28</v>
      </c>
      <c r="E31">
        <v>1</v>
      </c>
      <c r="F31">
        <v>7</v>
      </c>
      <c r="G31">
        <v>3</v>
      </c>
    </row>
    <row r="32" spans="1:7" x14ac:dyDescent="0.3">
      <c r="A32">
        <v>1</v>
      </c>
      <c r="B32" t="s">
        <v>119</v>
      </c>
      <c r="C32" t="s">
        <v>99</v>
      </c>
      <c r="D32" t="s">
        <v>9</v>
      </c>
      <c r="E32">
        <v>2</v>
      </c>
      <c r="F32">
        <v>108</v>
      </c>
      <c r="G32">
        <v>3</v>
      </c>
    </row>
    <row r="33" spans="1:7" x14ac:dyDescent="0.3">
      <c r="A33">
        <v>2</v>
      </c>
      <c r="B33" t="s">
        <v>118</v>
      </c>
      <c r="C33" t="s">
        <v>99</v>
      </c>
      <c r="D33" t="s">
        <v>9</v>
      </c>
      <c r="E33">
        <v>2</v>
      </c>
      <c r="F33">
        <v>4</v>
      </c>
      <c r="G33">
        <v>3</v>
      </c>
    </row>
    <row r="34" spans="1:7" x14ac:dyDescent="0.3">
      <c r="A34">
        <v>3</v>
      </c>
      <c r="B34" t="s">
        <v>131</v>
      </c>
      <c r="C34" t="s">
        <v>99</v>
      </c>
      <c r="D34" t="s">
        <v>9</v>
      </c>
      <c r="E34">
        <v>2</v>
      </c>
      <c r="F34">
        <v>0</v>
      </c>
      <c r="G34">
        <v>3</v>
      </c>
    </row>
    <row r="35" spans="1:7" x14ac:dyDescent="0.3">
      <c r="A35">
        <v>4</v>
      </c>
      <c r="B35" t="s">
        <v>142</v>
      </c>
      <c r="C35" t="s">
        <v>99</v>
      </c>
      <c r="D35" t="s">
        <v>9</v>
      </c>
      <c r="E35">
        <v>2</v>
      </c>
      <c r="F35">
        <v>0</v>
      </c>
      <c r="G35">
        <v>3</v>
      </c>
    </row>
    <row r="36" spans="1:7" x14ac:dyDescent="0.3">
      <c r="A36">
        <v>5</v>
      </c>
      <c r="B36" t="s">
        <v>143</v>
      </c>
      <c r="C36" t="s">
        <v>99</v>
      </c>
      <c r="D36" t="s">
        <v>9</v>
      </c>
      <c r="E36">
        <v>2</v>
      </c>
      <c r="F36">
        <v>0</v>
      </c>
      <c r="G36">
        <v>3</v>
      </c>
    </row>
    <row r="37" spans="1:7" x14ac:dyDescent="0.3">
      <c r="A37">
        <v>6</v>
      </c>
      <c r="B37" t="s">
        <v>98</v>
      </c>
      <c r="C37" t="s">
        <v>99</v>
      </c>
      <c r="D37" t="s">
        <v>9</v>
      </c>
      <c r="E37">
        <v>2</v>
      </c>
      <c r="F37">
        <v>12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4.4" x14ac:dyDescent="0.3"/>
  <cols>
    <col min="1" max="1" width="5.33203125" bestFit="1" customWidth="1"/>
    <col min="2" max="2" width="16.33203125" bestFit="1" customWidth="1"/>
    <col min="3" max="3" width="13.5546875" bestFit="1" customWidth="1"/>
    <col min="4" max="4" width="20.5546875" bestFit="1" customWidth="1"/>
    <col min="5" max="5" width="10.5546875" bestFit="1" customWidth="1"/>
  </cols>
  <sheetData>
    <row r="1" spans="1:5" x14ac:dyDescent="0.3">
      <c r="A1" t="s">
        <v>91</v>
      </c>
      <c r="B1" t="s">
        <v>0</v>
      </c>
      <c r="C1" t="s">
        <v>54</v>
      </c>
      <c r="D1" t="s">
        <v>100</v>
      </c>
      <c r="E1" t="s">
        <v>51</v>
      </c>
    </row>
    <row r="2" spans="1:5" x14ac:dyDescent="0.3">
      <c r="A2">
        <v>1</v>
      </c>
      <c r="B2" t="s">
        <v>120</v>
      </c>
      <c r="C2">
        <v>623</v>
      </c>
      <c r="D2">
        <v>538</v>
      </c>
      <c r="E2">
        <v>196</v>
      </c>
    </row>
    <row r="3" spans="1:5" x14ac:dyDescent="0.3">
      <c r="A3">
        <v>2</v>
      </c>
      <c r="B3" t="s">
        <v>121</v>
      </c>
      <c r="C3">
        <v>410</v>
      </c>
      <c r="D3">
        <v>259</v>
      </c>
      <c r="E3">
        <v>31</v>
      </c>
    </row>
    <row r="4" spans="1:5" x14ac:dyDescent="0.3">
      <c r="A4">
        <v>3</v>
      </c>
      <c r="B4" t="s">
        <v>133</v>
      </c>
      <c r="C4">
        <v>70</v>
      </c>
      <c r="D4">
        <v>46</v>
      </c>
      <c r="E4">
        <v>1</v>
      </c>
    </row>
    <row r="5" spans="1:5" x14ac:dyDescent="0.3">
      <c r="A5" s="2">
        <v>4</v>
      </c>
      <c r="B5" s="2" t="s">
        <v>134</v>
      </c>
      <c r="C5" s="2">
        <v>68</v>
      </c>
      <c r="D5" s="2">
        <v>51</v>
      </c>
      <c r="E5" s="2">
        <v>11</v>
      </c>
    </row>
    <row r="6" spans="1:5" x14ac:dyDescent="0.3">
      <c r="A6" s="2">
        <v>5</v>
      </c>
      <c r="B6" s="2" t="s">
        <v>144</v>
      </c>
      <c r="C6" s="2">
        <v>42</v>
      </c>
      <c r="D6" s="2">
        <v>40</v>
      </c>
      <c r="E6" s="2">
        <v>7</v>
      </c>
    </row>
    <row r="7" spans="1:5" x14ac:dyDescent="0.3">
      <c r="A7" s="2">
        <v>6</v>
      </c>
      <c r="B7" s="2" t="s">
        <v>98</v>
      </c>
      <c r="C7" s="2">
        <v>103</v>
      </c>
      <c r="D7" s="2">
        <v>71</v>
      </c>
      <c r="E7" s="2">
        <v>33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4.4" x14ac:dyDescent="0.3"/>
  <cols>
    <col min="1" max="1" width="5.33203125" bestFit="1" customWidth="1"/>
    <col min="2" max="2" width="16.33203125" bestFit="1" customWidth="1"/>
    <col min="3" max="3" width="15.5546875" bestFit="1" customWidth="1"/>
    <col min="4" max="4" width="20.5546875" bestFit="1" customWidth="1"/>
    <col min="5" max="5" width="10.5546875" bestFit="1" customWidth="1"/>
  </cols>
  <sheetData>
    <row r="1" spans="1:5" x14ac:dyDescent="0.3">
      <c r="A1" t="s">
        <v>91</v>
      </c>
      <c r="B1" t="s">
        <v>0</v>
      </c>
      <c r="C1" t="s">
        <v>56</v>
      </c>
      <c r="D1" t="s">
        <v>100</v>
      </c>
      <c r="E1" t="s">
        <v>51</v>
      </c>
    </row>
    <row r="2" spans="1:5" x14ac:dyDescent="0.3">
      <c r="A2" s="2">
        <v>1</v>
      </c>
      <c r="B2" s="2" t="s">
        <v>120</v>
      </c>
      <c r="C2" s="2">
        <v>18</v>
      </c>
      <c r="D2" s="2">
        <v>13</v>
      </c>
      <c r="E2" s="2">
        <v>11</v>
      </c>
    </row>
    <row r="3" spans="1:5" x14ac:dyDescent="0.3">
      <c r="A3" s="2">
        <v>2</v>
      </c>
      <c r="B3" s="2" t="s">
        <v>121</v>
      </c>
      <c r="C3" s="2">
        <v>14</v>
      </c>
      <c r="D3" s="2">
        <v>10</v>
      </c>
      <c r="E3" s="2">
        <v>3</v>
      </c>
    </row>
    <row r="4" spans="1:5" x14ac:dyDescent="0.3">
      <c r="A4" s="2">
        <v>3</v>
      </c>
      <c r="B4" s="2" t="s">
        <v>145</v>
      </c>
      <c r="C4" s="2">
        <v>12</v>
      </c>
      <c r="D4" s="2">
        <v>11</v>
      </c>
      <c r="E4" s="2">
        <v>0</v>
      </c>
    </row>
    <row r="5" spans="1:5" x14ac:dyDescent="0.3">
      <c r="A5" s="2">
        <v>4</v>
      </c>
      <c r="B5" s="2" t="s">
        <v>146</v>
      </c>
      <c r="C5" s="2">
        <v>11</v>
      </c>
      <c r="D5" s="2">
        <v>1</v>
      </c>
      <c r="E5" s="2">
        <v>0</v>
      </c>
    </row>
    <row r="6" spans="1:5" x14ac:dyDescent="0.3">
      <c r="A6" s="2">
        <v>5</v>
      </c>
      <c r="B6" s="2" t="s">
        <v>147</v>
      </c>
      <c r="C6" s="2">
        <v>3</v>
      </c>
      <c r="D6" s="2">
        <v>3</v>
      </c>
      <c r="E6" s="2">
        <v>0</v>
      </c>
    </row>
    <row r="7" spans="1:5" x14ac:dyDescent="0.3">
      <c r="A7" s="2">
        <v>6</v>
      </c>
      <c r="B7" s="2" t="s">
        <v>98</v>
      </c>
      <c r="C7" s="2">
        <v>14</v>
      </c>
      <c r="D7" s="2">
        <v>11</v>
      </c>
      <c r="E7" s="2">
        <v>2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4.4" x14ac:dyDescent="0.3"/>
  <cols>
    <col min="1" max="3" width="12.109375" bestFit="1" customWidth="1"/>
  </cols>
  <sheetData>
    <row r="1" spans="1:3" x14ac:dyDescent="0.3">
      <c r="A1" t="s">
        <v>115</v>
      </c>
      <c r="B1" t="s">
        <v>116</v>
      </c>
      <c r="C1" t="s">
        <v>117</v>
      </c>
    </row>
    <row r="2" spans="1:3" x14ac:dyDescent="0.3">
      <c r="A2" s="1" t="s">
        <v>139</v>
      </c>
      <c r="B2" s="1" t="s">
        <v>140</v>
      </c>
      <c r="C2" s="1" t="s">
        <v>141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4.4" x14ac:dyDescent="0.3"/>
  <cols>
    <col min="1" max="1" width="8.5546875" bestFit="1" customWidth="1"/>
    <col min="2" max="2" width="11.5546875" bestFit="1" customWidth="1"/>
    <col min="3" max="3" width="24.5546875" bestFit="1" customWidth="1"/>
    <col min="4" max="4" width="5.33203125" bestFit="1" customWidth="1"/>
  </cols>
  <sheetData>
    <row r="1" spans="1:4" x14ac:dyDescent="0.3">
      <c r="A1" t="s">
        <v>96</v>
      </c>
      <c r="B1" t="s">
        <v>114</v>
      </c>
      <c r="C1" t="s">
        <v>106</v>
      </c>
      <c r="D1" t="s">
        <v>91</v>
      </c>
    </row>
    <row r="2" spans="1:4" x14ac:dyDescent="0.3">
      <c r="A2">
        <v>0</v>
      </c>
      <c r="B2" t="s">
        <v>85</v>
      </c>
      <c r="C2" t="s">
        <v>62</v>
      </c>
      <c r="D2">
        <v>1</v>
      </c>
    </row>
    <row r="3" spans="1:4" x14ac:dyDescent="0.3">
      <c r="A3">
        <v>0</v>
      </c>
      <c r="B3" t="s">
        <v>85</v>
      </c>
      <c r="C3" t="s">
        <v>87</v>
      </c>
      <c r="D3">
        <v>2</v>
      </c>
    </row>
    <row r="4" spans="1:4" x14ac:dyDescent="0.3">
      <c r="A4">
        <v>0</v>
      </c>
      <c r="B4" t="s">
        <v>85</v>
      </c>
      <c r="C4" t="s">
        <v>61</v>
      </c>
      <c r="D4">
        <v>3</v>
      </c>
    </row>
    <row r="5" spans="1:4" x14ac:dyDescent="0.3">
      <c r="A5">
        <v>0</v>
      </c>
      <c r="B5" t="s">
        <v>85</v>
      </c>
      <c r="C5" t="s">
        <v>86</v>
      </c>
      <c r="D5">
        <v>4</v>
      </c>
    </row>
    <row r="6" spans="1:4" x14ac:dyDescent="0.3">
      <c r="A6">
        <v>860</v>
      </c>
      <c r="B6" t="s">
        <v>48</v>
      </c>
      <c r="C6" t="s">
        <v>62</v>
      </c>
      <c r="D6">
        <v>1</v>
      </c>
    </row>
    <row r="7" spans="1:4" x14ac:dyDescent="0.3">
      <c r="A7">
        <v>6</v>
      </c>
      <c r="B7" t="s">
        <v>48</v>
      </c>
      <c r="C7" t="s">
        <v>87</v>
      </c>
      <c r="D7">
        <v>2</v>
      </c>
    </row>
    <row r="8" spans="1:4" x14ac:dyDescent="0.3">
      <c r="A8">
        <v>2</v>
      </c>
      <c r="B8" t="s">
        <v>48</v>
      </c>
      <c r="C8" t="s">
        <v>61</v>
      </c>
      <c r="D8">
        <v>3</v>
      </c>
    </row>
    <row r="9" spans="1:4" x14ac:dyDescent="0.3">
      <c r="A9">
        <v>1</v>
      </c>
      <c r="B9" t="s">
        <v>48</v>
      </c>
      <c r="C9" t="s">
        <v>86</v>
      </c>
      <c r="D9">
        <v>4</v>
      </c>
    </row>
    <row r="10" spans="1:4" x14ac:dyDescent="0.3">
      <c r="A10">
        <v>379</v>
      </c>
      <c r="B10" t="s">
        <v>49</v>
      </c>
      <c r="C10" t="s">
        <v>62</v>
      </c>
      <c r="D10">
        <v>1</v>
      </c>
    </row>
    <row r="11" spans="1:4" x14ac:dyDescent="0.3">
      <c r="A11">
        <v>1</v>
      </c>
      <c r="B11" t="s">
        <v>49</v>
      </c>
      <c r="C11" t="s">
        <v>87</v>
      </c>
      <c r="D11">
        <v>2</v>
      </c>
    </row>
    <row r="12" spans="1:4" x14ac:dyDescent="0.3">
      <c r="A12">
        <v>9</v>
      </c>
      <c r="B12" t="s">
        <v>49</v>
      </c>
      <c r="C12" t="s">
        <v>61</v>
      </c>
      <c r="D12">
        <v>3</v>
      </c>
    </row>
    <row r="13" spans="1:4" x14ac:dyDescent="0.3">
      <c r="A13">
        <v>4</v>
      </c>
      <c r="B13" t="s">
        <v>49</v>
      </c>
      <c r="C13" t="s">
        <v>86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D5FCF27-C05A-47F7-AB6B-3FBE333CBFD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Jankowska Małgorzata</cp:lastModifiedBy>
  <cp:lastPrinted>2019-05-16T10:06:10Z</cp:lastPrinted>
  <dcterms:created xsi:type="dcterms:W3CDTF">2014-07-29T18:33:30Z</dcterms:created>
  <dcterms:modified xsi:type="dcterms:W3CDTF">2020-05-12T18:03:08Z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