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ocuments\"/>
    </mc:Choice>
  </mc:AlternateContent>
  <xr:revisionPtr revIDLastSave="0" documentId="8_{CDAA9BD7-ACC9-4C46-88D1-9BAB3945F9C0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Meldunek półroczn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6" i="1" l="1"/>
  <c r="H186" i="1"/>
  <c r="K168" i="1" l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S107" i="1"/>
  <c r="T108" i="1" l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L94" i="1"/>
  <c r="L95" i="1"/>
  <c r="L96" i="1"/>
  <c r="L97" i="1"/>
  <c r="L98" i="1"/>
  <c r="L99" i="1"/>
  <c r="L104" i="1"/>
  <c r="L105" i="1"/>
  <c r="L106" i="1"/>
  <c r="L107" i="1"/>
  <c r="U107" i="1" l="1"/>
  <c r="V107" i="1" s="1"/>
  <c r="U99" i="1"/>
  <c r="V99" i="1" s="1"/>
  <c r="U95" i="1"/>
  <c r="V95" i="1" s="1"/>
  <c r="U103" i="1"/>
  <c r="V103" i="1" s="1"/>
  <c r="U106" i="1"/>
  <c r="V106" i="1" s="1"/>
  <c r="U102" i="1"/>
  <c r="V102" i="1" s="1"/>
  <c r="U98" i="1"/>
  <c r="V98" i="1" s="1"/>
  <c r="U94" i="1"/>
  <c r="V94" i="1" s="1"/>
  <c r="U97" i="1"/>
  <c r="V97" i="1" s="1"/>
  <c r="U105" i="1"/>
  <c r="V105" i="1" s="1"/>
  <c r="U101" i="1"/>
  <c r="V101" i="1" s="1"/>
  <c r="U104" i="1"/>
  <c r="V104" i="1" s="1"/>
  <c r="U100" i="1"/>
  <c r="V100" i="1" s="1"/>
  <c r="U96" i="1"/>
  <c r="V96" i="1" s="1"/>
  <c r="J404" i="1"/>
  <c r="V405" i="1" l="1"/>
  <c r="S405" i="1"/>
  <c r="P405" i="1"/>
  <c r="M405" i="1"/>
  <c r="J405" i="1"/>
  <c r="T323" i="1" l="1"/>
  <c r="T324" i="1"/>
  <c r="T325" i="1"/>
  <c r="T326" i="1"/>
  <c r="T327" i="1"/>
  <c r="T322" i="1"/>
  <c r="R323" i="1"/>
  <c r="R324" i="1"/>
  <c r="R325" i="1"/>
  <c r="R326" i="1"/>
  <c r="R327" i="1"/>
  <c r="R322" i="1"/>
  <c r="P323" i="1"/>
  <c r="P324" i="1"/>
  <c r="P325" i="1"/>
  <c r="P326" i="1"/>
  <c r="P327" i="1"/>
  <c r="P322" i="1"/>
  <c r="M323" i="1"/>
  <c r="M324" i="1"/>
  <c r="M325" i="1"/>
  <c r="M326" i="1"/>
  <c r="M327" i="1"/>
  <c r="M322" i="1"/>
  <c r="H323" i="1"/>
  <c r="H324" i="1"/>
  <c r="H325" i="1"/>
  <c r="H326" i="1"/>
  <c r="H327" i="1"/>
  <c r="F323" i="1"/>
  <c r="F324" i="1"/>
  <c r="F325" i="1"/>
  <c r="F326" i="1"/>
  <c r="F327" i="1"/>
  <c r="D323" i="1"/>
  <c r="D324" i="1"/>
  <c r="D325" i="1"/>
  <c r="D326" i="1"/>
  <c r="D327" i="1"/>
  <c r="A323" i="1"/>
  <c r="A324" i="1"/>
  <c r="A325" i="1"/>
  <c r="A326" i="1"/>
  <c r="A327" i="1"/>
  <c r="R328" i="1" l="1"/>
  <c r="T328" i="1"/>
  <c r="P328" i="1"/>
  <c r="G223" i="1"/>
  <c r="M23" i="1"/>
  <c r="L91" i="1"/>
  <c r="G361" i="1"/>
  <c r="M319" i="1"/>
  <c r="A319" i="1"/>
  <c r="G256" i="1"/>
  <c r="P227" i="1"/>
  <c r="M227" i="1"/>
  <c r="J227" i="1"/>
  <c r="G227" i="1"/>
  <c r="P226" i="1"/>
  <c r="M226" i="1"/>
  <c r="J226" i="1"/>
  <c r="G226" i="1"/>
  <c r="P225" i="1"/>
  <c r="M225" i="1"/>
  <c r="J225" i="1"/>
  <c r="G225" i="1"/>
  <c r="Q135" i="1"/>
  <c r="N135" i="1"/>
  <c r="L135" i="1"/>
  <c r="L93" i="1"/>
  <c r="Q54" i="1"/>
  <c r="O54" i="1"/>
  <c r="Q53" i="1"/>
  <c r="O53" i="1"/>
  <c r="Q52" i="1"/>
  <c r="O52" i="1"/>
  <c r="Q51" i="1"/>
  <c r="O51" i="1"/>
  <c r="Q27" i="1"/>
  <c r="O27" i="1"/>
  <c r="M27" i="1"/>
  <c r="Q26" i="1"/>
  <c r="O26" i="1"/>
  <c r="M26" i="1"/>
  <c r="Q25" i="1"/>
  <c r="O25" i="1"/>
  <c r="V404" i="1"/>
  <c r="S404" i="1"/>
  <c r="P404" i="1"/>
  <c r="M404" i="1"/>
  <c r="V403" i="1"/>
  <c r="S403" i="1"/>
  <c r="P403" i="1"/>
  <c r="M403" i="1"/>
  <c r="J403" i="1"/>
  <c r="V402" i="1"/>
  <c r="S402" i="1"/>
  <c r="P402" i="1"/>
  <c r="M402" i="1"/>
  <c r="J402" i="1"/>
  <c r="V401" i="1"/>
  <c r="S401" i="1"/>
  <c r="P401" i="1"/>
  <c r="M401" i="1"/>
  <c r="J401" i="1"/>
  <c r="V400" i="1"/>
  <c r="S400" i="1"/>
  <c r="P400" i="1"/>
  <c r="M400" i="1"/>
  <c r="J400" i="1"/>
  <c r="S364" i="1"/>
  <c r="S365" i="1"/>
  <c r="S366" i="1"/>
  <c r="S367" i="1"/>
  <c r="S368" i="1"/>
  <c r="S363" i="1"/>
  <c r="P364" i="1"/>
  <c r="P365" i="1"/>
  <c r="P366" i="1"/>
  <c r="P367" i="1"/>
  <c r="P368" i="1"/>
  <c r="P363" i="1"/>
  <c r="M364" i="1"/>
  <c r="M365" i="1"/>
  <c r="M366" i="1"/>
  <c r="M367" i="1"/>
  <c r="M368" i="1"/>
  <c r="M363" i="1"/>
  <c r="J364" i="1"/>
  <c r="J365" i="1"/>
  <c r="J366" i="1"/>
  <c r="J367" i="1"/>
  <c r="J368" i="1"/>
  <c r="J363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H322" i="1"/>
  <c r="F322" i="1"/>
  <c r="D322" i="1"/>
  <c r="A322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2" i="1"/>
  <c r="S262" i="1" s="1"/>
  <c r="O263" i="1"/>
  <c r="S263" i="1" s="1"/>
  <c r="O264" i="1"/>
  <c r="S264" i="1" s="1"/>
  <c r="O259" i="1"/>
  <c r="S259" i="1" s="1"/>
  <c r="I260" i="1"/>
  <c r="M260" i="1" s="1"/>
  <c r="I261" i="1"/>
  <c r="M261" i="1" s="1"/>
  <c r="I262" i="1"/>
  <c r="M262" i="1" s="1"/>
  <c r="I263" i="1"/>
  <c r="M263" i="1" s="1"/>
  <c r="I264" i="1"/>
  <c r="M264" i="1" s="1"/>
  <c r="I259" i="1"/>
  <c r="M259" i="1" s="1"/>
  <c r="G259" i="1"/>
  <c r="K259" i="1" s="1"/>
  <c r="G260" i="1"/>
  <c r="K260" i="1" s="1"/>
  <c r="G261" i="1"/>
  <c r="K261" i="1" s="1"/>
  <c r="G262" i="1"/>
  <c r="K262" i="1" s="1"/>
  <c r="G263" i="1"/>
  <c r="K263" i="1" s="1"/>
  <c r="G264" i="1"/>
  <c r="K264" i="1" s="1"/>
  <c r="C260" i="1"/>
  <c r="C261" i="1"/>
  <c r="C262" i="1"/>
  <c r="C263" i="1"/>
  <c r="C264" i="1"/>
  <c r="C259" i="1"/>
  <c r="M28" i="1" l="1"/>
  <c r="Q28" i="1"/>
  <c r="G228" i="1"/>
  <c r="J228" i="1"/>
  <c r="M228" i="1"/>
  <c r="P228" i="1"/>
  <c r="K28" i="1"/>
  <c r="J406" i="1"/>
  <c r="V406" i="1"/>
  <c r="S406" i="1"/>
  <c r="P406" i="1"/>
  <c r="M406" i="1"/>
  <c r="O28" i="1"/>
  <c r="Q55" i="1"/>
  <c r="S369" i="1"/>
  <c r="F328" i="1"/>
  <c r="O55" i="1"/>
  <c r="J369" i="1"/>
  <c r="P369" i="1"/>
  <c r="G369" i="1"/>
  <c r="M369" i="1"/>
  <c r="D328" i="1"/>
  <c r="H328" i="1"/>
  <c r="S108" i="1"/>
  <c r="R108" i="1"/>
  <c r="Q108" i="1"/>
  <c r="P108" i="1"/>
  <c r="O108" i="1"/>
  <c r="N108" i="1"/>
  <c r="L108" i="1"/>
  <c r="Q265" i="1"/>
  <c r="O265" i="1"/>
  <c r="M265" i="1"/>
  <c r="K265" i="1"/>
  <c r="I265" i="1"/>
  <c r="G265" i="1"/>
  <c r="U108" i="1" l="1"/>
  <c r="V108" i="1"/>
  <c r="S265" i="1"/>
  <c r="U26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<sst xmlns="http://schemas.openxmlformats.org/spreadsheetml/2006/main" count="955" uniqueCount="180">
  <si>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</si>
  <si>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</si>
  <si>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</si>
  <si>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</si>
  <si>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</si>
  <si>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</si>
  <si>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</si>
  <si>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</si>
  <si>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</si>
  <si>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</si>
  <si>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</si>
  <si>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</si>
  <si>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</si>
  <si>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</si>
  <si>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</si>
  <si>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</si>
  <si>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</si>
  <si>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</si>
  <si>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</si>
  <si>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</si>
  <si>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</si>
  <si>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</si>
  <si>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</si>
  <si>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</si>
  <si>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</si>
  <si>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</si>
  <si>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</si>
  <si>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</si>
  <si>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</si>
  <si>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</si>
  <si>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</si>
  <si>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</si>
  <si>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</si>
  <si>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</si>
  <si>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</si>
  <si>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</si>
  <si>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</si>
  <si>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</si>
  <si>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</si>
  <si>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</si>
  <si>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</si>
  <si>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</si>
  <si>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</si>
  <si>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</si>
  <si>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</si>
  <si>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</si>
  <si>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</si>
  <si>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</si>
  <si>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</si>
  <si>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</si>
  <si>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</si>
  <si>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</si>
  <si>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</si>
  <si>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</si>
  <si>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</si>
  <si>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</si>
  <si>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</si>
  <si>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</si>
  <si>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</si>
  <si>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</si>
  <si>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</si>
  <si>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</si>
  <si>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</si>
  <si>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</si>
  <si>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</si>
  <si>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</si>
  <si>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</si>
  <si>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</si>
  <si>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</si>
  <si>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</si>
  <si>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</si>
  <si>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</si>
  <si>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</si>
  <si>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</si>
  <si>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</si>
  <si>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</si>
  <si>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</si>
  <si>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</si>
  <si>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</si>
  <si>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</si>
  <si>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</si>
  <si>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</si>
  <si>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</si>
  <si>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</si>
  <si>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</si>
  <si>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</si>
  <si>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</si>
  <si>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</si>
  <si>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</si>
  <si>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</si>
  <si>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</si>
  <si>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</si>
  <si>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</si>
  <si>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</si>
  <si>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</si>
  <si>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</si>
  <si>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</si>
  <si>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</si>
  <si>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</si>
  <si>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</si>
  <si>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</si>
  <si>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</si>
  <si>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</si>
  <si>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</si>
  <si>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</si>
  <si>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</si>
  <si>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</si>
  <si>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</si>
  <si>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</si>
  <si>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</si>
  <si>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</si>
  <si>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</si>
  <si>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</si>
  <si>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</si>
  <si>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</si>
  <si>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</si>
  <si>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</si>
  <si>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</si>
  <si>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</si>
  <si>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</si>
  <si>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</si>
  <si>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</si>
  <si>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</si>
  <si>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</si>
  <si>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</si>
  <si>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</si>
  <si>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</si>
  <si>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</si>
  <si>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</si>
  <si>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</si>
  <si>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</si>
  <si>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</si>
  <si>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</si>
  <si>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</si>
  <si>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</si>
  <si>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</si>
  <si>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</si>
  <si>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</si>
  <si>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</si>
  <si>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</si>
  <si>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</si>
  <si>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</si>
  <si>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</si>
  <si>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</si>
  <si>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</si>
  <si>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</si>
  <si>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</si>
  <si>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</si>
  <si>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</si>
  <si>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</si>
  <si>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01.06.2026</t>
  </si>
  <si>
    <t>30.06.2026</t>
  </si>
  <si>
    <t>01.01.2026</t>
  </si>
  <si>
    <t>BIAŁORUŚ</t>
  </si>
  <si>
    <t>BANGLADESZ</t>
  </si>
  <si>
    <t>AFGANISTAN</t>
  </si>
  <si>
    <t>IRLANDIA</t>
  </si>
  <si>
    <t>CHORWACJA</t>
  </si>
  <si>
    <t>HISZPANIA</t>
  </si>
  <si>
    <t>ŁOTWA</t>
  </si>
  <si>
    <t>24.06.2026 - 30.06.2026</t>
  </si>
  <si>
    <t>17.06.2026 - 23.06.2026</t>
  </si>
  <si>
    <t>10.06.2026 - 16.06.2026</t>
  </si>
  <si>
    <t>03.06.2026 - 09.06.2026</t>
  </si>
  <si>
    <t>27.05.2026 - 02.06.2026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</si>
  <si>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</si>
  <si>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</si>
  <si>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</si>
  <si>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 okresie 1.01 - 30.06.2026</t>
  </si>
  <si>
    <t>Warszawa, 23 lipca 2026 r.</t>
  </si>
  <si>
    <r>
      <t xml:space="preserve">Dane za okres </t>
    </r>
    <r>
      <rPr>
        <b/>
        <sz val="11"/>
        <color theme="1"/>
        <rFont val="Roboto"/>
        <charset val="238"/>
      </rPr>
      <t>od stycznia do czerwca 2026 r.</t>
    </r>
    <r>
      <rPr>
        <sz val="11"/>
        <color theme="1"/>
        <rFont val="Roboto"/>
        <charset val="238"/>
      </rPr>
      <t xml:space="preserve"> potwierdzają stabilną i przewidywalną skalę operacji w obszarze Małego Ruchu Granicznego (MRG). Obecnie zadania te realizowane są wyłącznie przez polskie placówki dyplomatyczne na Ukrainie, przy całkowitym zawieszeniu działalności w tym zakresie przez placówkę w Kaliningradzie.
</t>
    </r>
    <r>
      <rPr>
        <b/>
        <sz val="11"/>
        <color theme="1"/>
        <rFont val="Roboto"/>
        <charset val="238"/>
      </rPr>
      <t>Główne wskaźniki: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Liczba rozstrzygnięć:</t>
    </r>
    <r>
      <rPr>
        <sz val="11"/>
        <color theme="1"/>
        <rFont val="Roboto"/>
        <charset val="238"/>
      </rPr>
      <t xml:space="preserve"> W pierwszym półroczu br. wydano łącznie 1 026 zezwoleń MRG. 
</t>
    </r>
    <r>
      <rPr>
        <b/>
        <sz val="11"/>
        <color theme="1"/>
        <rFont val="Roboto"/>
        <charset val="238"/>
      </rPr>
      <t>Bezpieczeństwo procedur:</t>
    </r>
    <r>
      <rPr>
        <sz val="11"/>
        <color theme="1"/>
        <rFont val="Roboto"/>
        <charset val="238"/>
      </rPr>
      <t xml:space="preserve">  Odnotowano minimalną liczbę spraw negatywnych i weryfikacyjnych – wydano 2 decyzje odmowne (w placówce we Lwowie) oraz unieważniono 1 dokument. W analizowanym okresie nie cofnięto żadnego zezwolenia.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Rozkład terytorialny:</t>
    </r>
    <r>
      <rPr>
        <sz val="11"/>
        <color theme="1"/>
        <rFont val="Roboto"/>
        <charset val="238"/>
      </rPr>
      <t xml:space="preserve"> obsługa ruchu koncentruje się w dwóch konsulatach na terenie Ukrainy:
*</t>
    </r>
    <r>
      <rPr>
        <b/>
        <sz val="11"/>
        <color theme="1"/>
        <rFont val="Roboto"/>
        <charset val="238"/>
      </rPr>
      <t xml:space="preserve"> Lwów: </t>
    </r>
    <r>
      <rPr>
        <sz val="11"/>
        <color theme="1"/>
        <rFont val="Roboto"/>
        <charset val="238"/>
      </rPr>
      <t xml:space="preserve">Pozostaje głównym ośrodkiem z liczbą 863 wydanych dokumentów, co stanowi 84% całkowitego wolumenu pozytywnych rozstrzygnięć.
* </t>
    </r>
    <r>
      <rPr>
        <b/>
        <sz val="11"/>
        <color theme="1"/>
        <rFont val="Roboto"/>
        <charset val="238"/>
      </rPr>
      <t>Łuck:</t>
    </r>
    <r>
      <rPr>
        <sz val="11"/>
        <color theme="1"/>
        <rFont val="Roboto"/>
        <charset val="238"/>
      </rPr>
      <t> Odpowiada za wydanie 163 zezwoleń, co stanowi 16% ogółu.
                                                                                                                                                                                                                                                                                                            Marginalna liczba odmów i unieważnień przy jednoczesnej dominacji placówki we Lwowie wskazuje na ugruntowaną, sprawną i bezpieczną procedurę obsługi beneficjentów MRG w tym regionie.</t>
    </r>
  </si>
  <si>
    <r>
      <t xml:space="preserve">Skala operacyjna i skuteczność: 
</t>
    </r>
    <r>
      <rPr>
        <b/>
        <sz val="11"/>
        <color theme="1"/>
        <rFont val="Roboto"/>
        <charset val="238"/>
      </rPr>
      <t>Postępowania IN:</t>
    </r>
    <r>
      <rPr>
        <sz val="11"/>
        <color theme="1"/>
        <rFont val="Roboto"/>
        <charset val="238"/>
      </rPr>
      <t xml:space="preserve"> Zagraniczne organy skierowały do Polski wnioski dotyczące 766 osób. W analizowanym okresie wydano 599 decyzji pozytywnych (akceptacja odpowiedzialności Polski na poziomie 78%).  Faktycznemu transferowi do RP poddano 133 osoby. 
</t>
    </r>
    <r>
      <rPr>
        <b/>
        <sz val="11"/>
        <color theme="1"/>
        <rFont val="Roboto"/>
        <charset val="238"/>
      </rPr>
      <t>Postępowania OUT: </t>
    </r>
    <r>
      <rPr>
        <sz val="11"/>
        <color theme="1"/>
        <rFont val="Roboto"/>
        <charset val="238"/>
      </rPr>
      <t xml:space="preserve">Polska wystąpiła do innych państw o przejęcie 148 osób. Uzyskano 137 decyzji pozytywnych, co oznacza wysoką skuteczność argumentacji na poziomie 93%. Transferem z Polski objęto 63 osoby. 
</t>
    </r>
    <r>
      <rPr>
        <b/>
        <sz val="11"/>
        <color theme="1"/>
        <rFont val="Roboto"/>
        <charset val="238"/>
      </rPr>
      <t>Bilans:</t>
    </r>
    <r>
      <rPr>
        <sz val="11"/>
        <color theme="1"/>
        <rFont val="Roboto"/>
        <charset val="238"/>
      </rPr>
      <t xml:space="preserve"> Polska przyjmuje w tym trybie pięciokrotnie więcej wniosków, niż sama generuje. Współpraca administracyjna utrzymuje wysoką wydajność – wskaźnik akceptacji wniosków wynosi odpowiednio 78% dla postępowań przychodzących oraz 93% dla wychodzących.
</t>
    </r>
    <r>
      <rPr>
        <b/>
        <sz val="11"/>
        <color theme="1"/>
        <rFont val="Roboto"/>
        <charset val="238"/>
      </rPr>
      <t>Główni partnerzy i kierunki:</t>
    </r>
    <r>
      <rPr>
        <sz val="11"/>
        <color theme="1"/>
        <rFont val="Roboto"/>
        <charset val="238"/>
      </rPr>
      <t xml:space="preserve">
Współpraca w tym obszarze koncentruje się na relacjach z państwami Europy Zachodniej, z wyraźną dominacją Niemiec.                                                                 Kierunki IN (do Polski): Niemcy (42%), Francja (19%), Belgia (6%), Włochy oraz Irlandia (po 4%).
Kierunki OUT (z Polski): Chorwacja oraz Niemcy (po 15%), Hiszpania (10%), Łotwa (9%) oraz Austria (7%)
</t>
    </r>
    <r>
      <rPr>
        <b/>
        <sz val="11"/>
        <color theme="1"/>
        <rFont val="Roboto"/>
        <charset val="238"/>
      </rPr>
      <t>Struktura obywatelstwa:</t>
    </r>
    <r>
      <rPr>
        <sz val="11"/>
        <color theme="1"/>
        <rFont val="Roboto"/>
        <charset val="238"/>
      </rPr>
      <t xml:space="preserve">
Tryb IN: Najczęściej dotyczył obywateli Ukrainy (16%) oraz Afganistanu i Rosji (po 11%).
Tryb OUT: Obejmował głównie obywateli Ukrainy (14%), Mołdawii (12%), Tadżykistanu oraz Rosji (po 11%).
Dominujący udział Niemiec (blisko 42% wniosków przychodzących) w połączeniu z faktem, że najliczniejszą grupą w trybie IN są obywatele Ukrainy, jednoznacznie potwierdza zjawisko tzw. secondary movements (migracji wtórnej). Dotyczy ono osób, które po zainicjowaniu procedur legalizacyjnych lub uchodźczych w Polsce przemieściły się do Europy Zachodniej przed uzyskaniem ostatecznego rozstrzygnięcia.</t>
    </r>
  </si>
  <si>
    <r>
      <t xml:space="preserve">W </t>
    </r>
    <r>
      <rPr>
        <b/>
        <sz val="11"/>
        <color theme="1"/>
        <rFont val="Roboto"/>
        <charset val="238"/>
      </rPr>
      <t>I półroczu 2026 r.</t>
    </r>
    <r>
      <rPr>
        <sz val="11"/>
        <color theme="1"/>
        <rFont val="Roboto"/>
        <charset val="238"/>
      </rPr>
      <t xml:space="preserve"> cudzoziemcy złożyli prawie </t>
    </r>
    <r>
      <rPr>
        <b/>
        <sz val="11"/>
        <color theme="1"/>
        <rFont val="Roboto"/>
        <charset val="238"/>
      </rPr>
      <t>312 tys. wniosków</t>
    </r>
    <r>
      <rPr>
        <sz val="11"/>
        <color theme="1"/>
        <rFont val="Roboto"/>
        <charset val="238"/>
      </rPr>
      <t xml:space="preserve"> o udzielenie zezwoleń na pobyt. Zdecydowana większość z nich (92% - 286 tys.) dotyczyła </t>
    </r>
    <r>
      <rPr>
        <b/>
        <sz val="11"/>
        <color theme="1"/>
        <rFont val="Roboto"/>
        <charset val="238"/>
      </rPr>
      <t>pobytu czasowego</t>
    </r>
    <r>
      <rPr>
        <sz val="11"/>
        <color theme="1"/>
        <rFont val="Roboto"/>
        <charset val="238"/>
      </rPr>
      <t xml:space="preserve">. O pobyt stały wnioskowało 10,3 tys. osób, a o status rezydenta długoterminowego UE – 15,6 tys. wnioskodawców. 
</t>
    </r>
    <r>
      <rPr>
        <b/>
        <sz val="11"/>
        <color theme="1"/>
        <rFont val="Roboto"/>
        <charset val="238"/>
      </rPr>
      <t>Główne państwa pochodzenia:</t>
    </r>
    <r>
      <rPr>
        <sz val="11"/>
        <color theme="1"/>
        <rFont val="Roboto"/>
        <charset val="238"/>
      </rPr>
      <t xml:space="preserve"> Listę otwierają obywatele Ukrainy (68% – 211 tys.), a następnie Białorusi (26,2 tys. - 8%), Kolumbii (10,6 tys.) oraz Gruzji (8 tys.) - po 3%.
</t>
    </r>
    <r>
      <rPr>
        <b/>
        <sz val="11"/>
        <color theme="1"/>
        <rFont val="Roboto"/>
        <charset val="238"/>
      </rPr>
      <t>Wiek i płeć</t>
    </r>
    <r>
      <rPr>
        <sz val="11"/>
        <color theme="1"/>
        <rFont val="Roboto"/>
        <charset val="238"/>
      </rPr>
      <t xml:space="preserve">: Imigracja ma charakter wybitnie zarobkowy – aż 83% wnioskodawców to osoby w wieku produkcyjnym (równomiernie rozłożone między grupy 18–34 oraz 35–64 lata). Wśród dzieci dominują osoby do 13. roku życia (36,6 tys.). Przewaga mężczyzn (57%) wynika prawdopodobnie ze specyfiki sektorów budowlanego, transportowego i przemysłowego.
Cudzoziemcy wybierają regiony o najsilniejszych rynkach pracy. Ponad połowa wszystkich wniosków (54%) wpłynęła do czterech urzędów wojewódzkich:
* Mazowieckiego (68,8 tys. – 22%),
* Wielkopolskiego (38,2 tys. – 12%),
* Małopolskiego (31,1 tys.- 10%),
* Dolnośląskiego (30,7 tys. - 10%).
W </t>
    </r>
    <r>
      <rPr>
        <b/>
        <sz val="11"/>
        <color theme="1"/>
        <rFont val="Roboto"/>
        <charset val="238"/>
      </rPr>
      <t xml:space="preserve">I półroczu 2026 r. urzędy </t>
    </r>
    <r>
      <rPr>
        <sz val="11"/>
        <color theme="1"/>
        <rFont val="Roboto"/>
        <charset val="238"/>
      </rPr>
      <t>zakończyły postępowania w 233,5 tys. spraw (suma decyzji pozytywnych, negatywnych i umorzeń). Struktura wydanych orzeczeń kształtowała się następująco:                                                                                                                                                                                                                                                                     *Decyzje pozytywne: 208,2 tys. (co stanowi 89% ogółu rozstrzygnięć),                                                                                                                                                                    *Decyzje negatywne: 15,1 tys. (7% ogółu),                                                                                                                                                                                                        *Umorzenia postępowań: 10,2 tys. (4% ogółu).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strukturze wydanych decyzji pozytywnych zdecydowanie dominował pobyt czasowy (190,9 tys.  decyzji – 92%), przed pobytem rezydenta długoterminowego UE (9,9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tys.</t>
    </r>
    <r>
      <rPr>
        <sz val="11"/>
        <color theme="1"/>
        <rFont val="Roboto"/>
        <charset val="238"/>
      </rPr>
      <t xml:space="preserve"> decyzji – 5%) oraz pobytem stałym (7,4 decyzji – 3%). Najwięcej zgód na pobyt otrzymali obywatele Ukrainy (66%), Białorusi (10%) oraz Indii (3%). </t>
    </r>
  </si>
  <si>
    <r>
      <t xml:space="preserve">W pierwszym półroczu 2026 r. organ odwoławczy (Szef UdSC) wydał </t>
    </r>
    <r>
      <rPr>
        <b/>
        <sz val="11"/>
        <color theme="1"/>
        <rFont val="Roboto"/>
        <charset val="238"/>
      </rPr>
      <t>10,4 tys. decyzji</t>
    </r>
    <r>
      <rPr>
        <sz val="11"/>
        <color theme="1"/>
        <rFont val="Roboto"/>
        <charset val="238"/>
      </rPr>
      <t xml:space="preserve"> przy wpływie na poziomie </t>
    </r>
    <r>
      <rPr>
        <b/>
        <sz val="11"/>
        <color theme="1"/>
        <rFont val="Roboto"/>
        <charset val="238"/>
      </rPr>
      <t>10,4 tys. odwołań</t>
    </r>
    <r>
      <rPr>
        <sz val="11"/>
        <color theme="1"/>
        <rFont val="Roboto"/>
        <charset val="238"/>
      </rPr>
      <t xml:space="preserve">, co oznacza ogólny wskaźnik załatwialności spraw na poziomie </t>
    </r>
    <r>
      <rPr>
        <b/>
        <sz val="11"/>
        <color theme="1"/>
        <rFont val="Roboto"/>
        <charset val="238"/>
      </rPr>
      <t>99%</t>
    </r>
    <r>
      <rPr>
        <sz val="11"/>
        <color theme="1"/>
        <rFont val="Roboto"/>
        <charset val="238"/>
      </rPr>
      <t xml:space="preserve">. Statystyki rozstrzygnięć wskazują na strukturę i wyniki wnoszonych środków zaskarżenia:
</t>
    </r>
    <r>
      <rPr>
        <b/>
        <sz val="11"/>
        <color theme="1"/>
        <rFont val="Roboto"/>
        <charset val="238"/>
      </rPr>
      <t>Wskaźnik utrzymania decyzji:</t>
    </r>
    <r>
      <rPr>
        <sz val="11"/>
        <color theme="1"/>
        <rFont val="Roboto"/>
        <charset val="238"/>
      </rPr>
      <t xml:space="preserve"> 25% zaskarżonych rozstrzygnięć wojewodów zostało utrzymanych w mocy (2,6 tys. decyzje).
</t>
    </r>
    <r>
      <rPr>
        <b/>
        <sz val="11"/>
        <color theme="1"/>
        <rFont val="Roboto"/>
        <charset val="238"/>
      </rPr>
      <t>Wskaźnik kasacyjny (uchylenie i przekazanie):</t>
    </r>
    <r>
      <rPr>
        <sz val="11"/>
        <color theme="1"/>
        <rFont val="Roboto"/>
        <charset val="238"/>
      </rPr>
      <t xml:space="preserve"> W 27% przypadków (2,8 tys. decyzji) organ odwoławczy uchylił decyzję pierwszej instancji i przekazał sprawę wojewodzie do ponownego rozpatrzenia.
</t>
    </r>
    <r>
      <rPr>
        <b/>
        <sz val="11"/>
        <color theme="1"/>
        <rFont val="Roboto"/>
        <charset val="238"/>
      </rPr>
      <t>Decyzje pozytywne:</t>
    </r>
    <r>
      <rPr>
        <sz val="11"/>
        <color theme="1"/>
        <rFont val="Roboto"/>
        <charset val="238"/>
      </rPr>
      <t xml:space="preserve"> W 37% spraw (3,8 tys. decyzji) Szef UdSC zmienił zaskarżoną decyzję i wydał rozstrzygnięcie merytorycznie pozytywne, przyznając cudzoziemcowi prawo do pobytu.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 xml:space="preserve">Pozostałe rozstrzygnięcia: </t>
    </r>
    <r>
      <rPr>
        <sz val="11"/>
        <color theme="1"/>
        <rFont val="Roboto"/>
        <charset val="238"/>
      </rPr>
      <t xml:space="preserve">Uchylenia i umorzenia postępowań stanowiły 2% (0,2 tys. decyzji), a inne rodzaje rozstrzygnięć 10% (1 tys. decyzji).
</t>
    </r>
    <r>
      <rPr>
        <b/>
        <sz val="11"/>
        <color theme="1"/>
        <rFont val="Roboto"/>
        <charset val="238"/>
      </rPr>
      <t>Pobyt czasowy:</t>
    </r>
    <r>
      <rPr>
        <sz val="11"/>
        <color theme="1"/>
        <rFont val="Roboto"/>
        <charset val="238"/>
      </rPr>
      <t xml:space="preserve">
Odwołania w sprawach o pobyt czasowy stanowiły 85% wszystkich wpływających spraw (8,9 tys. z 10,4 tys.). W tej kategorii wydano łącznie 8,8 tys. decyzji. Wskaźnik zmiany zaskarżonej decyzji na korzyść cudzoziemca (decyzje pozytywne) wyniósł tu 41% (3,6 tys. decyzji), co stanowi najwyższy odsetek reformowalności ze wszystkich głównych kategorii spraw pobytowych.</t>
    </r>
  </si>
  <si>
    <r>
      <t xml:space="preserve">W </t>
    </r>
    <r>
      <rPr>
        <b/>
        <sz val="11"/>
        <color theme="1"/>
        <rFont val="Roboto"/>
        <charset val="238"/>
      </rPr>
      <t>I półroczu bieżącego roku</t>
    </r>
    <r>
      <rPr>
        <sz val="11"/>
        <color theme="1"/>
        <rFont val="Roboto"/>
        <charset val="238"/>
      </rPr>
      <t xml:space="preserve"> Wydział Wykazu Cudzoziemców (WWC) zrealizował łącznie </t>
    </r>
    <r>
      <rPr>
        <b/>
        <sz val="11"/>
        <color theme="1"/>
        <rFont val="Roboto"/>
        <charset val="238"/>
      </rPr>
      <t>25,5 tys. spraw</t>
    </r>
    <r>
      <rPr>
        <sz val="11"/>
        <color theme="1"/>
        <rFont val="Roboto"/>
        <charset val="238"/>
      </rPr>
      <t xml:space="preserve">. Struktura podejmowanych działań odzwierciedla rolę Wydziału w zapewnianiu bezpieczeństwa porządku publicznego. 
</t>
    </r>
    <r>
      <rPr>
        <b/>
        <sz val="11"/>
        <color theme="1"/>
        <rFont val="Roboto"/>
        <charset val="238"/>
      </rPr>
      <t>Najczęstsze kategorie działań:</t>
    </r>
    <r>
      <rPr>
        <sz val="11"/>
        <color theme="1"/>
        <rFont val="Roboto"/>
        <charset val="238"/>
      </rPr>
      <t xml:space="preserve">
Wpisy SIS stanowiły największy segment operacyjny – 28% ogółu działań (7,3 tys. spraw). Alerty pobytowe to drugi najważniejszy element działań, obejmujący 24% całości (6,2 tys. osób). Trzon procedur krajowych stanowiły nowe wpisy do wykazu (20% – 5,2 tys. osób) oraz korekty istniejących już wpisów (16% – 4,2 tys. osób). </t>
    </r>
  </si>
  <si>
    <r>
      <t xml:space="preserve">W </t>
    </r>
    <r>
      <rPr>
        <b/>
        <sz val="11"/>
        <color theme="1"/>
        <rFont val="Roboto"/>
        <charset val="238"/>
      </rPr>
      <t>I półroczu br.</t>
    </r>
    <r>
      <rPr>
        <sz val="11"/>
        <color theme="1"/>
        <rFont val="Roboto"/>
        <charset val="238"/>
      </rPr>
      <t xml:space="preserve"> odnotowano </t>
    </r>
    <r>
      <rPr>
        <b/>
        <sz val="11"/>
        <color theme="1"/>
        <rFont val="Roboto"/>
        <charset val="238"/>
      </rPr>
      <t>395 tys. wpływających</t>
    </r>
    <r>
      <rPr>
        <sz val="11"/>
        <color theme="1"/>
        <rFont val="Roboto"/>
        <charset val="238"/>
      </rPr>
      <t xml:space="preserve"> wniosków</t>
    </r>
    <r>
      <rPr>
        <b/>
        <sz val="11"/>
        <color theme="1"/>
        <rFont val="Roboto"/>
        <charset val="238"/>
      </rPr>
      <t> </t>
    </r>
    <r>
      <rPr>
        <sz val="11"/>
        <color theme="1"/>
        <rFont val="Roboto"/>
        <charset val="238"/>
      </rPr>
      <t xml:space="preserve">o konsultacje wizowe.
</t>
    </r>
    <r>
      <rPr>
        <b/>
        <sz val="11"/>
        <color theme="1"/>
        <rFont val="Roboto"/>
        <charset val="238"/>
      </rPr>
      <t>Struktura napływu wniosków i realizacja zadań: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 xml:space="preserve">Współpraca w strefie Schengen: </t>
    </r>
    <r>
      <rPr>
        <sz val="11"/>
        <color theme="1"/>
        <rFont val="Roboto"/>
        <charset val="238"/>
      </rPr>
      <t xml:space="preserve">Zdecydowana większość spraw - 331 tys. wniosków (84% ogółu) - wpłynęła z państw partnerskich obszaru Schengen. Podkreśla to istotną rolę Polski w europejskim systemie weryfikacji bezpieczeństwa. 
</t>
    </r>
    <r>
      <rPr>
        <b/>
        <sz val="11"/>
        <color theme="1"/>
        <rFont val="Roboto"/>
        <charset val="238"/>
      </rPr>
      <t>Konsultacje na wniosek polskich konsulów:</t>
    </r>
    <r>
      <rPr>
        <sz val="11"/>
        <color theme="1"/>
        <rFont val="Roboto"/>
        <charset val="238"/>
      </rPr>
      <t xml:space="preserve"> Polskie placówki konsularne wygenerowały łącznie blisko 65 tys. wniosków. W tej grupie konsultacje obligatoryjne stanowiły 33 tys. spraw 8% ogólnego wpływu, natomiast procedury o charakterze fakultatywnym objęły 32 tys. spraw (także ok. 8%).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Wydajność decyzyjna:</t>
    </r>
    <r>
      <rPr>
        <sz val="11"/>
        <color theme="1"/>
        <rFont val="Roboto"/>
        <charset val="238"/>
      </rPr>
      <t> W analizowanym okresie wydano łącznie 387 tys. decyzji , co oznacza sprawne procedowanie bieżącego wpływu. W strukturze rozstrzygnięć 323,9 tys. spraw (84%) dotyczyło zapytań zagranicznych organów wizowych, 32,4 tys. (8%) krajowych konsultacji obligatoryjnych, a 31,1 tys. (równorzędny odsetek 8%) procedur fakultatywnych.</t>
    </r>
  </si>
  <si>
    <r>
      <t xml:space="preserve">Dane </t>
    </r>
    <r>
      <rPr>
        <b/>
        <sz val="11"/>
        <color theme="1"/>
        <rFont val="Roboto"/>
        <charset val="238"/>
      </rPr>
      <t>za I półrocze br</t>
    </r>
    <r>
      <rPr>
        <sz val="11"/>
        <color theme="1"/>
        <rFont val="Roboto"/>
        <charset val="238"/>
      </rPr>
      <t xml:space="preserve">. wskazują na postępujący spadek zainteresowania procedurą ochrony międzynarodowej. Cudzoziemcy złożyli 2 552 wnioski, obejmujące 3 157 osób, co stanowi </t>
    </r>
    <r>
      <rPr>
        <b/>
        <sz val="11"/>
        <color theme="1"/>
        <rFont val="Roboto"/>
        <charset val="238"/>
      </rPr>
      <t>spadek o 63%</t>
    </r>
    <r>
      <rPr>
        <sz val="11"/>
        <color theme="1"/>
        <rFont val="Roboto"/>
        <charset val="238"/>
      </rPr>
      <t xml:space="preserve"> w porównaniu do analogicznego okresu 2025 r. (8 518 osób).
</t>
    </r>
    <r>
      <rPr>
        <b/>
        <sz val="11"/>
        <color theme="1"/>
        <rFont val="Roboto"/>
        <charset val="238"/>
      </rPr>
      <t>Struktura narodowościowa: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Główne państwa pochodzenia:</t>
    </r>
    <r>
      <rPr>
        <sz val="11"/>
        <color theme="1"/>
        <rFont val="Roboto"/>
        <charset val="238"/>
      </rPr>
      <t xml:space="preserve"> Najliczniejszą grupę wnioskodawców stanowili obywatele Ukrainy (1 163 osoby) oraz Białorusi (957 osób). Kolejne miejsca zajmują obywatele Rosji (270), Tadżykistanu (68) oraz Afganistanu (40). Te pięć nacji odpowiada za 79%  wszystkich osób objętych wnioskami (2 498 z 3 157 osób).
</t>
    </r>
    <r>
      <rPr>
        <b/>
        <sz val="11"/>
        <color theme="1"/>
        <rFont val="Roboto"/>
        <charset val="238"/>
      </rPr>
      <t>Dynamika zmian:</t>
    </r>
    <r>
      <rPr>
        <sz val="11"/>
        <color theme="1"/>
        <rFont val="Roboto"/>
        <charset val="238"/>
      </rPr>
      <t xml:space="preserve"> Najsilniejszy spadek w ujęciu rok do roku odnotowano wśród obywateli Ukrainy (o 77%). Wyraźny regres liczby wniosków dotyczył również obywateli Afganistanu (-69%), Tadżykistanu (-55%), Białorusi (-39%) i Rosji (-34%).
</t>
    </r>
    <r>
      <rPr>
        <b/>
        <sz val="11"/>
        <color theme="1"/>
        <rFont val="Roboto"/>
        <charset val="238"/>
      </rPr>
      <t>Analiza demograficzna i operacyjna:</t>
    </r>
    <r>
      <rPr>
        <sz val="11"/>
        <color theme="1"/>
        <rFont val="Roboto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 xml:space="preserve">Typ procedury: </t>
    </r>
    <r>
      <rPr>
        <sz val="11"/>
        <color theme="1"/>
        <rFont val="Roboto"/>
        <charset val="238"/>
      </rPr>
      <t xml:space="preserve">W strukturze zdecydowanie dominują osoby składające wniosek po raz pierwszy – 2 590 osób (82% ogółu), a kolejne wnioski objęły 567 osób (18%).
</t>
    </r>
    <r>
      <rPr>
        <b/>
        <sz val="11"/>
        <color theme="1"/>
        <rFont val="Roboto"/>
        <charset val="238"/>
      </rPr>
      <t>Punkty rejestracji:</t>
    </r>
    <r>
      <rPr>
        <sz val="11"/>
        <color theme="1"/>
        <rFont val="Roboto"/>
        <charset val="238"/>
      </rPr>
      <t xml:space="preserve"> Kluczowym ośrodkiem przyjmującym wnioski pozostaje Placówka Straży Granicznej (PSG) w Warszawie, gdzie zarejestrowano 37% wszystkich wnioskodawców.
</t>
    </r>
    <r>
      <rPr>
        <b/>
        <sz val="11"/>
        <color theme="1"/>
        <rFont val="Roboto"/>
        <charset val="238"/>
      </rPr>
      <t>Profil demograficzny:</t>
    </r>
    <r>
      <rPr>
        <sz val="11"/>
        <color theme="1"/>
        <rFont val="Roboto"/>
        <charset val="238"/>
      </rPr>
      <t xml:space="preserve"> W strukturze przeważają mężczyźni (67%), przy 33-procentowym udziale kobiet. W obu grupach dominują osoby            w przedziale wiekowym 18–34 lata. Małoletni stanowią 17% populacji (524 osoby), z wyraźną przewagą grupy wiekowej do 13. roku życia.
</t>
    </r>
  </si>
  <si>
    <r>
      <rPr>
        <b/>
        <sz val="11"/>
        <color theme="1"/>
        <rFont val="Roboto"/>
        <charset val="238"/>
      </rPr>
      <t>Od początku roku Szef UdSC wydał łącznie 4 683 rozstrzygnięcia (suma decyzji merytorycznych oraz formalnych)</t>
    </r>
    <r>
      <rPr>
        <sz val="11"/>
        <color theme="1"/>
        <rFont val="Roboto"/>
        <charset val="238"/>
      </rPr>
      <t xml:space="preserve">. Struktura rozstrzygnięć wskazuje na wyraźną dominację decyzji negatywnych oraz wysoki udział postępowań zakończonych umorzeniem (łącznie 82%).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Decyzje pozytywne:</t>
    </r>
    <r>
      <rPr>
        <sz val="11"/>
        <color theme="1"/>
        <rFont val="Roboto"/>
        <charset val="238"/>
      </rPr>
      <t xml:space="preserve"> Ochronę w Polsce przyznano łącznie 851 osobom: status uchodźcy nadano 307 osobom, natomiast ochronę uzupełniającą udzielono 544 wnioskodawcom.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Decyzje negatywne:</t>
    </r>
    <r>
      <rPr>
        <sz val="11"/>
        <color theme="1"/>
        <rFont val="Roboto"/>
        <charset val="238"/>
      </rPr>
      <t xml:space="preserve"> Odmowy stanowiły główny segment rozstrzygnięć – objęły 61% wszystkich spraw (2 861 decyzji).                                                                        </t>
    </r>
    <r>
      <rPr>
        <b/>
        <sz val="11"/>
        <color theme="1"/>
        <rFont val="Roboto"/>
        <charset val="238"/>
      </rPr>
      <t>Umorzenia postępowań:</t>
    </r>
    <r>
      <rPr>
        <sz val="11"/>
        <color theme="1"/>
        <rFont val="Roboto"/>
        <charset val="238"/>
      </rPr>
      <t xml:space="preserve">  Dotyczyły 21% zakończonych procedur (971 spraw). Oznacza to, że blisko co piąte postępowanie zostało zamknięte z przyczyn formalnych  (głównie z powodu wyjazdu wnioskodawcy z Polski).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Główne państwa pochodzenia:</t>
    </r>
    <r>
      <rPr>
        <sz val="11"/>
        <color theme="1"/>
        <rFont val="Roboto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Białoruś (Lider ochrony):</t>
    </r>
    <r>
      <rPr>
        <sz val="11"/>
        <color theme="1"/>
        <rFont val="Roboto"/>
        <charset val="238"/>
      </rPr>
      <t xml:space="preserve"> Obywatele tego kraju wykazują najwyższy wskaźnik uznawalności wniosków (88%). Na 802 wydane rozstrzygnięcia, aż 610 zakończyło się przyznaniem ochrony (238 statusów uchodźcy, 372 ochrony uzupełniające). Stanowi to 72% wszystkich decyzji pozytywnych w kraju. Odmowę otrzymały 83 osoby, a 109 postępowań umorzono.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Ukraina (Najwięcej odmów):</t>
    </r>
    <r>
      <rPr>
        <sz val="11"/>
        <color theme="1"/>
        <rFont val="Roboto"/>
        <charset val="238"/>
      </rPr>
      <t xml:space="preserve"> Wobec obywateli Ukrainy wydano 2 689 rozstrzygnięć. Zdecydowana większość – 2 269 spraw (84%) – zakończyła się decyzją negatywną. Ochronę uzupełniającą przyznano 118 osobom, status uchodźcy 1 osobie, a 301 postępowań umorzono.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Rosja:</t>
    </r>
    <r>
      <rPr>
        <sz val="11"/>
        <color theme="1"/>
        <rFont val="Roboto"/>
        <charset val="238"/>
      </rPr>
      <t xml:space="preserve"> Na 268 rozstrzygnięć, 185 stanowiły decyzje negatywne (69%). Formy ochrony przyznano 22 osobom (13 statusów uchodźcy, 9 ochron uzupełniających), a 61 spraw umorzono.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Wydolność i czas trwania postępowań: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Sprawy w toku:</t>
    </r>
    <r>
      <rPr>
        <sz val="11"/>
        <color theme="1"/>
        <rFont val="Roboto"/>
        <charset val="238"/>
      </rPr>
      <t xml:space="preserve"> Według stanu na 1 lipca 2026 r. w toku pozostaje 7,5 tys. spraw. Obciążenie Urzędu stabilizuje się po rekordowym napływie wniosków z 2024 r. (ponad 17 tys. osób). 
</t>
    </r>
    <r>
      <rPr>
        <b/>
        <sz val="11"/>
        <color theme="1"/>
        <rFont val="Roboto"/>
        <charset val="238"/>
      </rPr>
      <t>Czas procedowania:</t>
    </r>
    <r>
      <rPr>
        <sz val="11"/>
        <color theme="1"/>
        <rFont val="Roboto"/>
        <charset val="238"/>
      </rPr>
      <t> Średni czas trwania postępowania wynosi obecnie 301 dni (ok. 10 miesięcy).</t>
    </r>
  </si>
  <si>
    <r>
      <t xml:space="preserve">Dane z stanem na 1 lipca br. potwierdzają stabilną liczbę osób objętych pomocą socjalną w trakcie procedur uchodźczych oraz utrzymującą się dominację wsparcia pozaośrodkowego. Na koniec I półrocza pod opieką Szefa Urzędu do Spraw Cudzoziemców (UdSC) znajdowały się łącznie 6 644 osoby. 
</t>
    </r>
    <r>
      <rPr>
        <b/>
        <sz val="11"/>
        <color theme="1"/>
        <rFont val="Roboto"/>
        <charset val="238"/>
      </rPr>
      <t>Świadczenia poza ośrodkiem:</t>
    </r>
    <r>
      <rPr>
        <sz val="11"/>
        <color theme="1"/>
        <rFont val="Roboto"/>
        <charset val="238"/>
      </rPr>
      <t xml:space="preserve"> Zdecydowana większość beneficjentów – 89% (5,9 tys. osób) – samodzielnie organizuje swój pobyt w Polsce, pobierając ekwiwalent pieniężny na pokrycie kosztów utrzymania i zakwaterowania. 
</t>
    </r>
    <r>
      <rPr>
        <b/>
        <sz val="11"/>
        <color theme="1"/>
        <rFont val="Roboto"/>
        <charset val="238"/>
      </rPr>
      <t>Pobyt w ośrodkach:</t>
    </r>
    <r>
      <rPr>
        <sz val="11"/>
        <color theme="1"/>
        <rFont val="Roboto"/>
        <charset val="238"/>
      </rPr>
      <t xml:space="preserve"> W dedykowanych placówkach UdSC zamieszkiwało 11% ogółu podopiecznych (0,7 tys. osób).
</t>
    </r>
    <r>
      <rPr>
        <b/>
        <sz val="11"/>
        <color theme="1"/>
        <rFont val="Roboto"/>
        <charset val="238"/>
      </rPr>
      <t>Nowo przyjęci:</t>
    </r>
    <r>
      <rPr>
        <sz val="11"/>
        <color theme="1"/>
        <rFont val="Roboto"/>
        <charset val="238"/>
      </rPr>
      <t xml:space="preserve"> Do systemu pomocy trafiała regularna grupa migrantów – tygodniowy napływ wynosił średnio 59 osób (łącznie 2 166 osób w ciągu pół roku).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Opuścili ośrodki:</t>
    </r>
    <r>
      <rPr>
        <sz val="11"/>
        <color theme="1"/>
        <rFont val="Roboto"/>
        <charset val="238"/>
      </rPr>
      <t xml:space="preserve"> Z zakwaterowania instytucjonalnego rezygnowało średnio 94 osoby tygodniowo (łącznie 2 351 osób do końca czerwca).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Zróżnicowanie narodowościowe:</t>
    </r>
    <r>
      <rPr>
        <sz val="11"/>
        <color theme="1"/>
        <rFont val="Roboto"/>
        <charset val="238"/>
      </rPr>
      <t xml:space="preserve">
Wybór formy pomocy jest ściśle skorelowany z krajem pochodzenia cudzoziemców:
</t>
    </r>
    <r>
      <rPr>
        <b/>
        <sz val="11"/>
        <color theme="1"/>
        <rFont val="Roboto"/>
        <charset val="238"/>
      </rPr>
      <t>Samodzielność (Ukraina i Białoruś):</t>
    </r>
    <r>
      <rPr>
        <sz val="11"/>
        <color theme="1"/>
        <rFont val="Roboto"/>
        <charset val="238"/>
      </rPr>
      <t xml:space="preserve"> Obywatele tych państw stanowią główną grupę funkcjonującą poza ośrodkami. W strukturze świadczeń prywatnych dominują obywatele Ukrainy (37%) oraz Białorusi (32%). 
</t>
    </r>
    <r>
      <rPr>
        <b/>
        <sz val="11"/>
        <color theme="1"/>
        <rFont val="Roboto"/>
        <charset val="238"/>
      </rPr>
      <t>Zakwaterowanie zbiorowe (Rosja i Tadżykistan):</t>
    </r>
    <r>
      <rPr>
        <sz val="11"/>
        <color theme="1"/>
        <rFont val="Roboto"/>
        <charset val="238"/>
      </rPr>
      <t xml:space="preserve"> Te grupy częściej korzystają z pełnego utrzymania  i zakwaterowania w placówkach Urzędu. W ośrodkach najliczniej reprezentowani byli obywatele Rosji (30%) oraz Tadżykistanu (13%). </t>
    </r>
  </si>
  <si>
    <r>
      <t xml:space="preserve">W latach 2021–2026 Polska ugruntowała swoją pozycję jako ważny cel migracyjny w Unii Europejskiej. Kraj przeszedł istotną transformację – od otwartego modelu rekrutacji pracowników do selektywnej polityki migracyjnej, opartej na Strategii Migracyjnej na lata 2025–2030. Zmiana ta stanowiła bezpośrednią odpowiedź na historycznie wysoki poziom legalizacji pobytu w ubiegłych latach. Szczegółowe trendy w zakresie legalnej migracji i ochrony międzynarodowej w latach 2021–2026 wskazują na trwałą dywersyfikację geograficzną napływu. Obecna struktura cudzoziemców w Polsce, obok naturalnej dominacji obywateli Ukrainy i Białorusi, cechuje się rosnącym udziałem pracowników z Azji Południowej (zwłaszcza Indii), sektora usług z Turcji i Wietnamu oraz zorganizowaną rekrutacją z Ameryki Południowej (np. Kolumbii). Dane rejestrowe za pierwsze półrocze 2026 roku jednoznacznie potwierdzają, że Polska ewoluuje z państwa o charakterze migracji wyłącznie regionalnej w kierunku istotnego, globalnego punktu docelowego dla wykwalifikowanych pracowników kontraktowych oraz specjalistów.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1"/>
        <color theme="1"/>
        <rFont val="Roboto"/>
        <charset val="238"/>
      </rPr>
      <t>Struktura narodowościowa cudzoziemców w Polsce:</t>
    </r>
    <r>
      <rPr>
        <sz val="11"/>
        <color theme="1"/>
        <rFont val="Roboto"/>
        <charset val="238"/>
      </rPr>
      <t xml:space="preserve"> Łączna liczba ważnych dokumentów uprawniających do pobytu w Polsce wynosi 1 988 509. Struktura ta dzieli się na dwie niemal równe części: klasyczne krajowe tytuły pobytowe (1 027 340) oraz ochronę czasową (PESEL UKR) obejmującą 961 169 osób. Szczegółowa struktura według głównych państw pochodzenia kształtuje się następująco: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Ukraina</t>
    </r>
    <r>
      <rPr>
        <sz val="11"/>
        <color theme="1"/>
        <rFont val="Roboto"/>
        <charset val="238"/>
      </rPr>
      <t xml:space="preserve"> (1 549 908 dokumentów): Absolutny lider, którego baza pobytowa opiera się na ochronie czasowej (958 885) oraz pobycie czasowym (470 953). Ponadto 59 181 obywateli Ukrainy posiada pobyt stały, a 53 284 – status rezydenta długoterminowego UE. Warto zauważyć śladowy udział klasycznego statusu uchodźcy (zaledwie 63 osoby) oraz ochrony uzupełniającej (6 322 osoby).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Białoruś</t>
    </r>
    <r>
      <rPr>
        <sz val="11"/>
        <color theme="1"/>
        <rFont val="Roboto"/>
        <charset val="238"/>
      </rPr>
      <t xml:space="preserve"> (133 847 dokumentów): Druga największa populacja, która w przeciwieństwie do Ukrainy legalizuje się głównie przez pobyt czasowy (78 681) oraz pobyt stały (41 264). Co istotne, Białorusini stanowią największą grupę w Polsce objętą ochroną uzupełniającą – aż 9 850 osób (dla porównania, status uchodźcy posiada tu 1 172 obywateli).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Indie</t>
    </r>
    <r>
      <rPr>
        <sz val="11"/>
        <color theme="1"/>
        <rFont val="Roboto"/>
        <charset val="238"/>
      </rPr>
      <t xml:space="preserve"> (25 682 dokumenty): Migracja o charakterze wybitnie ekonomiczno-zarobkowym. Aż 93% (23 752) obywateli Indii przebywa w Polsce na podstawie zezwolenia na pobyt czasowy. Pobyt stały posiada 925 osób, a status rezydenta – 943 osoby.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Gruzja</t>
    </r>
    <r>
      <rPr>
        <sz val="11"/>
        <color theme="1"/>
        <rFont val="Roboto"/>
        <charset val="238"/>
      </rPr>
      <t xml:space="preserve"> (20 944 dokumenty): Podobnie jak w przypadku Indii, trzon legalizacji stanowi pobyt czasowy (20 103). Pozostałe kategorie, w tym pobyt stały (371) czy ochrona uzupełniająca (7), mają charakter marginalny.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Rosja</t>
    </r>
    <r>
      <rPr>
        <sz val="11"/>
        <color theme="1"/>
        <rFont val="Roboto"/>
        <charset val="238"/>
      </rPr>
      <t xml:space="preserve"> (18 417 dokumentów): Grupa wykazująca najbardziej zrównoważoną i unikalną strukturę dokumentów. Obywatele tego kraju posiadają: pobyt czasowy (7 754), pobyt stały (5 662) oraz pobyt rezydenta długoterminowego UE (1 863). Rosjanie wyróżniają się także najwyższym w zestawieniu udziałem pobytu ze względów humanitarnych (936 osób) oraz stabilną grupą ze statusem uchodźcy (556) i ochrony uzupełniającej (730).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 xml:space="preserve">Wietnam </t>
    </r>
    <r>
      <rPr>
        <sz val="11"/>
        <color theme="1"/>
        <rFont val="Roboto"/>
        <charset val="238"/>
      </rPr>
      <t xml:space="preserve">(14 615 dokumentów): Stabilna, osiadła społeczność, w której znaczący odsetek posiada zezwolenia o charakterze permanentnym. Głównymi filarami są tu: pobyt czasowy (8 515), status rezydenta długoterminowego UE (3 032) oraz pobyt stały (2 859). Ponadto 99 osób przebywa na terytorium RP na podstawie pobytu tolerowanego.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Turcja</t>
    </r>
    <r>
      <rPr>
        <sz val="11"/>
        <color theme="1"/>
        <rFont val="Roboto"/>
        <charset val="238"/>
      </rPr>
      <t xml:space="preserve"> (14 092 dokumenty): Dominacja pobytu czasowego (11 775) uzupełniona o pobyt stały (1 256) oraz pobyt rezydenta długoterminowego UE (710). Status uchodźcy posiada tu 237 osób.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Niemcy</t>
    </r>
    <r>
      <rPr>
        <sz val="11"/>
        <color theme="1"/>
        <rFont val="Roboto"/>
        <charset val="238"/>
      </rPr>
      <t xml:space="preserve"> (12 300 dokumentów): Specyficzna kategoria obywateli Unii Europejskiej. Ich pobyt rejestrowany jest w dedykowanych rejestrach: 10 983 osoby posiadają zaświadczenie o zarejestrowaniu pobytu obywatela UE, a 1 317 osób – dokument potwierdzający prawo stałego pobytu.                                                                  </t>
    </r>
    <r>
      <rPr>
        <b/>
        <sz val="11"/>
        <color theme="1"/>
        <rFont val="Roboto"/>
        <charset val="238"/>
      </rPr>
      <t>Uzbekistan</t>
    </r>
    <r>
      <rPr>
        <sz val="11"/>
        <color theme="1"/>
        <rFont val="Roboto"/>
        <charset val="238"/>
      </rPr>
      <t xml:space="preserve"> (11 248 dokumentów) oraz </t>
    </r>
    <r>
      <rPr>
        <b/>
        <sz val="11"/>
        <color theme="1"/>
        <rFont val="Roboto"/>
        <charset val="238"/>
      </rPr>
      <t>Kolumbia</t>
    </r>
    <r>
      <rPr>
        <sz val="11"/>
        <color theme="1"/>
        <rFont val="Roboto"/>
        <charset val="238"/>
      </rPr>
      <t xml:space="preserve"> (10 794 dokumenty): Nowe, dynamiczne grupy migracji pracowniczej, w których pobyt czasowy stanowi odpowiednio 96% (10 777) oraz 98% (10 624) wszystkich posiadanych dokumentów.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</si>
</sst>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29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47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9" fontId="35" fillId="0" borderId="0" xfId="46" applyFont="1" applyAlignment="1" applyProtection="1">
      <alignment vertical="top"/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9" fontId="21" fillId="0" borderId="0" xfId="46" applyFont="1" applyProtection="1">
      <protection locked="0"/>
    </xf>
    <xf numFmtId="10" fontId="21" fillId="0" borderId="0" xfId="46" applyNumberFormat="1" applyFont="1" applyProtection="1">
      <protection locked="0"/>
    </xf>
    <xf numFmtId="10" fontId="35" fillId="0" borderId="0" xfId="46" applyNumberFormat="1" applyFont="1" applyAlignment="1" applyProtection="1">
      <alignment vertical="top"/>
      <protection locked="0"/>
    </xf>
    <xf numFmtId="1" fontId="21" fillId="0" borderId="0" xfId="46" applyNumberFormat="1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0" borderId="32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2" xfId="0" applyFont="1" applyFill="1" applyBorder="1" applyAlignment="1" applyProtection="1">
      <alignment horizontal="right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3" fontId="29" fillId="0" borderId="28" xfId="24" applyNumberFormat="1" applyFont="1" applyFill="1" applyBorder="1" applyAlignment="1" applyProtection="1">
      <alignment horizontal="right" vertical="center"/>
    </xf>
    <xf numFmtId="3" fontId="29" fillId="0" borderId="48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3" fontId="29" fillId="35" borderId="32" xfId="0" applyNumberFormat="1" applyFont="1" applyFill="1" applyBorder="1" applyAlignment="1" applyProtection="1">
      <alignment horizontal="right" vertical="center"/>
    </xf>
    <xf numFmtId="3" fontId="29" fillId="35" borderId="28" xfId="0" applyNumberFormat="1" applyFont="1" applyFill="1" applyBorder="1" applyAlignment="1" applyProtection="1">
      <alignment horizontal="right" vertical="center"/>
    </xf>
    <xf numFmtId="3" fontId="29" fillId="35" borderId="48" xfId="0" applyNumberFormat="1" applyFont="1" applyFill="1" applyBorder="1" applyAlignment="1" applyProtection="1">
      <alignment horizontal="righ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28" xfId="0" applyFont="1" applyFill="1" applyBorder="1" applyAlignment="1" applyProtection="1">
      <alignment horizontal="right" vertical="center"/>
    </xf>
    <xf numFmtId="0" fontId="29" fillId="35" borderId="48" xfId="0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9" fillId="35" borderId="10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28" xfId="0" applyNumberFormat="1" applyFont="1" applyFill="1" applyBorder="1" applyAlignment="1" applyProtection="1">
      <alignment horizontal="right" vertical="center"/>
    </xf>
    <xf numFmtId="3" fontId="29" fillId="0" borderId="48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3" fontId="29" fillId="0" borderId="3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półroczny'!$C$259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półroczny'!$G$257:$J$258,'Meldunek półroczny'!$K$257:$N$258,'Meldunek półroczny'!$O$257:$R$258)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półroczny'!$G$259:$R$259</c:f>
              <c:numCache>
                <c:formatCode>General</c:formatCode>
                <c:ptCount val="12"/>
                <c:pt idx="0">
                  <c:v>841</c:v>
                </c:pt>
                <c:pt idx="2">
                  <c:v>1024</c:v>
                </c:pt>
                <c:pt idx="4">
                  <c:v>68</c:v>
                </c:pt>
                <c:pt idx="6">
                  <c:v>104</c:v>
                </c:pt>
                <c:pt idx="8">
                  <c:v>30</c:v>
                </c:pt>
                <c:pt idx="1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półroczny'!$C$260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półroczny'!$G$257:$J$258,'Meldunek półroczny'!$K$257:$N$258,'Meldunek półroczny'!$O$257:$R$258)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półroczny'!$G$260:$R$260</c:f>
              <c:numCache>
                <c:formatCode>General</c:formatCode>
                <c:ptCount val="12"/>
                <c:pt idx="0">
                  <c:v>735</c:v>
                </c:pt>
                <c:pt idx="2">
                  <c:v>902</c:v>
                </c:pt>
                <c:pt idx="4">
                  <c:v>17</c:v>
                </c:pt>
                <c:pt idx="6">
                  <c:v>29</c:v>
                </c:pt>
                <c:pt idx="8">
                  <c:v>23</c:v>
                </c:pt>
                <c:pt idx="1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półroczny'!$C$261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półroczny'!$G$257:$J$258,'Meldunek półroczny'!$K$257:$N$258,'Meldunek półroczny'!$O$257:$R$258)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półroczny'!$G$261:$R$261</c:f>
              <c:numCache>
                <c:formatCode>General</c:formatCode>
                <c:ptCount val="12"/>
                <c:pt idx="0">
                  <c:v>76</c:v>
                </c:pt>
                <c:pt idx="2">
                  <c:v>91</c:v>
                </c:pt>
                <c:pt idx="4">
                  <c:v>98</c:v>
                </c:pt>
                <c:pt idx="6">
                  <c:v>167</c:v>
                </c:pt>
                <c:pt idx="8">
                  <c:v>12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półroczny'!$C$262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półroczny'!$G$257:$J$258,'Meldunek półroczny'!$K$257:$N$258,'Meldunek półroczny'!$O$257:$R$258)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półroczny'!$G$262:$R$262</c:f>
              <c:numCache>
                <c:formatCode>General</c:formatCode>
                <c:ptCount val="12"/>
                <c:pt idx="0">
                  <c:v>32</c:v>
                </c:pt>
                <c:pt idx="2">
                  <c:v>43</c:v>
                </c:pt>
                <c:pt idx="4">
                  <c:v>7</c:v>
                </c:pt>
                <c:pt idx="6">
                  <c:v>20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półroczny'!$C$263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półroczny'!$G$263:$R$263</c:f>
              <c:numCache>
                <c:formatCode>General</c:formatCode>
                <c:ptCount val="12"/>
                <c:pt idx="0">
                  <c:v>28</c:v>
                </c:pt>
                <c:pt idx="2">
                  <c:v>32</c:v>
                </c:pt>
                <c:pt idx="4">
                  <c:v>3</c:v>
                </c:pt>
                <c:pt idx="6">
                  <c:v>5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półroczny'!$C$264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półroczny'!$G$257:$J$258,'Meldunek półroczny'!$K$257:$N$258,'Meldunek półroczny'!$O$257:$R$258)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półroczny'!$G$264:$R$264</c:f>
              <c:numCache>
                <c:formatCode>General</c:formatCode>
                <c:ptCount val="12"/>
                <c:pt idx="0">
                  <c:v>451</c:v>
                </c:pt>
                <c:pt idx="2">
                  <c:v>498</c:v>
                </c:pt>
                <c:pt idx="4">
                  <c:v>87</c:v>
                </c:pt>
                <c:pt idx="6">
                  <c:v>119</c:v>
                </c:pt>
                <c:pt idx="8">
                  <c:v>38</c:v>
                </c:pt>
                <c:pt idx="1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7202200"/>
        <c:axId val="397202592"/>
        <c:axId val="0"/>
      </c:bar3DChart>
      <c:catAx>
        <c:axId val="397202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397202592"/>
        <c:crosses val="autoZero"/>
        <c:auto val="1"/>
        <c:lblAlgn val="ctr"/>
        <c:lblOffset val="100"/>
        <c:noMultiLvlLbl val="0"/>
      </c:catAx>
      <c:valAx>
        <c:axId val="397202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97202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półroczny'!$B$401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półroczny'!$J$400,'Meldunek półroczny'!$M$400,'Meldunek półroczny'!$P$400,'Meldunek półroczny'!$S$400,'Meldunek półroczny'!$V$400)</c:f>
              <c:strCache>
                <c:ptCount val="5"/>
                <c:pt idx="0">
                  <c:v>27.05.2026 - 02.06.2026</c:v>
                </c:pt>
                <c:pt idx="1">
                  <c:v>03.06.2026 - 09.06.2026</c:v>
                </c:pt>
                <c:pt idx="2">
                  <c:v>10.06.2026 - 16.06.2026</c:v>
                </c:pt>
                <c:pt idx="3">
                  <c:v>17.06.2026 - 23.06.2026</c:v>
                </c:pt>
                <c:pt idx="4">
                  <c:v>24.06.2026 - 30.06.2026</c:v>
                </c:pt>
              </c:strCache>
            </c:strRef>
          </c:cat>
          <c:val>
            <c:numRef>
              <c:f>('Meldunek półroczny'!$J$401,'Meldunek półroczny'!$M$401,'Meldunek półroczny'!$P$401,'Meldunek półroczny'!$S$401,'Meldunek półroczny'!$V$401)</c:f>
              <c:numCache>
                <c:formatCode>#,##0</c:formatCode>
                <c:ptCount val="5"/>
                <c:pt idx="0">
                  <c:v>740</c:v>
                </c:pt>
                <c:pt idx="1">
                  <c:v>737</c:v>
                </c:pt>
                <c:pt idx="2">
                  <c:v>730</c:v>
                </c:pt>
                <c:pt idx="3">
                  <c:v>735</c:v>
                </c:pt>
                <c:pt idx="4">
                  <c:v>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półroczny'!$B$402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półroczny'!$J$400,'Meldunek półroczny'!$M$400,'Meldunek półroczny'!$P$400,'Meldunek półroczny'!$S$400,'Meldunek półroczny'!$V$400)</c:f>
              <c:strCache>
                <c:ptCount val="5"/>
                <c:pt idx="0">
                  <c:v>27.05.2026 - 02.06.2026</c:v>
                </c:pt>
                <c:pt idx="1">
                  <c:v>03.06.2026 - 09.06.2026</c:v>
                </c:pt>
                <c:pt idx="2">
                  <c:v>10.06.2026 - 16.06.2026</c:v>
                </c:pt>
                <c:pt idx="3">
                  <c:v>17.06.2026 - 23.06.2026</c:v>
                </c:pt>
                <c:pt idx="4">
                  <c:v>24.06.2026 - 30.06.2026</c:v>
                </c:pt>
              </c:strCache>
            </c:strRef>
          </c:cat>
          <c:val>
            <c:numRef>
              <c:f>('Meldunek półroczny'!$J$402,'Meldunek półroczny'!$M$402,'Meldunek półroczny'!$P$402,'Meldunek półroczny'!$S$402,'Meldunek półroczny'!$V$402)</c:f>
              <c:numCache>
                <c:formatCode>#,##0</c:formatCode>
                <c:ptCount val="5"/>
                <c:pt idx="0">
                  <c:v>6027</c:v>
                </c:pt>
                <c:pt idx="1">
                  <c:v>6009</c:v>
                </c:pt>
                <c:pt idx="2">
                  <c:v>5957</c:v>
                </c:pt>
                <c:pt idx="3">
                  <c:v>5934</c:v>
                </c:pt>
                <c:pt idx="4">
                  <c:v>5919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półroczny'!$B$405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półroczny'!$J$400,'Meldunek półroczny'!$M$400,'Meldunek półroczny'!$P$400,'Meldunek półroczny'!$S$400,'Meldunek półroczny'!$V$400)</c:f>
              <c:strCache>
                <c:ptCount val="5"/>
                <c:pt idx="0">
                  <c:v>27.05.2026 - 02.06.2026</c:v>
                </c:pt>
                <c:pt idx="1">
                  <c:v>03.06.2026 - 09.06.2026</c:v>
                </c:pt>
                <c:pt idx="2">
                  <c:v>10.06.2026 - 16.06.2026</c:v>
                </c:pt>
                <c:pt idx="3">
                  <c:v>17.06.2026 - 23.06.2026</c:v>
                </c:pt>
                <c:pt idx="4">
                  <c:v>24.06.2026 - 30.06.2026</c:v>
                </c:pt>
              </c:strCache>
            </c:strRef>
          </c:cat>
          <c:val>
            <c:numRef>
              <c:f>('Meldunek półroczny'!$J$405,'Meldunek półroczny'!$M$405,'Meldunek półroczny'!$P$405,'Meldunek półroczny'!$S$405,'Meldunek półroczny'!$V$405)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08594320"/>
        <c:axId val="408599416"/>
        <c:axId val="0"/>
      </c:bar3DChart>
      <c:catAx>
        <c:axId val="408594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08599416"/>
        <c:crosses val="autoZero"/>
        <c:auto val="1"/>
        <c:lblAlgn val="ctr"/>
        <c:lblOffset val="100"/>
        <c:noMultiLvlLbl val="0"/>
      </c:catAx>
      <c:valAx>
        <c:axId val="40859941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4085943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półroczny'!$C$93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półroczny'!$L$93:$U$93</c:f>
              <c:numCache>
                <c:formatCode>#,##0</c:formatCode>
                <c:ptCount val="10"/>
                <c:pt idx="0">
                  <c:v>8881</c:v>
                </c:pt>
                <c:pt idx="2">
                  <c:v>1713</c:v>
                </c:pt>
                <c:pt idx="3">
                  <c:v>3566</c:v>
                </c:pt>
                <c:pt idx="4">
                  <c:v>2595</c:v>
                </c:pt>
                <c:pt idx="5">
                  <c:v>148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półroczny'!$C$94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półroczny'!$L$94:$U$94</c:f>
              <c:numCache>
                <c:formatCode>#,##0</c:formatCode>
                <c:ptCount val="10"/>
                <c:pt idx="0">
                  <c:v>641</c:v>
                </c:pt>
                <c:pt idx="2">
                  <c:v>362</c:v>
                </c:pt>
                <c:pt idx="3">
                  <c:v>101</c:v>
                </c:pt>
                <c:pt idx="4">
                  <c:v>83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półroczny'!$C$95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półroczny'!$L$95:$U$95</c:f>
              <c:numCache>
                <c:formatCode>#,##0</c:formatCode>
                <c:ptCount val="10"/>
                <c:pt idx="0">
                  <c:v>792</c:v>
                </c:pt>
                <c:pt idx="2">
                  <c:v>395</c:v>
                </c:pt>
                <c:pt idx="3">
                  <c:v>109</c:v>
                </c:pt>
                <c:pt idx="4">
                  <c:v>142</c:v>
                </c:pt>
                <c:pt idx="5">
                  <c:v>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półroczny'!$C$96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półroczny'!$L$96:$U$96</c:f>
              <c:numCache>
                <c:formatCode>#,##0</c:formatCode>
                <c:ptCount val="10"/>
                <c:pt idx="0">
                  <c:v>16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półroczny'!$C$97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półroczny'!$L$97:$U$97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półroczny'!$C$98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półroczny'!$L$98:$U$98</c:f>
              <c:numCache>
                <c:formatCode>#,##0</c:formatCode>
                <c:ptCount val="10"/>
                <c:pt idx="0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półroczny'!$C$99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półroczny'!$L$99:$U$99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półroczny'!$C$100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półroczny'!$L$100:$U$100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półroczny'!$C$101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półroczny'!$L$101:$U$101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półroczny'!$C$102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półroczny'!$L$102:$U$102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półroczny'!$C$103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półroczny'!$L$103:$U$103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półroczny'!$C$104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półroczny'!$L$104:$U$104</c:f>
              <c:numCache>
                <c:formatCode>#,##0</c:formatCode>
                <c:ptCount val="10"/>
                <c:pt idx="0">
                  <c:v>21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półroczny'!$C$105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półroczny'!$L$105:$U$105</c:f>
              <c:numCache>
                <c:formatCode>#,##0</c:formatCode>
                <c:ptCount val="10"/>
                <c:pt idx="0">
                  <c:v>70</c:v>
                </c:pt>
                <c:pt idx="2">
                  <c:v>62</c:v>
                </c:pt>
                <c:pt idx="3">
                  <c:v>5</c:v>
                </c:pt>
                <c:pt idx="4">
                  <c:v>8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półroczny'!$C$106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półroczny'!$L$106:$U$106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półroczny'!$C$107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półroczny'!$L$92:$U$92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półroczny'!$L$107:$U$107</c:f>
              <c:numCache>
                <c:formatCode>#,##0</c:formatCode>
                <c:ptCount val="10"/>
                <c:pt idx="0">
                  <c:v>6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08599808"/>
        <c:axId val="408596672"/>
        <c:axId val="0"/>
      </c:bar3DChart>
      <c:catAx>
        <c:axId val="40859980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596672"/>
        <c:crosses val="autoZero"/>
        <c:auto val="1"/>
        <c:lblAlgn val="ctr"/>
        <c:lblOffset val="100"/>
        <c:noMultiLvlLbl val="0"/>
      </c:catAx>
      <c:valAx>
        <c:axId val="4085966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599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półroczny'!$D$183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półroczny'!$H$182:$K$182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półroczny'!$H$183:$K$183</c:f>
              <c:numCache>
                <c:formatCode>#,##0</c:formatCode>
                <c:ptCount val="4"/>
                <c:pt idx="0">
                  <c:v>330512</c:v>
                </c:pt>
                <c:pt idx="3">
                  <c:v>323921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półroczny'!$D$184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półroczny'!$H$182:$K$182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półroczny'!$H$184:$K$184</c:f>
              <c:numCache>
                <c:formatCode>#,##0</c:formatCode>
                <c:ptCount val="4"/>
                <c:pt idx="0">
                  <c:v>33070</c:v>
                </c:pt>
                <c:pt idx="3">
                  <c:v>32377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półroczny'!$D$185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półroczny'!$H$182:$K$182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półroczny'!$H$185:$K$185</c:f>
              <c:numCache>
                <c:formatCode>#,##0</c:formatCode>
                <c:ptCount val="4"/>
                <c:pt idx="0">
                  <c:v>31812</c:v>
                </c:pt>
                <c:pt idx="3">
                  <c:v>31062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8594712"/>
        <c:axId val="408596280"/>
        <c:axId val="408581064"/>
      </c:bar3DChart>
      <c:catAx>
        <c:axId val="408594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596280"/>
        <c:crosses val="autoZero"/>
        <c:auto val="1"/>
        <c:lblAlgn val="ctr"/>
        <c:lblOffset val="100"/>
        <c:noMultiLvlLbl val="0"/>
      </c:catAx>
      <c:valAx>
        <c:axId val="408596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594712"/>
        <c:crosses val="autoZero"/>
        <c:crossBetween val="between"/>
      </c:valAx>
      <c:serAx>
        <c:axId val="408581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59628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półroczny'!$G$25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półroczny'!$K$23:$K$24,'Meldunek półroczny'!$M$23:$M$24,'Meldunek półroczny'!$O$23:$O$24,'Meldunek półroczny'!$Q$23:$Q$24)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01.01.2026 - 30.06.2026 r.</c:v>
                  </c:pt>
                </c:lvl>
              </c:multiLvlStrCache>
            </c:multiLvlStrRef>
          </c:cat>
          <c:val>
            <c:numRef>
              <c:f>('Meldunek półroczny'!$K$25,'Meldunek półroczny'!$M$25,'Meldunek półroczny'!$O$25,'Meldunek półroczny'!$Q$25)</c:f>
              <c:numCache>
                <c:formatCode>#,##0</c:formatCode>
                <c:ptCount val="4"/>
                <c:pt idx="0">
                  <c:v>286027</c:v>
                </c:pt>
                <c:pt idx="1">
                  <c:v>190870</c:v>
                </c:pt>
                <c:pt idx="2">
                  <c:v>12440</c:v>
                </c:pt>
                <c:pt idx="3">
                  <c:v>8371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półroczny'!$G$26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półroczny'!$K$23:$K$24,'Meldunek półroczny'!$M$23:$M$24,'Meldunek półroczny'!$O$23:$O$24,'Meldunek półroczny'!$Q$23:$Q$24)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01.01.2026 - 30.06.2026 r.</c:v>
                  </c:pt>
                </c:lvl>
              </c:multiLvlStrCache>
            </c:multiLvlStrRef>
          </c:cat>
          <c:val>
            <c:numRef>
              <c:f>('Meldunek półroczny'!$K$26,'Meldunek półroczny'!$M$26,'Meldunek półroczny'!$O$26,'Meldunek półroczny'!$Q$26)</c:f>
              <c:numCache>
                <c:formatCode>#,##0</c:formatCode>
                <c:ptCount val="4"/>
                <c:pt idx="0">
                  <c:v>10348</c:v>
                </c:pt>
                <c:pt idx="1">
                  <c:v>7374</c:v>
                </c:pt>
                <c:pt idx="2">
                  <c:v>1272</c:v>
                </c:pt>
                <c:pt idx="3">
                  <c:v>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półroczny'!$G$27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półroczny'!$K$23:$K$24,'Meldunek półroczny'!$M$23:$M$24,'Meldunek półroczny'!$O$23:$O$24,'Meldunek półroczny'!$Q$23:$Q$24)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01.01.2026 - 30.06.2026 r.</c:v>
                  </c:pt>
                </c:lvl>
              </c:multiLvlStrCache>
            </c:multiLvlStrRef>
          </c:cat>
          <c:val>
            <c:numRef>
              <c:f>('Meldunek półroczny'!$K$27,'Meldunek półroczny'!$M$27,'Meldunek półroczny'!$O$27,'Meldunek półroczny'!$Q$27)</c:f>
              <c:numCache>
                <c:formatCode>#,##0</c:formatCode>
                <c:ptCount val="4"/>
                <c:pt idx="0">
                  <c:v>15557</c:v>
                </c:pt>
                <c:pt idx="1">
                  <c:v>9939</c:v>
                </c:pt>
                <c:pt idx="2">
                  <c:v>1413</c:v>
                </c:pt>
                <c:pt idx="3">
                  <c:v>1046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8595104"/>
        <c:axId val="408593928"/>
        <c:axId val="0"/>
      </c:bar3DChart>
      <c:catAx>
        <c:axId val="408595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08593928"/>
        <c:crosses val="autoZero"/>
        <c:auto val="1"/>
        <c:lblAlgn val="ctr"/>
        <c:lblOffset val="100"/>
        <c:noMultiLvlLbl val="0"/>
      </c:catAx>
      <c:valAx>
        <c:axId val="408593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085951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268</xdr:row>
      <xdr:rowOff>52389</xdr:rowOff>
    </xdr:from>
    <xdr:to>
      <xdr:col>24</xdr:col>
      <xdr:colOff>19051</xdr:colOff>
      <xdr:row>289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412</xdr:row>
      <xdr:rowOff>65086</xdr:rowOff>
    </xdr:from>
    <xdr:to>
      <xdr:col>23</xdr:col>
      <xdr:colOff>9525</xdr:colOff>
      <xdr:row>426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109</xdr:row>
      <xdr:rowOff>69397</xdr:rowOff>
    </xdr:from>
    <xdr:to>
      <xdr:col>23</xdr:col>
      <xdr:colOff>1</xdr:colOff>
      <xdr:row>131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257175</xdr:colOff>
      <xdr:row>187</xdr:row>
      <xdr:rowOff>1</xdr:rowOff>
    </xdr:from>
    <xdr:to>
      <xdr:col>21</xdr:col>
      <xdr:colOff>238125</xdr:colOff>
      <xdr:row>202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34925</xdr:colOff>
      <xdr:row>352</xdr:row>
      <xdr:rowOff>0</xdr:rowOff>
    </xdr:from>
    <xdr:to>
      <xdr:col>20</xdr:col>
      <xdr:colOff>234084</xdr:colOff>
      <xdr:row>352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261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33</xdr:row>
      <xdr:rowOff>0</xdr:rowOff>
    </xdr:from>
    <xdr:to>
      <xdr:col>22</xdr:col>
      <xdr:colOff>266700</xdr:colOff>
      <xdr:row>46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10583</xdr:colOff>
      <xdr:row>291</xdr:row>
      <xdr:rowOff>31751</xdr:rowOff>
    </xdr:from>
    <xdr:to>
      <xdr:col>25</xdr:col>
      <xdr:colOff>21167</xdr:colOff>
      <xdr:row>310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329</xdr:row>
      <xdr:rowOff>0</xdr:rowOff>
    </xdr:from>
    <xdr:to>
      <xdr:col>25</xdr:col>
      <xdr:colOff>10584</xdr:colOff>
      <xdr:row>352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370</xdr:row>
      <xdr:rowOff>190499</xdr:rowOff>
    </xdr:from>
    <xdr:to>
      <xdr:col>25</xdr:col>
      <xdr:colOff>10584</xdr:colOff>
      <xdr:row>393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430</xdr:row>
      <xdr:rowOff>0</xdr:rowOff>
    </xdr:from>
    <xdr:to>
      <xdr:col>25</xdr:col>
      <xdr:colOff>10584</xdr:colOff>
      <xdr:row>447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56</xdr:row>
      <xdr:rowOff>190499</xdr:rowOff>
    </xdr:from>
    <xdr:to>
      <xdr:col>25</xdr:col>
      <xdr:colOff>10584</xdr:colOff>
      <xdr:row>85</xdr:row>
      <xdr:rowOff>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169</xdr:row>
      <xdr:rowOff>0</xdr:rowOff>
    </xdr:from>
    <xdr:to>
      <xdr:col>25</xdr:col>
      <xdr:colOff>10584</xdr:colOff>
      <xdr:row>177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204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230</xdr:row>
      <xdr:rowOff>0</xdr:rowOff>
    </xdr:from>
    <xdr:to>
      <xdr:col>25</xdr:col>
      <xdr:colOff>10584</xdr:colOff>
      <xdr:row>246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451</xdr:row>
      <xdr:rowOff>190499</xdr:rowOff>
    </xdr:from>
    <xdr:to>
      <xdr:col>25</xdr:col>
      <xdr:colOff>10584</xdr:colOff>
      <xdr:row>489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G500"/>
  <sheetViews>
    <sheetView showGridLines="0" tabSelected="1" zoomScale="80" zoomScaleNormal="80" zoomScalePageLayoutView="70" workbookViewId="0"/>
  </sheetViews>
  <sheetFormatPr defaultColWidth="4.1796875" defaultRowHeight="14.5" x14ac:dyDescent="0.35"/>
  <cols>
    <col min="1" max="13" width="5" style="3" customWidth="1"/>
    <col min="14" max="14" width="6.7265625" style="3" customWidth="1"/>
    <col min="15" max="15" width="5.81640625" style="3" bestFit="1" customWidth="1"/>
    <col min="16" max="16" width="6.26953125" style="3" customWidth="1"/>
    <col min="17" max="20" width="5" style="3" customWidth="1"/>
    <col min="21" max="21" width="5.453125" style="3" bestFit="1" customWidth="1"/>
    <col min="22" max="23" width="5" style="3" customWidth="1"/>
    <col min="24" max="24" width="7.453125" style="3" customWidth="1"/>
    <col min="25" max="25" width="3.81640625" style="6" customWidth="1"/>
    <col min="26" max="26" width="10.26953125" style="3" bestFit="1" customWidth="1"/>
    <col min="27" max="27" width="11.26953125" style="3" bestFit="1" customWidth="1"/>
    <col min="28" max="28" width="4.1796875" style="3"/>
    <col min="29" max="30" width="5.26953125" style="3" bestFit="1" customWidth="1"/>
    <col min="31" max="31" width="8.453125" style="3" bestFit="1" customWidth="1"/>
    <col min="32" max="32" width="4.1796875" style="3"/>
    <col min="33" max="33" width="7.54296875" style="3" bestFit="1" customWidth="1"/>
    <col min="34" max="16384" width="4.1796875" style="3"/>
  </cols>
  <sheetData>
    <row r="1" spans="1:29" x14ac:dyDescent="0.35">
      <c r="T1" s="50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35">
      <c r="Q2" s="5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x14ac:dyDescent="0.35"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x14ac:dyDescent="0.35"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29" x14ac:dyDescent="0.35">
      <c r="E5" s="277" t="s">
        <v>66</v>
      </c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6" spans="1:29" x14ac:dyDescent="0.35"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29" x14ac:dyDescent="0.35"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T7" s="51"/>
      <c r="U7" s="51"/>
      <c r="V7" s="51"/>
      <c r="W7" s="51"/>
      <c r="X7" s="51"/>
      <c r="Y7" s="51"/>
      <c r="Z7" s="51"/>
      <c r="AA7" s="51"/>
      <c r="AB7" s="51"/>
      <c r="AC7" s="51"/>
    </row>
    <row r="8" spans="1:29" x14ac:dyDescent="0.35"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29" ht="19.5" x14ac:dyDescent="0.45">
      <c r="E9" s="278" t="s">
        <v>168</v>
      </c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x14ac:dyDescent="0.35"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x14ac:dyDescent="0.35">
      <c r="T11" s="51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x14ac:dyDescent="0.35">
      <c r="T12" s="51"/>
      <c r="U12" s="51"/>
      <c r="V12" s="51"/>
      <c r="W12" s="51"/>
      <c r="X12" s="51"/>
      <c r="Y12" s="51"/>
      <c r="Z12" s="51"/>
      <c r="AA12" s="51"/>
      <c r="AB12" s="51"/>
      <c r="AC12" s="51"/>
    </row>
    <row r="13" spans="1:29" x14ac:dyDescent="0.35">
      <c r="T13" s="51"/>
      <c r="U13" s="51"/>
      <c r="V13" s="51"/>
      <c r="W13" s="51"/>
      <c r="X13" s="51"/>
      <c r="Y13" s="51"/>
      <c r="Z13" s="51"/>
      <c r="AA13" s="51"/>
      <c r="AB13" s="51"/>
      <c r="AC13" s="51"/>
    </row>
    <row r="14" spans="1:29" x14ac:dyDescent="0.35">
      <c r="T14" s="51"/>
      <c r="U14" s="51"/>
      <c r="V14" s="51"/>
      <c r="W14" s="51"/>
      <c r="X14" s="51"/>
      <c r="Y14" s="51"/>
      <c r="Z14" s="51"/>
      <c r="AA14" s="51"/>
      <c r="AB14" s="51"/>
      <c r="AC14" s="51"/>
    </row>
    <row r="15" spans="1:29" ht="18" x14ac:dyDescent="0.35">
      <c r="A15" s="8" t="s">
        <v>70</v>
      </c>
      <c r="T15" s="51"/>
      <c r="U15" s="51"/>
      <c r="V15" s="51"/>
      <c r="W15" s="51"/>
      <c r="X15" s="51"/>
      <c r="Y15" s="51"/>
      <c r="Z15" s="51"/>
      <c r="AA15" s="51"/>
      <c r="AB15" s="51"/>
      <c r="AC15" s="51"/>
    </row>
    <row r="16" spans="1:29" ht="18" x14ac:dyDescent="0.35">
      <c r="A16" s="8"/>
    </row>
    <row r="17" spans="1:33" ht="15.65" customHeight="1" x14ac:dyDescent="0.35"/>
    <row r="18" spans="1:33" x14ac:dyDescent="0.35">
      <c r="A18" s="120" t="s">
        <v>141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</row>
    <row r="19" spans="1:33" ht="21.65" customHeight="1" x14ac:dyDescent="0.3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</row>
    <row r="20" spans="1:33" x14ac:dyDescent="0.35">
      <c r="V20" s="24"/>
      <c r="W20" s="24"/>
      <c r="X20" s="24"/>
      <c r="Y20" s="26"/>
      <c r="Z20" s="24"/>
    </row>
    <row r="21" spans="1:33" x14ac:dyDescent="0.35">
      <c r="V21" s="24"/>
      <c r="W21" s="24"/>
      <c r="X21" s="24"/>
      <c r="Y21" s="26"/>
      <c r="Z21" s="24"/>
    </row>
    <row r="22" spans="1:33" ht="15" thickBot="1" x14ac:dyDescent="0.4">
      <c r="V22" s="24"/>
      <c r="W22" s="24"/>
      <c r="X22" s="24"/>
      <c r="Y22" s="26"/>
      <c r="Z22" s="24"/>
    </row>
    <row r="23" spans="1:33" ht="33" customHeight="1" x14ac:dyDescent="0.35">
      <c r="G23" s="91" t="s">
        <v>2</v>
      </c>
      <c r="H23" s="92"/>
      <c r="I23" s="92"/>
      <c r="J23" s="92"/>
      <c r="K23" s="92" t="s">
        <v>3</v>
      </c>
      <c r="L23" s="92"/>
      <c r="M23" s="95" t="str">
        <f>CONCATENATE("decyzje ",Arkusz18!C2," - ",Arkusz18!B2," r.")</f>
        <v>decyzje 01.01.2026 - 30.06.2026 r.</v>
      </c>
      <c r="N23" s="95"/>
      <c r="O23" s="95"/>
      <c r="P23" s="95"/>
      <c r="Q23" s="95"/>
      <c r="R23" s="96"/>
      <c r="V23" s="24"/>
      <c r="W23" s="24"/>
      <c r="X23" s="24"/>
      <c r="Y23" s="26"/>
      <c r="Z23" s="24"/>
    </row>
    <row r="24" spans="1:33" ht="63.75" customHeight="1" x14ac:dyDescent="0.35">
      <c r="G24" s="93"/>
      <c r="H24" s="94"/>
      <c r="I24" s="94"/>
      <c r="J24" s="94"/>
      <c r="K24" s="94"/>
      <c r="L24" s="94"/>
      <c r="M24" s="62" t="s">
        <v>25</v>
      </c>
      <c r="N24" s="62"/>
      <c r="O24" s="62" t="s">
        <v>26</v>
      </c>
      <c r="P24" s="62"/>
      <c r="Q24" s="62" t="s">
        <v>27</v>
      </c>
      <c r="R24" s="63"/>
      <c r="V24" s="24"/>
      <c r="W24" s="24"/>
      <c r="X24" s="24"/>
      <c r="Y24" s="26"/>
      <c r="Z24" s="24"/>
      <c r="AG24" s="57"/>
    </row>
    <row r="25" spans="1:33" x14ac:dyDescent="0.35">
      <c r="G25" s="281" t="s">
        <v>34</v>
      </c>
      <c r="H25" s="282"/>
      <c r="I25" s="282"/>
      <c r="J25" s="282"/>
      <c r="K25" s="127">
        <v>286027</v>
      </c>
      <c r="L25" s="127"/>
      <c r="M25" s="100">
        <v>190870</v>
      </c>
      <c r="N25" s="100"/>
      <c r="O25" s="100">
        <f>Arkusz11!B2</f>
        <v>12440</v>
      </c>
      <c r="P25" s="100"/>
      <c r="Q25" s="100">
        <f>Arkusz11!B4</f>
        <v>8371</v>
      </c>
      <c r="R25" s="101"/>
      <c r="V25" s="53"/>
      <c r="W25" s="24"/>
      <c r="X25" s="58"/>
      <c r="Y25" s="26"/>
      <c r="Z25" s="24"/>
      <c r="AG25" s="57"/>
    </row>
    <row r="26" spans="1:33" x14ac:dyDescent="0.35">
      <c r="G26" s="233" t="s">
        <v>35</v>
      </c>
      <c r="H26" s="234"/>
      <c r="I26" s="234"/>
      <c r="J26" s="234"/>
      <c r="K26" s="235">
        <v>10348</v>
      </c>
      <c r="L26" s="235"/>
      <c r="M26" s="236">
        <f>Arkusz11!B11</f>
        <v>7374</v>
      </c>
      <c r="N26" s="236"/>
      <c r="O26" s="236">
        <f>Arkusz11!B10</f>
        <v>1272</v>
      </c>
      <c r="P26" s="236"/>
      <c r="Q26" s="236">
        <f>Arkusz11!B12</f>
        <v>793</v>
      </c>
      <c r="R26" s="237"/>
      <c r="V26" s="24"/>
      <c r="W26" s="24"/>
      <c r="X26" s="58"/>
      <c r="Y26" s="26"/>
      <c r="Z26" s="24"/>
      <c r="AG26" s="57"/>
    </row>
    <row r="27" spans="1:33" ht="15" thickBot="1" x14ac:dyDescent="0.4">
      <c r="G27" s="238" t="s">
        <v>24</v>
      </c>
      <c r="H27" s="239"/>
      <c r="I27" s="239"/>
      <c r="J27" s="239"/>
      <c r="K27" s="240">
        <v>15557</v>
      </c>
      <c r="L27" s="240"/>
      <c r="M27" s="241">
        <f>Arkusz11!B7</f>
        <v>9939</v>
      </c>
      <c r="N27" s="241"/>
      <c r="O27" s="241">
        <f>Arkusz11!B6</f>
        <v>1413</v>
      </c>
      <c r="P27" s="241"/>
      <c r="Q27" s="241">
        <f>Arkusz11!B8</f>
        <v>1046</v>
      </c>
      <c r="R27" s="242"/>
      <c r="V27" s="24"/>
      <c r="W27" s="24"/>
      <c r="X27" s="58"/>
      <c r="Y27" s="26"/>
      <c r="Z27" s="24"/>
      <c r="AE27" s="55"/>
    </row>
    <row r="28" spans="1:33" ht="15" thickBot="1" x14ac:dyDescent="0.4">
      <c r="G28" s="279" t="s">
        <v>72</v>
      </c>
      <c r="H28" s="280"/>
      <c r="I28" s="280"/>
      <c r="J28" s="280"/>
      <c r="K28" s="231">
        <f>SUM(K25:L27)</f>
        <v>311932</v>
      </c>
      <c r="L28" s="231"/>
      <c r="M28" s="231">
        <f t="shared" ref="M28" si="0">SUM(M25:N27)</f>
        <v>208183</v>
      </c>
      <c r="N28" s="231"/>
      <c r="O28" s="231">
        <f t="shared" ref="O28" si="1">SUM(O25:P27)</f>
        <v>15125</v>
      </c>
      <c r="P28" s="231"/>
      <c r="Q28" s="231">
        <f t="shared" ref="Q28" si="2">SUM(Q25:R27)</f>
        <v>10210</v>
      </c>
      <c r="R28" s="232"/>
      <c r="V28" s="24"/>
      <c r="W28" s="24"/>
      <c r="X28" s="24"/>
      <c r="Y28" s="26"/>
      <c r="Z28" s="24"/>
    </row>
    <row r="29" spans="1:33" x14ac:dyDescent="0.35">
      <c r="V29" s="24"/>
      <c r="W29" s="24"/>
      <c r="X29" s="24"/>
      <c r="Y29" s="26"/>
      <c r="Z29" s="24"/>
    </row>
    <row r="30" spans="1:33" x14ac:dyDescent="0.35">
      <c r="V30" s="24"/>
      <c r="W30" s="24"/>
      <c r="X30" s="24"/>
      <c r="Y30" s="26"/>
      <c r="Z30" s="24"/>
    </row>
    <row r="31" spans="1:33" x14ac:dyDescent="0.35">
      <c r="V31" s="24"/>
      <c r="W31" s="24"/>
      <c r="X31" s="24"/>
      <c r="Y31" s="26"/>
      <c r="Z31" s="24"/>
    </row>
    <row r="33" spans="14:26" x14ac:dyDescent="0.35">
      <c r="N33" s="27"/>
      <c r="O33" s="27"/>
      <c r="P33" s="27"/>
      <c r="Q33" s="27"/>
      <c r="R33" s="27"/>
      <c r="S33" s="27"/>
      <c r="T33" s="27"/>
      <c r="U33" s="27"/>
      <c r="V33" s="28"/>
      <c r="W33" s="27"/>
      <c r="X33" s="29"/>
      <c r="Y33" s="30"/>
      <c r="Z33" s="29"/>
    </row>
    <row r="48" spans="14:26" ht="15" thickBot="1" x14ac:dyDescent="0.4"/>
    <row r="49" spans="1:25" ht="57.75" customHeight="1" x14ac:dyDescent="0.35">
      <c r="G49" s="79" t="s">
        <v>2</v>
      </c>
      <c r="H49" s="80"/>
      <c r="I49" s="80"/>
      <c r="J49" s="80"/>
      <c r="K49" s="80"/>
      <c r="L49" s="80"/>
      <c r="M49" s="80"/>
      <c r="N49" s="80"/>
      <c r="O49" s="83" t="s">
        <v>3</v>
      </c>
      <c r="P49" s="83"/>
      <c r="Q49" s="74" t="s">
        <v>77</v>
      </c>
      <c r="R49" s="75"/>
    </row>
    <row r="50" spans="1:25" x14ac:dyDescent="0.35">
      <c r="G50" s="81"/>
      <c r="H50" s="82"/>
      <c r="I50" s="82"/>
      <c r="J50" s="82"/>
      <c r="K50" s="82"/>
      <c r="L50" s="82"/>
      <c r="M50" s="82"/>
      <c r="N50" s="82"/>
      <c r="O50" s="84"/>
      <c r="P50" s="84"/>
      <c r="Q50" s="76"/>
      <c r="R50" s="77"/>
    </row>
    <row r="51" spans="1:25" x14ac:dyDescent="0.35">
      <c r="G51" s="85" t="s">
        <v>73</v>
      </c>
      <c r="H51" s="86"/>
      <c r="I51" s="86"/>
      <c r="J51" s="86"/>
      <c r="K51" s="86"/>
      <c r="L51" s="86"/>
      <c r="M51" s="86"/>
      <c r="N51" s="86"/>
      <c r="O51" s="87">
        <f>Arkusz12!A2</f>
        <v>2700</v>
      </c>
      <c r="P51" s="87"/>
      <c r="Q51" s="68">
        <f>Arkusz12!A3</f>
        <v>2273</v>
      </c>
      <c r="R51" s="69"/>
    </row>
    <row r="52" spans="1:25" x14ac:dyDescent="0.35">
      <c r="G52" s="88" t="s">
        <v>74</v>
      </c>
      <c r="H52" s="89"/>
      <c r="I52" s="89"/>
      <c r="J52" s="89"/>
      <c r="K52" s="89"/>
      <c r="L52" s="89"/>
      <c r="M52" s="89"/>
      <c r="N52" s="89"/>
      <c r="O52" s="90">
        <f>Arkusz12!A4</f>
        <v>360</v>
      </c>
      <c r="P52" s="90"/>
      <c r="Q52" s="66">
        <f>Arkusz12!A5</f>
        <v>301</v>
      </c>
      <c r="R52" s="67"/>
    </row>
    <row r="53" spans="1:25" x14ac:dyDescent="0.35">
      <c r="G53" s="85" t="s">
        <v>75</v>
      </c>
      <c r="H53" s="86"/>
      <c r="I53" s="86"/>
      <c r="J53" s="86"/>
      <c r="K53" s="86"/>
      <c r="L53" s="86"/>
      <c r="M53" s="86"/>
      <c r="N53" s="86"/>
      <c r="O53" s="87">
        <f>Arkusz12!A6</f>
        <v>0</v>
      </c>
      <c r="P53" s="87"/>
      <c r="Q53" s="68">
        <f>Arkusz12!A7</f>
        <v>3</v>
      </c>
      <c r="R53" s="69"/>
    </row>
    <row r="54" spans="1:25" ht="15" thickBot="1" x14ac:dyDescent="0.4">
      <c r="G54" s="285" t="s">
        <v>76</v>
      </c>
      <c r="H54" s="286"/>
      <c r="I54" s="286"/>
      <c r="J54" s="286"/>
      <c r="K54" s="286"/>
      <c r="L54" s="286"/>
      <c r="M54" s="286"/>
      <c r="N54" s="286"/>
      <c r="O54" s="287">
        <f>Arkusz12!A8</f>
        <v>43</v>
      </c>
      <c r="P54" s="287"/>
      <c r="Q54" s="70">
        <f>Arkusz12!A9</f>
        <v>25</v>
      </c>
      <c r="R54" s="71"/>
    </row>
    <row r="55" spans="1:25" ht="15" thickBot="1" x14ac:dyDescent="0.4">
      <c r="G55" s="283" t="s">
        <v>72</v>
      </c>
      <c r="H55" s="284"/>
      <c r="I55" s="284"/>
      <c r="J55" s="284"/>
      <c r="K55" s="284"/>
      <c r="L55" s="284"/>
      <c r="M55" s="284"/>
      <c r="N55" s="284"/>
      <c r="O55" s="72">
        <f>SUM(O51:P54)</f>
        <v>3103</v>
      </c>
      <c r="P55" s="72"/>
      <c r="Q55" s="72">
        <f>SUM(Q51:R54)</f>
        <v>2602</v>
      </c>
      <c r="R55" s="73"/>
    </row>
    <row r="58" spans="1:25" x14ac:dyDescent="0.35">
      <c r="A58" s="169" t="s">
        <v>172</v>
      </c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</row>
    <row r="59" spans="1:25" s="52" customFormat="1" x14ac:dyDescent="0.35">
      <c r="A59" s="169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</row>
    <row r="60" spans="1:25" s="52" customFormat="1" x14ac:dyDescent="0.35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</row>
    <row r="61" spans="1:25" s="52" customFormat="1" x14ac:dyDescent="0.35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</row>
    <row r="62" spans="1:25" s="52" customFormat="1" x14ac:dyDescent="0.35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</row>
    <row r="63" spans="1:25" s="52" customFormat="1" x14ac:dyDescent="0.35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</row>
    <row r="64" spans="1:25" s="52" customFormat="1" x14ac:dyDescent="0.35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</row>
    <row r="65" spans="1:25" s="52" customFormat="1" x14ac:dyDescent="0.35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</row>
    <row r="66" spans="1:25" s="52" customFormat="1" x14ac:dyDescent="0.35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</row>
    <row r="67" spans="1:25" x14ac:dyDescent="0.35">
      <c r="A67" s="170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</row>
    <row r="68" spans="1:25" x14ac:dyDescent="0.35">
      <c r="A68" s="170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</row>
    <row r="69" spans="1:25" s="52" customFormat="1" x14ac:dyDescent="0.35">
      <c r="A69" s="170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</row>
    <row r="70" spans="1:25" s="52" customFormat="1" x14ac:dyDescent="0.35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</row>
    <row r="71" spans="1:25" s="52" customFormat="1" x14ac:dyDescent="0.35">
      <c r="A71" s="170"/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</row>
    <row r="72" spans="1:25" s="52" customFormat="1" x14ac:dyDescent="0.35">
      <c r="A72" s="170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</row>
    <row r="73" spans="1:25" s="52" customFormat="1" x14ac:dyDescent="0.35">
      <c r="A73" s="170"/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</row>
    <row r="74" spans="1:25" s="52" customFormat="1" x14ac:dyDescent="0.35">
      <c r="A74" s="170"/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</row>
    <row r="75" spans="1:25" s="52" customFormat="1" x14ac:dyDescent="0.35">
      <c r="A75" s="170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</row>
    <row r="76" spans="1:25" s="52" customFormat="1" x14ac:dyDescent="0.35">
      <c r="A76" s="170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</row>
    <row r="77" spans="1:25" s="52" customFormat="1" x14ac:dyDescent="0.35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</row>
    <row r="78" spans="1:25" s="52" customFormat="1" x14ac:dyDescent="0.35">
      <c r="A78" s="170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</row>
    <row r="79" spans="1:25" s="52" customFormat="1" x14ac:dyDescent="0.35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</row>
    <row r="80" spans="1:25" x14ac:dyDescent="0.35">
      <c r="A80" s="170"/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</row>
    <row r="81" spans="1:26" s="52" customFormat="1" x14ac:dyDescent="0.35">
      <c r="A81" s="170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</row>
    <row r="82" spans="1:26" s="52" customFormat="1" x14ac:dyDescent="0.35">
      <c r="A82" s="170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</row>
    <row r="83" spans="1:26" s="54" customFormat="1" x14ac:dyDescent="0.35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</row>
    <row r="84" spans="1:26" s="54" customFormat="1" x14ac:dyDescent="0.35">
      <c r="A84" s="170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</row>
    <row r="85" spans="1:26" s="54" customFormat="1" x14ac:dyDescent="0.35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</row>
    <row r="89" spans="1:26" ht="36" customHeight="1" x14ac:dyDescent="0.35">
      <c r="A89" s="120" t="s">
        <v>142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</row>
    <row r="90" spans="1:26" x14ac:dyDescent="0.35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</row>
    <row r="91" spans="1:26" ht="15" thickBot="1" x14ac:dyDescent="0.4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78" t="str">
        <f>CONCATENATE(Arkusz18!C2," - ",Arkusz18!B2," r.")</f>
        <v>01.01.2026 - 30.06.2026 r.</v>
      </c>
      <c r="M91" s="78"/>
      <c r="N91" s="78"/>
      <c r="O91" s="78"/>
      <c r="P91" s="78"/>
      <c r="Q91" s="78"/>
      <c r="R91" s="78"/>
      <c r="S91" s="78"/>
      <c r="T91" s="78"/>
      <c r="U91" s="78"/>
      <c r="V91" s="78"/>
    </row>
    <row r="92" spans="1:26" ht="114" x14ac:dyDescent="0.35">
      <c r="C92" s="244" t="s">
        <v>2</v>
      </c>
      <c r="D92" s="245"/>
      <c r="E92" s="245"/>
      <c r="F92" s="245"/>
      <c r="G92" s="245"/>
      <c r="H92" s="245"/>
      <c r="I92" s="245"/>
      <c r="J92" s="245"/>
      <c r="K92" s="245"/>
      <c r="L92" s="290" t="s">
        <v>79</v>
      </c>
      <c r="M92" s="290"/>
      <c r="N92" s="31" t="s">
        <v>12</v>
      </c>
      <c r="O92" s="31" t="s">
        <v>94</v>
      </c>
      <c r="P92" s="31" t="s">
        <v>84</v>
      </c>
      <c r="Q92" s="31" t="s">
        <v>53</v>
      </c>
      <c r="R92" s="31" t="s">
        <v>39</v>
      </c>
      <c r="S92" s="31" t="s">
        <v>4</v>
      </c>
      <c r="T92" s="31" t="s">
        <v>42</v>
      </c>
      <c r="U92" s="31" t="s">
        <v>83</v>
      </c>
      <c r="V92" s="290" t="s">
        <v>78</v>
      </c>
      <c r="W92" s="291"/>
      <c r="Y92" s="3"/>
      <c r="Z92" s="6"/>
    </row>
    <row r="93" spans="1:26" x14ac:dyDescent="0.35">
      <c r="C93" s="149" t="s">
        <v>34</v>
      </c>
      <c r="D93" s="150"/>
      <c r="E93" s="150"/>
      <c r="F93" s="150"/>
      <c r="G93" s="150"/>
      <c r="H93" s="150"/>
      <c r="I93" s="150"/>
      <c r="J93" s="150"/>
      <c r="K93" s="150"/>
      <c r="L93" s="100">
        <f>Arkusz13!C2</f>
        <v>8881</v>
      </c>
      <c r="M93" s="100"/>
      <c r="N93" s="32">
        <v>1713</v>
      </c>
      <c r="O93" s="32">
        <v>3566</v>
      </c>
      <c r="P93" s="32">
        <v>2595</v>
      </c>
      <c r="Q93" s="32">
        <v>148</v>
      </c>
      <c r="R93" s="32">
        <f>Arkusz13!C82</f>
        <v>0</v>
      </c>
      <c r="S93" s="32">
        <f>Arkusz13!C98</f>
        <v>0</v>
      </c>
      <c r="T93" s="32">
        <f>Arkusz13!C114</f>
        <v>0</v>
      </c>
      <c r="U93" s="32">
        <v>742</v>
      </c>
      <c r="V93" s="127">
        <v>8764</v>
      </c>
      <c r="W93" s="128"/>
      <c r="Y93" s="3"/>
      <c r="Z93" s="6"/>
    </row>
    <row r="94" spans="1:26" x14ac:dyDescent="0.35">
      <c r="C94" s="147" t="s">
        <v>35</v>
      </c>
      <c r="D94" s="148"/>
      <c r="E94" s="148"/>
      <c r="F94" s="148"/>
      <c r="G94" s="148"/>
      <c r="H94" s="148"/>
      <c r="I94" s="148"/>
      <c r="J94" s="148"/>
      <c r="K94" s="148"/>
      <c r="L94" s="100">
        <f>Arkusz13!C3</f>
        <v>641</v>
      </c>
      <c r="M94" s="100"/>
      <c r="N94" s="32">
        <f>Arkusz13!C19</f>
        <v>362</v>
      </c>
      <c r="O94" s="32">
        <f>Arkusz13!C35</f>
        <v>101</v>
      </c>
      <c r="P94" s="32">
        <f>Arkusz13!C51</f>
        <v>83</v>
      </c>
      <c r="Q94" s="32">
        <f>Arkusz13!C67</f>
        <v>7</v>
      </c>
      <c r="R94" s="32">
        <f>Arkusz13!C83</f>
        <v>0</v>
      </c>
      <c r="S94" s="32">
        <f>Arkusz13!C99</f>
        <v>0</v>
      </c>
      <c r="T94" s="32">
        <f>Arkusz13!C115</f>
        <v>0</v>
      </c>
      <c r="U94" s="32">
        <f>Arkusz13!C131-SUM(N94:T94)</f>
        <v>77</v>
      </c>
      <c r="V94" s="127">
        <f t="shared" ref="V94:V107" si="3">SUM(N94:U94)</f>
        <v>630</v>
      </c>
      <c r="W94" s="128"/>
      <c r="Y94" s="3"/>
      <c r="Z94" s="6"/>
    </row>
    <row r="95" spans="1:26" x14ac:dyDescent="0.35">
      <c r="C95" s="149" t="s">
        <v>36</v>
      </c>
      <c r="D95" s="150"/>
      <c r="E95" s="150"/>
      <c r="F95" s="150"/>
      <c r="G95" s="150"/>
      <c r="H95" s="150"/>
      <c r="I95" s="150"/>
      <c r="J95" s="150"/>
      <c r="K95" s="150"/>
      <c r="L95" s="100">
        <f>Arkusz13!C4</f>
        <v>792</v>
      </c>
      <c r="M95" s="100"/>
      <c r="N95" s="32">
        <f>Arkusz13!C20</f>
        <v>395</v>
      </c>
      <c r="O95" s="32">
        <f>Arkusz13!C36</f>
        <v>109</v>
      </c>
      <c r="P95" s="32">
        <f>Arkusz13!C52</f>
        <v>142</v>
      </c>
      <c r="Q95" s="32">
        <f>Arkusz13!C68</f>
        <v>22</v>
      </c>
      <c r="R95" s="32">
        <f>Arkusz13!C84</f>
        <v>0</v>
      </c>
      <c r="S95" s="32">
        <f>Arkusz13!C100</f>
        <v>0</v>
      </c>
      <c r="T95" s="32">
        <f>Arkusz13!C116</f>
        <v>0</v>
      </c>
      <c r="U95" s="32">
        <f>Arkusz13!C132-SUM(N95:T95)</f>
        <v>107</v>
      </c>
      <c r="V95" s="127">
        <f t="shared" si="3"/>
        <v>775</v>
      </c>
      <c r="W95" s="128"/>
      <c r="Y95" s="3"/>
      <c r="Z95" s="6"/>
    </row>
    <row r="96" spans="1:26" x14ac:dyDescent="0.35">
      <c r="C96" s="147" t="s">
        <v>37</v>
      </c>
      <c r="D96" s="148"/>
      <c r="E96" s="148"/>
      <c r="F96" s="148"/>
      <c r="G96" s="148"/>
      <c r="H96" s="148"/>
      <c r="I96" s="148"/>
      <c r="J96" s="148"/>
      <c r="K96" s="148"/>
      <c r="L96" s="100">
        <f>Arkusz13!C5</f>
        <v>16</v>
      </c>
      <c r="M96" s="100"/>
      <c r="N96" s="32">
        <f>Arkusz13!C21</f>
        <v>9</v>
      </c>
      <c r="O96" s="32">
        <f>Arkusz13!C37</f>
        <v>0</v>
      </c>
      <c r="P96" s="32">
        <f>Arkusz13!C53</f>
        <v>0</v>
      </c>
      <c r="Q96" s="32">
        <f>Arkusz13!C69</f>
        <v>0</v>
      </c>
      <c r="R96" s="32">
        <f>Arkusz13!C85</f>
        <v>0</v>
      </c>
      <c r="S96" s="32">
        <f>Arkusz13!C101</f>
        <v>0</v>
      </c>
      <c r="T96" s="32">
        <f>Arkusz13!C117</f>
        <v>0</v>
      </c>
      <c r="U96" s="32">
        <f>Arkusz13!C133-SUM(N96:T96)</f>
        <v>3</v>
      </c>
      <c r="V96" s="127">
        <f t="shared" si="3"/>
        <v>12</v>
      </c>
      <c r="W96" s="128"/>
      <c r="Y96" s="3"/>
      <c r="Z96" s="6"/>
    </row>
    <row r="97" spans="1:31" x14ac:dyDescent="0.35">
      <c r="C97" s="149" t="s">
        <v>38</v>
      </c>
      <c r="D97" s="150"/>
      <c r="E97" s="150"/>
      <c r="F97" s="150"/>
      <c r="G97" s="150"/>
      <c r="H97" s="150"/>
      <c r="I97" s="150"/>
      <c r="J97" s="150"/>
      <c r="K97" s="150"/>
      <c r="L97" s="100">
        <f>Arkusz13!C6</f>
        <v>3</v>
      </c>
      <c r="M97" s="100"/>
      <c r="N97" s="32">
        <f>Arkusz13!C22</f>
        <v>1</v>
      </c>
      <c r="O97" s="32">
        <f>Arkusz13!C38</f>
        <v>1</v>
      </c>
      <c r="P97" s="32">
        <f>Arkusz13!C54</f>
        <v>3</v>
      </c>
      <c r="Q97" s="32">
        <f>Arkusz13!C70</f>
        <v>0</v>
      </c>
      <c r="R97" s="32">
        <f>Arkusz13!C86</f>
        <v>0</v>
      </c>
      <c r="S97" s="32">
        <f>Arkusz13!C102</f>
        <v>0</v>
      </c>
      <c r="T97" s="32">
        <f>Arkusz13!C118</f>
        <v>0</v>
      </c>
      <c r="U97" s="32">
        <f>Arkusz13!C134-SUM(N97:T97)</f>
        <v>2</v>
      </c>
      <c r="V97" s="127">
        <f t="shared" si="3"/>
        <v>7</v>
      </c>
      <c r="W97" s="128"/>
      <c r="Y97" s="3"/>
      <c r="Z97" s="6"/>
      <c r="AE97" s="56"/>
    </row>
    <row r="98" spans="1:31" x14ac:dyDescent="0.35">
      <c r="C98" s="147" t="s">
        <v>46</v>
      </c>
      <c r="D98" s="148"/>
      <c r="E98" s="148"/>
      <c r="F98" s="148"/>
      <c r="G98" s="148"/>
      <c r="H98" s="148"/>
      <c r="I98" s="148"/>
      <c r="J98" s="148"/>
      <c r="K98" s="148"/>
      <c r="L98" s="100">
        <f>Arkusz13!C7</f>
        <v>7</v>
      </c>
      <c r="M98" s="100"/>
      <c r="N98" s="32">
        <f>Arkusz13!C23</f>
        <v>3</v>
      </c>
      <c r="O98" s="32">
        <f>Arkusz13!C39</f>
        <v>0</v>
      </c>
      <c r="P98" s="32">
        <f>Arkusz13!C55</f>
        <v>2</v>
      </c>
      <c r="Q98" s="32">
        <f>Arkusz13!C71</f>
        <v>1</v>
      </c>
      <c r="R98" s="32">
        <f>Arkusz13!C87</f>
        <v>0</v>
      </c>
      <c r="S98" s="32">
        <f>Arkusz13!C103</f>
        <v>0</v>
      </c>
      <c r="T98" s="32">
        <f>Arkusz13!C119</f>
        <v>0</v>
      </c>
      <c r="U98" s="32">
        <f>Arkusz13!C135-SUM(N98:T98)</f>
        <v>2</v>
      </c>
      <c r="V98" s="127">
        <f t="shared" si="3"/>
        <v>8</v>
      </c>
      <c r="W98" s="128"/>
      <c r="Y98" s="3"/>
      <c r="Z98" s="6"/>
    </row>
    <row r="99" spans="1:31" x14ac:dyDescent="0.35">
      <c r="C99" s="149" t="s">
        <v>47</v>
      </c>
      <c r="D99" s="150"/>
      <c r="E99" s="150"/>
      <c r="F99" s="150"/>
      <c r="G99" s="150"/>
      <c r="H99" s="150"/>
      <c r="I99" s="150"/>
      <c r="J99" s="150"/>
      <c r="K99" s="150"/>
      <c r="L99" s="100">
        <f>Arkusz13!C8</f>
        <v>3</v>
      </c>
      <c r="M99" s="100"/>
      <c r="N99" s="32">
        <f>Arkusz13!C24</f>
        <v>0</v>
      </c>
      <c r="O99" s="32">
        <f>Arkusz13!C40</f>
        <v>0</v>
      </c>
      <c r="P99" s="32">
        <f>Arkusz13!C56</f>
        <v>0</v>
      </c>
      <c r="Q99" s="32">
        <f>Arkusz13!C72</f>
        <v>0</v>
      </c>
      <c r="R99" s="32">
        <f>Arkusz13!C88</f>
        <v>0</v>
      </c>
      <c r="S99" s="32">
        <f>Arkusz13!C104</f>
        <v>0</v>
      </c>
      <c r="T99" s="32">
        <f>Arkusz13!C120</f>
        <v>0</v>
      </c>
      <c r="U99" s="32">
        <f>Arkusz13!C136-SUM(N99:T99)</f>
        <v>1</v>
      </c>
      <c r="V99" s="127">
        <f t="shared" si="3"/>
        <v>1</v>
      </c>
      <c r="W99" s="128"/>
      <c r="Y99" s="3"/>
      <c r="Z99" s="6"/>
    </row>
    <row r="100" spans="1:31" x14ac:dyDescent="0.35">
      <c r="C100" s="147" t="s">
        <v>4</v>
      </c>
      <c r="D100" s="148"/>
      <c r="E100" s="148"/>
      <c r="F100" s="148"/>
      <c r="G100" s="148"/>
      <c r="H100" s="148"/>
      <c r="I100" s="148"/>
      <c r="J100" s="148"/>
      <c r="K100" s="148"/>
      <c r="L100" s="100">
        <v>0</v>
      </c>
      <c r="M100" s="100"/>
      <c r="N100" s="32">
        <f>Arkusz13!C25</f>
        <v>0</v>
      </c>
      <c r="O100" s="32">
        <f>Arkusz13!C41</f>
        <v>0</v>
      </c>
      <c r="P100" s="32">
        <f>Arkusz13!C57</f>
        <v>0</v>
      </c>
      <c r="Q100" s="32">
        <f>Arkusz13!C73</f>
        <v>0</v>
      </c>
      <c r="R100" s="32">
        <f>Arkusz13!C89</f>
        <v>0</v>
      </c>
      <c r="S100" s="32">
        <f>Arkusz13!C105</f>
        <v>0</v>
      </c>
      <c r="T100" s="32">
        <f>Arkusz13!C121</f>
        <v>0</v>
      </c>
      <c r="U100" s="32">
        <f>Arkusz13!C137-SUM(N100:T100)</f>
        <v>0</v>
      </c>
      <c r="V100" s="127">
        <f t="shared" si="3"/>
        <v>0</v>
      </c>
      <c r="W100" s="128"/>
      <c r="Y100" s="3"/>
      <c r="Z100" s="6"/>
    </row>
    <row r="101" spans="1:31" x14ac:dyDescent="0.35">
      <c r="C101" s="149" t="s">
        <v>39</v>
      </c>
      <c r="D101" s="150"/>
      <c r="E101" s="150"/>
      <c r="F101" s="150"/>
      <c r="G101" s="150"/>
      <c r="H101" s="150"/>
      <c r="I101" s="150"/>
      <c r="J101" s="150"/>
      <c r="K101" s="150"/>
      <c r="L101" s="100">
        <v>0</v>
      </c>
      <c r="M101" s="100"/>
      <c r="N101" s="32">
        <f>Arkusz13!C26</f>
        <v>0</v>
      </c>
      <c r="O101" s="32">
        <f>Arkusz13!C42</f>
        <v>0</v>
      </c>
      <c r="P101" s="32">
        <f>Arkusz13!C58</f>
        <v>0</v>
      </c>
      <c r="Q101" s="32">
        <f>Arkusz13!C74</f>
        <v>0</v>
      </c>
      <c r="R101" s="32">
        <f>Arkusz13!C90</f>
        <v>0</v>
      </c>
      <c r="S101" s="32">
        <f>Arkusz13!C106</f>
        <v>0</v>
      </c>
      <c r="T101" s="32">
        <f>Arkusz13!C122</f>
        <v>0</v>
      </c>
      <c r="U101" s="32">
        <f>Arkusz13!C138-SUM(N101:T101)</f>
        <v>1</v>
      </c>
      <c r="V101" s="127">
        <f t="shared" si="3"/>
        <v>1</v>
      </c>
      <c r="W101" s="128"/>
      <c r="Y101" s="3"/>
      <c r="Z101" s="6"/>
    </row>
    <row r="102" spans="1:31" x14ac:dyDescent="0.35">
      <c r="C102" s="147" t="s">
        <v>40</v>
      </c>
      <c r="D102" s="148"/>
      <c r="E102" s="148"/>
      <c r="F102" s="148"/>
      <c r="G102" s="148"/>
      <c r="H102" s="148"/>
      <c r="I102" s="148"/>
      <c r="J102" s="148"/>
      <c r="K102" s="148"/>
      <c r="L102" s="100">
        <v>0</v>
      </c>
      <c r="M102" s="100"/>
      <c r="N102" s="32">
        <f>Arkusz13!C27</f>
        <v>0</v>
      </c>
      <c r="O102" s="32">
        <f>Arkusz13!C43</f>
        <v>0</v>
      </c>
      <c r="P102" s="32">
        <f>Arkusz13!C59</f>
        <v>0</v>
      </c>
      <c r="Q102" s="32">
        <f>Arkusz13!C75</f>
        <v>0</v>
      </c>
      <c r="R102" s="32">
        <f>Arkusz13!C91</f>
        <v>0</v>
      </c>
      <c r="S102" s="32">
        <f>Arkusz13!C107</f>
        <v>0</v>
      </c>
      <c r="T102" s="32">
        <f>Arkusz13!C123</f>
        <v>0</v>
      </c>
      <c r="U102" s="32">
        <f>Arkusz13!C139-SUM(N102:T102)</f>
        <v>0</v>
      </c>
      <c r="V102" s="127">
        <f t="shared" si="3"/>
        <v>0</v>
      </c>
      <c r="W102" s="128"/>
      <c r="Y102" s="3"/>
      <c r="Z102" s="6"/>
    </row>
    <row r="103" spans="1:31" x14ac:dyDescent="0.35">
      <c r="C103" s="149" t="s">
        <v>41</v>
      </c>
      <c r="D103" s="150"/>
      <c r="E103" s="150"/>
      <c r="F103" s="150"/>
      <c r="G103" s="150"/>
      <c r="H103" s="150"/>
      <c r="I103" s="150"/>
      <c r="J103" s="150"/>
      <c r="K103" s="150"/>
      <c r="L103" s="100">
        <v>0</v>
      </c>
      <c r="M103" s="100"/>
      <c r="N103" s="32">
        <f>Arkusz13!C28</f>
        <v>2</v>
      </c>
      <c r="O103" s="32">
        <f>Arkusz13!C44</f>
        <v>0</v>
      </c>
      <c r="P103" s="32">
        <f>Arkusz13!C60</f>
        <v>0</v>
      </c>
      <c r="Q103" s="32">
        <f>Arkusz13!C76</f>
        <v>5</v>
      </c>
      <c r="R103" s="32">
        <f>Arkusz13!C92</f>
        <v>2</v>
      </c>
      <c r="S103" s="32">
        <f>Arkusz13!C108</f>
        <v>0</v>
      </c>
      <c r="T103" s="32">
        <f>Arkusz13!C124</f>
        <v>2</v>
      </c>
      <c r="U103" s="32">
        <f>Arkusz13!C140-SUM(N103:T103)</f>
        <v>6</v>
      </c>
      <c r="V103" s="127">
        <f t="shared" si="3"/>
        <v>17</v>
      </c>
      <c r="W103" s="128"/>
      <c r="Y103" s="3"/>
      <c r="Z103" s="6"/>
    </row>
    <row r="104" spans="1:31" x14ac:dyDescent="0.35">
      <c r="C104" s="149" t="s">
        <v>11</v>
      </c>
      <c r="D104" s="150"/>
      <c r="E104" s="150"/>
      <c r="F104" s="150"/>
      <c r="G104" s="150"/>
      <c r="H104" s="150"/>
      <c r="I104" s="150"/>
      <c r="J104" s="150"/>
      <c r="K104" s="150"/>
      <c r="L104" s="100">
        <f>Arkusz13!C14</f>
        <v>21</v>
      </c>
      <c r="M104" s="100"/>
      <c r="N104" s="32">
        <f>Arkusz13!C30</f>
        <v>7</v>
      </c>
      <c r="O104" s="32">
        <f>Arkusz13!C46</f>
        <v>0</v>
      </c>
      <c r="P104" s="32">
        <f>Arkusz13!C62</f>
        <v>0</v>
      </c>
      <c r="Q104" s="32">
        <f>Arkusz13!C78</f>
        <v>18</v>
      </c>
      <c r="R104" s="32">
        <f>Arkusz13!C94</f>
        <v>0</v>
      </c>
      <c r="S104" s="32">
        <f>Arkusz13!C110</f>
        <v>0</v>
      </c>
      <c r="T104" s="32">
        <f>Arkusz13!C126</f>
        <v>0</v>
      </c>
      <c r="U104" s="32">
        <f>Arkusz13!C142-SUM(N104:T104)</f>
        <v>14</v>
      </c>
      <c r="V104" s="127">
        <f t="shared" si="3"/>
        <v>39</v>
      </c>
      <c r="W104" s="128"/>
      <c r="Y104" s="3"/>
      <c r="Z104" s="6"/>
    </row>
    <row r="105" spans="1:31" x14ac:dyDescent="0.35">
      <c r="C105" s="147" t="s">
        <v>43</v>
      </c>
      <c r="D105" s="148"/>
      <c r="E105" s="148"/>
      <c r="F105" s="148"/>
      <c r="G105" s="148"/>
      <c r="H105" s="148"/>
      <c r="I105" s="148"/>
      <c r="J105" s="148"/>
      <c r="K105" s="148"/>
      <c r="L105" s="100">
        <f>Arkusz13!C15</f>
        <v>70</v>
      </c>
      <c r="M105" s="100"/>
      <c r="N105" s="32">
        <f>Arkusz13!C31</f>
        <v>62</v>
      </c>
      <c r="O105" s="32">
        <f>Arkusz13!C47</f>
        <v>5</v>
      </c>
      <c r="P105" s="32">
        <f>Arkusz13!C63</f>
        <v>8</v>
      </c>
      <c r="Q105" s="32">
        <f>Arkusz13!C79</f>
        <v>4</v>
      </c>
      <c r="R105" s="32">
        <f>Arkusz13!C95</f>
        <v>0</v>
      </c>
      <c r="S105" s="32">
        <f>Arkusz13!C111</f>
        <v>0</v>
      </c>
      <c r="T105" s="32">
        <f>Arkusz13!C127</f>
        <v>0</v>
      </c>
      <c r="U105" s="32">
        <f>Arkusz13!C143-SUM(N105:T105)</f>
        <v>22</v>
      </c>
      <c r="V105" s="127">
        <f t="shared" si="3"/>
        <v>101</v>
      </c>
      <c r="W105" s="128"/>
      <c r="Y105" s="3"/>
      <c r="Z105" s="6"/>
    </row>
    <row r="106" spans="1:31" x14ac:dyDescent="0.35">
      <c r="C106" s="149" t="s">
        <v>44</v>
      </c>
      <c r="D106" s="150"/>
      <c r="E106" s="150"/>
      <c r="F106" s="150"/>
      <c r="G106" s="150"/>
      <c r="H106" s="150"/>
      <c r="I106" s="150"/>
      <c r="J106" s="150"/>
      <c r="K106" s="150"/>
      <c r="L106" s="100">
        <f>Arkusz13!C16</f>
        <v>2</v>
      </c>
      <c r="M106" s="100"/>
      <c r="N106" s="32">
        <f>Arkusz13!C32</f>
        <v>1</v>
      </c>
      <c r="O106" s="32">
        <f>Arkusz13!C48</f>
        <v>1</v>
      </c>
      <c r="P106" s="32">
        <f>Arkusz13!C64</f>
        <v>0</v>
      </c>
      <c r="Q106" s="32">
        <f>Arkusz13!C80</f>
        <v>0</v>
      </c>
      <c r="R106" s="32">
        <f>Arkusz13!C96</f>
        <v>0</v>
      </c>
      <c r="S106" s="32">
        <f>Arkusz13!C112</f>
        <v>0</v>
      </c>
      <c r="T106" s="32">
        <f>Arkusz13!C128</f>
        <v>0</v>
      </c>
      <c r="U106" s="32">
        <f>Arkusz13!C144-SUM(N106:T106)</f>
        <v>0</v>
      </c>
      <c r="V106" s="127">
        <f t="shared" si="3"/>
        <v>2</v>
      </c>
      <c r="W106" s="128"/>
      <c r="Y106" s="3"/>
      <c r="Z106" s="6"/>
    </row>
    <row r="107" spans="1:31" ht="15" thickBot="1" x14ac:dyDescent="0.4">
      <c r="C107" s="288" t="s">
        <v>45</v>
      </c>
      <c r="D107" s="289"/>
      <c r="E107" s="289"/>
      <c r="F107" s="289"/>
      <c r="G107" s="289"/>
      <c r="H107" s="289"/>
      <c r="I107" s="289"/>
      <c r="J107" s="289"/>
      <c r="K107" s="289"/>
      <c r="L107" s="100">
        <f>Arkusz13!C17</f>
        <v>6</v>
      </c>
      <c r="M107" s="100"/>
      <c r="N107" s="32">
        <f>Arkusz13!C33</f>
        <v>3</v>
      </c>
      <c r="O107" s="32">
        <f>Arkusz13!C49</f>
        <v>0</v>
      </c>
      <c r="P107" s="32">
        <f>Arkusz13!C65</f>
        <v>0</v>
      </c>
      <c r="Q107" s="32">
        <f>Arkusz13!C81</f>
        <v>3</v>
      </c>
      <c r="R107" s="32">
        <f>Arkusz13!C97</f>
        <v>0</v>
      </c>
      <c r="S107" s="32">
        <f>Arkusz13!C113</f>
        <v>0</v>
      </c>
      <c r="T107" s="32">
        <f>Arkusz13!C129</f>
        <v>0</v>
      </c>
      <c r="U107" s="32">
        <f>Arkusz13!C145-SUM(N107:T107)</f>
        <v>0</v>
      </c>
      <c r="V107" s="127">
        <f t="shared" si="3"/>
        <v>6</v>
      </c>
      <c r="W107" s="128"/>
      <c r="Y107" s="3"/>
      <c r="Z107" s="6"/>
      <c r="AD107" s="56"/>
    </row>
    <row r="108" spans="1:31" ht="15" thickBot="1" x14ac:dyDescent="0.4">
      <c r="C108" s="270" t="s">
        <v>1</v>
      </c>
      <c r="D108" s="271"/>
      <c r="E108" s="271"/>
      <c r="F108" s="271"/>
      <c r="G108" s="271"/>
      <c r="H108" s="271"/>
      <c r="I108" s="271"/>
      <c r="J108" s="271"/>
      <c r="K108" s="271"/>
      <c r="L108" s="243">
        <f>SUM(L93:L107)</f>
        <v>10442</v>
      </c>
      <c r="M108" s="243"/>
      <c r="N108" s="33">
        <f t="shared" ref="N108:V108" si="4">SUM(N93:N107)</f>
        <v>2558</v>
      </c>
      <c r="O108" s="33">
        <f t="shared" si="4"/>
        <v>3783</v>
      </c>
      <c r="P108" s="33">
        <f t="shared" si="4"/>
        <v>2833</v>
      </c>
      <c r="Q108" s="33">
        <f t="shared" si="4"/>
        <v>208</v>
      </c>
      <c r="R108" s="33">
        <f t="shared" si="4"/>
        <v>2</v>
      </c>
      <c r="S108" s="33">
        <f t="shared" si="4"/>
        <v>0</v>
      </c>
      <c r="T108" s="33">
        <f t="shared" si="4"/>
        <v>2</v>
      </c>
      <c r="U108" s="33">
        <f t="shared" si="4"/>
        <v>977</v>
      </c>
      <c r="V108" s="243">
        <f t="shared" si="4"/>
        <v>10363</v>
      </c>
      <c r="W108" s="295"/>
      <c r="Y108" s="3"/>
      <c r="Z108" s="6"/>
      <c r="AC108" s="56"/>
      <c r="AD108" s="56"/>
    </row>
    <row r="109" spans="1:31" x14ac:dyDescent="0.35">
      <c r="A109" s="34"/>
      <c r="B109" s="34"/>
      <c r="C109" s="34"/>
      <c r="D109" s="34"/>
      <c r="E109" s="34"/>
      <c r="F109" s="34"/>
      <c r="G109" s="34"/>
      <c r="H109" s="34"/>
      <c r="I109" s="34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</row>
    <row r="133" spans="1:25" ht="15" thickBot="1" x14ac:dyDescent="0.4"/>
    <row r="134" spans="1:25" ht="31.5" customHeight="1" x14ac:dyDescent="0.35">
      <c r="D134" s="154" t="s">
        <v>2</v>
      </c>
      <c r="E134" s="155"/>
      <c r="F134" s="155"/>
      <c r="G134" s="155"/>
      <c r="H134" s="155"/>
      <c r="I134" s="155"/>
      <c r="J134" s="155"/>
      <c r="K134" s="155"/>
      <c r="L134" s="155" t="s">
        <v>3</v>
      </c>
      <c r="M134" s="155"/>
      <c r="N134" s="164" t="s">
        <v>86</v>
      </c>
      <c r="O134" s="164"/>
      <c r="P134" s="164"/>
      <c r="Q134" s="292" t="s">
        <v>87</v>
      </c>
      <c r="R134" s="293"/>
      <c r="S134" s="294"/>
    </row>
    <row r="135" spans="1:25" ht="15" thickBot="1" x14ac:dyDescent="0.4">
      <c r="D135" s="184" t="s">
        <v>85</v>
      </c>
      <c r="E135" s="185"/>
      <c r="F135" s="185"/>
      <c r="G135" s="185"/>
      <c r="H135" s="185"/>
      <c r="I135" s="185"/>
      <c r="J135" s="185"/>
      <c r="K135" s="185"/>
      <c r="L135" s="183">
        <f>Arkusz14!B2</f>
        <v>10</v>
      </c>
      <c r="M135" s="183"/>
      <c r="N135" s="183">
        <f>Arkusz14!B3</f>
        <v>8</v>
      </c>
      <c r="O135" s="183"/>
      <c r="P135" s="183"/>
      <c r="Q135" s="272">
        <f>Arkusz14!B4</f>
        <v>1</v>
      </c>
      <c r="R135" s="273"/>
      <c r="S135" s="274"/>
    </row>
    <row r="136" spans="1:25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5" x14ac:dyDescent="0.35">
      <c r="A137" s="169" t="s">
        <v>173</v>
      </c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</row>
    <row r="138" spans="1:25" x14ac:dyDescent="0.35">
      <c r="A138" s="170"/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</row>
    <row r="139" spans="1:25" s="52" customFormat="1" x14ac:dyDescent="0.35">
      <c r="A139" s="170"/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</row>
    <row r="140" spans="1:25" s="52" customFormat="1" x14ac:dyDescent="0.35">
      <c r="A140" s="170"/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</row>
    <row r="141" spans="1:25" s="52" customFormat="1" x14ac:dyDescent="0.35">
      <c r="A141" s="170"/>
      <c r="B141" s="170"/>
      <c r="C141" s="170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  <c r="Y141" s="170"/>
    </row>
    <row r="142" spans="1:25" s="52" customFormat="1" x14ac:dyDescent="0.35">
      <c r="A142" s="170"/>
      <c r="B142" s="170"/>
      <c r="C142" s="170"/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</row>
    <row r="143" spans="1:25" s="52" customFormat="1" x14ac:dyDescent="0.35">
      <c r="A143" s="170"/>
      <c r="B143" s="170"/>
      <c r="C143" s="170"/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</row>
    <row r="144" spans="1:25" s="52" customFormat="1" x14ac:dyDescent="0.35">
      <c r="A144" s="170"/>
      <c r="B144" s="170"/>
      <c r="C144" s="170"/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0"/>
      <c r="R144" s="170"/>
      <c r="S144" s="170"/>
      <c r="T144" s="170"/>
      <c r="U144" s="170"/>
      <c r="V144" s="170"/>
      <c r="W144" s="170"/>
      <c r="X144" s="170"/>
      <c r="Y144" s="170"/>
    </row>
    <row r="145" spans="1:25" s="52" customFormat="1" x14ac:dyDescent="0.35">
      <c r="A145" s="170"/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  <c r="Y145" s="170"/>
    </row>
    <row r="146" spans="1:25" s="52" customFormat="1" x14ac:dyDescent="0.35">
      <c r="A146" s="170"/>
      <c r="B146" s="170"/>
      <c r="C146" s="170"/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</row>
    <row r="147" spans="1:25" s="52" customFormat="1" x14ac:dyDescent="0.35">
      <c r="A147" s="170"/>
      <c r="B147" s="170"/>
      <c r="C147" s="170"/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</row>
    <row r="148" spans="1:25" s="52" customFormat="1" x14ac:dyDescent="0.35">
      <c r="A148" s="170"/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</row>
    <row r="149" spans="1:25" s="52" customFormat="1" x14ac:dyDescent="0.35">
      <c r="A149" s="170"/>
      <c r="B149" s="170"/>
      <c r="C149" s="170"/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</row>
    <row r="150" spans="1:25" s="54" customFormat="1" x14ac:dyDescent="0.35">
      <c r="A150" s="170"/>
      <c r="B150" s="170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</row>
    <row r="151" spans="1:25" s="54" customFormat="1" x14ac:dyDescent="0.35">
      <c r="A151" s="170"/>
      <c r="B151" s="170"/>
      <c r="C151" s="170"/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</row>
    <row r="152" spans="1:25" s="52" customFormat="1" x14ac:dyDescent="0.35">
      <c r="A152" s="170"/>
      <c r="B152" s="170"/>
      <c r="C152" s="170"/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  <c r="Y152" s="170"/>
    </row>
    <row r="154" spans="1:25" x14ac:dyDescent="0.35">
      <c r="A154" s="120" t="s">
        <v>143</v>
      </c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</row>
    <row r="155" spans="1:25" ht="15" thickBot="1" x14ac:dyDescent="0.4"/>
    <row r="156" spans="1:25" x14ac:dyDescent="0.35">
      <c r="G156" s="244" t="s">
        <v>23</v>
      </c>
      <c r="H156" s="245"/>
      <c r="I156" s="245"/>
      <c r="J156" s="245"/>
      <c r="K156" s="92" t="s">
        <v>8</v>
      </c>
      <c r="L156" s="151"/>
    </row>
    <row r="157" spans="1:25" x14ac:dyDescent="0.35">
      <c r="G157" s="246" t="s">
        <v>13</v>
      </c>
      <c r="H157" s="247"/>
      <c r="I157" s="247"/>
      <c r="J157" s="247"/>
      <c r="K157" s="127">
        <v>5161</v>
      </c>
      <c r="L157" s="128"/>
    </row>
    <row r="158" spans="1:25" x14ac:dyDescent="0.35">
      <c r="G158" s="248" t="s">
        <v>14</v>
      </c>
      <c r="H158" s="249"/>
      <c r="I158" s="249"/>
      <c r="J158" s="249"/>
      <c r="K158" s="127">
        <v>7250</v>
      </c>
      <c r="L158" s="128"/>
    </row>
    <row r="159" spans="1:25" x14ac:dyDescent="0.35">
      <c r="G159" s="246" t="s">
        <v>15</v>
      </c>
      <c r="H159" s="247"/>
      <c r="I159" s="247"/>
      <c r="J159" s="247"/>
      <c r="K159" s="127">
        <v>549</v>
      </c>
      <c r="L159" s="128"/>
      <c r="R159" s="56"/>
    </row>
    <row r="160" spans="1:25" x14ac:dyDescent="0.35">
      <c r="G160" s="248" t="s">
        <v>80</v>
      </c>
      <c r="H160" s="249"/>
      <c r="I160" s="249"/>
      <c r="J160" s="249"/>
      <c r="K160" s="127">
        <v>4180</v>
      </c>
      <c r="L160" s="128"/>
    </row>
    <row r="161" spans="1:25" x14ac:dyDescent="0.35">
      <c r="G161" s="246" t="s">
        <v>81</v>
      </c>
      <c r="H161" s="247"/>
      <c r="I161" s="247"/>
      <c r="J161" s="247"/>
      <c r="K161" s="127">
        <v>0</v>
      </c>
      <c r="L161" s="128"/>
    </row>
    <row r="162" spans="1:25" x14ac:dyDescent="0.35">
      <c r="G162" s="152" t="s">
        <v>91</v>
      </c>
      <c r="H162" s="153"/>
      <c r="I162" s="153"/>
      <c r="J162" s="153"/>
      <c r="K162" s="127">
        <v>277</v>
      </c>
      <c r="L162" s="128"/>
      <c r="S162" s="56"/>
    </row>
    <row r="163" spans="1:25" x14ac:dyDescent="0.35">
      <c r="G163" s="275" t="s">
        <v>16</v>
      </c>
      <c r="H163" s="276"/>
      <c r="I163" s="276"/>
      <c r="J163" s="276"/>
      <c r="K163" s="127">
        <v>223</v>
      </c>
      <c r="L163" s="128"/>
      <c r="S163" s="56"/>
    </row>
    <row r="164" spans="1:25" x14ac:dyDescent="0.35">
      <c r="G164" s="152" t="s">
        <v>17</v>
      </c>
      <c r="H164" s="153"/>
      <c r="I164" s="153"/>
      <c r="J164" s="153"/>
      <c r="K164" s="127">
        <v>1038</v>
      </c>
      <c r="L164" s="128"/>
    </row>
    <row r="165" spans="1:25" x14ac:dyDescent="0.35">
      <c r="G165" s="275" t="s">
        <v>18</v>
      </c>
      <c r="H165" s="276"/>
      <c r="I165" s="276"/>
      <c r="J165" s="276"/>
      <c r="K165" s="127">
        <v>407</v>
      </c>
      <c r="L165" s="128"/>
    </row>
    <row r="166" spans="1:25" x14ac:dyDescent="0.35">
      <c r="G166" s="152" t="s">
        <v>19</v>
      </c>
      <c r="H166" s="153"/>
      <c r="I166" s="153"/>
      <c r="J166" s="153"/>
      <c r="K166" s="127">
        <v>204</v>
      </c>
      <c r="L166" s="128"/>
    </row>
    <row r="167" spans="1:25" ht="15" thickBot="1" x14ac:dyDescent="0.4">
      <c r="G167" s="264" t="s">
        <v>82</v>
      </c>
      <c r="H167" s="265"/>
      <c r="I167" s="265"/>
      <c r="J167" s="265"/>
      <c r="K167" s="127">
        <v>6244</v>
      </c>
      <c r="L167" s="128"/>
    </row>
    <row r="168" spans="1:25" ht="15" thickBot="1" x14ac:dyDescent="0.4">
      <c r="G168" s="296" t="s">
        <v>1</v>
      </c>
      <c r="H168" s="297"/>
      <c r="I168" s="297"/>
      <c r="J168" s="297"/>
      <c r="K168" s="106">
        <f>SUM(K157:L167)</f>
        <v>25533</v>
      </c>
      <c r="L168" s="107"/>
    </row>
    <row r="170" spans="1:25" x14ac:dyDescent="0.35">
      <c r="A170" s="169" t="s">
        <v>174</v>
      </c>
      <c r="B170" s="170"/>
      <c r="C170" s="170"/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  <c r="Y170" s="170"/>
    </row>
    <row r="171" spans="1:25" x14ac:dyDescent="0.35">
      <c r="A171" s="170"/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</row>
    <row r="172" spans="1:25" x14ac:dyDescent="0.35">
      <c r="A172" s="170"/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  <c r="Y172" s="170"/>
    </row>
    <row r="173" spans="1:25" x14ac:dyDescent="0.35">
      <c r="A173" s="170"/>
      <c r="B173" s="170"/>
      <c r="C173" s="170"/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0"/>
      <c r="R173" s="170"/>
      <c r="S173" s="170"/>
      <c r="T173" s="170"/>
      <c r="U173" s="170"/>
      <c r="V173" s="170"/>
      <c r="W173" s="170"/>
      <c r="X173" s="170"/>
      <c r="Y173" s="170"/>
    </row>
    <row r="174" spans="1:25" x14ac:dyDescent="0.35">
      <c r="A174" s="170"/>
      <c r="B174" s="170"/>
      <c r="C174" s="170"/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  <c r="Y174" s="170"/>
    </row>
    <row r="175" spans="1:25" x14ac:dyDescent="0.35">
      <c r="A175" s="170"/>
      <c r="B175" s="170"/>
      <c r="C175" s="170"/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  <c r="Y175" s="170"/>
    </row>
    <row r="176" spans="1:25" x14ac:dyDescent="0.35">
      <c r="A176" s="170"/>
      <c r="B176" s="170"/>
      <c r="C176" s="170"/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  <c r="Y176" s="170"/>
    </row>
    <row r="177" spans="1:25" x14ac:dyDescent="0.35">
      <c r="A177" s="170"/>
      <c r="B177" s="170"/>
      <c r="C177" s="170"/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</row>
    <row r="180" spans="1:25" x14ac:dyDescent="0.35">
      <c r="A180" s="10" t="s">
        <v>144</v>
      </c>
      <c r="B180" s="10"/>
      <c r="C180" s="10"/>
      <c r="D180" s="10"/>
      <c r="E180" s="10"/>
      <c r="F180" s="10"/>
    </row>
    <row r="181" spans="1:25" ht="15" thickBot="1" x14ac:dyDescent="0.4"/>
    <row r="182" spans="1:25" x14ac:dyDescent="0.35">
      <c r="D182" s="91" t="s">
        <v>28</v>
      </c>
      <c r="E182" s="92"/>
      <c r="F182" s="92"/>
      <c r="G182" s="92"/>
      <c r="H182" s="92" t="s">
        <v>3</v>
      </c>
      <c r="I182" s="92"/>
      <c r="J182" s="92"/>
      <c r="K182" s="92" t="s">
        <v>22</v>
      </c>
      <c r="L182" s="92"/>
      <c r="M182" s="151"/>
    </row>
    <row r="183" spans="1:25" x14ac:dyDescent="0.35">
      <c r="D183" s="125" t="s">
        <v>20</v>
      </c>
      <c r="E183" s="126"/>
      <c r="F183" s="126"/>
      <c r="G183" s="126"/>
      <c r="H183" s="127">
        <v>330512</v>
      </c>
      <c r="I183" s="127"/>
      <c r="J183" s="127"/>
      <c r="K183" s="127">
        <v>323921</v>
      </c>
      <c r="L183" s="127"/>
      <c r="M183" s="128"/>
      <c r="N183" s="56"/>
      <c r="O183" s="56"/>
    </row>
    <row r="184" spans="1:25" x14ac:dyDescent="0.35">
      <c r="D184" s="129" t="s">
        <v>140</v>
      </c>
      <c r="E184" s="130"/>
      <c r="F184" s="130"/>
      <c r="G184" s="130"/>
      <c r="H184" s="127">
        <v>33070</v>
      </c>
      <c r="I184" s="127"/>
      <c r="J184" s="127"/>
      <c r="K184" s="127">
        <v>32377</v>
      </c>
      <c r="L184" s="127"/>
      <c r="M184" s="128"/>
      <c r="N184" s="56"/>
      <c r="O184" s="56"/>
    </row>
    <row r="185" spans="1:25" ht="15" thickBot="1" x14ac:dyDescent="0.4">
      <c r="D185" s="268" t="s">
        <v>21</v>
      </c>
      <c r="E185" s="269"/>
      <c r="F185" s="269"/>
      <c r="G185" s="269"/>
      <c r="H185" s="127">
        <v>31812</v>
      </c>
      <c r="I185" s="127"/>
      <c r="J185" s="127"/>
      <c r="K185" s="127">
        <v>31062</v>
      </c>
      <c r="L185" s="127"/>
      <c r="M185" s="128"/>
      <c r="N185" s="56"/>
      <c r="O185" s="56"/>
    </row>
    <row r="186" spans="1:25" ht="15" thickBot="1" x14ac:dyDescent="0.4">
      <c r="D186" s="266" t="s">
        <v>1</v>
      </c>
      <c r="E186" s="267"/>
      <c r="F186" s="267"/>
      <c r="G186" s="267"/>
      <c r="H186" s="106">
        <f>SUM(H183:J185)</f>
        <v>395394</v>
      </c>
      <c r="I186" s="106"/>
      <c r="J186" s="106"/>
      <c r="K186" s="106">
        <f>SUM(K183:M185)</f>
        <v>387360</v>
      </c>
      <c r="L186" s="106"/>
      <c r="M186" s="107"/>
    </row>
    <row r="187" spans="1:25" x14ac:dyDescent="0.35">
      <c r="D187" s="36"/>
      <c r="E187" s="36"/>
      <c r="F187" s="36"/>
      <c r="G187" s="36"/>
      <c r="H187" s="37"/>
      <c r="I187" s="37"/>
      <c r="J187" s="37"/>
      <c r="K187" s="37"/>
      <c r="L187" s="37"/>
      <c r="M187" s="37"/>
    </row>
    <row r="188" spans="1:25" x14ac:dyDescent="0.35">
      <c r="D188" s="36"/>
      <c r="E188" s="36"/>
      <c r="F188" s="36"/>
      <c r="G188" s="36"/>
      <c r="H188" s="37"/>
      <c r="I188" s="37"/>
      <c r="J188" s="37"/>
      <c r="K188" s="37"/>
      <c r="L188" s="37"/>
      <c r="M188" s="37"/>
    </row>
    <row r="189" spans="1:25" x14ac:dyDescent="0.35">
      <c r="D189" s="36"/>
      <c r="E189" s="36"/>
      <c r="F189" s="36"/>
      <c r="G189" s="36"/>
      <c r="H189" s="37"/>
      <c r="I189" s="37"/>
      <c r="J189" s="37"/>
      <c r="K189" s="37"/>
      <c r="L189" s="37"/>
      <c r="M189" s="37"/>
    </row>
    <row r="190" spans="1:25" x14ac:dyDescent="0.35"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pans="1:25" x14ac:dyDescent="0.35">
      <c r="D191" s="38"/>
      <c r="E191" s="38"/>
      <c r="F191" s="38"/>
      <c r="G191" s="38"/>
      <c r="H191" s="38"/>
      <c r="I191" s="38"/>
      <c r="J191" s="38"/>
      <c r="K191" s="38"/>
      <c r="L191" s="38"/>
      <c r="M191" s="38"/>
    </row>
    <row r="192" spans="1:25" x14ac:dyDescent="0.35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35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35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3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3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3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3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3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AC199" s="25"/>
    </row>
    <row r="200" spans="1:29" x14ac:dyDescent="0.3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3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29" x14ac:dyDescent="0.3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5" spans="1:29" x14ac:dyDescent="0.35">
      <c r="A205" s="169" t="s">
        <v>175</v>
      </c>
      <c r="B205" s="170"/>
      <c r="C205" s="170"/>
      <c r="D205" s="170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  <c r="T205" s="170"/>
      <c r="U205" s="170"/>
      <c r="V205" s="170"/>
      <c r="W205" s="170"/>
      <c r="X205" s="170"/>
      <c r="Y205" s="170"/>
    </row>
    <row r="206" spans="1:29" x14ac:dyDescent="0.35">
      <c r="A206" s="170"/>
      <c r="B206" s="170"/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V206" s="170"/>
      <c r="W206" s="170"/>
      <c r="X206" s="170"/>
      <c r="Y206" s="170"/>
    </row>
    <row r="207" spans="1:29" x14ac:dyDescent="0.35">
      <c r="A207" s="170"/>
      <c r="B207" s="170"/>
      <c r="C207" s="170"/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  <c r="P207" s="170"/>
      <c r="Q207" s="170"/>
      <c r="R207" s="170"/>
      <c r="S207" s="170"/>
      <c r="T207" s="170"/>
      <c r="U207" s="170"/>
      <c r="V207" s="170"/>
      <c r="W207" s="170"/>
      <c r="X207" s="170"/>
      <c r="Y207" s="170"/>
    </row>
    <row r="208" spans="1:29" s="52" customFormat="1" x14ac:dyDescent="0.35">
      <c r="A208" s="170"/>
      <c r="B208" s="170"/>
      <c r="C208" s="170"/>
      <c r="D208" s="170"/>
      <c r="E208" s="170"/>
      <c r="F208" s="170"/>
      <c r="G208" s="170"/>
      <c r="H208" s="170"/>
      <c r="I208" s="170"/>
      <c r="J208" s="170"/>
      <c r="K208" s="170"/>
      <c r="L208" s="170"/>
      <c r="M208" s="170"/>
      <c r="N208" s="170"/>
      <c r="O208" s="170"/>
      <c r="P208" s="170"/>
      <c r="Q208" s="170"/>
      <c r="R208" s="170"/>
      <c r="S208" s="170"/>
      <c r="T208" s="170"/>
      <c r="U208" s="170"/>
      <c r="V208" s="170"/>
      <c r="W208" s="170"/>
      <c r="X208" s="170"/>
      <c r="Y208" s="170"/>
    </row>
    <row r="209" spans="1:25" s="52" customFormat="1" x14ac:dyDescent="0.35">
      <c r="A209" s="170"/>
      <c r="B209" s="170"/>
      <c r="C209" s="170"/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70"/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</row>
    <row r="210" spans="1:25" s="52" customFormat="1" x14ac:dyDescent="0.35">
      <c r="A210" s="170"/>
      <c r="B210" s="170"/>
      <c r="C210" s="170"/>
      <c r="D210" s="170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</row>
    <row r="211" spans="1:25" s="52" customFormat="1" x14ac:dyDescent="0.35">
      <c r="A211" s="170"/>
      <c r="B211" s="170"/>
      <c r="C211" s="170"/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</row>
    <row r="212" spans="1:25" s="52" customFormat="1" x14ac:dyDescent="0.35">
      <c r="A212" s="170"/>
      <c r="B212" s="170"/>
      <c r="C212" s="170"/>
      <c r="D212" s="170"/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  <c r="P212" s="170"/>
      <c r="Q212" s="170"/>
      <c r="R212" s="170"/>
      <c r="S212" s="170"/>
      <c r="T212" s="170"/>
      <c r="U212" s="170"/>
      <c r="V212" s="170"/>
      <c r="W212" s="170"/>
      <c r="X212" s="170"/>
      <c r="Y212" s="170"/>
    </row>
    <row r="213" spans="1:25" x14ac:dyDescent="0.35">
      <c r="A213" s="170"/>
      <c r="B213" s="170"/>
      <c r="C213" s="170"/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</row>
    <row r="214" spans="1:25" x14ac:dyDescent="0.35">
      <c r="A214" s="170"/>
      <c r="B214" s="170"/>
      <c r="C214" s="170"/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0"/>
      <c r="U214" s="170"/>
      <c r="V214" s="170"/>
      <c r="W214" s="170"/>
      <c r="X214" s="170"/>
      <c r="Y214" s="170"/>
    </row>
    <row r="215" spans="1:25" x14ac:dyDescent="0.35">
      <c r="A215" s="170"/>
      <c r="B215" s="170"/>
      <c r="C215" s="170"/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</row>
    <row r="216" spans="1:25" x14ac:dyDescent="0.35">
      <c r="A216" s="170"/>
      <c r="B216" s="170"/>
      <c r="C216" s="170"/>
      <c r="D216" s="170"/>
      <c r="E216" s="170"/>
      <c r="F216" s="170"/>
      <c r="G216" s="170"/>
      <c r="H216" s="170"/>
      <c r="I216" s="170"/>
      <c r="J216" s="170"/>
      <c r="K216" s="170"/>
      <c r="L216" s="170"/>
      <c r="M216" s="170"/>
      <c r="N216" s="170"/>
      <c r="O216" s="170"/>
      <c r="P216" s="170"/>
      <c r="Q216" s="170"/>
      <c r="R216" s="170"/>
      <c r="S216" s="170"/>
      <c r="T216" s="170"/>
      <c r="U216" s="170"/>
      <c r="V216" s="170"/>
      <c r="W216" s="170"/>
      <c r="X216" s="170"/>
      <c r="Y216" s="170"/>
    </row>
    <row r="217" spans="1:25" x14ac:dyDescent="0.35">
      <c r="A217" s="170"/>
      <c r="B217" s="170"/>
      <c r="C217" s="170"/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</row>
    <row r="220" spans="1:25" x14ac:dyDescent="0.35">
      <c r="A220" s="10" t="s">
        <v>145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" thickBot="1" x14ac:dyDescent="0.4"/>
    <row r="223" spans="1:25" x14ac:dyDescent="0.35">
      <c r="D223" s="260" t="s">
        <v>49</v>
      </c>
      <c r="E223" s="261"/>
      <c r="F223" s="261"/>
      <c r="G223" s="143" t="str">
        <f>CONCATENATE(Arkusz18!C2," - ",Arkusz18!B2," r.")</f>
        <v>01.01.2026 - 30.06.2026 r.</v>
      </c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4"/>
    </row>
    <row r="224" spans="1:25" ht="32.25" customHeight="1" x14ac:dyDescent="0.35">
      <c r="D224" s="262"/>
      <c r="E224" s="263"/>
      <c r="F224" s="263"/>
      <c r="G224" s="110" t="s">
        <v>65</v>
      </c>
      <c r="H224" s="110"/>
      <c r="I224" s="110"/>
      <c r="J224" s="110" t="s">
        <v>90</v>
      </c>
      <c r="K224" s="110"/>
      <c r="L224" s="110"/>
      <c r="M224" s="110" t="s">
        <v>64</v>
      </c>
      <c r="N224" s="110"/>
      <c r="O224" s="110"/>
      <c r="P224" s="110" t="s">
        <v>89</v>
      </c>
      <c r="Q224" s="110"/>
      <c r="R224" s="131"/>
    </row>
    <row r="225" spans="1:31" x14ac:dyDescent="0.35">
      <c r="D225" s="145" t="s">
        <v>88</v>
      </c>
      <c r="E225" s="146"/>
      <c r="F225" s="146"/>
      <c r="G225" s="108">
        <f>Arkusz17!A2</f>
        <v>0</v>
      </c>
      <c r="H225" s="108"/>
      <c r="I225" s="108"/>
      <c r="J225" s="108">
        <f>Arkusz17!A3</f>
        <v>0</v>
      </c>
      <c r="K225" s="108"/>
      <c r="L225" s="108"/>
      <c r="M225" s="108">
        <f>Arkusz17!A4</f>
        <v>0</v>
      </c>
      <c r="N225" s="108"/>
      <c r="O225" s="108"/>
      <c r="P225" s="108">
        <f>Arkusz17!A5</f>
        <v>0</v>
      </c>
      <c r="Q225" s="108"/>
      <c r="R225" s="109"/>
    </row>
    <row r="226" spans="1:31" x14ac:dyDescent="0.35">
      <c r="D226" s="134" t="s">
        <v>51</v>
      </c>
      <c r="E226" s="135"/>
      <c r="F226" s="135"/>
      <c r="G226" s="136">
        <f>Arkusz17!A6</f>
        <v>863</v>
      </c>
      <c r="H226" s="136"/>
      <c r="I226" s="136"/>
      <c r="J226" s="136">
        <f>Arkusz17!A7</f>
        <v>2</v>
      </c>
      <c r="K226" s="136"/>
      <c r="L226" s="136"/>
      <c r="M226" s="136">
        <f>Arkusz17!A8</f>
        <v>0</v>
      </c>
      <c r="N226" s="136"/>
      <c r="O226" s="136"/>
      <c r="P226" s="136">
        <f>Arkusz17!A9</f>
        <v>1</v>
      </c>
      <c r="Q226" s="136"/>
      <c r="R226" s="138"/>
    </row>
    <row r="227" spans="1:31" ht="15" thickBot="1" x14ac:dyDescent="0.4">
      <c r="D227" s="251" t="s">
        <v>52</v>
      </c>
      <c r="E227" s="252"/>
      <c r="F227" s="252"/>
      <c r="G227" s="137">
        <f>Arkusz17!A10</f>
        <v>163</v>
      </c>
      <c r="H227" s="137"/>
      <c r="I227" s="137"/>
      <c r="J227" s="137">
        <f>Arkusz17!A11</f>
        <v>0</v>
      </c>
      <c r="K227" s="137"/>
      <c r="L227" s="137"/>
      <c r="M227" s="137">
        <f>Arkusz17!A12</f>
        <v>0</v>
      </c>
      <c r="N227" s="137"/>
      <c r="O227" s="137"/>
      <c r="P227" s="139">
        <f>Arkusz17!A13</f>
        <v>0</v>
      </c>
      <c r="Q227" s="139"/>
      <c r="R227" s="140"/>
    </row>
    <row r="228" spans="1:31" ht="15" thickBot="1" x14ac:dyDescent="0.4">
      <c r="D228" s="141" t="s">
        <v>50</v>
      </c>
      <c r="E228" s="142"/>
      <c r="F228" s="142"/>
      <c r="G228" s="132">
        <f>SUM(G225:I227)</f>
        <v>1026</v>
      </c>
      <c r="H228" s="132"/>
      <c r="I228" s="132"/>
      <c r="J228" s="132">
        <f t="shared" ref="J228" si="5">SUM(J225:L227)</f>
        <v>2</v>
      </c>
      <c r="K228" s="132"/>
      <c r="L228" s="132"/>
      <c r="M228" s="132">
        <f t="shared" ref="M228" si="6">SUM(M225:O227)</f>
        <v>0</v>
      </c>
      <c r="N228" s="132"/>
      <c r="O228" s="132"/>
      <c r="P228" s="132">
        <f t="shared" ref="P228" si="7">SUM(P225:R227)</f>
        <v>1</v>
      </c>
      <c r="Q228" s="132"/>
      <c r="R228" s="133"/>
    </row>
    <row r="231" spans="1:31" x14ac:dyDescent="0.35">
      <c r="A231" s="169" t="s">
        <v>170</v>
      </c>
      <c r="B231" s="170"/>
      <c r="C231" s="170"/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  <c r="P231" s="170"/>
      <c r="Q231" s="170"/>
      <c r="R231" s="170"/>
      <c r="S231" s="170"/>
      <c r="T231" s="170"/>
      <c r="U231" s="170"/>
      <c r="V231" s="170"/>
      <c r="W231" s="170"/>
      <c r="X231" s="170"/>
      <c r="Y231" s="170"/>
    </row>
    <row r="232" spans="1:31" x14ac:dyDescent="0.35">
      <c r="A232" s="170"/>
      <c r="B232" s="170"/>
      <c r="C232" s="170"/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0"/>
      <c r="R232" s="170"/>
      <c r="S232" s="170"/>
      <c r="T232" s="170"/>
      <c r="U232" s="170"/>
      <c r="V232" s="170"/>
      <c r="W232" s="170"/>
      <c r="X232" s="170"/>
      <c r="Y232" s="170"/>
    </row>
    <row r="233" spans="1:31" x14ac:dyDescent="0.35">
      <c r="A233" s="170"/>
      <c r="B233" s="170"/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  <c r="P233" s="170"/>
      <c r="Q233" s="170"/>
      <c r="R233" s="170"/>
      <c r="S233" s="170"/>
      <c r="T233" s="170"/>
      <c r="U233" s="170"/>
      <c r="V233" s="170"/>
      <c r="W233" s="170"/>
      <c r="X233" s="170"/>
      <c r="Y233" s="170"/>
    </row>
    <row r="234" spans="1:31" x14ac:dyDescent="0.35">
      <c r="A234" s="170"/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  <c r="P234" s="170"/>
      <c r="Q234" s="170"/>
      <c r="R234" s="170"/>
      <c r="S234" s="170"/>
      <c r="T234" s="170"/>
      <c r="U234" s="170"/>
      <c r="V234" s="170"/>
      <c r="W234" s="170"/>
      <c r="X234" s="170"/>
      <c r="Y234" s="170"/>
    </row>
    <row r="235" spans="1:31" s="52" customFormat="1" x14ac:dyDescent="0.35">
      <c r="A235" s="170"/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  <c r="P235" s="170"/>
      <c r="Q235" s="170"/>
      <c r="R235" s="170"/>
      <c r="S235" s="170"/>
      <c r="T235" s="170"/>
      <c r="U235" s="170"/>
      <c r="V235" s="170"/>
      <c r="W235" s="170"/>
      <c r="X235" s="170"/>
      <c r="Y235" s="170"/>
      <c r="AE235" s="56"/>
    </row>
    <row r="236" spans="1:31" s="52" customFormat="1" x14ac:dyDescent="0.35">
      <c r="A236" s="170"/>
      <c r="B236" s="170"/>
      <c r="C236" s="170"/>
      <c r="D236" s="170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  <c r="P236" s="170"/>
      <c r="Q236" s="170"/>
      <c r="R236" s="170"/>
      <c r="S236" s="170"/>
      <c r="T236" s="170"/>
      <c r="U236" s="170"/>
      <c r="V236" s="170"/>
      <c r="W236" s="170"/>
      <c r="X236" s="170"/>
      <c r="Y236" s="170"/>
    </row>
    <row r="237" spans="1:31" s="52" customFormat="1" x14ac:dyDescent="0.35">
      <c r="A237" s="170"/>
      <c r="B237" s="170"/>
      <c r="C237" s="170"/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  <c r="P237" s="170"/>
      <c r="Q237" s="170"/>
      <c r="R237" s="170"/>
      <c r="S237" s="170"/>
      <c r="T237" s="170"/>
      <c r="U237" s="170"/>
      <c r="V237" s="170"/>
      <c r="W237" s="170"/>
      <c r="X237" s="170"/>
      <c r="Y237" s="170"/>
    </row>
    <row r="238" spans="1:31" s="52" customFormat="1" x14ac:dyDescent="0.35">
      <c r="A238" s="170"/>
      <c r="B238" s="170"/>
      <c r="C238" s="170"/>
      <c r="D238" s="170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  <c r="P238" s="170"/>
      <c r="Q238" s="170"/>
      <c r="R238" s="170"/>
      <c r="S238" s="170"/>
      <c r="T238" s="170"/>
      <c r="U238" s="170"/>
      <c r="V238" s="170"/>
      <c r="W238" s="170"/>
      <c r="X238" s="170"/>
      <c r="Y238" s="170"/>
    </row>
    <row r="239" spans="1:31" s="52" customFormat="1" x14ac:dyDescent="0.35">
      <c r="A239" s="170"/>
      <c r="B239" s="170"/>
      <c r="C239" s="170"/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0"/>
      <c r="Q239" s="170"/>
      <c r="R239" s="170"/>
      <c r="S239" s="170"/>
      <c r="T239" s="170"/>
      <c r="U239" s="170"/>
      <c r="V239" s="170"/>
      <c r="W239" s="170"/>
      <c r="X239" s="170"/>
      <c r="Y239" s="170"/>
    </row>
    <row r="240" spans="1:31" x14ac:dyDescent="0.35">
      <c r="A240" s="170"/>
      <c r="B240" s="170"/>
      <c r="C240" s="170"/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0"/>
      <c r="Q240" s="170"/>
      <c r="R240" s="170"/>
      <c r="S240" s="170"/>
      <c r="T240" s="170"/>
      <c r="U240" s="170"/>
      <c r="V240" s="170"/>
      <c r="W240" s="170"/>
      <c r="X240" s="170"/>
      <c r="Y240" s="170"/>
    </row>
    <row r="241" spans="1:25" s="52" customFormat="1" x14ac:dyDescent="0.35">
      <c r="A241" s="170"/>
      <c r="B241" s="170"/>
      <c r="C241" s="170"/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0"/>
      <c r="Q241" s="170"/>
      <c r="R241" s="170"/>
      <c r="S241" s="170"/>
      <c r="T241" s="170"/>
      <c r="U241" s="170"/>
      <c r="V241" s="170"/>
      <c r="W241" s="170"/>
      <c r="X241" s="170"/>
      <c r="Y241" s="170"/>
    </row>
    <row r="242" spans="1:25" s="52" customFormat="1" x14ac:dyDescent="0.35">
      <c r="A242" s="170"/>
      <c r="B242" s="170"/>
      <c r="C242" s="170"/>
      <c r="D242" s="170"/>
      <c r="E242" s="170"/>
      <c r="F242" s="170"/>
      <c r="G242" s="170"/>
      <c r="H242" s="170"/>
      <c r="I242" s="170"/>
      <c r="J242" s="170"/>
      <c r="K242" s="170"/>
      <c r="L242" s="170"/>
      <c r="M242" s="170"/>
      <c r="N242" s="170"/>
      <c r="O242" s="170"/>
      <c r="P242" s="170"/>
      <c r="Q242" s="170"/>
      <c r="R242" s="170"/>
      <c r="S242" s="170"/>
      <c r="T242" s="170"/>
      <c r="U242" s="170"/>
      <c r="V242" s="170"/>
      <c r="W242" s="170"/>
      <c r="X242" s="170"/>
      <c r="Y242" s="170"/>
    </row>
    <row r="243" spans="1:25" x14ac:dyDescent="0.35">
      <c r="A243" s="170"/>
      <c r="B243" s="170"/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</row>
    <row r="244" spans="1:25" x14ac:dyDescent="0.35">
      <c r="A244" s="170"/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  <c r="P244" s="170"/>
      <c r="Q244" s="170"/>
      <c r="R244" s="170"/>
      <c r="S244" s="170"/>
      <c r="T244" s="170"/>
      <c r="U244" s="170"/>
      <c r="V244" s="170"/>
      <c r="W244" s="170"/>
      <c r="X244" s="170"/>
      <c r="Y244" s="170"/>
    </row>
    <row r="245" spans="1:25" x14ac:dyDescent="0.35">
      <c r="A245" s="170"/>
      <c r="B245" s="170"/>
      <c r="C245" s="170"/>
      <c r="D245" s="170"/>
      <c r="E245" s="170"/>
      <c r="F245" s="170"/>
      <c r="G245" s="170"/>
      <c r="H245" s="170"/>
      <c r="I245" s="170"/>
      <c r="J245" s="170"/>
      <c r="K245" s="170"/>
      <c r="L245" s="170"/>
      <c r="M245" s="170"/>
      <c r="N245" s="170"/>
      <c r="O245" s="170"/>
      <c r="P245" s="170"/>
      <c r="Q245" s="170"/>
      <c r="R245" s="170"/>
      <c r="S245" s="170"/>
      <c r="T245" s="170"/>
      <c r="U245" s="170"/>
      <c r="V245" s="170"/>
      <c r="W245" s="170"/>
      <c r="X245" s="170"/>
      <c r="Y245" s="170"/>
    </row>
    <row r="246" spans="1:25" x14ac:dyDescent="0.35">
      <c r="A246" s="170"/>
      <c r="B246" s="170"/>
      <c r="C246" s="170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0"/>
      <c r="Q246" s="170"/>
      <c r="R246" s="170"/>
      <c r="S246" s="170"/>
      <c r="T246" s="170"/>
      <c r="U246" s="170"/>
      <c r="V246" s="170"/>
      <c r="W246" s="170"/>
      <c r="X246" s="170"/>
      <c r="Y246" s="170"/>
    </row>
    <row r="249" spans="1:25" ht="18" x14ac:dyDescent="0.35">
      <c r="A249" s="8" t="s">
        <v>67</v>
      </c>
      <c r="F249" s="9"/>
    </row>
    <row r="250" spans="1:25" x14ac:dyDescent="0.35">
      <c r="F250" s="9"/>
    </row>
    <row r="251" spans="1:25" x14ac:dyDescent="0.35">
      <c r="A251" s="115" t="s">
        <v>146</v>
      </c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</row>
    <row r="252" spans="1:25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5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5" spans="1:25" ht="15" thickBot="1" x14ac:dyDescent="0.4"/>
    <row r="256" spans="1:25" x14ac:dyDescent="0.35">
      <c r="C256" s="213" t="s">
        <v>0</v>
      </c>
      <c r="D256" s="214"/>
      <c r="E256" s="214"/>
      <c r="F256" s="214"/>
      <c r="G256" s="116" t="str">
        <f>CONCATENATE(Arkusz18!C2," - ",Arkusz18!B2," r.")</f>
        <v>01.01.2026 - 30.06.2026 r.</v>
      </c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7"/>
    </row>
    <row r="257" spans="1:30" x14ac:dyDescent="0.35">
      <c r="C257" s="215"/>
      <c r="D257" s="114"/>
      <c r="E257" s="114"/>
      <c r="F257" s="114"/>
      <c r="G257" s="114" t="s">
        <v>31</v>
      </c>
      <c r="H257" s="114"/>
      <c r="I257" s="114"/>
      <c r="J257" s="114"/>
      <c r="K257" s="114" t="s">
        <v>32</v>
      </c>
      <c r="L257" s="114"/>
      <c r="M257" s="114"/>
      <c r="N257" s="114"/>
      <c r="O257" s="114" t="s">
        <v>136</v>
      </c>
      <c r="P257" s="114"/>
      <c r="Q257" s="114"/>
      <c r="R257" s="114"/>
      <c r="S257" s="114" t="s">
        <v>55</v>
      </c>
      <c r="T257" s="114"/>
      <c r="U257" s="114"/>
      <c r="V257" s="118"/>
    </row>
    <row r="258" spans="1:30" x14ac:dyDescent="0.35">
      <c r="C258" s="215"/>
      <c r="D258" s="114"/>
      <c r="E258" s="114"/>
      <c r="F258" s="114"/>
      <c r="G258" s="119" t="s">
        <v>30</v>
      </c>
      <c r="H258" s="119"/>
      <c r="I258" s="114" t="s">
        <v>10</v>
      </c>
      <c r="J258" s="114"/>
      <c r="K258" s="119" t="s">
        <v>33</v>
      </c>
      <c r="L258" s="119"/>
      <c r="M258" s="114" t="s">
        <v>10</v>
      </c>
      <c r="N258" s="114"/>
      <c r="O258" s="119" t="s">
        <v>30</v>
      </c>
      <c r="P258" s="119"/>
      <c r="Q258" s="114" t="s">
        <v>10</v>
      </c>
      <c r="R258" s="114"/>
      <c r="S258" s="119" t="s">
        <v>30</v>
      </c>
      <c r="T258" s="119"/>
      <c r="U258" s="114" t="s">
        <v>10</v>
      </c>
      <c r="V258" s="118"/>
    </row>
    <row r="259" spans="1:30" x14ac:dyDescent="0.35">
      <c r="C259" s="206" t="str">
        <f>Arkusz3!B2</f>
        <v>UKRAINA</v>
      </c>
      <c r="D259" s="207"/>
      <c r="E259" s="207"/>
      <c r="F259" s="207"/>
      <c r="G259" s="112">
        <f>Arkusz3!F2</f>
        <v>841</v>
      </c>
      <c r="H259" s="112"/>
      <c r="I259" s="112">
        <f>Arkusz3!F8</f>
        <v>1024</v>
      </c>
      <c r="J259" s="112"/>
      <c r="K259" s="112">
        <f>SUM(Arkusz3!F14,-G259)</f>
        <v>68</v>
      </c>
      <c r="L259" s="112"/>
      <c r="M259" s="112">
        <f>SUM(Arkusz3!F20,-I259)</f>
        <v>104</v>
      </c>
      <c r="N259" s="112"/>
      <c r="O259" s="112">
        <f>Arkusz3!F26</f>
        <v>30</v>
      </c>
      <c r="P259" s="112"/>
      <c r="Q259" s="112">
        <f>Arkusz3!F32</f>
        <v>35</v>
      </c>
      <c r="R259" s="112"/>
      <c r="S259" s="112">
        <f>SUM(Arkusz3!F14,O259)</f>
        <v>939</v>
      </c>
      <c r="T259" s="112"/>
      <c r="U259" s="112">
        <f>SUM(Arkusz3!F20,Q259)</f>
        <v>1163</v>
      </c>
      <c r="V259" s="113"/>
    </row>
    <row r="260" spans="1:30" x14ac:dyDescent="0.35">
      <c r="C260" s="85" t="str">
        <f>Arkusz3!B3</f>
        <v>BIAŁORUŚ</v>
      </c>
      <c r="D260" s="86"/>
      <c r="E260" s="86"/>
      <c r="F260" s="86"/>
      <c r="G260" s="204">
        <f>Arkusz3!F3</f>
        <v>735</v>
      </c>
      <c r="H260" s="204"/>
      <c r="I260" s="204">
        <f>Arkusz3!F9</f>
        <v>902</v>
      </c>
      <c r="J260" s="204"/>
      <c r="K260" s="204">
        <f>SUM(Arkusz3!F15,-G260)</f>
        <v>17</v>
      </c>
      <c r="L260" s="204"/>
      <c r="M260" s="204">
        <f>SUM(Arkusz3!F21,-I260)</f>
        <v>29</v>
      </c>
      <c r="N260" s="204"/>
      <c r="O260" s="204">
        <f>Arkusz3!F27</f>
        <v>23</v>
      </c>
      <c r="P260" s="204"/>
      <c r="Q260" s="204">
        <f>Arkusz3!F33</f>
        <v>26</v>
      </c>
      <c r="R260" s="204"/>
      <c r="S260" s="204">
        <f>SUM(Arkusz3!F15,O260)</f>
        <v>775</v>
      </c>
      <c r="T260" s="204"/>
      <c r="U260" s="204">
        <f>SUM(Arkusz3!F21,Q260)</f>
        <v>957</v>
      </c>
      <c r="V260" s="216"/>
    </row>
    <row r="261" spans="1:30" x14ac:dyDescent="0.35">
      <c r="C261" s="206" t="str">
        <f>Arkusz3!B4</f>
        <v>ROSJA</v>
      </c>
      <c r="D261" s="207"/>
      <c r="E261" s="207"/>
      <c r="F261" s="207"/>
      <c r="G261" s="112">
        <f>Arkusz3!F4</f>
        <v>76</v>
      </c>
      <c r="H261" s="112"/>
      <c r="I261" s="112">
        <f>Arkusz3!F10</f>
        <v>91</v>
      </c>
      <c r="J261" s="112"/>
      <c r="K261" s="112">
        <f>SUM(Arkusz3!F16,-G261)</f>
        <v>98</v>
      </c>
      <c r="L261" s="112"/>
      <c r="M261" s="112">
        <f>SUM(Arkusz3!F22,-I261)</f>
        <v>167</v>
      </c>
      <c r="N261" s="112"/>
      <c r="O261" s="112">
        <f>Arkusz3!F28</f>
        <v>12</v>
      </c>
      <c r="P261" s="112"/>
      <c r="Q261" s="112">
        <f>Arkusz3!F34</f>
        <v>12</v>
      </c>
      <c r="R261" s="112"/>
      <c r="S261" s="112">
        <f>SUM(Arkusz3!F16,O261)</f>
        <v>186</v>
      </c>
      <c r="T261" s="112"/>
      <c r="U261" s="112">
        <f>SUM(Arkusz3!F22,Q261)</f>
        <v>270</v>
      </c>
      <c r="V261" s="113"/>
      <c r="AD261" s="56"/>
    </row>
    <row r="262" spans="1:30" x14ac:dyDescent="0.35">
      <c r="C262" s="85" t="str">
        <f>Arkusz3!B5</f>
        <v>TADŻYKISTAN</v>
      </c>
      <c r="D262" s="86"/>
      <c r="E262" s="86"/>
      <c r="F262" s="86"/>
      <c r="G262" s="204">
        <f>Arkusz3!F5</f>
        <v>32</v>
      </c>
      <c r="H262" s="204"/>
      <c r="I262" s="204">
        <f>Arkusz3!F11</f>
        <v>43</v>
      </c>
      <c r="J262" s="204"/>
      <c r="K262" s="204">
        <f>SUM(Arkusz3!F17,-G262)</f>
        <v>7</v>
      </c>
      <c r="L262" s="204"/>
      <c r="M262" s="204">
        <f>SUM(Arkusz3!F23,-I262)</f>
        <v>20</v>
      </c>
      <c r="N262" s="204"/>
      <c r="O262" s="204">
        <f>Arkusz3!F29</f>
        <v>3</v>
      </c>
      <c r="P262" s="204"/>
      <c r="Q262" s="204">
        <f>Arkusz3!F35</f>
        <v>5</v>
      </c>
      <c r="R262" s="204"/>
      <c r="S262" s="204">
        <f>SUM(Arkusz3!F17,O262)</f>
        <v>42</v>
      </c>
      <c r="T262" s="204"/>
      <c r="U262" s="204">
        <f>SUM(Arkusz3!F23,Q262)</f>
        <v>68</v>
      </c>
      <c r="V262" s="216"/>
    </row>
    <row r="263" spans="1:30" x14ac:dyDescent="0.35">
      <c r="C263" s="206" t="str">
        <f>Arkusz3!B6</f>
        <v>AFGANISTAN</v>
      </c>
      <c r="D263" s="207"/>
      <c r="E263" s="207"/>
      <c r="F263" s="207"/>
      <c r="G263" s="112">
        <f>Arkusz3!F6</f>
        <v>28</v>
      </c>
      <c r="H263" s="112"/>
      <c r="I263" s="112">
        <f>Arkusz3!F12</f>
        <v>32</v>
      </c>
      <c r="J263" s="112"/>
      <c r="K263" s="112">
        <f>SUM(Arkusz3!F18,-G263)</f>
        <v>3</v>
      </c>
      <c r="L263" s="112"/>
      <c r="M263" s="112">
        <f>SUM(Arkusz3!F24,-I263)</f>
        <v>5</v>
      </c>
      <c r="N263" s="112"/>
      <c r="O263" s="112">
        <f>Arkusz3!F30</f>
        <v>3</v>
      </c>
      <c r="P263" s="112"/>
      <c r="Q263" s="112">
        <f>Arkusz3!F36</f>
        <v>3</v>
      </c>
      <c r="R263" s="112"/>
      <c r="S263" s="112">
        <f>SUM(Arkusz3!F18,O263)</f>
        <v>34</v>
      </c>
      <c r="T263" s="112"/>
      <c r="U263" s="112">
        <f>SUM(Arkusz3!F24,Q263)</f>
        <v>40</v>
      </c>
      <c r="V263" s="113"/>
    </row>
    <row r="264" spans="1:30" ht="15" thickBot="1" x14ac:dyDescent="0.4">
      <c r="C264" s="208" t="str">
        <f>Arkusz3!B7</f>
        <v>Pozostałe</v>
      </c>
      <c r="D264" s="209"/>
      <c r="E264" s="209"/>
      <c r="F264" s="209"/>
      <c r="G264" s="212">
        <f>Arkusz3!F7</f>
        <v>451</v>
      </c>
      <c r="H264" s="212"/>
      <c r="I264" s="212">
        <f>Arkusz3!F13</f>
        <v>498</v>
      </c>
      <c r="J264" s="212"/>
      <c r="K264" s="212">
        <f>SUM(Arkusz3!F19,-G264)</f>
        <v>87</v>
      </c>
      <c r="L264" s="212"/>
      <c r="M264" s="212">
        <f>SUM(Arkusz3!F25,-I264)</f>
        <v>119</v>
      </c>
      <c r="N264" s="212"/>
      <c r="O264" s="212">
        <f>Arkusz3!F31</f>
        <v>38</v>
      </c>
      <c r="P264" s="212"/>
      <c r="Q264" s="212">
        <f>Arkusz3!F37</f>
        <v>42</v>
      </c>
      <c r="R264" s="212"/>
      <c r="S264" s="212">
        <f>SUM(Arkusz3!F19,O264)</f>
        <v>576</v>
      </c>
      <c r="T264" s="212"/>
      <c r="U264" s="212">
        <f>SUM(Arkusz3!F25,Q264)</f>
        <v>659</v>
      </c>
      <c r="V264" s="219"/>
    </row>
    <row r="265" spans="1:30" ht="15" thickBot="1" x14ac:dyDescent="0.4">
      <c r="C265" s="210" t="s">
        <v>1</v>
      </c>
      <c r="D265" s="211"/>
      <c r="E265" s="211"/>
      <c r="F265" s="211"/>
      <c r="G265" s="179">
        <f>SUM(G259:G264)</f>
        <v>2163</v>
      </c>
      <c r="H265" s="179"/>
      <c r="I265" s="179">
        <f>SUM(I259:I264)</f>
        <v>2590</v>
      </c>
      <c r="J265" s="179"/>
      <c r="K265" s="179">
        <f>SUM(K259:K264)</f>
        <v>280</v>
      </c>
      <c r="L265" s="179"/>
      <c r="M265" s="179">
        <f>SUM(M259:M264)</f>
        <v>444</v>
      </c>
      <c r="N265" s="179"/>
      <c r="O265" s="179">
        <f>SUM(O259:O264)</f>
        <v>109</v>
      </c>
      <c r="P265" s="179"/>
      <c r="Q265" s="179">
        <f>SUM(Q259:Q264)</f>
        <v>123</v>
      </c>
      <c r="R265" s="179"/>
      <c r="S265" s="179">
        <f>SUM(S259:S264)</f>
        <v>2552</v>
      </c>
      <c r="T265" s="179"/>
      <c r="U265" s="179">
        <f>SUM(U259:U264)</f>
        <v>3157</v>
      </c>
      <c r="V265" s="180"/>
    </row>
    <row r="266" spans="1:30" x14ac:dyDescent="0.35">
      <c r="A266" s="4"/>
      <c r="B266" s="12"/>
      <c r="C266" s="13"/>
      <c r="D266" s="13"/>
      <c r="E266" s="13"/>
      <c r="F266" s="13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2"/>
    </row>
    <row r="267" spans="1:30" x14ac:dyDescent="0.35">
      <c r="A267" s="176" t="s">
        <v>139</v>
      </c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</row>
    <row r="268" spans="1:30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6"/>
      <c r="Z268" s="15"/>
    </row>
    <row r="272" spans="1:30" x14ac:dyDescent="0.35">
      <c r="M272" s="11"/>
      <c r="N272" s="11"/>
      <c r="O272" s="11"/>
      <c r="P272" s="11"/>
      <c r="Q272" s="11"/>
      <c r="R272" s="11"/>
      <c r="S272" s="11"/>
    </row>
    <row r="273" spans="1:26" x14ac:dyDescent="0.35">
      <c r="M273" s="11"/>
      <c r="N273" s="11"/>
      <c r="O273" s="11"/>
      <c r="P273" s="11"/>
      <c r="Q273" s="11"/>
      <c r="R273" s="11"/>
      <c r="S273" s="11"/>
    </row>
    <row r="274" spans="1:26" x14ac:dyDescent="0.35">
      <c r="M274" s="11"/>
      <c r="N274" s="11"/>
      <c r="O274" s="11"/>
      <c r="P274" s="11"/>
      <c r="Q274" s="11"/>
      <c r="R274" s="11"/>
      <c r="S274" s="11"/>
    </row>
    <row r="275" spans="1:26" x14ac:dyDescent="0.35">
      <c r="M275" s="11"/>
      <c r="N275" s="11"/>
      <c r="O275" s="11"/>
      <c r="P275" s="11"/>
      <c r="Q275" s="11"/>
      <c r="R275" s="11"/>
      <c r="S275" s="11"/>
    </row>
    <row r="276" spans="1:26" x14ac:dyDescent="0.35">
      <c r="M276" s="11"/>
      <c r="N276" s="11"/>
      <c r="O276" s="11"/>
      <c r="P276" s="11"/>
      <c r="Q276" s="11"/>
      <c r="R276" s="11"/>
      <c r="S276" s="11"/>
    </row>
    <row r="277" spans="1:26" x14ac:dyDescent="0.35">
      <c r="M277" s="11"/>
      <c r="N277" s="11"/>
      <c r="O277" s="11"/>
      <c r="P277" s="11"/>
      <c r="Q277" s="11"/>
      <c r="R277" s="11"/>
      <c r="S277" s="11"/>
    </row>
    <row r="278" spans="1:26" x14ac:dyDescent="0.35">
      <c r="M278" s="11"/>
      <c r="N278" s="11"/>
      <c r="O278" s="11"/>
      <c r="P278" s="11"/>
      <c r="Q278" s="11"/>
      <c r="R278" s="11"/>
      <c r="S278" s="11"/>
    </row>
    <row r="279" spans="1:26" x14ac:dyDescent="0.35">
      <c r="M279" s="11"/>
      <c r="N279" s="11"/>
      <c r="O279" s="11"/>
      <c r="P279" s="11"/>
      <c r="Q279" s="11"/>
      <c r="R279" s="11"/>
      <c r="S279" s="11"/>
    </row>
    <row r="280" spans="1:26" x14ac:dyDescent="0.35">
      <c r="D280" s="205"/>
      <c r="E280" s="205"/>
    </row>
    <row r="285" spans="1:26" x14ac:dyDescent="0.35">
      <c r="V285" s="17"/>
      <c r="W285" s="17"/>
      <c r="X285" s="17"/>
      <c r="Y285" s="18"/>
      <c r="Z285" s="17"/>
    </row>
    <row r="286" spans="1:26" x14ac:dyDescent="0.35">
      <c r="V286" s="17"/>
      <c r="W286" s="17"/>
      <c r="X286" s="17"/>
      <c r="Y286" s="18"/>
      <c r="Z286" s="17"/>
    </row>
    <row r="287" spans="1:26" x14ac:dyDescent="0.3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7"/>
      <c r="W287" s="17"/>
      <c r="X287" s="17"/>
      <c r="Y287" s="18"/>
      <c r="Z287" s="17"/>
    </row>
    <row r="288" spans="1:26" x14ac:dyDescent="0.3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7"/>
      <c r="W288" s="17"/>
      <c r="X288" s="17"/>
      <c r="Y288" s="18"/>
      <c r="Z288" s="17"/>
    </row>
    <row r="289" spans="1:31" x14ac:dyDescent="0.3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7"/>
      <c r="W289" s="17"/>
      <c r="X289" s="17"/>
      <c r="Y289" s="18"/>
      <c r="Z289" s="17"/>
    </row>
    <row r="290" spans="1:31" x14ac:dyDescent="0.3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7"/>
      <c r="W290" s="17"/>
      <c r="X290" s="17"/>
      <c r="Y290" s="18"/>
      <c r="Z290" s="17"/>
    </row>
    <row r="291" spans="1:31" x14ac:dyDescent="0.3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7"/>
      <c r="W291" s="17"/>
      <c r="X291" s="17"/>
      <c r="Y291" s="18"/>
      <c r="Z291" s="17"/>
    </row>
    <row r="292" spans="1:31" x14ac:dyDescent="0.35">
      <c r="A292" s="169" t="s">
        <v>176</v>
      </c>
      <c r="B292" s="169"/>
      <c r="C292" s="169"/>
      <c r="D292" s="169"/>
      <c r="E292" s="169"/>
      <c r="F292" s="169"/>
      <c r="G292" s="169"/>
      <c r="H292" s="169"/>
      <c r="I292" s="169"/>
      <c r="J292" s="169"/>
      <c r="K292" s="169"/>
      <c r="L292" s="169"/>
      <c r="M292" s="169"/>
      <c r="N292" s="169"/>
      <c r="O292" s="169"/>
      <c r="P292" s="169"/>
      <c r="Q292" s="169"/>
      <c r="R292" s="169"/>
      <c r="S292" s="169"/>
      <c r="T292" s="169"/>
      <c r="U292" s="169"/>
      <c r="V292" s="169"/>
      <c r="W292" s="169"/>
      <c r="X292" s="169"/>
      <c r="Y292" s="169"/>
    </row>
    <row r="293" spans="1:31" x14ac:dyDescent="0.35">
      <c r="A293" s="169"/>
      <c r="B293" s="169"/>
      <c r="C293" s="169"/>
      <c r="D293" s="169"/>
      <c r="E293" s="169"/>
      <c r="F293" s="169"/>
      <c r="G293" s="169"/>
      <c r="H293" s="169"/>
      <c r="I293" s="169"/>
      <c r="J293" s="169"/>
      <c r="K293" s="169"/>
      <c r="L293" s="169"/>
      <c r="M293" s="169"/>
      <c r="N293" s="169"/>
      <c r="O293" s="169"/>
      <c r="P293" s="169"/>
      <c r="Q293" s="169"/>
      <c r="R293" s="169"/>
      <c r="S293" s="169"/>
      <c r="T293" s="169"/>
      <c r="U293" s="169"/>
      <c r="V293" s="169"/>
      <c r="W293" s="169"/>
      <c r="X293" s="169"/>
      <c r="Y293" s="169"/>
    </row>
    <row r="294" spans="1:31" x14ac:dyDescent="0.35">
      <c r="A294" s="169"/>
      <c r="B294" s="169"/>
      <c r="C294" s="169"/>
      <c r="D294" s="169"/>
      <c r="E294" s="169"/>
      <c r="F294" s="169"/>
      <c r="G294" s="169"/>
      <c r="H294" s="169"/>
      <c r="I294" s="169"/>
      <c r="J294" s="169"/>
      <c r="K294" s="169"/>
      <c r="L294" s="169"/>
      <c r="M294" s="169"/>
      <c r="N294" s="169"/>
      <c r="O294" s="169"/>
      <c r="P294" s="169"/>
      <c r="Q294" s="169"/>
      <c r="R294" s="169"/>
      <c r="S294" s="169"/>
      <c r="T294" s="169"/>
      <c r="U294" s="169"/>
      <c r="V294" s="169"/>
      <c r="W294" s="169"/>
      <c r="X294" s="169"/>
      <c r="Y294" s="169"/>
    </row>
    <row r="295" spans="1:31" s="52" customFormat="1" x14ac:dyDescent="0.35">
      <c r="A295" s="169"/>
      <c r="B295" s="169"/>
      <c r="C295" s="169"/>
      <c r="D295" s="169"/>
      <c r="E295" s="169"/>
      <c r="F295" s="169"/>
      <c r="G295" s="169"/>
      <c r="H295" s="169"/>
      <c r="I295" s="169"/>
      <c r="J295" s="169"/>
      <c r="K295" s="169"/>
      <c r="L295" s="169"/>
      <c r="M295" s="169"/>
      <c r="N295" s="169"/>
      <c r="O295" s="169"/>
      <c r="P295" s="169"/>
      <c r="Q295" s="169"/>
      <c r="R295" s="169"/>
      <c r="S295" s="169"/>
      <c r="T295" s="169"/>
      <c r="U295" s="169"/>
      <c r="V295" s="169"/>
      <c r="W295" s="169"/>
      <c r="X295" s="169"/>
      <c r="Y295" s="169"/>
    </row>
    <row r="296" spans="1:31" s="52" customFormat="1" x14ac:dyDescent="0.35">
      <c r="A296" s="169"/>
      <c r="B296" s="169"/>
      <c r="C296" s="169"/>
      <c r="D296" s="169"/>
      <c r="E296" s="169"/>
      <c r="F296" s="169"/>
      <c r="G296" s="169"/>
      <c r="H296" s="169"/>
      <c r="I296" s="169"/>
      <c r="J296" s="169"/>
      <c r="K296" s="169"/>
      <c r="L296" s="169"/>
      <c r="M296" s="169"/>
      <c r="N296" s="169"/>
      <c r="O296" s="169"/>
      <c r="P296" s="169"/>
      <c r="Q296" s="169"/>
      <c r="R296" s="169"/>
      <c r="S296" s="169"/>
      <c r="T296" s="169"/>
      <c r="U296" s="169"/>
      <c r="V296" s="169"/>
      <c r="W296" s="169"/>
      <c r="X296" s="169"/>
      <c r="Y296" s="169"/>
    </row>
    <row r="297" spans="1:31" s="52" customFormat="1" x14ac:dyDescent="0.35">
      <c r="A297" s="169"/>
      <c r="B297" s="169"/>
      <c r="C297" s="169"/>
      <c r="D297" s="169"/>
      <c r="E297" s="169"/>
      <c r="F297" s="169"/>
      <c r="G297" s="169"/>
      <c r="H297" s="169"/>
      <c r="I297" s="169"/>
      <c r="J297" s="169"/>
      <c r="K297" s="169"/>
      <c r="L297" s="169"/>
      <c r="M297" s="169"/>
      <c r="N297" s="169"/>
      <c r="O297" s="169"/>
      <c r="P297" s="169"/>
      <c r="Q297" s="169"/>
      <c r="R297" s="169"/>
      <c r="S297" s="169"/>
      <c r="T297" s="169"/>
      <c r="U297" s="169"/>
      <c r="V297" s="169"/>
      <c r="W297" s="169"/>
      <c r="X297" s="169"/>
      <c r="Y297" s="169"/>
      <c r="AE297" s="56"/>
    </row>
    <row r="298" spans="1:31" s="52" customFormat="1" x14ac:dyDescent="0.35">
      <c r="A298" s="169"/>
      <c r="B298" s="169"/>
      <c r="C298" s="169"/>
      <c r="D298" s="169"/>
      <c r="E298" s="169"/>
      <c r="F298" s="169"/>
      <c r="G298" s="169"/>
      <c r="H298" s="169"/>
      <c r="I298" s="169"/>
      <c r="J298" s="169"/>
      <c r="K298" s="169"/>
      <c r="L298" s="169"/>
      <c r="M298" s="169"/>
      <c r="N298" s="169"/>
      <c r="O298" s="169"/>
      <c r="P298" s="169"/>
      <c r="Q298" s="169"/>
      <c r="R298" s="169"/>
      <c r="S298" s="169"/>
      <c r="T298" s="169"/>
      <c r="U298" s="169"/>
      <c r="V298" s="169"/>
      <c r="W298" s="169"/>
      <c r="X298" s="169"/>
      <c r="Y298" s="169"/>
    </row>
    <row r="299" spans="1:31" s="52" customFormat="1" x14ac:dyDescent="0.35">
      <c r="A299" s="169"/>
      <c r="B299" s="169"/>
      <c r="C299" s="169"/>
      <c r="D299" s="169"/>
      <c r="E299" s="169"/>
      <c r="F299" s="169"/>
      <c r="G299" s="169"/>
      <c r="H299" s="169"/>
      <c r="I299" s="169"/>
      <c r="J299" s="169"/>
      <c r="K299" s="169"/>
      <c r="L299" s="169"/>
      <c r="M299" s="169"/>
      <c r="N299" s="169"/>
      <c r="O299" s="169"/>
      <c r="P299" s="169"/>
      <c r="Q299" s="169"/>
      <c r="R299" s="169"/>
      <c r="S299" s="169"/>
      <c r="T299" s="169"/>
      <c r="U299" s="169"/>
      <c r="V299" s="169"/>
      <c r="W299" s="169"/>
      <c r="X299" s="169"/>
      <c r="Y299" s="169"/>
    </row>
    <row r="300" spans="1:31" s="52" customFormat="1" x14ac:dyDescent="0.35">
      <c r="A300" s="169"/>
      <c r="B300" s="169"/>
      <c r="C300" s="169"/>
      <c r="D300" s="169"/>
      <c r="E300" s="169"/>
      <c r="F300" s="169"/>
      <c r="G300" s="169"/>
      <c r="H300" s="169"/>
      <c r="I300" s="169"/>
      <c r="J300" s="169"/>
      <c r="K300" s="169"/>
      <c r="L300" s="169"/>
      <c r="M300" s="169"/>
      <c r="N300" s="169"/>
      <c r="O300" s="169"/>
      <c r="P300" s="169"/>
      <c r="Q300" s="169"/>
      <c r="R300" s="169"/>
      <c r="S300" s="169"/>
      <c r="T300" s="169"/>
      <c r="U300" s="169"/>
      <c r="V300" s="169"/>
      <c r="W300" s="169"/>
      <c r="X300" s="169"/>
      <c r="Y300" s="169"/>
    </row>
    <row r="301" spans="1:31" s="52" customFormat="1" x14ac:dyDescent="0.35">
      <c r="A301" s="169"/>
      <c r="B301" s="169"/>
      <c r="C301" s="169"/>
      <c r="D301" s="169"/>
      <c r="E301" s="169"/>
      <c r="F301" s="169"/>
      <c r="G301" s="169"/>
      <c r="H301" s="169"/>
      <c r="I301" s="169"/>
      <c r="J301" s="169"/>
      <c r="K301" s="169"/>
      <c r="L301" s="169"/>
      <c r="M301" s="169"/>
      <c r="N301" s="169"/>
      <c r="O301" s="169"/>
      <c r="P301" s="169"/>
      <c r="Q301" s="169"/>
      <c r="R301" s="169"/>
      <c r="S301" s="169"/>
      <c r="T301" s="169"/>
      <c r="U301" s="169"/>
      <c r="V301" s="169"/>
      <c r="W301" s="169"/>
      <c r="X301" s="169"/>
      <c r="Y301" s="169"/>
    </row>
    <row r="302" spans="1:31" s="52" customFormat="1" x14ac:dyDescent="0.35">
      <c r="A302" s="169"/>
      <c r="B302" s="169"/>
      <c r="C302" s="169"/>
      <c r="D302" s="169"/>
      <c r="E302" s="169"/>
      <c r="F302" s="169"/>
      <c r="G302" s="169"/>
      <c r="H302" s="169"/>
      <c r="I302" s="169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</row>
    <row r="303" spans="1:31" s="52" customFormat="1" x14ac:dyDescent="0.35">
      <c r="A303" s="169"/>
      <c r="B303" s="169"/>
      <c r="C303" s="169"/>
      <c r="D303" s="169"/>
      <c r="E303" s="169"/>
      <c r="F303" s="169"/>
      <c r="G303" s="169"/>
      <c r="H303" s="169"/>
      <c r="I303" s="169"/>
      <c r="J303" s="169"/>
      <c r="K303" s="169"/>
      <c r="L303" s="169"/>
      <c r="M303" s="169"/>
      <c r="N303" s="169"/>
      <c r="O303" s="169"/>
      <c r="P303" s="169"/>
      <c r="Q303" s="169"/>
      <c r="R303" s="169"/>
      <c r="S303" s="169"/>
      <c r="T303" s="169"/>
      <c r="U303" s="169"/>
      <c r="V303" s="169"/>
      <c r="W303" s="169"/>
      <c r="X303" s="169"/>
      <c r="Y303" s="169"/>
    </row>
    <row r="304" spans="1:31" s="52" customFormat="1" x14ac:dyDescent="0.35">
      <c r="A304" s="169"/>
      <c r="B304" s="169"/>
      <c r="C304" s="169"/>
      <c r="D304" s="169"/>
      <c r="E304" s="169"/>
      <c r="F304" s="169"/>
      <c r="G304" s="169"/>
      <c r="H304" s="169"/>
      <c r="I304" s="169"/>
      <c r="J304" s="169"/>
      <c r="K304" s="169"/>
      <c r="L304" s="169"/>
      <c r="M304" s="169"/>
      <c r="N304" s="169"/>
      <c r="O304" s="169"/>
      <c r="P304" s="169"/>
      <c r="Q304" s="169"/>
      <c r="R304" s="169"/>
      <c r="S304" s="169"/>
      <c r="T304" s="169"/>
      <c r="U304" s="169"/>
      <c r="V304" s="169"/>
      <c r="W304" s="169"/>
      <c r="X304" s="169"/>
      <c r="Y304" s="169"/>
    </row>
    <row r="305" spans="1:25" s="52" customFormat="1" x14ac:dyDescent="0.35">
      <c r="A305" s="169"/>
      <c r="B305" s="169"/>
      <c r="C305" s="169"/>
      <c r="D305" s="169"/>
      <c r="E305" s="169"/>
      <c r="F305" s="169"/>
      <c r="G305" s="169"/>
      <c r="H305" s="169"/>
      <c r="I305" s="169"/>
      <c r="J305" s="169"/>
      <c r="K305" s="169"/>
      <c r="L305" s="169"/>
      <c r="M305" s="169"/>
      <c r="N305" s="169"/>
      <c r="O305" s="169"/>
      <c r="P305" s="169"/>
      <c r="Q305" s="169"/>
      <c r="R305" s="169"/>
      <c r="S305" s="169"/>
      <c r="T305" s="169"/>
      <c r="U305" s="169"/>
      <c r="V305" s="169"/>
      <c r="W305" s="169"/>
      <c r="X305" s="169"/>
      <c r="Y305" s="169"/>
    </row>
    <row r="306" spans="1:25" s="52" customFormat="1" x14ac:dyDescent="0.35">
      <c r="A306" s="169"/>
      <c r="B306" s="169"/>
      <c r="C306" s="169"/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69"/>
      <c r="Q306" s="169"/>
      <c r="R306" s="169"/>
      <c r="S306" s="169"/>
      <c r="T306" s="169"/>
      <c r="U306" s="169"/>
      <c r="V306" s="169"/>
      <c r="W306" s="169"/>
      <c r="X306" s="169"/>
      <c r="Y306" s="169"/>
    </row>
    <row r="307" spans="1:25" s="52" customFormat="1" x14ac:dyDescent="0.35">
      <c r="A307" s="169"/>
      <c r="B307" s="169"/>
      <c r="C307" s="169"/>
      <c r="D307" s="169"/>
      <c r="E307" s="169"/>
      <c r="F307" s="169"/>
      <c r="G307" s="169"/>
      <c r="H307" s="169"/>
      <c r="I307" s="169"/>
      <c r="J307" s="169"/>
      <c r="K307" s="169"/>
      <c r="L307" s="169"/>
      <c r="M307" s="169"/>
      <c r="N307" s="169"/>
      <c r="O307" s="169"/>
      <c r="P307" s="169"/>
      <c r="Q307" s="169"/>
      <c r="R307" s="169"/>
      <c r="S307" s="169"/>
      <c r="T307" s="169"/>
      <c r="U307" s="169"/>
      <c r="V307" s="169"/>
      <c r="W307" s="169"/>
      <c r="X307" s="169"/>
      <c r="Y307" s="169"/>
    </row>
    <row r="308" spans="1:25" s="52" customFormat="1" x14ac:dyDescent="0.35">
      <c r="A308" s="169"/>
      <c r="B308" s="169"/>
      <c r="C308" s="169"/>
      <c r="D308" s="169"/>
      <c r="E308" s="169"/>
      <c r="F308" s="169"/>
      <c r="G308" s="169"/>
      <c r="H308" s="169"/>
      <c r="I308" s="169"/>
      <c r="J308" s="169"/>
      <c r="K308" s="169"/>
      <c r="L308" s="169"/>
      <c r="M308" s="169"/>
      <c r="N308" s="169"/>
      <c r="O308" s="169"/>
      <c r="P308" s="169"/>
      <c r="Q308" s="169"/>
      <c r="R308" s="169"/>
      <c r="S308" s="169"/>
      <c r="T308" s="169"/>
      <c r="U308" s="169"/>
      <c r="V308" s="169"/>
      <c r="W308" s="169"/>
      <c r="X308" s="169"/>
      <c r="Y308" s="169"/>
    </row>
    <row r="309" spans="1:25" s="52" customFormat="1" x14ac:dyDescent="0.35">
      <c r="A309" s="169"/>
      <c r="B309" s="169"/>
      <c r="C309" s="169"/>
      <c r="D309" s="169"/>
      <c r="E309" s="169"/>
      <c r="F309" s="169"/>
      <c r="G309" s="169"/>
      <c r="H309" s="169"/>
      <c r="I309" s="169"/>
      <c r="J309" s="169"/>
      <c r="K309" s="169"/>
      <c r="L309" s="169"/>
      <c r="M309" s="169"/>
      <c r="N309" s="169"/>
      <c r="O309" s="169"/>
      <c r="P309" s="169"/>
      <c r="Q309" s="169"/>
      <c r="R309" s="169"/>
      <c r="S309" s="169"/>
      <c r="T309" s="169"/>
      <c r="U309" s="169"/>
      <c r="V309" s="169"/>
      <c r="W309" s="169"/>
      <c r="X309" s="169"/>
      <c r="Y309" s="169"/>
    </row>
    <row r="310" spans="1:25" s="52" customFormat="1" x14ac:dyDescent="0.35">
      <c r="A310" s="169"/>
      <c r="B310" s="169"/>
      <c r="C310" s="169"/>
      <c r="D310" s="169"/>
      <c r="E310" s="169"/>
      <c r="F310" s="169"/>
      <c r="G310" s="169"/>
      <c r="H310" s="169"/>
      <c r="I310" s="169"/>
      <c r="J310" s="169"/>
      <c r="K310" s="169"/>
      <c r="L310" s="169"/>
      <c r="M310" s="169"/>
      <c r="N310" s="169"/>
      <c r="O310" s="169"/>
      <c r="P310" s="169"/>
      <c r="Q310" s="169"/>
      <c r="R310" s="169"/>
      <c r="S310" s="169"/>
      <c r="T310" s="169"/>
      <c r="U310" s="169"/>
      <c r="V310" s="169"/>
      <c r="W310" s="169"/>
      <c r="X310" s="169"/>
      <c r="Y310" s="169"/>
    </row>
    <row r="315" spans="1:25" x14ac:dyDescent="0.35">
      <c r="A315" s="120" t="s">
        <v>147</v>
      </c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</row>
    <row r="316" spans="1:25" x14ac:dyDescent="0.3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</row>
    <row r="318" spans="1:25" ht="15" thickBot="1" x14ac:dyDescent="0.4"/>
    <row r="319" spans="1:25" x14ac:dyDescent="0.35">
      <c r="A319" s="191" t="str">
        <f>CONCATENATE(Arkusz18!C2," - ",Arkusz18!B2," r.")</f>
        <v>01.01.2026 - 30.06.2026 r.</v>
      </c>
      <c r="B319" s="192"/>
      <c r="C319" s="192"/>
      <c r="D319" s="192"/>
      <c r="E319" s="192"/>
      <c r="F319" s="192"/>
      <c r="G319" s="192"/>
      <c r="H319" s="192"/>
      <c r="I319" s="193"/>
      <c r="M319" s="191" t="str">
        <f>CONCATENATE(Arkusz18!C2," - ",Arkusz18!B2," r.")</f>
        <v>01.01.2026 - 30.06.2026 r.</v>
      </c>
      <c r="N319" s="192"/>
      <c r="O319" s="192"/>
      <c r="P319" s="192"/>
      <c r="Q319" s="192"/>
      <c r="R319" s="192"/>
      <c r="S319" s="192"/>
      <c r="T319" s="192"/>
      <c r="U319" s="193"/>
    </row>
    <row r="320" spans="1:25" ht="52.5" customHeight="1" x14ac:dyDescent="0.35">
      <c r="A320" s="198" t="s">
        <v>56</v>
      </c>
      <c r="B320" s="199"/>
      <c r="C320" s="200"/>
      <c r="D320" s="194" t="s">
        <v>57</v>
      </c>
      <c r="E320" s="195"/>
      <c r="F320" s="194" t="s">
        <v>58</v>
      </c>
      <c r="G320" s="195"/>
      <c r="H320" s="194" t="s">
        <v>54</v>
      </c>
      <c r="I320" s="220"/>
      <c r="M320" s="198" t="s">
        <v>56</v>
      </c>
      <c r="N320" s="199"/>
      <c r="O320" s="200"/>
      <c r="P320" s="194" t="s">
        <v>59</v>
      </c>
      <c r="Q320" s="195"/>
      <c r="R320" s="194" t="s">
        <v>58</v>
      </c>
      <c r="S320" s="195"/>
      <c r="T320" s="194" t="s">
        <v>54</v>
      </c>
      <c r="U320" s="220"/>
    </row>
    <row r="321" spans="1:25" x14ac:dyDescent="0.35">
      <c r="A321" s="201"/>
      <c r="B321" s="202"/>
      <c r="C321" s="203"/>
      <c r="D321" s="196"/>
      <c r="E321" s="197"/>
      <c r="F321" s="196"/>
      <c r="G321" s="197"/>
      <c r="H321" s="196"/>
      <c r="I321" s="221"/>
      <c r="M321" s="201"/>
      <c r="N321" s="202"/>
      <c r="O321" s="203"/>
      <c r="P321" s="196"/>
      <c r="Q321" s="197"/>
      <c r="R321" s="196"/>
      <c r="S321" s="197"/>
      <c r="T321" s="196"/>
      <c r="U321" s="221"/>
    </row>
    <row r="322" spans="1:25" x14ac:dyDescent="0.35">
      <c r="A322" s="103" t="str">
        <f>Arkusz4!B2</f>
        <v>NIEMCY</v>
      </c>
      <c r="B322" s="104"/>
      <c r="C322" s="104"/>
      <c r="D322" s="105">
        <f>Arkusz4!C2</f>
        <v>322</v>
      </c>
      <c r="E322" s="105"/>
      <c r="F322" s="105">
        <f>Arkusz4!D2</f>
        <v>281</v>
      </c>
      <c r="G322" s="105"/>
      <c r="H322" s="105">
        <f>Arkusz4!E2</f>
        <v>45</v>
      </c>
      <c r="I322" s="177"/>
      <c r="K322" s="56"/>
      <c r="M322" s="103" t="str">
        <f>Arkusz5!B2</f>
        <v>CHORWACJA</v>
      </c>
      <c r="N322" s="104"/>
      <c r="O322" s="104"/>
      <c r="P322" s="105">
        <f>Arkusz5!C2</f>
        <v>22</v>
      </c>
      <c r="Q322" s="105"/>
      <c r="R322" s="105">
        <f>Arkusz5!D2</f>
        <v>15</v>
      </c>
      <c r="S322" s="105"/>
      <c r="T322" s="105">
        <f>Arkusz5!E2</f>
        <v>7</v>
      </c>
      <c r="U322" s="177"/>
      <c r="W322" s="56"/>
    </row>
    <row r="323" spans="1:25" x14ac:dyDescent="0.35">
      <c r="A323" s="123" t="str">
        <f>Arkusz4!B3</f>
        <v>FRANCJA</v>
      </c>
      <c r="B323" s="124"/>
      <c r="C323" s="124"/>
      <c r="D323" s="102">
        <f>Arkusz4!C3</f>
        <v>144</v>
      </c>
      <c r="E323" s="102"/>
      <c r="F323" s="102">
        <f>Arkusz4!D3</f>
        <v>102</v>
      </c>
      <c r="G323" s="102"/>
      <c r="H323" s="102">
        <f>Arkusz4!E3</f>
        <v>14</v>
      </c>
      <c r="I323" s="178"/>
      <c r="K323" s="56"/>
      <c r="M323" s="123" t="str">
        <f>Arkusz5!B3</f>
        <v>NIEMCY</v>
      </c>
      <c r="N323" s="124"/>
      <c r="O323" s="124"/>
      <c r="P323" s="102">
        <f>Arkusz5!C3</f>
        <v>22</v>
      </c>
      <c r="Q323" s="102"/>
      <c r="R323" s="102">
        <f>Arkusz5!D3</f>
        <v>16</v>
      </c>
      <c r="S323" s="102"/>
      <c r="T323" s="102">
        <f>Arkusz5!E3</f>
        <v>10</v>
      </c>
      <c r="U323" s="178"/>
      <c r="W323" s="56"/>
    </row>
    <row r="324" spans="1:25" x14ac:dyDescent="0.35">
      <c r="A324" s="103" t="str">
        <f>Arkusz4!B4</f>
        <v>BELGIA</v>
      </c>
      <c r="B324" s="104"/>
      <c r="C324" s="104"/>
      <c r="D324" s="105">
        <f>Arkusz4!C4</f>
        <v>45</v>
      </c>
      <c r="E324" s="105"/>
      <c r="F324" s="105">
        <f>Arkusz4!D4</f>
        <v>37</v>
      </c>
      <c r="G324" s="105"/>
      <c r="H324" s="105">
        <f>Arkusz4!E4</f>
        <v>7</v>
      </c>
      <c r="I324" s="177"/>
      <c r="K324" s="56"/>
      <c r="M324" s="103" t="str">
        <f>Arkusz5!B4</f>
        <v>HISZPANIA</v>
      </c>
      <c r="N324" s="104"/>
      <c r="O324" s="104"/>
      <c r="P324" s="105">
        <f>Arkusz5!C4</f>
        <v>15</v>
      </c>
      <c r="Q324" s="105"/>
      <c r="R324" s="105">
        <f>Arkusz5!D4</f>
        <v>18</v>
      </c>
      <c r="S324" s="105"/>
      <c r="T324" s="105">
        <f>Arkusz5!E4</f>
        <v>4</v>
      </c>
      <c r="U324" s="177"/>
      <c r="W324" s="56"/>
    </row>
    <row r="325" spans="1:25" x14ac:dyDescent="0.35">
      <c r="A325" s="123" t="str">
        <f>Arkusz4!B5</f>
        <v>WŁOCHY</v>
      </c>
      <c r="B325" s="124"/>
      <c r="C325" s="124"/>
      <c r="D325" s="102">
        <f>Arkusz4!C5</f>
        <v>29</v>
      </c>
      <c r="E325" s="102"/>
      <c r="F325" s="102">
        <f>Arkusz4!D5</f>
        <v>27</v>
      </c>
      <c r="G325" s="102"/>
      <c r="H325" s="102">
        <f>Arkusz4!E5</f>
        <v>0</v>
      </c>
      <c r="I325" s="178"/>
      <c r="K325" s="56"/>
      <c r="M325" s="123" t="str">
        <f>Arkusz5!B5</f>
        <v>ŁOTWA</v>
      </c>
      <c r="N325" s="124"/>
      <c r="O325" s="124"/>
      <c r="P325" s="102">
        <f>Arkusz5!C5</f>
        <v>13</v>
      </c>
      <c r="Q325" s="102"/>
      <c r="R325" s="102">
        <f>Arkusz5!D5</f>
        <v>15</v>
      </c>
      <c r="S325" s="102"/>
      <c r="T325" s="102">
        <f>Arkusz5!E5</f>
        <v>15</v>
      </c>
      <c r="U325" s="178"/>
      <c r="W325" s="56"/>
    </row>
    <row r="326" spans="1:25" x14ac:dyDescent="0.35">
      <c r="A326" s="103" t="str">
        <f>Arkusz4!B6</f>
        <v>IRLANDIA</v>
      </c>
      <c r="B326" s="104"/>
      <c r="C326" s="104"/>
      <c r="D326" s="105">
        <f>Arkusz4!C6</f>
        <v>28</v>
      </c>
      <c r="E326" s="105"/>
      <c r="F326" s="105">
        <f>Arkusz4!D6</f>
        <v>14</v>
      </c>
      <c r="G326" s="105"/>
      <c r="H326" s="105">
        <f>Arkusz4!E6</f>
        <v>0</v>
      </c>
      <c r="I326" s="177"/>
      <c r="K326" s="56"/>
      <c r="M326" s="103" t="str">
        <f>Arkusz5!B6</f>
        <v>AUSTRIA</v>
      </c>
      <c r="N326" s="104"/>
      <c r="O326" s="104"/>
      <c r="P326" s="105">
        <f>Arkusz5!C6</f>
        <v>11</v>
      </c>
      <c r="Q326" s="105"/>
      <c r="R326" s="105">
        <f>Arkusz5!D6</f>
        <v>8</v>
      </c>
      <c r="S326" s="105"/>
      <c r="T326" s="105">
        <f>Arkusz5!E6</f>
        <v>2</v>
      </c>
      <c r="U326" s="177"/>
      <c r="W326" s="56"/>
    </row>
    <row r="327" spans="1:25" ht="15" thickBot="1" x14ac:dyDescent="0.4">
      <c r="A327" s="186" t="str">
        <f>Arkusz4!B7</f>
        <v>Pozostałe</v>
      </c>
      <c r="B327" s="187"/>
      <c r="C327" s="187"/>
      <c r="D327" s="121">
        <f>Arkusz4!C7</f>
        <v>198</v>
      </c>
      <c r="E327" s="121"/>
      <c r="F327" s="121">
        <f>Arkusz4!D7</f>
        <v>138</v>
      </c>
      <c r="G327" s="121"/>
      <c r="H327" s="189">
        <f>Arkusz4!E7</f>
        <v>67</v>
      </c>
      <c r="I327" s="190"/>
      <c r="M327" s="186" t="str">
        <f>Arkusz5!B7</f>
        <v>Pozostałe</v>
      </c>
      <c r="N327" s="187"/>
      <c r="O327" s="187"/>
      <c r="P327" s="121">
        <f>Arkusz5!C7</f>
        <v>65</v>
      </c>
      <c r="Q327" s="121"/>
      <c r="R327" s="121">
        <f>Arkusz5!D7</f>
        <v>65</v>
      </c>
      <c r="S327" s="121"/>
      <c r="T327" s="121">
        <f>Arkusz5!E7</f>
        <v>25</v>
      </c>
      <c r="U327" s="122"/>
      <c r="W327" s="56"/>
    </row>
    <row r="328" spans="1:25" ht="15" thickBot="1" x14ac:dyDescent="0.4">
      <c r="A328" s="181" t="s">
        <v>69</v>
      </c>
      <c r="B328" s="182"/>
      <c r="C328" s="182"/>
      <c r="D328" s="179">
        <f>SUM(D322:E327)</f>
        <v>766</v>
      </c>
      <c r="E328" s="179"/>
      <c r="F328" s="179">
        <f>SUM(F322:G327)</f>
        <v>599</v>
      </c>
      <c r="G328" s="179"/>
      <c r="H328" s="179">
        <f>SUM(H322:I327)</f>
        <v>133</v>
      </c>
      <c r="I328" s="180"/>
      <c r="M328" s="181" t="s">
        <v>69</v>
      </c>
      <c r="N328" s="182"/>
      <c r="O328" s="182"/>
      <c r="P328" s="179">
        <f>SUM(P322:Q327)</f>
        <v>148</v>
      </c>
      <c r="Q328" s="179"/>
      <c r="R328" s="179">
        <f t="shared" ref="R328" si="8">SUM(R322:S327)</f>
        <v>137</v>
      </c>
      <c r="S328" s="179"/>
      <c r="T328" s="179">
        <f>SUM(T322:U327)</f>
        <v>63</v>
      </c>
      <c r="U328" s="180"/>
    </row>
    <row r="330" spans="1:25" x14ac:dyDescent="0.35">
      <c r="A330" s="169" t="s">
        <v>171</v>
      </c>
      <c r="B330" s="170"/>
      <c r="C330" s="170"/>
      <c r="D330" s="170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70"/>
      <c r="Q330" s="170"/>
      <c r="R330" s="170"/>
      <c r="S330" s="170"/>
      <c r="T330" s="170"/>
      <c r="U330" s="170"/>
      <c r="V330" s="170"/>
      <c r="W330" s="170"/>
      <c r="X330" s="170"/>
      <c r="Y330" s="170"/>
    </row>
    <row r="331" spans="1:25" x14ac:dyDescent="0.35">
      <c r="A331" s="170"/>
      <c r="B331" s="170"/>
      <c r="C331" s="170"/>
      <c r="D331" s="170"/>
      <c r="E331" s="170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70"/>
      <c r="Q331" s="170"/>
      <c r="R331" s="170"/>
      <c r="S331" s="170"/>
      <c r="T331" s="170"/>
      <c r="U331" s="170"/>
      <c r="V331" s="170"/>
      <c r="W331" s="170"/>
      <c r="X331" s="170"/>
      <c r="Y331" s="170"/>
    </row>
    <row r="332" spans="1:25" s="52" customFormat="1" x14ac:dyDescent="0.35">
      <c r="A332" s="170"/>
      <c r="B332" s="170"/>
      <c r="C332" s="170"/>
      <c r="D332" s="170"/>
      <c r="E332" s="170"/>
      <c r="F332" s="170"/>
      <c r="G332" s="170"/>
      <c r="H332" s="170"/>
      <c r="I332" s="170"/>
      <c r="J332" s="170"/>
      <c r="K332" s="170"/>
      <c r="L332" s="170"/>
      <c r="M332" s="170"/>
      <c r="N332" s="170"/>
      <c r="O332" s="170"/>
      <c r="P332" s="170"/>
      <c r="Q332" s="170"/>
      <c r="R332" s="170"/>
      <c r="S332" s="170"/>
      <c r="T332" s="170"/>
      <c r="U332" s="170"/>
      <c r="V332" s="170"/>
      <c r="W332" s="170"/>
      <c r="X332" s="170"/>
      <c r="Y332" s="170"/>
    </row>
    <row r="333" spans="1:25" s="52" customFormat="1" x14ac:dyDescent="0.35">
      <c r="A333" s="170"/>
      <c r="B333" s="170"/>
      <c r="C333" s="170"/>
      <c r="D333" s="170"/>
      <c r="E333" s="170"/>
      <c r="F333" s="170"/>
      <c r="G333" s="170"/>
      <c r="H333" s="170"/>
      <c r="I333" s="170"/>
      <c r="J333" s="170"/>
      <c r="K333" s="170"/>
      <c r="L333" s="170"/>
      <c r="M333" s="170"/>
      <c r="N333" s="170"/>
      <c r="O333" s="170"/>
      <c r="P333" s="170"/>
      <c r="Q333" s="170"/>
      <c r="R333" s="170"/>
      <c r="S333" s="170"/>
      <c r="T333" s="170"/>
      <c r="U333" s="170"/>
      <c r="V333" s="170"/>
      <c r="W333" s="170"/>
      <c r="X333" s="170"/>
      <c r="Y333" s="170"/>
    </row>
    <row r="334" spans="1:25" s="52" customFormat="1" x14ac:dyDescent="0.35">
      <c r="A334" s="170"/>
      <c r="B334" s="170"/>
      <c r="C334" s="170"/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70"/>
      <c r="Q334" s="170"/>
      <c r="R334" s="170"/>
      <c r="S334" s="170"/>
      <c r="T334" s="170"/>
      <c r="U334" s="170"/>
      <c r="V334" s="170"/>
      <c r="W334" s="170"/>
      <c r="X334" s="170"/>
      <c r="Y334" s="170"/>
    </row>
    <row r="335" spans="1:25" s="52" customFormat="1" x14ac:dyDescent="0.35">
      <c r="A335" s="170"/>
      <c r="B335" s="170"/>
      <c r="C335" s="170"/>
      <c r="D335" s="170"/>
      <c r="E335" s="170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70"/>
      <c r="Q335" s="170"/>
      <c r="R335" s="170"/>
      <c r="S335" s="170"/>
      <c r="T335" s="170"/>
      <c r="U335" s="170"/>
      <c r="V335" s="170"/>
      <c r="W335" s="170"/>
      <c r="X335" s="170"/>
      <c r="Y335" s="170"/>
    </row>
    <row r="336" spans="1:25" s="52" customFormat="1" x14ac:dyDescent="0.35">
      <c r="A336" s="170"/>
      <c r="B336" s="170"/>
      <c r="C336" s="170"/>
      <c r="D336" s="170"/>
      <c r="E336" s="170"/>
      <c r="F336" s="170"/>
      <c r="G336" s="170"/>
      <c r="H336" s="170"/>
      <c r="I336" s="170"/>
      <c r="J336" s="170"/>
      <c r="K336" s="170"/>
      <c r="L336" s="170"/>
      <c r="M336" s="170"/>
      <c r="N336" s="170"/>
      <c r="O336" s="170"/>
      <c r="P336" s="170"/>
      <c r="Q336" s="170"/>
      <c r="R336" s="170"/>
      <c r="S336" s="170"/>
      <c r="T336" s="170"/>
      <c r="U336" s="170"/>
      <c r="V336" s="170"/>
      <c r="W336" s="170"/>
      <c r="X336" s="170"/>
      <c r="Y336" s="170"/>
    </row>
    <row r="337" spans="1:25" s="52" customFormat="1" x14ac:dyDescent="0.35">
      <c r="A337" s="170"/>
      <c r="B337" s="170"/>
      <c r="C337" s="170"/>
      <c r="D337" s="170"/>
      <c r="E337" s="170"/>
      <c r="F337" s="170"/>
      <c r="G337" s="170"/>
      <c r="H337" s="170"/>
      <c r="I337" s="170"/>
      <c r="J337" s="170"/>
      <c r="K337" s="170"/>
      <c r="L337" s="170"/>
      <c r="M337" s="170"/>
      <c r="N337" s="170"/>
      <c r="O337" s="170"/>
      <c r="P337" s="170"/>
      <c r="Q337" s="170"/>
      <c r="R337" s="170"/>
      <c r="S337" s="170"/>
      <c r="T337" s="170"/>
      <c r="U337" s="170"/>
      <c r="V337" s="170"/>
      <c r="W337" s="170"/>
      <c r="X337" s="170"/>
      <c r="Y337" s="170"/>
    </row>
    <row r="338" spans="1:25" s="52" customFormat="1" x14ac:dyDescent="0.35">
      <c r="A338" s="170"/>
      <c r="B338" s="170"/>
      <c r="C338" s="170"/>
      <c r="D338" s="170"/>
      <c r="E338" s="170"/>
      <c r="F338" s="170"/>
      <c r="G338" s="170"/>
      <c r="H338" s="170"/>
      <c r="I338" s="170"/>
      <c r="J338" s="170"/>
      <c r="K338" s="170"/>
      <c r="L338" s="170"/>
      <c r="M338" s="170"/>
      <c r="N338" s="170"/>
      <c r="O338" s="170"/>
      <c r="P338" s="170"/>
      <c r="Q338" s="170"/>
      <c r="R338" s="170"/>
      <c r="S338" s="170"/>
      <c r="T338" s="170"/>
      <c r="U338" s="170"/>
      <c r="V338" s="170"/>
      <c r="W338" s="170"/>
      <c r="X338" s="170"/>
      <c r="Y338" s="170"/>
    </row>
    <row r="339" spans="1:25" s="52" customFormat="1" x14ac:dyDescent="0.35">
      <c r="A339" s="170"/>
      <c r="B339" s="170"/>
      <c r="C339" s="170"/>
      <c r="D339" s="170"/>
      <c r="E339" s="170"/>
      <c r="F339" s="170"/>
      <c r="G339" s="170"/>
      <c r="H339" s="170"/>
      <c r="I339" s="170"/>
      <c r="J339" s="170"/>
      <c r="K339" s="170"/>
      <c r="L339" s="170"/>
      <c r="M339" s="170"/>
      <c r="N339" s="170"/>
      <c r="O339" s="170"/>
      <c r="P339" s="170"/>
      <c r="Q339" s="170"/>
      <c r="R339" s="170"/>
      <c r="S339" s="170"/>
      <c r="T339" s="170"/>
      <c r="U339" s="170"/>
      <c r="V339" s="170"/>
      <c r="W339" s="170"/>
      <c r="X339" s="170"/>
      <c r="Y339" s="170"/>
    </row>
    <row r="340" spans="1:25" s="52" customFormat="1" x14ac:dyDescent="0.35">
      <c r="A340" s="170"/>
      <c r="B340" s="170"/>
      <c r="C340" s="170"/>
      <c r="D340" s="170"/>
      <c r="E340" s="170"/>
      <c r="F340" s="170"/>
      <c r="G340" s="170"/>
      <c r="H340" s="170"/>
      <c r="I340" s="170"/>
      <c r="J340" s="170"/>
      <c r="K340" s="170"/>
      <c r="L340" s="170"/>
      <c r="M340" s="170"/>
      <c r="N340" s="170"/>
      <c r="O340" s="170"/>
      <c r="P340" s="170"/>
      <c r="Q340" s="170"/>
      <c r="R340" s="170"/>
      <c r="S340" s="170"/>
      <c r="T340" s="170"/>
      <c r="U340" s="170"/>
      <c r="V340" s="170"/>
      <c r="W340" s="170"/>
      <c r="X340" s="170"/>
      <c r="Y340" s="170"/>
    </row>
    <row r="341" spans="1:25" s="52" customFormat="1" x14ac:dyDescent="0.35">
      <c r="A341" s="170"/>
      <c r="B341" s="170"/>
      <c r="C341" s="170"/>
      <c r="D341" s="170"/>
      <c r="E341" s="170"/>
      <c r="F341" s="170"/>
      <c r="G341" s="170"/>
      <c r="H341" s="170"/>
      <c r="I341" s="170"/>
      <c r="J341" s="170"/>
      <c r="K341" s="170"/>
      <c r="L341" s="170"/>
      <c r="M341" s="170"/>
      <c r="N341" s="170"/>
      <c r="O341" s="170"/>
      <c r="P341" s="170"/>
      <c r="Q341" s="170"/>
      <c r="R341" s="170"/>
      <c r="S341" s="170"/>
      <c r="T341" s="170"/>
      <c r="U341" s="170"/>
      <c r="V341" s="170"/>
      <c r="W341" s="170"/>
      <c r="X341" s="170"/>
      <c r="Y341" s="170"/>
    </row>
    <row r="342" spans="1:25" s="52" customFormat="1" x14ac:dyDescent="0.35">
      <c r="A342" s="170"/>
      <c r="B342" s="170"/>
      <c r="C342" s="170"/>
      <c r="D342" s="170"/>
      <c r="E342" s="170"/>
      <c r="F342" s="170"/>
      <c r="G342" s="170"/>
      <c r="H342" s="170"/>
      <c r="I342" s="170"/>
      <c r="J342" s="170"/>
      <c r="K342" s="170"/>
      <c r="L342" s="170"/>
      <c r="M342" s="170"/>
      <c r="N342" s="170"/>
      <c r="O342" s="170"/>
      <c r="P342" s="170"/>
      <c r="Q342" s="170"/>
      <c r="R342" s="170"/>
      <c r="S342" s="170"/>
      <c r="T342" s="170"/>
      <c r="U342" s="170"/>
      <c r="V342" s="170"/>
      <c r="W342" s="170"/>
      <c r="X342" s="170"/>
      <c r="Y342" s="170"/>
    </row>
    <row r="343" spans="1:25" s="52" customFormat="1" x14ac:dyDescent="0.35">
      <c r="A343" s="170"/>
      <c r="B343" s="170"/>
      <c r="C343" s="170"/>
      <c r="D343" s="170"/>
      <c r="E343" s="170"/>
      <c r="F343" s="170"/>
      <c r="G343" s="170"/>
      <c r="H343" s="170"/>
      <c r="I343" s="170"/>
      <c r="J343" s="170"/>
      <c r="K343" s="170"/>
      <c r="L343" s="170"/>
      <c r="M343" s="170"/>
      <c r="N343" s="170"/>
      <c r="O343" s="170"/>
      <c r="P343" s="170"/>
      <c r="Q343" s="170"/>
      <c r="R343" s="170"/>
      <c r="S343" s="170"/>
      <c r="T343" s="170"/>
      <c r="U343" s="170"/>
      <c r="V343" s="170"/>
      <c r="W343" s="170"/>
      <c r="X343" s="170"/>
      <c r="Y343" s="170"/>
    </row>
    <row r="344" spans="1:25" s="52" customFormat="1" x14ac:dyDescent="0.35">
      <c r="A344" s="170"/>
      <c r="B344" s="170"/>
      <c r="C344" s="170"/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70"/>
      <c r="Q344" s="170"/>
      <c r="R344" s="170"/>
      <c r="S344" s="170"/>
      <c r="T344" s="170"/>
      <c r="U344" s="170"/>
      <c r="V344" s="170"/>
      <c r="W344" s="170"/>
      <c r="X344" s="170"/>
      <c r="Y344" s="170"/>
    </row>
    <row r="345" spans="1:25" s="52" customFormat="1" x14ac:dyDescent="0.35">
      <c r="A345" s="170"/>
      <c r="B345" s="170"/>
      <c r="C345" s="170"/>
      <c r="D345" s="170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70"/>
      <c r="S345" s="170"/>
      <c r="T345" s="170"/>
      <c r="U345" s="170"/>
      <c r="V345" s="170"/>
      <c r="W345" s="170"/>
      <c r="X345" s="170"/>
      <c r="Y345" s="170"/>
    </row>
    <row r="346" spans="1:25" s="52" customFormat="1" x14ac:dyDescent="0.35">
      <c r="A346" s="170"/>
      <c r="B346" s="170"/>
      <c r="C346" s="170"/>
      <c r="D346" s="170"/>
      <c r="E346" s="170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70"/>
      <c r="Q346" s="170"/>
      <c r="R346" s="170"/>
      <c r="S346" s="170"/>
      <c r="T346" s="170"/>
      <c r="U346" s="170"/>
      <c r="V346" s="170"/>
      <c r="W346" s="170"/>
      <c r="X346" s="170"/>
      <c r="Y346" s="170"/>
    </row>
    <row r="347" spans="1:25" s="52" customFormat="1" x14ac:dyDescent="0.35">
      <c r="A347" s="170"/>
      <c r="B347" s="170"/>
      <c r="C347" s="170"/>
      <c r="D347" s="170"/>
      <c r="E347" s="170"/>
      <c r="F347" s="170"/>
      <c r="G347" s="170"/>
      <c r="H347" s="170"/>
      <c r="I347" s="170"/>
      <c r="J347" s="170"/>
      <c r="K347" s="170"/>
      <c r="L347" s="170"/>
      <c r="M347" s="170"/>
      <c r="N347" s="170"/>
      <c r="O347" s="170"/>
      <c r="P347" s="170"/>
      <c r="Q347" s="170"/>
      <c r="R347" s="170"/>
      <c r="S347" s="170"/>
      <c r="T347" s="170"/>
      <c r="U347" s="170"/>
      <c r="V347" s="170"/>
      <c r="W347" s="170"/>
      <c r="X347" s="170"/>
      <c r="Y347" s="170"/>
    </row>
    <row r="348" spans="1:25" s="52" customFormat="1" x14ac:dyDescent="0.35">
      <c r="A348" s="170"/>
      <c r="B348" s="170"/>
      <c r="C348" s="170"/>
      <c r="D348" s="170"/>
      <c r="E348" s="170"/>
      <c r="F348" s="170"/>
      <c r="G348" s="170"/>
      <c r="H348" s="170"/>
      <c r="I348" s="170"/>
      <c r="J348" s="170"/>
      <c r="K348" s="170"/>
      <c r="L348" s="170"/>
      <c r="M348" s="170"/>
      <c r="N348" s="170"/>
      <c r="O348" s="170"/>
      <c r="P348" s="170"/>
      <c r="Q348" s="170"/>
      <c r="R348" s="170"/>
      <c r="S348" s="170"/>
      <c r="T348" s="170"/>
      <c r="U348" s="170"/>
      <c r="V348" s="170"/>
      <c r="W348" s="170"/>
      <c r="X348" s="170"/>
      <c r="Y348" s="170"/>
    </row>
    <row r="349" spans="1:25" s="52" customFormat="1" x14ac:dyDescent="0.35">
      <c r="A349" s="170"/>
      <c r="B349" s="170"/>
      <c r="C349" s="170"/>
      <c r="D349" s="170"/>
      <c r="E349" s="170"/>
      <c r="F349" s="170"/>
      <c r="G349" s="170"/>
      <c r="H349" s="170"/>
      <c r="I349" s="170"/>
      <c r="J349" s="170"/>
      <c r="K349" s="170"/>
      <c r="L349" s="170"/>
      <c r="M349" s="170"/>
      <c r="N349" s="170"/>
      <c r="O349" s="170"/>
      <c r="P349" s="170"/>
      <c r="Q349" s="170"/>
      <c r="R349" s="170"/>
      <c r="S349" s="170"/>
      <c r="T349" s="170"/>
      <c r="U349" s="170"/>
      <c r="V349" s="170"/>
      <c r="W349" s="170"/>
      <c r="X349" s="170"/>
      <c r="Y349" s="170"/>
    </row>
    <row r="350" spans="1:25" x14ac:dyDescent="0.35">
      <c r="A350" s="170"/>
      <c r="B350" s="170"/>
      <c r="C350" s="170"/>
      <c r="D350" s="170"/>
      <c r="E350" s="170"/>
      <c r="F350" s="170"/>
      <c r="G350" s="170"/>
      <c r="H350" s="170"/>
      <c r="I350" s="170"/>
      <c r="J350" s="170"/>
      <c r="K350" s="170"/>
      <c r="L350" s="170"/>
      <c r="M350" s="170"/>
      <c r="N350" s="170"/>
      <c r="O350" s="170"/>
      <c r="P350" s="170"/>
      <c r="Q350" s="170"/>
      <c r="R350" s="170"/>
      <c r="S350" s="170"/>
      <c r="T350" s="170"/>
      <c r="U350" s="170"/>
      <c r="V350" s="170"/>
      <c r="W350" s="170"/>
      <c r="X350" s="170"/>
      <c r="Y350" s="170"/>
    </row>
    <row r="351" spans="1:25" x14ac:dyDescent="0.35">
      <c r="A351" s="170"/>
      <c r="B351" s="170"/>
      <c r="C351" s="170"/>
      <c r="D351" s="170"/>
      <c r="E351" s="170"/>
      <c r="F351" s="170"/>
      <c r="G351" s="170"/>
      <c r="H351" s="170"/>
      <c r="I351" s="170"/>
      <c r="J351" s="170"/>
      <c r="K351" s="170"/>
      <c r="L351" s="170"/>
      <c r="M351" s="170"/>
      <c r="N351" s="170"/>
      <c r="O351" s="170"/>
      <c r="P351" s="170"/>
      <c r="Q351" s="170"/>
      <c r="R351" s="170"/>
      <c r="S351" s="170"/>
      <c r="T351" s="170"/>
      <c r="U351" s="170"/>
      <c r="V351" s="170"/>
      <c r="W351" s="170"/>
      <c r="X351" s="170"/>
      <c r="Y351" s="170"/>
    </row>
    <row r="352" spans="1:25" x14ac:dyDescent="0.35">
      <c r="A352" s="170"/>
      <c r="B352" s="170"/>
      <c r="C352" s="170"/>
      <c r="D352" s="170"/>
      <c r="E352" s="170"/>
      <c r="F352" s="170"/>
      <c r="G352" s="170"/>
      <c r="H352" s="170"/>
      <c r="I352" s="170"/>
      <c r="J352" s="170"/>
      <c r="K352" s="170"/>
      <c r="L352" s="170"/>
      <c r="M352" s="170"/>
      <c r="N352" s="170"/>
      <c r="O352" s="170"/>
      <c r="P352" s="170"/>
      <c r="Q352" s="170"/>
      <c r="R352" s="170"/>
      <c r="S352" s="170"/>
      <c r="T352" s="170"/>
      <c r="U352" s="170"/>
      <c r="V352" s="170"/>
      <c r="W352" s="170"/>
      <c r="X352" s="170"/>
      <c r="Y352" s="170"/>
    </row>
    <row r="354" spans="1:29" x14ac:dyDescent="0.35">
      <c r="A354" s="176" t="s">
        <v>68</v>
      </c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</row>
    <row r="355" spans="1:29" x14ac:dyDescent="0.3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</row>
    <row r="356" spans="1:29" x14ac:dyDescent="0.35">
      <c r="A356" s="120" t="s">
        <v>148</v>
      </c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</row>
    <row r="357" spans="1:29" x14ac:dyDescent="0.3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</row>
    <row r="360" spans="1:29" ht="15" thickBot="1" x14ac:dyDescent="0.4"/>
    <row r="361" spans="1:29" x14ac:dyDescent="0.35">
      <c r="C361" s="163" t="s">
        <v>0</v>
      </c>
      <c r="D361" s="164"/>
      <c r="E361" s="164"/>
      <c r="F361" s="164"/>
      <c r="G361" s="116" t="str">
        <f>CONCATENATE(Arkusz18!C2," - ",Arkusz18!B2," r.")</f>
        <v>01.01.2026 - 30.06.2026 r.</v>
      </c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7"/>
    </row>
    <row r="362" spans="1:29" ht="71.25" customHeight="1" x14ac:dyDescent="0.35">
      <c r="C362" s="256"/>
      <c r="D362" s="257"/>
      <c r="E362" s="257"/>
      <c r="F362" s="257"/>
      <c r="G362" s="97" t="s">
        <v>60</v>
      </c>
      <c r="H362" s="98"/>
      <c r="I362" s="99"/>
      <c r="J362" s="97" t="s">
        <v>61</v>
      </c>
      <c r="K362" s="98"/>
      <c r="L362" s="99"/>
      <c r="M362" s="97" t="s">
        <v>62</v>
      </c>
      <c r="N362" s="98"/>
      <c r="O362" s="99"/>
      <c r="P362" s="97" t="s">
        <v>71</v>
      </c>
      <c r="Q362" s="98"/>
      <c r="R362" s="99"/>
      <c r="S362" s="97" t="s">
        <v>63</v>
      </c>
      <c r="T362" s="98"/>
      <c r="U362" s="188"/>
    </row>
    <row r="363" spans="1:29" x14ac:dyDescent="0.35">
      <c r="C363" s="158" t="str">
        <f>Arkusz7!B2</f>
        <v>UKRAINA</v>
      </c>
      <c r="D363" s="159"/>
      <c r="E363" s="159"/>
      <c r="F363" s="159"/>
      <c r="G363" s="111">
        <f>Arkusz7!C2</f>
        <v>1</v>
      </c>
      <c r="H363" s="111"/>
      <c r="I363" s="111"/>
      <c r="J363" s="111">
        <f>Arkusz7!D2</f>
        <v>118</v>
      </c>
      <c r="K363" s="111"/>
      <c r="L363" s="111"/>
      <c r="M363" s="111">
        <f>Arkusz7!E2</f>
        <v>0</v>
      </c>
      <c r="N363" s="111"/>
      <c r="O363" s="111"/>
      <c r="P363" s="111">
        <f>Arkusz7!F2</f>
        <v>2269</v>
      </c>
      <c r="Q363" s="111"/>
      <c r="R363" s="111"/>
      <c r="S363" s="111">
        <f>Arkusz7!G2</f>
        <v>301</v>
      </c>
      <c r="T363" s="111"/>
      <c r="U363" s="162"/>
      <c r="W363" s="55"/>
      <c r="Z363" s="56"/>
    </row>
    <row r="364" spans="1:29" x14ac:dyDescent="0.35">
      <c r="C364" s="167" t="str">
        <f>Arkusz7!B3</f>
        <v>BIAŁORUŚ</v>
      </c>
      <c r="D364" s="168"/>
      <c r="E364" s="168"/>
      <c r="F364" s="168"/>
      <c r="G364" s="64">
        <f>Arkusz7!C3</f>
        <v>238</v>
      </c>
      <c r="H364" s="64"/>
      <c r="I364" s="64"/>
      <c r="J364" s="64">
        <f>Arkusz7!D3</f>
        <v>372</v>
      </c>
      <c r="K364" s="64"/>
      <c r="L364" s="64"/>
      <c r="M364" s="64">
        <f>Arkusz7!E3</f>
        <v>0</v>
      </c>
      <c r="N364" s="64"/>
      <c r="O364" s="64"/>
      <c r="P364" s="64">
        <f>Arkusz7!F3</f>
        <v>83</v>
      </c>
      <c r="Q364" s="64"/>
      <c r="R364" s="64"/>
      <c r="S364" s="64">
        <f>Arkusz7!G3</f>
        <v>109</v>
      </c>
      <c r="T364" s="64"/>
      <c r="U364" s="173"/>
    </row>
    <row r="365" spans="1:29" x14ac:dyDescent="0.35">
      <c r="C365" s="158" t="str">
        <f>Arkusz7!B4</f>
        <v>ROSJA</v>
      </c>
      <c r="D365" s="159"/>
      <c r="E365" s="159"/>
      <c r="F365" s="159"/>
      <c r="G365" s="111">
        <f>Arkusz7!C4</f>
        <v>13</v>
      </c>
      <c r="H365" s="111"/>
      <c r="I365" s="111"/>
      <c r="J365" s="111">
        <f>Arkusz7!D4</f>
        <v>9</v>
      </c>
      <c r="K365" s="111"/>
      <c r="L365" s="111"/>
      <c r="M365" s="111">
        <f>Arkusz7!E4</f>
        <v>0</v>
      </c>
      <c r="N365" s="111"/>
      <c r="O365" s="111"/>
      <c r="P365" s="111">
        <f>Arkusz7!F4</f>
        <v>185</v>
      </c>
      <c r="Q365" s="111"/>
      <c r="R365" s="111"/>
      <c r="S365" s="111">
        <f>Arkusz7!G4</f>
        <v>61</v>
      </c>
      <c r="T365" s="111"/>
      <c r="U365" s="162"/>
    </row>
    <row r="366" spans="1:29" x14ac:dyDescent="0.35">
      <c r="C366" s="167" t="str">
        <f>Arkusz7!B5</f>
        <v>AFGANISTAN</v>
      </c>
      <c r="D366" s="168"/>
      <c r="E366" s="168"/>
      <c r="F366" s="168"/>
      <c r="G366" s="64">
        <f>Arkusz7!C5</f>
        <v>15</v>
      </c>
      <c r="H366" s="64"/>
      <c r="I366" s="64"/>
      <c r="J366" s="64">
        <f>Arkusz7!D5</f>
        <v>0</v>
      </c>
      <c r="K366" s="64"/>
      <c r="L366" s="64"/>
      <c r="M366" s="64">
        <f>Arkusz7!E5</f>
        <v>0</v>
      </c>
      <c r="N366" s="64"/>
      <c r="O366" s="64"/>
      <c r="P366" s="64">
        <f>Arkusz7!F5</f>
        <v>46</v>
      </c>
      <c r="Q366" s="64"/>
      <c r="R366" s="64"/>
      <c r="S366" s="64">
        <f>Arkusz7!G5</f>
        <v>43</v>
      </c>
      <c r="T366" s="64"/>
      <c r="U366" s="173"/>
      <c r="Z366" s="59"/>
    </row>
    <row r="367" spans="1:29" x14ac:dyDescent="0.35">
      <c r="C367" s="158" t="str">
        <f>Arkusz7!B6</f>
        <v>TADŻYKISTAN</v>
      </c>
      <c r="D367" s="159"/>
      <c r="E367" s="159"/>
      <c r="F367" s="159"/>
      <c r="G367" s="111">
        <f>Arkusz7!C6</f>
        <v>3</v>
      </c>
      <c r="H367" s="111"/>
      <c r="I367" s="111"/>
      <c r="J367" s="111">
        <f>Arkusz7!D6</f>
        <v>10</v>
      </c>
      <c r="K367" s="111"/>
      <c r="L367" s="111"/>
      <c r="M367" s="111">
        <f>Arkusz7!E6</f>
        <v>0</v>
      </c>
      <c r="N367" s="111"/>
      <c r="O367" s="111"/>
      <c r="P367" s="111">
        <f>Arkusz7!F6</f>
        <v>15</v>
      </c>
      <c r="Q367" s="111"/>
      <c r="R367" s="111"/>
      <c r="S367" s="111">
        <f>Arkusz7!G6</f>
        <v>73</v>
      </c>
      <c r="T367" s="111"/>
      <c r="U367" s="162"/>
      <c r="AC367" s="56"/>
    </row>
    <row r="368" spans="1:29" ht="15" thickBot="1" x14ac:dyDescent="0.4">
      <c r="C368" s="254" t="str">
        <f>Arkusz7!B7</f>
        <v>Pozostałe</v>
      </c>
      <c r="D368" s="255"/>
      <c r="E368" s="255"/>
      <c r="F368" s="255"/>
      <c r="G368" s="161">
        <f>Arkusz7!C7</f>
        <v>37</v>
      </c>
      <c r="H368" s="161"/>
      <c r="I368" s="161"/>
      <c r="J368" s="161">
        <f>Arkusz7!D7</f>
        <v>35</v>
      </c>
      <c r="K368" s="161"/>
      <c r="L368" s="161"/>
      <c r="M368" s="161">
        <f>Arkusz7!E7</f>
        <v>0</v>
      </c>
      <c r="N368" s="161"/>
      <c r="O368" s="161"/>
      <c r="P368" s="161">
        <f>Arkusz7!F7</f>
        <v>263</v>
      </c>
      <c r="Q368" s="161"/>
      <c r="R368" s="161"/>
      <c r="S368" s="174">
        <f>Arkusz7!G7</f>
        <v>384</v>
      </c>
      <c r="T368" s="174"/>
      <c r="U368" s="175"/>
    </row>
    <row r="369" spans="1:27" ht="15" thickBot="1" x14ac:dyDescent="0.4">
      <c r="C369" s="165" t="s">
        <v>1</v>
      </c>
      <c r="D369" s="166"/>
      <c r="E369" s="166"/>
      <c r="F369" s="166"/>
      <c r="G369" s="106">
        <f>SUM(G363:I368)</f>
        <v>307</v>
      </c>
      <c r="H369" s="106"/>
      <c r="I369" s="106"/>
      <c r="J369" s="106">
        <f t="shared" ref="J369" si="9">SUM(J363:L368)</f>
        <v>544</v>
      </c>
      <c r="K369" s="106"/>
      <c r="L369" s="106"/>
      <c r="M369" s="106">
        <f t="shared" ref="M369" si="10">SUM(M363:O368)</f>
        <v>0</v>
      </c>
      <c r="N369" s="106"/>
      <c r="O369" s="106"/>
      <c r="P369" s="106">
        <f t="shared" ref="P369" si="11">SUM(P363:R368)</f>
        <v>2861</v>
      </c>
      <c r="Q369" s="106"/>
      <c r="R369" s="106"/>
      <c r="S369" s="106">
        <f>SUM(S363:U368)</f>
        <v>971</v>
      </c>
      <c r="T369" s="106"/>
      <c r="U369" s="107"/>
      <c r="X369" s="55"/>
      <c r="Z369" s="56"/>
      <c r="AA369" s="56"/>
    </row>
    <row r="372" spans="1:27" x14ac:dyDescent="0.35">
      <c r="A372" s="169" t="s">
        <v>177</v>
      </c>
      <c r="B372" s="170"/>
      <c r="C372" s="170"/>
      <c r="D372" s="170"/>
      <c r="E372" s="170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70"/>
      <c r="Q372" s="170"/>
      <c r="R372" s="170"/>
      <c r="S372" s="170"/>
      <c r="T372" s="170"/>
      <c r="U372" s="170"/>
      <c r="V372" s="170"/>
      <c r="W372" s="170"/>
      <c r="X372" s="170"/>
      <c r="Y372" s="170"/>
    </row>
    <row r="373" spans="1:27" s="52" customFormat="1" x14ac:dyDescent="0.35">
      <c r="A373" s="169"/>
      <c r="B373" s="170"/>
      <c r="C373" s="170"/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70"/>
      <c r="V373" s="170"/>
      <c r="W373" s="170"/>
      <c r="X373" s="170"/>
      <c r="Y373" s="170"/>
    </row>
    <row r="374" spans="1:27" s="52" customFormat="1" x14ac:dyDescent="0.35">
      <c r="A374" s="169"/>
      <c r="B374" s="170"/>
      <c r="C374" s="170"/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70"/>
      <c r="Q374" s="170"/>
      <c r="R374" s="170"/>
      <c r="S374" s="170"/>
      <c r="T374" s="170"/>
      <c r="U374" s="170"/>
      <c r="V374" s="170"/>
      <c r="W374" s="170"/>
      <c r="X374" s="170"/>
      <c r="Y374" s="170"/>
    </row>
    <row r="375" spans="1:27" s="52" customFormat="1" x14ac:dyDescent="0.35">
      <c r="A375" s="169"/>
      <c r="B375" s="170"/>
      <c r="C375" s="170"/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170"/>
      <c r="Q375" s="170"/>
      <c r="R375" s="170"/>
      <c r="S375" s="170"/>
      <c r="T375" s="170"/>
      <c r="U375" s="170"/>
      <c r="V375" s="170"/>
      <c r="W375" s="170"/>
      <c r="X375" s="170"/>
      <c r="Y375" s="170"/>
    </row>
    <row r="376" spans="1:27" s="52" customFormat="1" x14ac:dyDescent="0.35">
      <c r="A376" s="169"/>
      <c r="B376" s="170"/>
      <c r="C376" s="170"/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70"/>
      <c r="Q376" s="170"/>
      <c r="R376" s="170"/>
      <c r="S376" s="170"/>
      <c r="T376" s="170"/>
      <c r="U376" s="170"/>
      <c r="V376" s="170"/>
      <c r="W376" s="170"/>
      <c r="X376" s="170"/>
      <c r="Y376" s="170"/>
    </row>
    <row r="377" spans="1:27" s="52" customFormat="1" x14ac:dyDescent="0.35">
      <c r="A377" s="169"/>
      <c r="B377" s="170"/>
      <c r="C377" s="170"/>
      <c r="D377" s="170"/>
      <c r="E377" s="170"/>
      <c r="F377" s="170"/>
      <c r="G377" s="170"/>
      <c r="H377" s="170"/>
      <c r="I377" s="170"/>
      <c r="J377" s="170"/>
      <c r="K377" s="170"/>
      <c r="L377" s="170"/>
      <c r="M377" s="170"/>
      <c r="N377" s="170"/>
      <c r="O377" s="170"/>
      <c r="P377" s="170"/>
      <c r="Q377" s="170"/>
      <c r="R377" s="170"/>
      <c r="S377" s="170"/>
      <c r="T377" s="170"/>
      <c r="U377" s="170"/>
      <c r="V377" s="170"/>
      <c r="W377" s="170"/>
      <c r="X377" s="170"/>
      <c r="Y377" s="170"/>
    </row>
    <row r="378" spans="1:27" s="52" customFormat="1" x14ac:dyDescent="0.35">
      <c r="A378" s="169"/>
      <c r="B378" s="170"/>
      <c r="C378" s="170"/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70"/>
      <c r="Q378" s="170"/>
      <c r="R378" s="170"/>
      <c r="S378" s="170"/>
      <c r="T378" s="170"/>
      <c r="U378" s="170"/>
      <c r="V378" s="170"/>
      <c r="W378" s="170"/>
      <c r="X378" s="170"/>
      <c r="Y378" s="170"/>
    </row>
    <row r="379" spans="1:27" s="52" customFormat="1" x14ac:dyDescent="0.35">
      <c r="A379" s="169"/>
      <c r="B379" s="170"/>
      <c r="C379" s="170"/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</row>
    <row r="380" spans="1:27" s="52" customFormat="1" x14ac:dyDescent="0.35">
      <c r="A380" s="169"/>
      <c r="B380" s="170"/>
      <c r="C380" s="170"/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170"/>
      <c r="Q380" s="170"/>
      <c r="R380" s="170"/>
      <c r="S380" s="170"/>
      <c r="T380" s="170"/>
      <c r="U380" s="170"/>
      <c r="V380" s="170"/>
      <c r="W380" s="170"/>
      <c r="X380" s="170"/>
      <c r="Y380" s="170"/>
    </row>
    <row r="381" spans="1:27" s="52" customFormat="1" x14ac:dyDescent="0.35">
      <c r="A381" s="169"/>
      <c r="B381" s="170"/>
      <c r="C381" s="170"/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70"/>
      <c r="Q381" s="170"/>
      <c r="R381" s="170"/>
      <c r="S381" s="170"/>
      <c r="T381" s="170"/>
      <c r="U381" s="170"/>
      <c r="V381" s="170"/>
      <c r="W381" s="170"/>
      <c r="X381" s="170"/>
      <c r="Y381" s="170"/>
    </row>
    <row r="382" spans="1:27" s="52" customFormat="1" x14ac:dyDescent="0.35">
      <c r="A382" s="169"/>
      <c r="B382" s="170"/>
      <c r="C382" s="170"/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170"/>
      <c r="Q382" s="170"/>
      <c r="R382" s="170"/>
      <c r="S382" s="170"/>
      <c r="T382" s="170"/>
      <c r="U382" s="170"/>
      <c r="V382" s="170"/>
      <c r="W382" s="170"/>
      <c r="X382" s="170"/>
      <c r="Y382" s="170"/>
    </row>
    <row r="383" spans="1:27" s="52" customFormat="1" x14ac:dyDescent="0.35">
      <c r="A383" s="169"/>
      <c r="B383" s="170"/>
      <c r="C383" s="170"/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170"/>
      <c r="Q383" s="170"/>
      <c r="R383" s="170"/>
      <c r="S383" s="170"/>
      <c r="T383" s="170"/>
      <c r="U383" s="170"/>
      <c r="V383" s="170"/>
      <c r="W383" s="170"/>
      <c r="X383" s="170"/>
      <c r="Y383" s="170"/>
    </row>
    <row r="384" spans="1:27" s="52" customFormat="1" x14ac:dyDescent="0.35">
      <c r="A384" s="169"/>
      <c r="B384" s="170"/>
      <c r="C384" s="170"/>
      <c r="D384" s="170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170"/>
      <c r="Q384" s="170"/>
      <c r="R384" s="170"/>
      <c r="S384" s="170"/>
      <c r="T384" s="170"/>
      <c r="U384" s="170"/>
      <c r="V384" s="170"/>
      <c r="W384" s="170"/>
      <c r="X384" s="170"/>
      <c r="Y384" s="170"/>
    </row>
    <row r="385" spans="1:25" s="52" customFormat="1" x14ac:dyDescent="0.35">
      <c r="A385" s="169"/>
      <c r="B385" s="170"/>
      <c r="C385" s="170"/>
      <c r="D385" s="170"/>
      <c r="E385" s="170"/>
      <c r="F385" s="170"/>
      <c r="G385" s="170"/>
      <c r="H385" s="170"/>
      <c r="I385" s="170"/>
      <c r="J385" s="170"/>
      <c r="K385" s="170"/>
      <c r="L385" s="170"/>
      <c r="M385" s="170"/>
      <c r="N385" s="170"/>
      <c r="O385" s="170"/>
      <c r="P385" s="170"/>
      <c r="Q385" s="170"/>
      <c r="R385" s="170"/>
      <c r="S385" s="170"/>
      <c r="T385" s="170"/>
      <c r="U385" s="170"/>
      <c r="V385" s="170"/>
      <c r="W385" s="170"/>
      <c r="X385" s="170"/>
      <c r="Y385" s="170"/>
    </row>
    <row r="386" spans="1:25" s="52" customFormat="1" x14ac:dyDescent="0.35">
      <c r="A386" s="169"/>
      <c r="B386" s="170"/>
      <c r="C386" s="170"/>
      <c r="D386" s="170"/>
      <c r="E386" s="170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170"/>
      <c r="Q386" s="170"/>
      <c r="R386" s="170"/>
      <c r="S386" s="170"/>
      <c r="T386" s="170"/>
      <c r="U386" s="170"/>
      <c r="V386" s="170"/>
      <c r="W386" s="170"/>
      <c r="X386" s="170"/>
      <c r="Y386" s="170"/>
    </row>
    <row r="387" spans="1:25" s="52" customFormat="1" x14ac:dyDescent="0.35">
      <c r="A387" s="169"/>
      <c r="B387" s="170"/>
      <c r="C387" s="170"/>
      <c r="D387" s="170"/>
      <c r="E387" s="170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70"/>
    </row>
    <row r="388" spans="1:25" s="52" customFormat="1" x14ac:dyDescent="0.35">
      <c r="A388" s="169"/>
      <c r="B388" s="170"/>
      <c r="C388" s="170"/>
      <c r="D388" s="170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70"/>
      <c r="Q388" s="170"/>
      <c r="R388" s="170"/>
      <c r="S388" s="170"/>
      <c r="T388" s="170"/>
      <c r="U388" s="170"/>
      <c r="V388" s="170"/>
      <c r="W388" s="170"/>
      <c r="X388" s="170"/>
      <c r="Y388" s="170"/>
    </row>
    <row r="389" spans="1:25" s="52" customFormat="1" x14ac:dyDescent="0.35">
      <c r="A389" s="169"/>
      <c r="B389" s="170"/>
      <c r="C389" s="170"/>
      <c r="D389" s="170"/>
      <c r="E389" s="170"/>
      <c r="F389" s="170"/>
      <c r="G389" s="170"/>
      <c r="H389" s="170"/>
      <c r="I389" s="170"/>
      <c r="J389" s="170"/>
      <c r="K389" s="170"/>
      <c r="L389" s="170"/>
      <c r="M389" s="170"/>
      <c r="N389" s="170"/>
      <c r="O389" s="170"/>
      <c r="P389" s="170"/>
      <c r="Q389" s="170"/>
      <c r="R389" s="170"/>
      <c r="S389" s="170"/>
      <c r="T389" s="170"/>
      <c r="U389" s="170"/>
      <c r="V389" s="170"/>
      <c r="W389" s="170"/>
      <c r="X389" s="170"/>
      <c r="Y389" s="170"/>
    </row>
    <row r="390" spans="1:25" s="52" customFormat="1" x14ac:dyDescent="0.35">
      <c r="A390" s="169"/>
      <c r="B390" s="170"/>
      <c r="C390" s="170"/>
      <c r="D390" s="170"/>
      <c r="E390" s="170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170"/>
      <c r="Q390" s="170"/>
      <c r="R390" s="170"/>
      <c r="S390" s="170"/>
      <c r="T390" s="170"/>
      <c r="U390" s="170"/>
      <c r="V390" s="170"/>
      <c r="W390" s="170"/>
      <c r="X390" s="170"/>
      <c r="Y390" s="170"/>
    </row>
    <row r="391" spans="1:25" s="52" customFormat="1" x14ac:dyDescent="0.35">
      <c r="A391" s="169"/>
      <c r="B391" s="170"/>
      <c r="C391" s="170"/>
      <c r="D391" s="170"/>
      <c r="E391" s="170"/>
      <c r="F391" s="170"/>
      <c r="G391" s="170"/>
      <c r="H391" s="170"/>
      <c r="I391" s="170"/>
      <c r="J391" s="170"/>
      <c r="K391" s="170"/>
      <c r="L391" s="170"/>
      <c r="M391" s="170"/>
      <c r="N391" s="170"/>
      <c r="O391" s="170"/>
      <c r="P391" s="170"/>
      <c r="Q391" s="170"/>
      <c r="R391" s="170"/>
      <c r="S391" s="170"/>
      <c r="T391" s="170"/>
      <c r="U391" s="170"/>
      <c r="V391" s="170"/>
      <c r="W391" s="170"/>
      <c r="X391" s="170"/>
      <c r="Y391" s="170"/>
    </row>
    <row r="392" spans="1:25" s="52" customFormat="1" x14ac:dyDescent="0.35">
      <c r="A392" s="169"/>
      <c r="B392" s="170"/>
      <c r="C392" s="170"/>
      <c r="D392" s="170"/>
      <c r="E392" s="170"/>
      <c r="F392" s="170"/>
      <c r="G392" s="170"/>
      <c r="H392" s="170"/>
      <c r="I392" s="170"/>
      <c r="J392" s="170"/>
      <c r="K392" s="170"/>
      <c r="L392" s="170"/>
      <c r="M392" s="170"/>
      <c r="N392" s="170"/>
      <c r="O392" s="170"/>
      <c r="P392" s="170"/>
      <c r="Q392" s="170"/>
      <c r="R392" s="170"/>
      <c r="S392" s="170"/>
      <c r="T392" s="170"/>
      <c r="U392" s="170"/>
      <c r="V392" s="170"/>
      <c r="W392" s="170"/>
      <c r="X392" s="170"/>
      <c r="Y392" s="170"/>
    </row>
    <row r="393" spans="1:25" s="52" customFormat="1" x14ac:dyDescent="0.35">
      <c r="A393" s="169"/>
      <c r="B393" s="170"/>
      <c r="C393" s="170"/>
      <c r="D393" s="170"/>
      <c r="E393" s="170"/>
      <c r="F393" s="170"/>
      <c r="G393" s="170"/>
      <c r="H393" s="170"/>
      <c r="I393" s="170"/>
      <c r="J393" s="170"/>
      <c r="K393" s="170"/>
      <c r="L393" s="170"/>
      <c r="M393" s="170"/>
      <c r="N393" s="170"/>
      <c r="O393" s="170"/>
      <c r="P393" s="170"/>
      <c r="Q393" s="170"/>
      <c r="R393" s="170"/>
      <c r="S393" s="170"/>
      <c r="T393" s="170"/>
      <c r="U393" s="170"/>
      <c r="V393" s="170"/>
      <c r="W393" s="170"/>
      <c r="X393" s="170"/>
      <c r="Y393" s="170"/>
    </row>
    <row r="396" spans="1:25" x14ac:dyDescent="0.35">
      <c r="A396" s="120" t="s">
        <v>149</v>
      </c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</row>
    <row r="397" spans="1:25" x14ac:dyDescent="0.35">
      <c r="A397" s="120"/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</row>
    <row r="398" spans="1:25" x14ac:dyDescent="0.3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</row>
    <row r="399" spans="1:25" ht="15" thickBot="1" x14ac:dyDescent="0.4"/>
    <row r="400" spans="1:25" ht="30" customHeight="1" x14ac:dyDescent="0.35">
      <c r="B400" s="163" t="s">
        <v>9</v>
      </c>
      <c r="C400" s="164"/>
      <c r="D400" s="164"/>
      <c r="E400" s="164"/>
      <c r="F400" s="164"/>
      <c r="G400" s="164"/>
      <c r="H400" s="164"/>
      <c r="I400" s="164"/>
      <c r="J400" s="224" t="str">
        <f>Arkusz8!C6</f>
        <v>27.05.2026 - 02.06.2026</v>
      </c>
      <c r="K400" s="224"/>
      <c r="L400" s="224"/>
      <c r="M400" s="224" t="str">
        <f>Arkusz8!C10</f>
        <v>03.06.2026 - 09.06.2026</v>
      </c>
      <c r="N400" s="224"/>
      <c r="O400" s="224"/>
      <c r="P400" s="224" t="str">
        <f>Arkusz8!C9</f>
        <v>10.06.2026 - 16.06.2026</v>
      </c>
      <c r="Q400" s="224"/>
      <c r="R400" s="224"/>
      <c r="S400" s="224" t="str">
        <f>Arkusz8!C8</f>
        <v>17.06.2026 - 23.06.2026</v>
      </c>
      <c r="T400" s="224"/>
      <c r="U400" s="224"/>
      <c r="V400" s="224" t="str">
        <f>Arkusz8!C7</f>
        <v>24.06.2026 - 30.06.2026</v>
      </c>
      <c r="W400" s="224"/>
      <c r="X400" s="226"/>
    </row>
    <row r="401" spans="2:27" x14ac:dyDescent="0.35">
      <c r="B401" s="156" t="s">
        <v>29</v>
      </c>
      <c r="C401" s="157"/>
      <c r="D401" s="157"/>
      <c r="E401" s="157"/>
      <c r="F401" s="157"/>
      <c r="G401" s="157"/>
      <c r="H401" s="157"/>
      <c r="I401" s="157"/>
      <c r="J401" s="160">
        <f>Arkusz8!A6</f>
        <v>740</v>
      </c>
      <c r="K401" s="160"/>
      <c r="L401" s="160"/>
      <c r="M401" s="160">
        <f>Arkusz8!A5</f>
        <v>737</v>
      </c>
      <c r="N401" s="160"/>
      <c r="O401" s="160"/>
      <c r="P401" s="160">
        <f>Arkusz8!A4</f>
        <v>730</v>
      </c>
      <c r="Q401" s="160"/>
      <c r="R401" s="160"/>
      <c r="S401" s="160">
        <f>Arkusz8!A3</f>
        <v>735</v>
      </c>
      <c r="T401" s="160"/>
      <c r="U401" s="160"/>
      <c r="V401" s="160">
        <f>Arkusz8!A2</f>
        <v>724</v>
      </c>
      <c r="W401" s="160"/>
      <c r="X401" s="225"/>
    </row>
    <row r="402" spans="2:27" x14ac:dyDescent="0.35">
      <c r="B402" s="171" t="s">
        <v>5</v>
      </c>
      <c r="C402" s="172"/>
      <c r="D402" s="172"/>
      <c r="E402" s="172"/>
      <c r="F402" s="172"/>
      <c r="G402" s="172"/>
      <c r="H402" s="172"/>
      <c r="I402" s="172"/>
      <c r="J402" s="111">
        <f>Arkusz8!A11</f>
        <v>6027</v>
      </c>
      <c r="K402" s="111"/>
      <c r="L402" s="111"/>
      <c r="M402" s="111">
        <f>Arkusz8!A10</f>
        <v>6009</v>
      </c>
      <c r="N402" s="111"/>
      <c r="O402" s="111"/>
      <c r="P402" s="111">
        <f>Arkusz8!A9</f>
        <v>5957</v>
      </c>
      <c r="Q402" s="111"/>
      <c r="R402" s="111"/>
      <c r="S402" s="111">
        <f>Arkusz8!A8</f>
        <v>5934</v>
      </c>
      <c r="T402" s="111"/>
      <c r="U402" s="111"/>
      <c r="V402" s="111">
        <f>Arkusz8!A7</f>
        <v>5919</v>
      </c>
      <c r="W402" s="111"/>
      <c r="X402" s="162"/>
      <c r="AA402" s="56"/>
    </row>
    <row r="403" spans="2:27" x14ac:dyDescent="0.35">
      <c r="B403" s="156" t="s">
        <v>6</v>
      </c>
      <c r="C403" s="157"/>
      <c r="D403" s="157"/>
      <c r="E403" s="157"/>
      <c r="F403" s="157"/>
      <c r="G403" s="157"/>
      <c r="H403" s="157"/>
      <c r="I403" s="157"/>
      <c r="J403" s="160">
        <f>Arkusz8!A16</f>
        <v>90</v>
      </c>
      <c r="K403" s="160"/>
      <c r="L403" s="160"/>
      <c r="M403" s="160">
        <f>Arkusz8!A15</f>
        <v>87</v>
      </c>
      <c r="N403" s="160"/>
      <c r="O403" s="160"/>
      <c r="P403" s="160">
        <f>Arkusz8!A14</f>
        <v>105</v>
      </c>
      <c r="Q403" s="160"/>
      <c r="R403" s="160"/>
      <c r="S403" s="160">
        <f>Arkusz8!A13</f>
        <v>80</v>
      </c>
      <c r="T403" s="160"/>
      <c r="U403" s="160"/>
      <c r="V403" s="160">
        <f>Arkusz8!A12</f>
        <v>109</v>
      </c>
      <c r="W403" s="160"/>
      <c r="X403" s="225"/>
    </row>
    <row r="404" spans="2:27" x14ac:dyDescent="0.35">
      <c r="B404" s="217" t="s">
        <v>7</v>
      </c>
      <c r="C404" s="218"/>
      <c r="D404" s="218"/>
      <c r="E404" s="218"/>
      <c r="F404" s="218"/>
      <c r="G404" s="218"/>
      <c r="H404" s="218"/>
      <c r="I404" s="218"/>
      <c r="J404" s="111">
        <f>Arkusz8!A21</f>
        <v>57</v>
      </c>
      <c r="K404" s="111"/>
      <c r="L404" s="111"/>
      <c r="M404" s="111">
        <f>Arkusz8!A20</f>
        <v>51</v>
      </c>
      <c r="N404" s="111"/>
      <c r="O404" s="111"/>
      <c r="P404" s="111">
        <f>Arkusz8!A19</f>
        <v>54</v>
      </c>
      <c r="Q404" s="111"/>
      <c r="R404" s="111"/>
      <c r="S404" s="111">
        <f>Arkusz8!A18</f>
        <v>67</v>
      </c>
      <c r="T404" s="111"/>
      <c r="U404" s="111"/>
      <c r="V404" s="111">
        <f>Arkusz8!A17</f>
        <v>65</v>
      </c>
      <c r="W404" s="111"/>
      <c r="X404" s="162"/>
    </row>
    <row r="405" spans="2:27" ht="15" thickBot="1" x14ac:dyDescent="0.4">
      <c r="B405" s="258" t="s">
        <v>92</v>
      </c>
      <c r="C405" s="259"/>
      <c r="D405" s="259"/>
      <c r="E405" s="259"/>
      <c r="F405" s="259"/>
      <c r="G405" s="259"/>
      <c r="H405" s="259"/>
      <c r="I405" s="259"/>
      <c r="J405" s="227">
        <f>Arkusz8!A26</f>
        <v>1</v>
      </c>
      <c r="K405" s="227"/>
      <c r="L405" s="227"/>
      <c r="M405" s="227">
        <f>Arkusz8!A25</f>
        <v>1</v>
      </c>
      <c r="N405" s="227"/>
      <c r="O405" s="227"/>
      <c r="P405" s="227">
        <f>Arkusz8!A24</f>
        <v>1</v>
      </c>
      <c r="Q405" s="227"/>
      <c r="R405" s="227"/>
      <c r="S405" s="227">
        <f>Arkusz8!A23</f>
        <v>1</v>
      </c>
      <c r="T405" s="227"/>
      <c r="U405" s="227"/>
      <c r="V405" s="222">
        <f>Arkusz8!A22</f>
        <v>1</v>
      </c>
      <c r="W405" s="222"/>
      <c r="X405" s="223"/>
    </row>
    <row r="406" spans="2:27" ht="15" thickBot="1" x14ac:dyDescent="0.4">
      <c r="B406" s="229" t="s">
        <v>93</v>
      </c>
      <c r="C406" s="230"/>
      <c r="D406" s="230"/>
      <c r="E406" s="230"/>
      <c r="F406" s="230"/>
      <c r="G406" s="230"/>
      <c r="H406" s="230"/>
      <c r="I406" s="230"/>
      <c r="J406" s="228">
        <f>SUM(J401,J402,J405)</f>
        <v>6768</v>
      </c>
      <c r="K406" s="228"/>
      <c r="L406" s="228"/>
      <c r="M406" s="228">
        <f>SUM(M401,M402,M405)</f>
        <v>6747</v>
      </c>
      <c r="N406" s="228"/>
      <c r="O406" s="228"/>
      <c r="P406" s="228">
        <f>SUM(P401,P402,P405)</f>
        <v>6688</v>
      </c>
      <c r="Q406" s="228"/>
      <c r="R406" s="228"/>
      <c r="S406" s="228">
        <f>SUM(S401,S402,S405)</f>
        <v>6670</v>
      </c>
      <c r="T406" s="228"/>
      <c r="U406" s="228"/>
      <c r="V406" s="228">
        <f>SUM(V401,V402,V405)</f>
        <v>6644</v>
      </c>
      <c r="W406" s="228"/>
      <c r="X406" s="253"/>
    </row>
    <row r="407" spans="2:27" x14ac:dyDescent="0.35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 spans="2:27" x14ac:dyDescent="0.35">
      <c r="B408" s="22"/>
      <c r="C408" s="22"/>
      <c r="D408" s="22"/>
      <c r="E408" s="22"/>
      <c r="F408" s="22"/>
      <c r="G408" s="22"/>
      <c r="H408" s="22"/>
      <c r="I408" s="2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 spans="2:27" x14ac:dyDescent="0.35">
      <c r="B409" s="22"/>
      <c r="C409" s="22"/>
      <c r="D409" s="22"/>
      <c r="E409" s="22"/>
      <c r="F409" s="22"/>
      <c r="G409" s="22"/>
      <c r="H409" s="22"/>
      <c r="I409" s="2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 spans="2:27" x14ac:dyDescent="0.35">
      <c r="B410" s="22"/>
      <c r="C410" s="22"/>
      <c r="D410" s="22"/>
      <c r="E410" s="22"/>
      <c r="F410" s="22"/>
      <c r="G410" s="22"/>
      <c r="H410" s="22"/>
      <c r="I410" s="2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11" spans="2:27" x14ac:dyDescent="0.35">
      <c r="B411" s="22"/>
      <c r="C411" s="22"/>
      <c r="D411" s="22"/>
      <c r="E411" s="22"/>
      <c r="F411" s="22"/>
      <c r="G411" s="22"/>
      <c r="H411" s="22"/>
      <c r="I411" s="2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</row>
    <row r="412" spans="2:27" x14ac:dyDescent="0.35">
      <c r="B412" s="22"/>
      <c r="C412" s="22"/>
      <c r="D412" s="22"/>
      <c r="E412" s="22"/>
      <c r="F412" s="22"/>
      <c r="G412" s="22"/>
      <c r="H412" s="22"/>
      <c r="I412" s="2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</row>
    <row r="427" spans="1:25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5" x14ac:dyDescent="0.35">
      <c r="A431" s="169" t="s">
        <v>178</v>
      </c>
      <c r="B431" s="170"/>
      <c r="C431" s="170"/>
      <c r="D431" s="170"/>
      <c r="E431" s="170"/>
      <c r="F431" s="170"/>
      <c r="G431" s="170"/>
      <c r="H431" s="170"/>
      <c r="I431" s="170"/>
      <c r="J431" s="170"/>
      <c r="K431" s="170"/>
      <c r="L431" s="170"/>
      <c r="M431" s="170"/>
      <c r="N431" s="170"/>
      <c r="O431" s="170"/>
      <c r="P431" s="170"/>
      <c r="Q431" s="170"/>
      <c r="R431" s="170"/>
      <c r="S431" s="170"/>
      <c r="T431" s="170"/>
      <c r="U431" s="170"/>
      <c r="V431" s="170"/>
      <c r="W431" s="170"/>
      <c r="X431" s="170"/>
      <c r="Y431" s="170"/>
    </row>
    <row r="432" spans="1:25" s="52" customFormat="1" x14ac:dyDescent="0.35">
      <c r="A432" s="169"/>
      <c r="B432" s="170"/>
      <c r="C432" s="170"/>
      <c r="D432" s="170"/>
      <c r="E432" s="170"/>
      <c r="F432" s="170"/>
      <c r="G432" s="170"/>
      <c r="H432" s="170"/>
      <c r="I432" s="170"/>
      <c r="J432" s="170"/>
      <c r="K432" s="170"/>
      <c r="L432" s="170"/>
      <c r="M432" s="170"/>
      <c r="N432" s="170"/>
      <c r="O432" s="170"/>
      <c r="P432" s="170"/>
      <c r="Q432" s="170"/>
      <c r="R432" s="170"/>
      <c r="S432" s="170"/>
      <c r="T432" s="170"/>
      <c r="U432" s="170"/>
      <c r="V432" s="170"/>
      <c r="W432" s="170"/>
      <c r="X432" s="170"/>
      <c r="Y432" s="170"/>
    </row>
    <row r="433" spans="1:25" s="52" customFormat="1" x14ac:dyDescent="0.35">
      <c r="A433" s="169"/>
      <c r="B433" s="170"/>
      <c r="C433" s="170"/>
      <c r="D433" s="170"/>
      <c r="E433" s="170"/>
      <c r="F433" s="170"/>
      <c r="G433" s="170"/>
      <c r="H433" s="170"/>
      <c r="I433" s="170"/>
      <c r="J433" s="170"/>
      <c r="K433" s="170"/>
      <c r="L433" s="170"/>
      <c r="M433" s="170"/>
      <c r="N433" s="170"/>
      <c r="O433" s="170"/>
      <c r="P433" s="170"/>
      <c r="Q433" s="170"/>
      <c r="R433" s="170"/>
      <c r="S433" s="170"/>
      <c r="T433" s="170"/>
      <c r="U433" s="170"/>
      <c r="V433" s="170"/>
      <c r="W433" s="170"/>
      <c r="X433" s="170"/>
      <c r="Y433" s="170"/>
    </row>
    <row r="434" spans="1:25" s="52" customFormat="1" x14ac:dyDescent="0.35">
      <c r="A434" s="169"/>
      <c r="B434" s="170"/>
      <c r="C434" s="170"/>
      <c r="D434" s="170"/>
      <c r="E434" s="170"/>
      <c r="F434" s="170"/>
      <c r="G434" s="170"/>
      <c r="H434" s="170"/>
      <c r="I434" s="170"/>
      <c r="J434" s="170"/>
      <c r="K434" s="170"/>
      <c r="L434" s="170"/>
      <c r="M434" s="170"/>
      <c r="N434" s="170"/>
      <c r="O434" s="170"/>
      <c r="P434" s="170"/>
      <c r="Q434" s="170"/>
      <c r="R434" s="170"/>
      <c r="S434" s="170"/>
      <c r="T434" s="170"/>
      <c r="U434" s="170"/>
      <c r="V434" s="170"/>
      <c r="W434" s="170"/>
      <c r="X434" s="170"/>
      <c r="Y434" s="170"/>
    </row>
    <row r="435" spans="1:25" s="52" customFormat="1" x14ac:dyDescent="0.35">
      <c r="A435" s="169"/>
      <c r="B435" s="170"/>
      <c r="C435" s="170"/>
      <c r="D435" s="170"/>
      <c r="E435" s="170"/>
      <c r="F435" s="170"/>
      <c r="G435" s="170"/>
      <c r="H435" s="170"/>
      <c r="I435" s="170"/>
      <c r="J435" s="170"/>
      <c r="K435" s="170"/>
      <c r="L435" s="170"/>
      <c r="M435" s="170"/>
      <c r="N435" s="170"/>
      <c r="O435" s="170"/>
      <c r="P435" s="170"/>
      <c r="Q435" s="170"/>
      <c r="R435" s="170"/>
      <c r="S435" s="170"/>
      <c r="T435" s="170"/>
      <c r="U435" s="170"/>
      <c r="V435" s="170"/>
      <c r="W435" s="170"/>
      <c r="X435" s="170"/>
      <c r="Y435" s="170"/>
    </row>
    <row r="436" spans="1:25" s="52" customFormat="1" x14ac:dyDescent="0.35">
      <c r="A436" s="169"/>
      <c r="B436" s="170"/>
      <c r="C436" s="170"/>
      <c r="D436" s="170"/>
      <c r="E436" s="170"/>
      <c r="F436" s="170"/>
      <c r="G436" s="170"/>
      <c r="H436" s="170"/>
      <c r="I436" s="170"/>
      <c r="J436" s="170"/>
      <c r="K436" s="170"/>
      <c r="L436" s="170"/>
      <c r="M436" s="170"/>
      <c r="N436" s="170"/>
      <c r="O436" s="170"/>
      <c r="P436" s="170"/>
      <c r="Q436" s="170"/>
      <c r="R436" s="170"/>
      <c r="S436" s="170"/>
      <c r="T436" s="170"/>
      <c r="U436" s="170"/>
      <c r="V436" s="170"/>
      <c r="W436" s="170"/>
      <c r="X436" s="170"/>
      <c r="Y436" s="170"/>
    </row>
    <row r="437" spans="1:25" s="52" customFormat="1" x14ac:dyDescent="0.35">
      <c r="A437" s="169"/>
      <c r="B437" s="170"/>
      <c r="C437" s="170"/>
      <c r="D437" s="170"/>
      <c r="E437" s="170"/>
      <c r="F437" s="170"/>
      <c r="G437" s="170"/>
      <c r="H437" s="170"/>
      <c r="I437" s="170"/>
      <c r="J437" s="170"/>
      <c r="K437" s="170"/>
      <c r="L437" s="170"/>
      <c r="M437" s="170"/>
      <c r="N437" s="170"/>
      <c r="O437" s="170"/>
      <c r="P437" s="170"/>
      <c r="Q437" s="170"/>
      <c r="R437" s="170"/>
      <c r="S437" s="170"/>
      <c r="T437" s="170"/>
      <c r="U437" s="170"/>
      <c r="V437" s="170"/>
      <c r="W437" s="170"/>
      <c r="X437" s="170"/>
      <c r="Y437" s="170"/>
    </row>
    <row r="438" spans="1:25" s="52" customFormat="1" x14ac:dyDescent="0.35">
      <c r="A438" s="169"/>
      <c r="B438" s="170"/>
      <c r="C438" s="170"/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70"/>
      <c r="Q438" s="170"/>
      <c r="R438" s="170"/>
      <c r="S438" s="170"/>
      <c r="T438" s="170"/>
      <c r="U438" s="170"/>
      <c r="V438" s="170"/>
      <c r="W438" s="170"/>
      <c r="X438" s="170"/>
      <c r="Y438" s="170"/>
    </row>
    <row r="439" spans="1:25" s="52" customFormat="1" x14ac:dyDescent="0.35">
      <c r="A439" s="169"/>
      <c r="B439" s="170"/>
      <c r="C439" s="170"/>
      <c r="D439" s="170"/>
      <c r="E439" s="170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70"/>
    </row>
    <row r="440" spans="1:25" s="52" customFormat="1" x14ac:dyDescent="0.35">
      <c r="A440" s="169"/>
      <c r="B440" s="170"/>
      <c r="C440" s="170"/>
      <c r="D440" s="170"/>
      <c r="E440" s="170"/>
      <c r="F440" s="170"/>
      <c r="G440" s="170"/>
      <c r="H440" s="170"/>
      <c r="I440" s="170"/>
      <c r="J440" s="170"/>
      <c r="K440" s="170"/>
      <c r="L440" s="170"/>
      <c r="M440" s="170"/>
      <c r="N440" s="170"/>
      <c r="O440" s="170"/>
      <c r="P440" s="170"/>
      <c r="Q440" s="170"/>
      <c r="R440" s="170"/>
      <c r="S440" s="170"/>
      <c r="T440" s="170"/>
      <c r="U440" s="170"/>
      <c r="V440" s="170"/>
      <c r="W440" s="170"/>
      <c r="X440" s="170"/>
      <c r="Y440" s="170"/>
    </row>
    <row r="441" spans="1:25" s="52" customFormat="1" x14ac:dyDescent="0.35">
      <c r="A441" s="169"/>
      <c r="B441" s="170"/>
      <c r="C441" s="170"/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</row>
    <row r="442" spans="1:25" x14ac:dyDescent="0.35">
      <c r="A442" s="170"/>
      <c r="B442" s="170"/>
      <c r="C442" s="170"/>
      <c r="D442" s="170"/>
      <c r="E442" s="170"/>
      <c r="F442" s="170"/>
      <c r="G442" s="170"/>
      <c r="H442" s="170"/>
      <c r="I442" s="170"/>
      <c r="J442" s="170"/>
      <c r="K442" s="170"/>
      <c r="L442" s="170"/>
      <c r="M442" s="170"/>
      <c r="N442" s="170"/>
      <c r="O442" s="170"/>
      <c r="P442" s="170"/>
      <c r="Q442" s="170"/>
      <c r="R442" s="170"/>
      <c r="S442" s="170"/>
      <c r="T442" s="170"/>
      <c r="U442" s="170"/>
      <c r="V442" s="170"/>
      <c r="W442" s="170"/>
      <c r="X442" s="170"/>
      <c r="Y442" s="170"/>
    </row>
    <row r="443" spans="1:25" x14ac:dyDescent="0.35">
      <c r="A443" s="170"/>
      <c r="B443" s="170"/>
      <c r="C443" s="170"/>
      <c r="D443" s="170"/>
      <c r="E443" s="170"/>
      <c r="F443" s="170"/>
      <c r="G443" s="170"/>
      <c r="H443" s="170"/>
      <c r="I443" s="170"/>
      <c r="J443" s="170"/>
      <c r="K443" s="170"/>
      <c r="L443" s="170"/>
      <c r="M443" s="170"/>
      <c r="N443" s="170"/>
      <c r="O443" s="170"/>
      <c r="P443" s="170"/>
      <c r="Q443" s="170"/>
      <c r="R443" s="170"/>
      <c r="S443" s="170"/>
      <c r="T443" s="170"/>
      <c r="U443" s="170"/>
      <c r="V443" s="170"/>
      <c r="W443" s="170"/>
      <c r="X443" s="170"/>
      <c r="Y443" s="170"/>
    </row>
    <row r="444" spans="1:25" x14ac:dyDescent="0.35">
      <c r="A444" s="170"/>
      <c r="B444" s="170"/>
      <c r="C444" s="170"/>
      <c r="D444" s="170"/>
      <c r="E444" s="170"/>
      <c r="F444" s="170"/>
      <c r="G444" s="170"/>
      <c r="H444" s="170"/>
      <c r="I444" s="170"/>
      <c r="J444" s="170"/>
      <c r="K444" s="170"/>
      <c r="L444" s="170"/>
      <c r="M444" s="170"/>
      <c r="N444" s="170"/>
      <c r="O444" s="170"/>
      <c r="P444" s="170"/>
      <c r="Q444" s="170"/>
      <c r="R444" s="170"/>
      <c r="S444" s="170"/>
      <c r="T444" s="170"/>
      <c r="U444" s="170"/>
      <c r="V444" s="170"/>
      <c r="W444" s="170"/>
      <c r="X444" s="170"/>
      <c r="Y444" s="170"/>
    </row>
    <row r="445" spans="1:25" x14ac:dyDescent="0.35">
      <c r="A445" s="170"/>
      <c r="B445" s="170"/>
      <c r="C445" s="170"/>
      <c r="D445" s="170"/>
      <c r="E445" s="170"/>
      <c r="F445" s="170"/>
      <c r="G445" s="170"/>
      <c r="H445" s="170"/>
      <c r="I445" s="170"/>
      <c r="J445" s="170"/>
      <c r="K445" s="170"/>
      <c r="L445" s="170"/>
      <c r="M445" s="170"/>
      <c r="N445" s="170"/>
      <c r="O445" s="170"/>
      <c r="P445" s="170"/>
      <c r="Q445" s="170"/>
      <c r="R445" s="170"/>
      <c r="S445" s="170"/>
      <c r="T445" s="170"/>
      <c r="U445" s="170"/>
      <c r="V445" s="170"/>
      <c r="W445" s="170"/>
      <c r="X445" s="170"/>
      <c r="Y445" s="170"/>
    </row>
    <row r="446" spans="1:25" x14ac:dyDescent="0.35">
      <c r="A446" s="170"/>
      <c r="B446" s="170"/>
      <c r="C446" s="170"/>
      <c r="D446" s="170"/>
      <c r="E446" s="170"/>
      <c r="F446" s="170"/>
      <c r="G446" s="170"/>
      <c r="H446" s="170"/>
      <c r="I446" s="170"/>
      <c r="J446" s="170"/>
      <c r="K446" s="170"/>
      <c r="L446" s="170"/>
      <c r="M446" s="170"/>
      <c r="N446" s="170"/>
      <c r="O446" s="170"/>
      <c r="P446" s="170"/>
      <c r="Q446" s="170"/>
      <c r="R446" s="170"/>
      <c r="S446" s="170"/>
      <c r="T446" s="170"/>
      <c r="U446" s="170"/>
      <c r="V446" s="170"/>
      <c r="W446" s="170"/>
      <c r="X446" s="170"/>
      <c r="Y446" s="170"/>
    </row>
    <row r="447" spans="1:25" x14ac:dyDescent="0.35">
      <c r="A447" s="170"/>
      <c r="B447" s="170"/>
      <c r="C447" s="170"/>
      <c r="D447" s="170"/>
      <c r="E447" s="170"/>
      <c r="F447" s="170"/>
      <c r="G447" s="170"/>
      <c r="H447" s="170"/>
      <c r="I447" s="170"/>
      <c r="J447" s="170"/>
      <c r="K447" s="170"/>
      <c r="L447" s="170"/>
      <c r="M447" s="170"/>
      <c r="N447" s="170"/>
      <c r="O447" s="170"/>
      <c r="P447" s="170"/>
      <c r="Q447" s="170"/>
      <c r="R447" s="170"/>
      <c r="S447" s="170"/>
      <c r="T447" s="170"/>
      <c r="U447" s="170"/>
      <c r="V447" s="170"/>
      <c r="W447" s="170"/>
      <c r="X447" s="170"/>
      <c r="Y447" s="170"/>
    </row>
    <row r="450" spans="1:25" x14ac:dyDescent="0.35">
      <c r="A450" s="39" t="s">
        <v>48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R450" s="40"/>
      <c r="S450" s="40"/>
      <c r="T450" s="40"/>
    </row>
    <row r="451" spans="1:25" x14ac:dyDescent="0.35">
      <c r="P451" s="41"/>
      <c r="Q451" s="41"/>
      <c r="R451" s="40"/>
      <c r="S451" s="40"/>
      <c r="T451" s="40"/>
      <c r="U451" s="41"/>
    </row>
    <row r="452" spans="1:25" x14ac:dyDescent="0.35"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5" x14ac:dyDescent="0.35">
      <c r="A453" s="169" t="s">
        <v>179</v>
      </c>
      <c r="B453" s="170"/>
      <c r="C453" s="170"/>
      <c r="D453" s="170"/>
      <c r="E453" s="170"/>
      <c r="F453" s="170"/>
      <c r="G453" s="170"/>
      <c r="H453" s="170"/>
      <c r="I453" s="170"/>
      <c r="J453" s="170"/>
      <c r="K453" s="170"/>
      <c r="L453" s="170"/>
      <c r="M453" s="170"/>
      <c r="N453" s="170"/>
      <c r="O453" s="170"/>
      <c r="P453" s="170"/>
      <c r="Q453" s="170"/>
      <c r="R453" s="170"/>
      <c r="S453" s="170"/>
      <c r="T453" s="170"/>
      <c r="U453" s="170"/>
      <c r="V453" s="170"/>
      <c r="W453" s="170"/>
      <c r="X453" s="170"/>
      <c r="Y453" s="170"/>
    </row>
    <row r="454" spans="1:25" x14ac:dyDescent="0.35">
      <c r="A454" s="170"/>
      <c r="B454" s="170"/>
      <c r="C454" s="170"/>
      <c r="D454" s="170"/>
      <c r="E454" s="170"/>
      <c r="F454" s="170"/>
      <c r="G454" s="170"/>
      <c r="H454" s="170"/>
      <c r="I454" s="170"/>
      <c r="J454" s="170"/>
      <c r="K454" s="170"/>
      <c r="L454" s="170"/>
      <c r="M454" s="170"/>
      <c r="N454" s="170"/>
      <c r="O454" s="170"/>
      <c r="P454" s="170"/>
      <c r="Q454" s="170"/>
      <c r="R454" s="170"/>
      <c r="S454" s="170"/>
      <c r="T454" s="170"/>
      <c r="U454" s="170"/>
      <c r="V454" s="170"/>
      <c r="W454" s="170"/>
      <c r="X454" s="170"/>
      <c r="Y454" s="170"/>
    </row>
    <row r="455" spans="1:25" x14ac:dyDescent="0.35">
      <c r="A455" s="170"/>
      <c r="B455" s="170"/>
      <c r="C455" s="170"/>
      <c r="D455" s="170"/>
      <c r="E455" s="170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70"/>
      <c r="Q455" s="170"/>
      <c r="R455" s="170"/>
      <c r="S455" s="170"/>
      <c r="T455" s="170"/>
      <c r="U455" s="170"/>
      <c r="V455" s="170"/>
      <c r="W455" s="170"/>
      <c r="X455" s="170"/>
      <c r="Y455" s="170"/>
    </row>
    <row r="456" spans="1:25" x14ac:dyDescent="0.35">
      <c r="A456" s="170"/>
      <c r="B456" s="170"/>
      <c r="C456" s="170"/>
      <c r="D456" s="170"/>
      <c r="E456" s="170"/>
      <c r="F456" s="170"/>
      <c r="G456" s="170"/>
      <c r="H456" s="170"/>
      <c r="I456" s="170"/>
      <c r="J456" s="170"/>
      <c r="K456" s="170"/>
      <c r="L456" s="170"/>
      <c r="M456" s="170"/>
      <c r="N456" s="170"/>
      <c r="O456" s="170"/>
      <c r="P456" s="170"/>
      <c r="Q456" s="170"/>
      <c r="R456" s="170"/>
      <c r="S456" s="170"/>
      <c r="T456" s="170"/>
      <c r="U456" s="170"/>
      <c r="V456" s="170"/>
      <c r="W456" s="170"/>
      <c r="X456" s="170"/>
      <c r="Y456" s="170"/>
    </row>
    <row r="457" spans="1:25" x14ac:dyDescent="0.35">
      <c r="A457" s="170"/>
      <c r="B457" s="170"/>
      <c r="C457" s="170"/>
      <c r="D457" s="170"/>
      <c r="E457" s="170"/>
      <c r="F457" s="170"/>
      <c r="G457" s="170"/>
      <c r="H457" s="170"/>
      <c r="I457" s="170"/>
      <c r="J457" s="170"/>
      <c r="K457" s="170"/>
      <c r="L457" s="170"/>
      <c r="M457" s="170"/>
      <c r="N457" s="170"/>
      <c r="O457" s="170"/>
      <c r="P457" s="170"/>
      <c r="Q457" s="170"/>
      <c r="R457" s="170"/>
      <c r="S457" s="170"/>
      <c r="T457" s="170"/>
      <c r="U457" s="170"/>
      <c r="V457" s="170"/>
      <c r="W457" s="170"/>
      <c r="X457" s="170"/>
      <c r="Y457" s="170"/>
    </row>
    <row r="458" spans="1:25" x14ac:dyDescent="0.35">
      <c r="A458" s="170"/>
      <c r="B458" s="170"/>
      <c r="C458" s="170"/>
      <c r="D458" s="170"/>
      <c r="E458" s="170"/>
      <c r="F458" s="170"/>
      <c r="G458" s="170"/>
      <c r="H458" s="170"/>
      <c r="I458" s="170"/>
      <c r="J458" s="170"/>
      <c r="K458" s="170"/>
      <c r="L458" s="170"/>
      <c r="M458" s="170"/>
      <c r="N458" s="170"/>
      <c r="O458" s="170"/>
      <c r="P458" s="170"/>
      <c r="Q458" s="170"/>
      <c r="R458" s="170"/>
      <c r="S458" s="170"/>
      <c r="T458" s="170"/>
      <c r="U458" s="170"/>
      <c r="V458" s="170"/>
      <c r="W458" s="170"/>
      <c r="X458" s="170"/>
      <c r="Y458" s="170"/>
    </row>
    <row r="459" spans="1:25" x14ac:dyDescent="0.35">
      <c r="A459" s="170"/>
      <c r="B459" s="170"/>
      <c r="C459" s="170"/>
      <c r="D459" s="170"/>
      <c r="E459" s="170"/>
      <c r="F459" s="170"/>
      <c r="G459" s="170"/>
      <c r="H459" s="170"/>
      <c r="I459" s="170"/>
      <c r="J459" s="170"/>
      <c r="K459" s="170"/>
      <c r="L459" s="170"/>
      <c r="M459" s="170"/>
      <c r="N459" s="170"/>
      <c r="O459" s="170"/>
      <c r="P459" s="170"/>
      <c r="Q459" s="170"/>
      <c r="R459" s="170"/>
      <c r="S459" s="170"/>
      <c r="T459" s="170"/>
      <c r="U459" s="170"/>
      <c r="V459" s="170"/>
      <c r="W459" s="170"/>
      <c r="X459" s="170"/>
      <c r="Y459" s="170"/>
    </row>
    <row r="460" spans="1:25" x14ac:dyDescent="0.35">
      <c r="A460" s="170"/>
      <c r="B460" s="170"/>
      <c r="C460" s="170"/>
      <c r="D460" s="170"/>
      <c r="E460" s="170"/>
      <c r="F460" s="170"/>
      <c r="G460" s="170"/>
      <c r="H460" s="170"/>
      <c r="I460" s="170"/>
      <c r="J460" s="170"/>
      <c r="K460" s="170"/>
      <c r="L460" s="170"/>
      <c r="M460" s="170"/>
      <c r="N460" s="170"/>
      <c r="O460" s="170"/>
      <c r="P460" s="170"/>
      <c r="Q460" s="170"/>
      <c r="R460" s="170"/>
      <c r="S460" s="170"/>
      <c r="T460" s="170"/>
      <c r="U460" s="170"/>
      <c r="V460" s="170"/>
      <c r="W460" s="170"/>
      <c r="X460" s="170"/>
      <c r="Y460" s="170"/>
    </row>
    <row r="461" spans="1:25" x14ac:dyDescent="0.35">
      <c r="A461" s="170"/>
      <c r="B461" s="170"/>
      <c r="C461" s="170"/>
      <c r="D461" s="170"/>
      <c r="E461" s="170"/>
      <c r="F461" s="170"/>
      <c r="G461" s="170"/>
      <c r="H461" s="170"/>
      <c r="I461" s="170"/>
      <c r="J461" s="170"/>
      <c r="K461" s="170"/>
      <c r="L461" s="170"/>
      <c r="M461" s="170"/>
      <c r="N461" s="170"/>
      <c r="O461" s="170"/>
      <c r="P461" s="170"/>
      <c r="Q461" s="170"/>
      <c r="R461" s="170"/>
      <c r="S461" s="170"/>
      <c r="T461" s="170"/>
      <c r="U461" s="170"/>
      <c r="V461" s="170"/>
      <c r="W461" s="170"/>
      <c r="X461" s="170"/>
      <c r="Y461" s="170"/>
    </row>
    <row r="462" spans="1:25" x14ac:dyDescent="0.35">
      <c r="A462" s="170"/>
      <c r="B462" s="170"/>
      <c r="C462" s="170"/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70"/>
      <c r="O462" s="170"/>
      <c r="P462" s="170"/>
      <c r="Q462" s="170"/>
      <c r="R462" s="170"/>
      <c r="S462" s="170"/>
      <c r="T462" s="170"/>
      <c r="U462" s="170"/>
      <c r="V462" s="170"/>
      <c r="W462" s="170"/>
      <c r="X462" s="170"/>
      <c r="Y462" s="170"/>
    </row>
    <row r="463" spans="1:25" x14ac:dyDescent="0.35">
      <c r="A463" s="170"/>
      <c r="B463" s="170"/>
      <c r="C463" s="170"/>
      <c r="D463" s="170"/>
      <c r="E463" s="170"/>
      <c r="F463" s="170"/>
      <c r="G463" s="170"/>
      <c r="H463" s="170"/>
      <c r="I463" s="170"/>
      <c r="J463" s="170"/>
      <c r="K463" s="170"/>
      <c r="L463" s="170"/>
      <c r="M463" s="170"/>
      <c r="N463" s="170"/>
      <c r="O463" s="170"/>
      <c r="P463" s="170"/>
      <c r="Q463" s="170"/>
      <c r="R463" s="170"/>
      <c r="S463" s="170"/>
      <c r="T463" s="170"/>
      <c r="U463" s="170"/>
      <c r="V463" s="170"/>
      <c r="W463" s="170"/>
      <c r="X463" s="170"/>
      <c r="Y463" s="170"/>
    </row>
    <row r="464" spans="1:25" x14ac:dyDescent="0.35">
      <c r="A464" s="170"/>
      <c r="B464" s="170"/>
      <c r="C464" s="170"/>
      <c r="D464" s="170"/>
      <c r="E464" s="170"/>
      <c r="F464" s="170"/>
      <c r="G464" s="170"/>
      <c r="H464" s="170"/>
      <c r="I464" s="170"/>
      <c r="J464" s="170"/>
      <c r="K464" s="170"/>
      <c r="L464" s="170"/>
      <c r="M464" s="170"/>
      <c r="N464" s="170"/>
      <c r="O464" s="170"/>
      <c r="P464" s="170"/>
      <c r="Q464" s="170"/>
      <c r="R464" s="170"/>
      <c r="S464" s="170"/>
      <c r="T464" s="170"/>
      <c r="U464" s="170"/>
      <c r="V464" s="170"/>
      <c r="W464" s="170"/>
      <c r="X464" s="170"/>
      <c r="Y464" s="170"/>
    </row>
    <row r="465" spans="1:25" x14ac:dyDescent="0.35">
      <c r="A465" s="170"/>
      <c r="B465" s="170"/>
      <c r="C465" s="170"/>
      <c r="D465" s="170"/>
      <c r="E465" s="170"/>
      <c r="F465" s="170"/>
      <c r="G465" s="170"/>
      <c r="H465" s="170"/>
      <c r="I465" s="170"/>
      <c r="J465" s="170"/>
      <c r="K465" s="170"/>
      <c r="L465" s="170"/>
      <c r="M465" s="170"/>
      <c r="N465" s="170"/>
      <c r="O465" s="170"/>
      <c r="P465" s="170"/>
      <c r="Q465" s="170"/>
      <c r="R465" s="170"/>
      <c r="S465" s="170"/>
      <c r="T465" s="170"/>
      <c r="U465" s="170"/>
      <c r="V465" s="170"/>
      <c r="W465" s="170"/>
      <c r="X465" s="170"/>
      <c r="Y465" s="170"/>
    </row>
    <row r="466" spans="1:25" x14ac:dyDescent="0.35">
      <c r="A466" s="170"/>
      <c r="B466" s="170"/>
      <c r="C466" s="170"/>
      <c r="D466" s="170"/>
      <c r="E466" s="170"/>
      <c r="F466" s="170"/>
      <c r="G466" s="170"/>
      <c r="H466" s="170"/>
      <c r="I466" s="170"/>
      <c r="J466" s="170"/>
      <c r="K466" s="170"/>
      <c r="L466" s="170"/>
      <c r="M466" s="170"/>
      <c r="N466" s="170"/>
      <c r="O466" s="170"/>
      <c r="P466" s="170"/>
      <c r="Q466" s="170"/>
      <c r="R466" s="170"/>
      <c r="S466" s="170"/>
      <c r="T466" s="170"/>
      <c r="U466" s="170"/>
      <c r="V466" s="170"/>
      <c r="W466" s="170"/>
      <c r="X466" s="170"/>
      <c r="Y466" s="170"/>
    </row>
    <row r="467" spans="1:25" x14ac:dyDescent="0.35">
      <c r="A467" s="170"/>
      <c r="B467" s="170"/>
      <c r="C467" s="170"/>
      <c r="D467" s="170"/>
      <c r="E467" s="170"/>
      <c r="F467" s="170"/>
      <c r="G467" s="170"/>
      <c r="H467" s="170"/>
      <c r="I467" s="170"/>
      <c r="J467" s="170"/>
      <c r="K467" s="170"/>
      <c r="L467" s="170"/>
      <c r="M467" s="170"/>
      <c r="N467" s="170"/>
      <c r="O467" s="170"/>
      <c r="P467" s="170"/>
      <c r="Q467" s="170"/>
      <c r="R467" s="170"/>
      <c r="S467" s="170"/>
      <c r="T467" s="170"/>
      <c r="U467" s="170"/>
      <c r="V467" s="170"/>
      <c r="W467" s="170"/>
      <c r="X467" s="170"/>
      <c r="Y467" s="170"/>
    </row>
    <row r="468" spans="1:25" x14ac:dyDescent="0.35">
      <c r="A468" s="170"/>
      <c r="B468" s="170"/>
      <c r="C468" s="170"/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70"/>
      <c r="O468" s="170"/>
      <c r="P468" s="170"/>
      <c r="Q468" s="170"/>
      <c r="R468" s="170"/>
      <c r="S468" s="170"/>
      <c r="T468" s="170"/>
      <c r="U468" s="170"/>
      <c r="V468" s="170"/>
      <c r="W468" s="170"/>
      <c r="X468" s="170"/>
      <c r="Y468" s="170"/>
    </row>
    <row r="469" spans="1:25" s="52" customFormat="1" x14ac:dyDescent="0.35">
      <c r="A469" s="170"/>
      <c r="B469" s="170"/>
      <c r="C469" s="170"/>
      <c r="D469" s="170"/>
      <c r="E469" s="170"/>
      <c r="F469" s="170"/>
      <c r="G469" s="170"/>
      <c r="H469" s="170"/>
      <c r="I469" s="170"/>
      <c r="J469" s="170"/>
      <c r="K469" s="170"/>
      <c r="L469" s="170"/>
      <c r="M469" s="170"/>
      <c r="N469" s="170"/>
      <c r="O469" s="170"/>
      <c r="P469" s="170"/>
      <c r="Q469" s="170"/>
      <c r="R469" s="170"/>
      <c r="S469" s="170"/>
      <c r="T469" s="170"/>
      <c r="U469" s="170"/>
      <c r="V469" s="170"/>
      <c r="W469" s="170"/>
      <c r="X469" s="170"/>
      <c r="Y469" s="170"/>
    </row>
    <row r="470" spans="1:25" s="52" customFormat="1" x14ac:dyDescent="0.35">
      <c r="A470" s="170"/>
      <c r="B470" s="170"/>
      <c r="C470" s="170"/>
      <c r="D470" s="170"/>
      <c r="E470" s="170"/>
      <c r="F470" s="170"/>
      <c r="G470" s="170"/>
      <c r="H470" s="170"/>
      <c r="I470" s="170"/>
      <c r="J470" s="170"/>
      <c r="K470" s="170"/>
      <c r="L470" s="170"/>
      <c r="M470" s="170"/>
      <c r="N470" s="170"/>
      <c r="O470" s="170"/>
      <c r="P470" s="170"/>
      <c r="Q470" s="170"/>
      <c r="R470" s="170"/>
      <c r="S470" s="170"/>
      <c r="T470" s="170"/>
      <c r="U470" s="170"/>
      <c r="V470" s="170"/>
      <c r="W470" s="170"/>
      <c r="X470" s="170"/>
      <c r="Y470" s="170"/>
    </row>
    <row r="471" spans="1:25" s="52" customFormat="1" x14ac:dyDescent="0.35">
      <c r="A471" s="170"/>
      <c r="B471" s="170"/>
      <c r="C471" s="170"/>
      <c r="D471" s="170"/>
      <c r="E471" s="170"/>
      <c r="F471" s="170"/>
      <c r="G471" s="170"/>
      <c r="H471" s="170"/>
      <c r="I471" s="170"/>
      <c r="J471" s="170"/>
      <c r="K471" s="170"/>
      <c r="L471" s="170"/>
      <c r="M471" s="170"/>
      <c r="N471" s="170"/>
      <c r="O471" s="170"/>
      <c r="P471" s="170"/>
      <c r="Q471" s="170"/>
      <c r="R471" s="170"/>
      <c r="S471" s="170"/>
      <c r="T471" s="170"/>
      <c r="U471" s="170"/>
      <c r="V471" s="170"/>
      <c r="W471" s="170"/>
      <c r="X471" s="170"/>
      <c r="Y471" s="170"/>
    </row>
    <row r="472" spans="1:25" s="52" customFormat="1" x14ac:dyDescent="0.35">
      <c r="A472" s="170"/>
      <c r="B472" s="170"/>
      <c r="C472" s="170"/>
      <c r="D472" s="170"/>
      <c r="E472" s="170"/>
      <c r="F472" s="170"/>
      <c r="G472" s="170"/>
      <c r="H472" s="170"/>
      <c r="I472" s="170"/>
      <c r="J472" s="170"/>
      <c r="K472" s="170"/>
      <c r="L472" s="170"/>
      <c r="M472" s="170"/>
      <c r="N472" s="170"/>
      <c r="O472" s="170"/>
      <c r="P472" s="170"/>
      <c r="Q472" s="170"/>
      <c r="R472" s="170"/>
      <c r="S472" s="170"/>
      <c r="T472" s="170"/>
      <c r="U472" s="170"/>
      <c r="V472" s="170"/>
      <c r="W472" s="170"/>
      <c r="X472" s="170"/>
      <c r="Y472" s="170"/>
    </row>
    <row r="473" spans="1:25" s="52" customFormat="1" x14ac:dyDescent="0.35">
      <c r="A473" s="170"/>
      <c r="B473" s="170"/>
      <c r="C473" s="170"/>
      <c r="D473" s="170"/>
      <c r="E473" s="170"/>
      <c r="F473" s="170"/>
      <c r="G473" s="170"/>
      <c r="H473" s="170"/>
      <c r="I473" s="170"/>
      <c r="J473" s="170"/>
      <c r="K473" s="170"/>
      <c r="L473" s="170"/>
      <c r="M473" s="170"/>
      <c r="N473" s="170"/>
      <c r="O473" s="170"/>
      <c r="P473" s="170"/>
      <c r="Q473" s="170"/>
      <c r="R473" s="170"/>
      <c r="S473" s="170"/>
      <c r="T473" s="170"/>
      <c r="U473" s="170"/>
      <c r="V473" s="170"/>
      <c r="W473" s="170"/>
      <c r="X473" s="170"/>
      <c r="Y473" s="170"/>
    </row>
    <row r="474" spans="1:25" s="52" customFormat="1" x14ac:dyDescent="0.35">
      <c r="A474" s="170"/>
      <c r="B474" s="170"/>
      <c r="C474" s="170"/>
      <c r="D474" s="170"/>
      <c r="E474" s="170"/>
      <c r="F474" s="170"/>
      <c r="G474" s="170"/>
      <c r="H474" s="170"/>
      <c r="I474" s="170"/>
      <c r="J474" s="170"/>
      <c r="K474" s="170"/>
      <c r="L474" s="170"/>
      <c r="M474" s="170"/>
      <c r="N474" s="170"/>
      <c r="O474" s="170"/>
      <c r="P474" s="170"/>
      <c r="Q474" s="170"/>
      <c r="R474" s="170"/>
      <c r="S474" s="170"/>
      <c r="T474" s="170"/>
      <c r="U474" s="170"/>
      <c r="V474" s="170"/>
      <c r="W474" s="170"/>
      <c r="X474" s="170"/>
      <c r="Y474" s="170"/>
    </row>
    <row r="475" spans="1:25" s="52" customFormat="1" x14ac:dyDescent="0.35">
      <c r="A475" s="170"/>
      <c r="B475" s="170"/>
      <c r="C475" s="170"/>
      <c r="D475" s="170"/>
      <c r="E475" s="170"/>
      <c r="F475" s="170"/>
      <c r="G475" s="170"/>
      <c r="H475" s="170"/>
      <c r="I475" s="170"/>
      <c r="J475" s="170"/>
      <c r="K475" s="170"/>
      <c r="L475" s="170"/>
      <c r="M475" s="170"/>
      <c r="N475" s="170"/>
      <c r="O475" s="170"/>
      <c r="P475" s="170"/>
      <c r="Q475" s="170"/>
      <c r="R475" s="170"/>
      <c r="S475" s="170"/>
      <c r="T475" s="170"/>
      <c r="U475" s="170"/>
      <c r="V475" s="170"/>
      <c r="W475" s="170"/>
      <c r="X475" s="170"/>
      <c r="Y475" s="170"/>
    </row>
    <row r="476" spans="1:25" s="52" customFormat="1" x14ac:dyDescent="0.35">
      <c r="A476" s="170"/>
      <c r="B476" s="170"/>
      <c r="C476" s="170"/>
      <c r="D476" s="170"/>
      <c r="E476" s="170"/>
      <c r="F476" s="170"/>
      <c r="G476" s="170"/>
      <c r="H476" s="170"/>
      <c r="I476" s="170"/>
      <c r="J476" s="170"/>
      <c r="K476" s="170"/>
      <c r="L476" s="170"/>
      <c r="M476" s="170"/>
      <c r="N476" s="170"/>
      <c r="O476" s="170"/>
      <c r="P476" s="170"/>
      <c r="Q476" s="170"/>
      <c r="R476" s="170"/>
      <c r="S476" s="170"/>
      <c r="T476" s="170"/>
      <c r="U476" s="170"/>
      <c r="V476" s="170"/>
      <c r="W476" s="170"/>
      <c r="X476" s="170"/>
      <c r="Y476" s="170"/>
    </row>
    <row r="477" spans="1:25" s="52" customFormat="1" x14ac:dyDescent="0.35">
      <c r="A477" s="170"/>
      <c r="B477" s="170"/>
      <c r="C477" s="170"/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70"/>
      <c r="Q477" s="170"/>
      <c r="R477" s="170"/>
      <c r="S477" s="170"/>
      <c r="T477" s="170"/>
      <c r="U477" s="170"/>
      <c r="V477" s="170"/>
      <c r="W477" s="170"/>
      <c r="X477" s="170"/>
      <c r="Y477" s="170"/>
    </row>
    <row r="478" spans="1:25" x14ac:dyDescent="0.35">
      <c r="A478" s="170"/>
      <c r="B478" s="170"/>
      <c r="C478" s="170"/>
      <c r="D478" s="170"/>
      <c r="E478" s="170"/>
      <c r="F478" s="170"/>
      <c r="G478" s="170"/>
      <c r="H478" s="170"/>
      <c r="I478" s="170"/>
      <c r="J478" s="170"/>
      <c r="K478" s="170"/>
      <c r="L478" s="170"/>
      <c r="M478" s="170"/>
      <c r="N478" s="170"/>
      <c r="O478" s="170"/>
      <c r="P478" s="170"/>
      <c r="Q478" s="170"/>
      <c r="R478" s="170"/>
      <c r="S478" s="170"/>
      <c r="T478" s="170"/>
      <c r="U478" s="170"/>
      <c r="V478" s="170"/>
      <c r="W478" s="170"/>
      <c r="X478" s="170"/>
      <c r="Y478" s="170"/>
    </row>
    <row r="479" spans="1:25" x14ac:dyDescent="0.35">
      <c r="A479" s="170"/>
      <c r="B479" s="170"/>
      <c r="C479" s="170"/>
      <c r="D479" s="170"/>
      <c r="E479" s="170"/>
      <c r="F479" s="170"/>
      <c r="G479" s="170"/>
      <c r="H479" s="170"/>
      <c r="I479" s="170"/>
      <c r="J479" s="170"/>
      <c r="K479" s="170"/>
      <c r="L479" s="170"/>
      <c r="M479" s="170"/>
      <c r="N479" s="170"/>
      <c r="O479" s="170"/>
      <c r="P479" s="170"/>
      <c r="Q479" s="170"/>
      <c r="R479" s="170"/>
      <c r="S479" s="170"/>
      <c r="T479" s="170"/>
      <c r="U479" s="170"/>
      <c r="V479" s="170"/>
      <c r="W479" s="170"/>
      <c r="X479" s="170"/>
      <c r="Y479" s="170"/>
    </row>
    <row r="480" spans="1:25" s="54" customFormat="1" x14ac:dyDescent="0.35">
      <c r="A480" s="170"/>
      <c r="B480" s="170"/>
      <c r="C480" s="170"/>
      <c r="D480" s="170"/>
      <c r="E480" s="170"/>
      <c r="F480" s="170"/>
      <c r="G480" s="170"/>
      <c r="H480" s="170"/>
      <c r="I480" s="170"/>
      <c r="J480" s="170"/>
      <c r="K480" s="170"/>
      <c r="L480" s="170"/>
      <c r="M480" s="170"/>
      <c r="N480" s="170"/>
      <c r="O480" s="170"/>
      <c r="P480" s="170"/>
      <c r="Q480" s="170"/>
      <c r="R480" s="170"/>
      <c r="S480" s="170"/>
      <c r="T480" s="170"/>
      <c r="U480" s="170"/>
      <c r="V480" s="170"/>
      <c r="W480" s="170"/>
      <c r="X480" s="170"/>
      <c r="Y480" s="170"/>
    </row>
    <row r="481" spans="1:25" s="54" customFormat="1" x14ac:dyDescent="0.35">
      <c r="A481" s="170"/>
      <c r="B481" s="170"/>
      <c r="C481" s="170"/>
      <c r="D481" s="170"/>
      <c r="E481" s="170"/>
      <c r="F481" s="170"/>
      <c r="G481" s="170"/>
      <c r="H481" s="170"/>
      <c r="I481" s="170"/>
      <c r="J481" s="170"/>
      <c r="K481" s="170"/>
      <c r="L481" s="170"/>
      <c r="M481" s="170"/>
      <c r="N481" s="170"/>
      <c r="O481" s="170"/>
      <c r="P481" s="170"/>
      <c r="Q481" s="170"/>
      <c r="R481" s="170"/>
      <c r="S481" s="170"/>
      <c r="T481" s="170"/>
      <c r="U481" s="170"/>
      <c r="V481" s="170"/>
      <c r="W481" s="170"/>
      <c r="X481" s="170"/>
      <c r="Y481" s="170"/>
    </row>
    <row r="482" spans="1:25" s="60" customFormat="1" x14ac:dyDescent="0.35">
      <c r="A482" s="170"/>
      <c r="B482" s="170"/>
      <c r="C482" s="170"/>
      <c r="D482" s="170"/>
      <c r="E482" s="170"/>
      <c r="F482" s="170"/>
      <c r="G482" s="170"/>
      <c r="H482" s="170"/>
      <c r="I482" s="170"/>
      <c r="J482" s="170"/>
      <c r="K482" s="170"/>
      <c r="L482" s="170"/>
      <c r="M482" s="170"/>
      <c r="N482" s="170"/>
      <c r="O482" s="170"/>
      <c r="P482" s="170"/>
      <c r="Q482" s="170"/>
      <c r="R482" s="170"/>
      <c r="S482" s="170"/>
      <c r="T482" s="170"/>
      <c r="U482" s="170"/>
      <c r="V482" s="170"/>
      <c r="W482" s="170"/>
      <c r="X482" s="170"/>
      <c r="Y482" s="170"/>
    </row>
    <row r="483" spans="1:25" s="60" customFormat="1" x14ac:dyDescent="0.35">
      <c r="A483" s="170"/>
      <c r="B483" s="170"/>
      <c r="C483" s="170"/>
      <c r="D483" s="170"/>
      <c r="E483" s="170"/>
      <c r="F483" s="170"/>
      <c r="G483" s="170"/>
      <c r="H483" s="170"/>
      <c r="I483" s="170"/>
      <c r="J483" s="170"/>
      <c r="K483" s="170"/>
      <c r="L483" s="170"/>
      <c r="M483" s="170"/>
      <c r="N483" s="170"/>
      <c r="O483" s="170"/>
      <c r="P483" s="170"/>
      <c r="Q483" s="170"/>
      <c r="R483" s="170"/>
      <c r="S483" s="170"/>
      <c r="T483" s="170"/>
      <c r="U483" s="170"/>
      <c r="V483" s="170"/>
      <c r="W483" s="170"/>
      <c r="X483" s="170"/>
      <c r="Y483" s="170"/>
    </row>
    <row r="484" spans="1:25" s="60" customFormat="1" x14ac:dyDescent="0.35">
      <c r="A484" s="170"/>
      <c r="B484" s="170"/>
      <c r="C484" s="170"/>
      <c r="D484" s="170"/>
      <c r="E484" s="170"/>
      <c r="F484" s="170"/>
      <c r="G484" s="170"/>
      <c r="H484" s="170"/>
      <c r="I484" s="170"/>
      <c r="J484" s="170"/>
      <c r="K484" s="170"/>
      <c r="L484" s="170"/>
      <c r="M484" s="170"/>
      <c r="N484" s="170"/>
      <c r="O484" s="170"/>
      <c r="P484" s="170"/>
      <c r="Q484" s="170"/>
      <c r="R484" s="170"/>
      <c r="S484" s="170"/>
      <c r="T484" s="170"/>
      <c r="U484" s="170"/>
      <c r="V484" s="170"/>
      <c r="W484" s="170"/>
      <c r="X484" s="170"/>
      <c r="Y484" s="170"/>
    </row>
    <row r="485" spans="1:25" s="61" customFormat="1" x14ac:dyDescent="0.35">
      <c r="A485" s="170"/>
      <c r="B485" s="170"/>
      <c r="C485" s="170"/>
      <c r="D485" s="170"/>
      <c r="E485" s="170"/>
      <c r="F485" s="170"/>
      <c r="G485" s="170"/>
      <c r="H485" s="170"/>
      <c r="I485" s="170"/>
      <c r="J485" s="170"/>
      <c r="K485" s="170"/>
      <c r="L485" s="170"/>
      <c r="M485" s="170"/>
      <c r="N485" s="170"/>
      <c r="O485" s="170"/>
      <c r="P485" s="170"/>
      <c r="Q485" s="170"/>
      <c r="R485" s="170"/>
      <c r="S485" s="170"/>
      <c r="T485" s="170"/>
      <c r="U485" s="170"/>
      <c r="V485" s="170"/>
      <c r="W485" s="170"/>
      <c r="X485" s="170"/>
      <c r="Y485" s="170"/>
    </row>
    <row r="486" spans="1:25" s="61" customFormat="1" x14ac:dyDescent="0.35">
      <c r="A486" s="170"/>
      <c r="B486" s="170"/>
      <c r="C486" s="170"/>
      <c r="D486" s="170"/>
      <c r="E486" s="170"/>
      <c r="F486" s="170"/>
      <c r="G486" s="170"/>
      <c r="H486" s="170"/>
      <c r="I486" s="170"/>
      <c r="J486" s="170"/>
      <c r="K486" s="170"/>
      <c r="L486" s="170"/>
      <c r="M486" s="170"/>
      <c r="N486" s="170"/>
      <c r="O486" s="170"/>
      <c r="P486" s="170"/>
      <c r="Q486" s="170"/>
      <c r="R486" s="170"/>
      <c r="S486" s="170"/>
      <c r="T486" s="170"/>
      <c r="U486" s="170"/>
      <c r="V486" s="170"/>
      <c r="W486" s="170"/>
      <c r="X486" s="170"/>
      <c r="Y486" s="170"/>
    </row>
    <row r="487" spans="1:25" s="61" customFormat="1" x14ac:dyDescent="0.35">
      <c r="A487" s="170"/>
      <c r="B487" s="170"/>
      <c r="C487" s="170"/>
      <c r="D487" s="170"/>
      <c r="E487" s="170"/>
      <c r="F487" s="170"/>
      <c r="G487" s="170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</row>
    <row r="488" spans="1:25" s="61" customFormat="1" x14ac:dyDescent="0.35">
      <c r="A488" s="170"/>
      <c r="B488" s="170"/>
      <c r="C488" s="170"/>
      <c r="D488" s="170"/>
      <c r="E488" s="170"/>
      <c r="F488" s="170"/>
      <c r="G488" s="170"/>
      <c r="H488" s="170"/>
      <c r="I488" s="170"/>
      <c r="J488" s="170"/>
      <c r="K488" s="170"/>
      <c r="L488" s="170"/>
      <c r="M488" s="170"/>
      <c r="N488" s="170"/>
      <c r="O488" s="170"/>
      <c r="P488" s="170"/>
      <c r="Q488" s="170"/>
      <c r="R488" s="170"/>
      <c r="S488" s="170"/>
      <c r="T488" s="170"/>
      <c r="U488" s="170"/>
      <c r="V488" s="170"/>
      <c r="W488" s="170"/>
      <c r="X488" s="170"/>
      <c r="Y488" s="170"/>
    </row>
    <row r="489" spans="1:25" s="61" customFormat="1" x14ac:dyDescent="0.35">
      <c r="A489" s="170"/>
      <c r="B489" s="170"/>
      <c r="C489" s="170"/>
      <c r="D489" s="170"/>
      <c r="E489" s="170"/>
      <c r="F489" s="170"/>
      <c r="G489" s="170"/>
      <c r="H489" s="170"/>
      <c r="I489" s="170"/>
      <c r="J489" s="170"/>
      <c r="K489" s="170"/>
      <c r="L489" s="170"/>
      <c r="M489" s="170"/>
      <c r="N489" s="170"/>
      <c r="O489" s="170"/>
      <c r="P489" s="170"/>
      <c r="Q489" s="170"/>
      <c r="R489" s="170"/>
      <c r="S489" s="170"/>
      <c r="T489" s="170"/>
      <c r="U489" s="170"/>
      <c r="V489" s="170"/>
      <c r="W489" s="170"/>
      <c r="X489" s="170"/>
      <c r="Y489" s="170"/>
    </row>
    <row r="490" spans="1:25" x14ac:dyDescent="0.35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</row>
    <row r="491" spans="1:25" x14ac:dyDescent="0.35">
      <c r="P491" s="43"/>
      <c r="Q491" s="43"/>
      <c r="R491" s="42"/>
      <c r="S491" s="42"/>
      <c r="T491" s="42"/>
      <c r="U491" s="43"/>
    </row>
    <row r="492" spans="1:25" x14ac:dyDescent="0.35">
      <c r="A492" s="44" t="s">
        <v>169</v>
      </c>
      <c r="B492" s="44"/>
      <c r="C492" s="44"/>
      <c r="D492" s="44"/>
      <c r="E492" s="44"/>
      <c r="F492" s="44"/>
      <c r="G492" s="44"/>
      <c r="H492" s="44"/>
      <c r="I492" s="44"/>
      <c r="N492" s="43"/>
      <c r="O492" s="43"/>
      <c r="P492" s="45"/>
      <c r="Q492" s="45"/>
      <c r="R492" s="42"/>
      <c r="S492" s="42"/>
      <c r="T492" s="42"/>
    </row>
    <row r="493" spans="1:25" x14ac:dyDescent="0.35">
      <c r="M493" s="46"/>
      <c r="N493" s="46"/>
      <c r="R493" s="42"/>
      <c r="S493" s="42"/>
      <c r="T493" s="42"/>
    </row>
    <row r="494" spans="1:25" x14ac:dyDescent="0.35">
      <c r="R494" s="42"/>
      <c r="S494" s="42"/>
      <c r="T494" s="42"/>
    </row>
    <row r="495" spans="1:25" x14ac:dyDescent="0.35">
      <c r="D495" s="7"/>
      <c r="E495" s="7"/>
      <c r="P495" s="46"/>
      <c r="Q495" s="46"/>
      <c r="R495" s="42"/>
      <c r="S495" s="42"/>
      <c r="T495" s="42"/>
      <c r="U495" s="46"/>
    </row>
    <row r="496" spans="1:25" x14ac:dyDescent="0.35">
      <c r="A496" s="47"/>
      <c r="B496" s="47"/>
      <c r="C496" s="47"/>
      <c r="D496" s="48"/>
      <c r="E496" s="48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U496" s="46"/>
    </row>
    <row r="497" spans="1:24" ht="17.25" customHeight="1" x14ac:dyDescent="0.35">
      <c r="A497" s="250"/>
      <c r="B497" s="250"/>
      <c r="C497" s="250"/>
      <c r="D497" s="48"/>
      <c r="E497" s="48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2"/>
      <c r="Q497" s="42"/>
      <c r="R497" s="49"/>
      <c r="U497" s="42"/>
    </row>
    <row r="498" spans="1:24" x14ac:dyDescent="0.35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</row>
    <row r="499" spans="1:24" x14ac:dyDescent="0.3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U499" s="42"/>
    </row>
    <row r="500" spans="1:24" x14ac:dyDescent="0.3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U500" s="42"/>
    </row>
  </sheetData>
  <sheetProtection formatCells="0" insertColumns="0" insertRows="0" deleteColumns="0" deleteRows="0"/>
  <mergeCells count="429">
    <mergeCell ref="A431:Y447"/>
    <mergeCell ref="A58:Y85"/>
    <mergeCell ref="A137:Y152"/>
    <mergeCell ref="C107:K107"/>
    <mergeCell ref="L95:M95"/>
    <mergeCell ref="L96:M96"/>
    <mergeCell ref="V92:W92"/>
    <mergeCell ref="L92:M92"/>
    <mergeCell ref="L93:M93"/>
    <mergeCell ref="A89:U90"/>
    <mergeCell ref="V101:W101"/>
    <mergeCell ref="V102:W102"/>
    <mergeCell ref="V103:W103"/>
    <mergeCell ref="V104:W104"/>
    <mergeCell ref="C106:K106"/>
    <mergeCell ref="Q134:S134"/>
    <mergeCell ref="K164:L164"/>
    <mergeCell ref="K163:L163"/>
    <mergeCell ref="C105:K105"/>
    <mergeCell ref="V108:W108"/>
    <mergeCell ref="V105:W105"/>
    <mergeCell ref="A170:Y177"/>
    <mergeCell ref="G168:J168"/>
    <mergeCell ref="G165:J165"/>
    <mergeCell ref="E5:Q8"/>
    <mergeCell ref="E9:Q9"/>
    <mergeCell ref="G28:J28"/>
    <mergeCell ref="V100:W100"/>
    <mergeCell ref="V93:W93"/>
    <mergeCell ref="V94:W94"/>
    <mergeCell ref="V95:W95"/>
    <mergeCell ref="V96:W96"/>
    <mergeCell ref="V97:W97"/>
    <mergeCell ref="V98:W98"/>
    <mergeCell ref="V99:W99"/>
    <mergeCell ref="L100:M100"/>
    <mergeCell ref="L94:M94"/>
    <mergeCell ref="L97:M97"/>
    <mergeCell ref="L98:M98"/>
    <mergeCell ref="L99:M99"/>
    <mergeCell ref="A18:U19"/>
    <mergeCell ref="G25:J25"/>
    <mergeCell ref="K25:L25"/>
    <mergeCell ref="G55:N55"/>
    <mergeCell ref="G54:N54"/>
    <mergeCell ref="O54:P54"/>
    <mergeCell ref="C92:K92"/>
    <mergeCell ref="C93:K93"/>
    <mergeCell ref="V106:W106"/>
    <mergeCell ref="V107:W107"/>
    <mergeCell ref="D223:F224"/>
    <mergeCell ref="G224:I224"/>
    <mergeCell ref="J224:L224"/>
    <mergeCell ref="H182:J182"/>
    <mergeCell ref="G167:J167"/>
    <mergeCell ref="D186:G186"/>
    <mergeCell ref="K186:M186"/>
    <mergeCell ref="H185:J185"/>
    <mergeCell ref="H186:J186"/>
    <mergeCell ref="D185:G185"/>
    <mergeCell ref="K185:M185"/>
    <mergeCell ref="A205:Y217"/>
    <mergeCell ref="G157:J157"/>
    <mergeCell ref="K159:L159"/>
    <mergeCell ref="K156:L156"/>
    <mergeCell ref="C108:K108"/>
    <mergeCell ref="L134:M134"/>
    <mergeCell ref="Q135:S135"/>
    <mergeCell ref="G164:J164"/>
    <mergeCell ref="G163:J163"/>
    <mergeCell ref="G160:J160"/>
    <mergeCell ref="G159:J159"/>
    <mergeCell ref="G158:J158"/>
    <mergeCell ref="A497:C497"/>
    <mergeCell ref="D227:F227"/>
    <mergeCell ref="G227:I227"/>
    <mergeCell ref="J227:L227"/>
    <mergeCell ref="A231:Y246"/>
    <mergeCell ref="A453:Y489"/>
    <mergeCell ref="V406:X406"/>
    <mergeCell ref="P406:R406"/>
    <mergeCell ref="J402:L402"/>
    <mergeCell ref="M402:O402"/>
    <mergeCell ref="C368:F368"/>
    <mergeCell ref="G368:I368"/>
    <mergeCell ref="G369:I369"/>
    <mergeCell ref="C361:F362"/>
    <mergeCell ref="P400:R400"/>
    <mergeCell ref="B405:I405"/>
    <mergeCell ref="K261:L261"/>
    <mergeCell ref="I265:J265"/>
    <mergeCell ref="K265:L265"/>
    <mergeCell ref="M265:N265"/>
    <mergeCell ref="K168:L168"/>
    <mergeCell ref="K161:L161"/>
    <mergeCell ref="K160:L160"/>
    <mergeCell ref="L108:M108"/>
    <mergeCell ref="G156:J156"/>
    <mergeCell ref="G162:J162"/>
    <mergeCell ref="K162:L162"/>
    <mergeCell ref="O265:P265"/>
    <mergeCell ref="Q263:R263"/>
    <mergeCell ref="M259:N259"/>
    <mergeCell ref="G261:H261"/>
    <mergeCell ref="G262:H262"/>
    <mergeCell ref="G264:H264"/>
    <mergeCell ref="Q260:R260"/>
    <mergeCell ref="O261:P261"/>
    <mergeCell ref="Q261:R261"/>
    <mergeCell ref="O262:P262"/>
    <mergeCell ref="Q262:R262"/>
    <mergeCell ref="O264:P264"/>
    <mergeCell ref="Q264:R264"/>
    <mergeCell ref="O260:P260"/>
    <mergeCell ref="M262:N262"/>
    <mergeCell ref="G260:H260"/>
    <mergeCell ref="I260:J260"/>
    <mergeCell ref="G161:J161"/>
    <mergeCell ref="I263:J263"/>
    <mergeCell ref="I259:J259"/>
    <mergeCell ref="J406:L406"/>
    <mergeCell ref="M406:O406"/>
    <mergeCell ref="S406:U406"/>
    <mergeCell ref="B406:I406"/>
    <mergeCell ref="K28:L28"/>
    <mergeCell ref="O28:P28"/>
    <mergeCell ref="Q28:R28"/>
    <mergeCell ref="M28:N28"/>
    <mergeCell ref="G26:J26"/>
    <mergeCell ref="K26:L26"/>
    <mergeCell ref="M26:N26"/>
    <mergeCell ref="O26:P26"/>
    <mergeCell ref="Q26:R26"/>
    <mergeCell ref="G27:J27"/>
    <mergeCell ref="K27:L27"/>
    <mergeCell ref="M27:N27"/>
    <mergeCell ref="Q27:R27"/>
    <mergeCell ref="O27:P27"/>
    <mergeCell ref="M405:O405"/>
    <mergeCell ref="P405:R405"/>
    <mergeCell ref="J400:L400"/>
    <mergeCell ref="U260:V260"/>
    <mergeCell ref="S261:T261"/>
    <mergeCell ref="U261:V261"/>
    <mergeCell ref="V405:X405"/>
    <mergeCell ref="J404:L404"/>
    <mergeCell ref="M404:O404"/>
    <mergeCell ref="P404:R404"/>
    <mergeCell ref="S404:U404"/>
    <mergeCell ref="M400:O400"/>
    <mergeCell ref="P402:R402"/>
    <mergeCell ref="M403:O403"/>
    <mergeCell ref="P403:R403"/>
    <mergeCell ref="V403:X403"/>
    <mergeCell ref="V400:X400"/>
    <mergeCell ref="J401:L401"/>
    <mergeCell ref="S400:U400"/>
    <mergeCell ref="V401:X401"/>
    <mergeCell ref="S405:U405"/>
    <mergeCell ref="J405:L405"/>
    <mergeCell ref="S402:U402"/>
    <mergeCell ref="U263:V263"/>
    <mergeCell ref="S263:T263"/>
    <mergeCell ref="U262:V262"/>
    <mergeCell ref="S262:T262"/>
    <mergeCell ref="V404:X404"/>
    <mergeCell ref="B404:I404"/>
    <mergeCell ref="S365:U365"/>
    <mergeCell ref="S401:U401"/>
    <mergeCell ref="U264:V264"/>
    <mergeCell ref="S264:T264"/>
    <mergeCell ref="Q265:R265"/>
    <mergeCell ref="G265:H265"/>
    <mergeCell ref="M319:U319"/>
    <mergeCell ref="T320:U321"/>
    <mergeCell ref="P320:Q321"/>
    <mergeCell ref="R320:S321"/>
    <mergeCell ref="D322:E322"/>
    <mergeCell ref="F322:G322"/>
    <mergeCell ref="H320:I321"/>
    <mergeCell ref="H322:I322"/>
    <mergeCell ref="A315:U315"/>
    <mergeCell ref="M320:O321"/>
    <mergeCell ref="D328:E328"/>
    <mergeCell ref="F328:G328"/>
    <mergeCell ref="C256:F258"/>
    <mergeCell ref="G257:J257"/>
    <mergeCell ref="K257:N257"/>
    <mergeCell ref="I264:J264"/>
    <mergeCell ref="K258:L258"/>
    <mergeCell ref="K259:L259"/>
    <mergeCell ref="K260:L260"/>
    <mergeCell ref="K262:L262"/>
    <mergeCell ref="I258:J258"/>
    <mergeCell ref="I262:J262"/>
    <mergeCell ref="G258:H258"/>
    <mergeCell ref="G259:H259"/>
    <mergeCell ref="K263:L263"/>
    <mergeCell ref="S265:T265"/>
    <mergeCell ref="S260:T260"/>
    <mergeCell ref="A292:Y310"/>
    <mergeCell ref="M260:N260"/>
    <mergeCell ref="M261:N261"/>
    <mergeCell ref="O258:P258"/>
    <mergeCell ref="Q258:R258"/>
    <mergeCell ref="D280:E280"/>
    <mergeCell ref="C259:F259"/>
    <mergeCell ref="C260:F260"/>
    <mergeCell ref="C261:F261"/>
    <mergeCell ref="C262:F262"/>
    <mergeCell ref="C263:F263"/>
    <mergeCell ref="C264:F264"/>
    <mergeCell ref="C265:F265"/>
    <mergeCell ref="A267:Z267"/>
    <mergeCell ref="O259:P259"/>
    <mergeCell ref="Q259:R259"/>
    <mergeCell ref="K264:L264"/>
    <mergeCell ref="M264:N264"/>
    <mergeCell ref="O263:P263"/>
    <mergeCell ref="M263:N263"/>
    <mergeCell ref="U265:V265"/>
    <mergeCell ref="I261:J261"/>
    <mergeCell ref="H327:I327"/>
    <mergeCell ref="A319:I319"/>
    <mergeCell ref="D325:E325"/>
    <mergeCell ref="D323:E323"/>
    <mergeCell ref="F323:G323"/>
    <mergeCell ref="D326:E326"/>
    <mergeCell ref="F326:G326"/>
    <mergeCell ref="F324:G324"/>
    <mergeCell ref="D327:E327"/>
    <mergeCell ref="F327:G327"/>
    <mergeCell ref="D324:E324"/>
    <mergeCell ref="F325:G325"/>
    <mergeCell ref="A322:C322"/>
    <mergeCell ref="D320:E321"/>
    <mergeCell ref="F320:G321"/>
    <mergeCell ref="A323:C323"/>
    <mergeCell ref="A320:C321"/>
    <mergeCell ref="C94:K94"/>
    <mergeCell ref="C95:K95"/>
    <mergeCell ref="C96:K96"/>
    <mergeCell ref="C97:K97"/>
    <mergeCell ref="N134:P134"/>
    <mergeCell ref="L135:M135"/>
    <mergeCell ref="N135:P135"/>
    <mergeCell ref="D135:K135"/>
    <mergeCell ref="C364:F364"/>
    <mergeCell ref="M326:O326"/>
    <mergeCell ref="M325:O325"/>
    <mergeCell ref="A327:C327"/>
    <mergeCell ref="A326:C326"/>
    <mergeCell ref="A325:C325"/>
    <mergeCell ref="A328:C328"/>
    <mergeCell ref="M327:O327"/>
    <mergeCell ref="C363:F363"/>
    <mergeCell ref="G361:U361"/>
    <mergeCell ref="G362:I362"/>
    <mergeCell ref="J362:L362"/>
    <mergeCell ref="M362:O362"/>
    <mergeCell ref="S362:U362"/>
    <mergeCell ref="T323:U323"/>
    <mergeCell ref="P326:Q326"/>
    <mergeCell ref="A354:Z354"/>
    <mergeCell ref="R324:S324"/>
    <mergeCell ref="T324:U324"/>
    <mergeCell ref="T325:U325"/>
    <mergeCell ref="T326:U326"/>
    <mergeCell ref="P322:Q322"/>
    <mergeCell ref="M322:O322"/>
    <mergeCell ref="T322:U322"/>
    <mergeCell ref="P328:Q328"/>
    <mergeCell ref="R328:S328"/>
    <mergeCell ref="T328:U328"/>
    <mergeCell ref="R322:S322"/>
    <mergeCell ref="P325:Q325"/>
    <mergeCell ref="R325:S325"/>
    <mergeCell ref="H328:I328"/>
    <mergeCell ref="M328:O328"/>
    <mergeCell ref="H323:I323"/>
    <mergeCell ref="H324:I324"/>
    <mergeCell ref="A324:C324"/>
    <mergeCell ref="P327:Q327"/>
    <mergeCell ref="R327:S327"/>
    <mergeCell ref="A330:Y352"/>
    <mergeCell ref="H325:I325"/>
    <mergeCell ref="H326:I326"/>
    <mergeCell ref="C366:F366"/>
    <mergeCell ref="P369:R369"/>
    <mergeCell ref="M368:O368"/>
    <mergeCell ref="A372:Y393"/>
    <mergeCell ref="B402:I402"/>
    <mergeCell ref="G365:I365"/>
    <mergeCell ref="J365:L365"/>
    <mergeCell ref="J363:L363"/>
    <mergeCell ref="S363:U363"/>
    <mergeCell ref="P363:R363"/>
    <mergeCell ref="G363:I363"/>
    <mergeCell ref="P367:R367"/>
    <mergeCell ref="P364:R364"/>
    <mergeCell ref="S364:U364"/>
    <mergeCell ref="S366:U366"/>
    <mergeCell ref="M365:O365"/>
    <mergeCell ref="P365:R365"/>
    <mergeCell ref="P368:R368"/>
    <mergeCell ref="M367:O367"/>
    <mergeCell ref="S367:U367"/>
    <mergeCell ref="S368:U368"/>
    <mergeCell ref="M364:O364"/>
    <mergeCell ref="K166:L166"/>
    <mergeCell ref="A154:U154"/>
    <mergeCell ref="K157:L157"/>
    <mergeCell ref="K158:L158"/>
    <mergeCell ref="D134:K134"/>
    <mergeCell ref="B403:I403"/>
    <mergeCell ref="C367:F367"/>
    <mergeCell ref="G367:I367"/>
    <mergeCell ref="J367:L367"/>
    <mergeCell ref="M401:O401"/>
    <mergeCell ref="P401:R401"/>
    <mergeCell ref="A396:Y397"/>
    <mergeCell ref="J369:L369"/>
    <mergeCell ref="J368:L368"/>
    <mergeCell ref="V402:X402"/>
    <mergeCell ref="J403:L403"/>
    <mergeCell ref="S403:U403"/>
    <mergeCell ref="B401:I401"/>
    <mergeCell ref="B400:I400"/>
    <mergeCell ref="G366:I366"/>
    <mergeCell ref="J366:L366"/>
    <mergeCell ref="M366:O366"/>
    <mergeCell ref="C369:F369"/>
    <mergeCell ref="C365:F365"/>
    <mergeCell ref="G223:R223"/>
    <mergeCell ref="D225:F225"/>
    <mergeCell ref="G225:I225"/>
    <mergeCell ref="J225:L225"/>
    <mergeCell ref="M225:O225"/>
    <mergeCell ref="K167:L167"/>
    <mergeCell ref="C98:K98"/>
    <mergeCell ref="C99:K99"/>
    <mergeCell ref="C100:K100"/>
    <mergeCell ref="C101:K101"/>
    <mergeCell ref="C102:K102"/>
    <mergeCell ref="C103:K103"/>
    <mergeCell ref="C104:K104"/>
    <mergeCell ref="D182:G182"/>
    <mergeCell ref="K182:M182"/>
    <mergeCell ref="L101:M101"/>
    <mergeCell ref="L102:M102"/>
    <mergeCell ref="L103:M103"/>
    <mergeCell ref="L104:M104"/>
    <mergeCell ref="L105:M105"/>
    <mergeCell ref="L106:M106"/>
    <mergeCell ref="L107:M107"/>
    <mergeCell ref="K165:L165"/>
    <mergeCell ref="G166:J166"/>
    <mergeCell ref="A356:U356"/>
    <mergeCell ref="T327:U327"/>
    <mergeCell ref="M323:O323"/>
    <mergeCell ref="P323:Q323"/>
    <mergeCell ref="D183:G183"/>
    <mergeCell ref="K183:M183"/>
    <mergeCell ref="D184:G184"/>
    <mergeCell ref="K184:M184"/>
    <mergeCell ref="H184:J184"/>
    <mergeCell ref="H183:J183"/>
    <mergeCell ref="P224:R224"/>
    <mergeCell ref="P228:R228"/>
    <mergeCell ref="D226:F226"/>
    <mergeCell ref="G226:I226"/>
    <mergeCell ref="J226:L226"/>
    <mergeCell ref="M228:O228"/>
    <mergeCell ref="M226:O226"/>
    <mergeCell ref="M227:O227"/>
    <mergeCell ref="P226:R226"/>
    <mergeCell ref="P227:R227"/>
    <mergeCell ref="D228:F228"/>
    <mergeCell ref="G228:I228"/>
    <mergeCell ref="J228:L228"/>
    <mergeCell ref="R326:S326"/>
    <mergeCell ref="P362:R362"/>
    <mergeCell ref="M25:N25"/>
    <mergeCell ref="O25:P25"/>
    <mergeCell ref="Q25:R25"/>
    <mergeCell ref="R323:S323"/>
    <mergeCell ref="M324:O324"/>
    <mergeCell ref="P324:Q324"/>
    <mergeCell ref="S369:U369"/>
    <mergeCell ref="M369:O369"/>
    <mergeCell ref="P225:R225"/>
    <mergeCell ref="M224:O224"/>
    <mergeCell ref="P366:R366"/>
    <mergeCell ref="M363:O363"/>
    <mergeCell ref="S259:T259"/>
    <mergeCell ref="U259:V259"/>
    <mergeCell ref="O257:R257"/>
    <mergeCell ref="A251:U251"/>
    <mergeCell ref="G256:V256"/>
    <mergeCell ref="S257:V257"/>
    <mergeCell ref="S258:T258"/>
    <mergeCell ref="U258:V258"/>
    <mergeCell ref="M258:N258"/>
    <mergeCell ref="G263:H263"/>
    <mergeCell ref="J364:L364"/>
    <mergeCell ref="O24:P24"/>
    <mergeCell ref="Q24:R24"/>
    <mergeCell ref="G364:I364"/>
    <mergeCell ref="A498:X498"/>
    <mergeCell ref="Q52:R52"/>
    <mergeCell ref="Q53:R53"/>
    <mergeCell ref="Q54:R54"/>
    <mergeCell ref="Q55:R55"/>
    <mergeCell ref="Q49:R50"/>
    <mergeCell ref="Q51:R51"/>
    <mergeCell ref="L91:V91"/>
    <mergeCell ref="O55:P55"/>
    <mergeCell ref="G49:N50"/>
    <mergeCell ref="O49:P50"/>
    <mergeCell ref="G51:N51"/>
    <mergeCell ref="O51:P51"/>
    <mergeCell ref="G52:N52"/>
    <mergeCell ref="O52:P52"/>
    <mergeCell ref="G53:N53"/>
    <mergeCell ref="O53:P53"/>
    <mergeCell ref="G23:J24"/>
    <mergeCell ref="K23:L24"/>
    <mergeCell ref="M23:R23"/>
    <mergeCell ref="M24:N24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863</v>
      </c>
      <c r="B6" t="s">
        <v>51</v>
      </c>
      <c r="C6" t="s">
        <v>65</v>
      </c>
      <c r="D6">
        <v>1</v>
      </c>
    </row>
    <row r="7" spans="1:4" x14ac:dyDescent="0.35">
      <c r="A7">
        <v>2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1</v>
      </c>
      <c r="B9" t="s">
        <v>51</v>
      </c>
      <c r="C9" t="s">
        <v>89</v>
      </c>
      <c r="D9">
        <v>4</v>
      </c>
    </row>
    <row r="10" spans="1:4" x14ac:dyDescent="0.35">
      <c r="A10">
        <v>163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0</v>
      </c>
      <c r="D2">
        <v>41</v>
      </c>
      <c r="E2">
        <v>0</v>
      </c>
      <c r="F2">
        <v>481</v>
      </c>
      <c r="G2">
        <v>24</v>
      </c>
    </row>
    <row r="3" spans="1:7" x14ac:dyDescent="0.35">
      <c r="A3">
        <v>2</v>
      </c>
      <c r="B3" t="s">
        <v>153</v>
      </c>
      <c r="C3">
        <v>21</v>
      </c>
      <c r="D3">
        <v>4</v>
      </c>
      <c r="E3">
        <v>0</v>
      </c>
      <c r="F3">
        <v>52</v>
      </c>
      <c r="G3">
        <v>13</v>
      </c>
    </row>
    <row r="4" spans="1:7" x14ac:dyDescent="0.35">
      <c r="A4">
        <v>3</v>
      </c>
      <c r="B4" t="s">
        <v>123</v>
      </c>
      <c r="C4">
        <v>6</v>
      </c>
      <c r="D4">
        <v>4</v>
      </c>
      <c r="E4">
        <v>0</v>
      </c>
      <c r="F4">
        <v>31</v>
      </c>
      <c r="G4">
        <v>9</v>
      </c>
    </row>
    <row r="5" spans="1:7" x14ac:dyDescent="0.35">
      <c r="A5">
        <v>4</v>
      </c>
      <c r="B5" t="s">
        <v>135</v>
      </c>
      <c r="C5">
        <v>0</v>
      </c>
      <c r="D5">
        <v>0</v>
      </c>
      <c r="E5">
        <v>0</v>
      </c>
      <c r="F5">
        <v>6</v>
      </c>
      <c r="G5">
        <v>14</v>
      </c>
    </row>
    <row r="6" spans="1:7" x14ac:dyDescent="0.35">
      <c r="A6">
        <v>5</v>
      </c>
      <c r="B6" t="s">
        <v>155</v>
      </c>
      <c r="C6">
        <v>9</v>
      </c>
      <c r="D6">
        <v>0</v>
      </c>
      <c r="E6">
        <v>0</v>
      </c>
      <c r="F6">
        <v>2</v>
      </c>
      <c r="G6">
        <v>2</v>
      </c>
    </row>
    <row r="7" spans="1:7" x14ac:dyDescent="0.35">
      <c r="A7">
        <v>6</v>
      </c>
      <c r="B7" t="s">
        <v>102</v>
      </c>
      <c r="C7">
        <v>3</v>
      </c>
      <c r="D7">
        <v>5</v>
      </c>
      <c r="E7">
        <v>0</v>
      </c>
      <c r="F7">
        <v>47</v>
      </c>
      <c r="G7">
        <v>33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1</v>
      </c>
      <c r="D2">
        <v>118</v>
      </c>
      <c r="E2">
        <v>0</v>
      </c>
      <c r="F2">
        <v>2269</v>
      </c>
      <c r="G2">
        <v>301</v>
      </c>
    </row>
    <row r="3" spans="1:7" x14ac:dyDescent="0.35">
      <c r="A3">
        <v>2</v>
      </c>
      <c r="B3" t="s">
        <v>153</v>
      </c>
      <c r="C3">
        <v>238</v>
      </c>
      <c r="D3">
        <v>372</v>
      </c>
      <c r="E3">
        <v>0</v>
      </c>
      <c r="F3">
        <v>83</v>
      </c>
      <c r="G3">
        <v>109</v>
      </c>
    </row>
    <row r="4" spans="1:7" x14ac:dyDescent="0.35">
      <c r="A4">
        <v>3</v>
      </c>
      <c r="B4" t="s">
        <v>123</v>
      </c>
      <c r="C4">
        <v>13</v>
      </c>
      <c r="D4">
        <v>9</v>
      </c>
      <c r="E4">
        <v>0</v>
      </c>
      <c r="F4">
        <v>185</v>
      </c>
      <c r="G4">
        <v>61</v>
      </c>
    </row>
    <row r="5" spans="1:7" x14ac:dyDescent="0.35">
      <c r="A5">
        <v>4</v>
      </c>
      <c r="B5" t="s">
        <v>155</v>
      </c>
      <c r="C5">
        <v>15</v>
      </c>
      <c r="D5">
        <v>0</v>
      </c>
      <c r="E5">
        <v>0</v>
      </c>
      <c r="F5">
        <v>46</v>
      </c>
      <c r="G5">
        <v>43</v>
      </c>
    </row>
    <row r="6" spans="1:7" x14ac:dyDescent="0.35">
      <c r="A6">
        <v>5</v>
      </c>
      <c r="B6" t="s">
        <v>135</v>
      </c>
      <c r="C6">
        <v>3</v>
      </c>
      <c r="D6">
        <v>10</v>
      </c>
      <c r="E6">
        <v>0</v>
      </c>
      <c r="F6">
        <v>15</v>
      </c>
      <c r="G6">
        <v>73</v>
      </c>
    </row>
    <row r="7" spans="1:7" x14ac:dyDescent="0.35">
      <c r="A7">
        <v>6</v>
      </c>
      <c r="B7" t="s">
        <v>102</v>
      </c>
      <c r="C7">
        <v>37</v>
      </c>
      <c r="D7">
        <v>35</v>
      </c>
      <c r="E7">
        <v>0</v>
      </c>
      <c r="F7">
        <v>263</v>
      </c>
      <c r="G7">
        <v>384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724</v>
      </c>
      <c r="B2" t="s">
        <v>108</v>
      </c>
      <c r="C2" t="s">
        <v>160</v>
      </c>
    </row>
    <row r="3" spans="1:3" x14ac:dyDescent="0.35">
      <c r="A3">
        <v>735</v>
      </c>
      <c r="B3" t="s">
        <v>108</v>
      </c>
      <c r="C3" t="s">
        <v>161</v>
      </c>
    </row>
    <row r="4" spans="1:3" x14ac:dyDescent="0.35">
      <c r="A4">
        <v>730</v>
      </c>
      <c r="B4" t="s">
        <v>108</v>
      </c>
      <c r="C4" t="s">
        <v>162</v>
      </c>
    </row>
    <row r="5" spans="1:3" x14ac:dyDescent="0.35">
      <c r="A5">
        <v>737</v>
      </c>
      <c r="B5" t="s">
        <v>108</v>
      </c>
      <c r="C5" t="s">
        <v>163</v>
      </c>
    </row>
    <row r="6" spans="1:3" x14ac:dyDescent="0.35">
      <c r="A6">
        <v>740</v>
      </c>
      <c r="B6" t="s">
        <v>108</v>
      </c>
      <c r="C6" t="s">
        <v>164</v>
      </c>
    </row>
    <row r="7" spans="1:3" x14ac:dyDescent="0.35">
      <c r="A7">
        <v>5919</v>
      </c>
      <c r="B7" t="s">
        <v>5</v>
      </c>
      <c r="C7" t="s">
        <v>160</v>
      </c>
    </row>
    <row r="8" spans="1:3" x14ac:dyDescent="0.35">
      <c r="A8">
        <v>5934</v>
      </c>
      <c r="B8" t="s">
        <v>5</v>
      </c>
      <c r="C8" t="s">
        <v>161</v>
      </c>
    </row>
    <row r="9" spans="1:3" x14ac:dyDescent="0.35">
      <c r="A9">
        <v>5957</v>
      </c>
      <c r="B9" t="s">
        <v>5</v>
      </c>
      <c r="C9" t="s">
        <v>162</v>
      </c>
    </row>
    <row r="10" spans="1:3" x14ac:dyDescent="0.35">
      <c r="A10">
        <v>6009</v>
      </c>
      <c r="B10" t="s">
        <v>5</v>
      </c>
      <c r="C10" t="s">
        <v>163</v>
      </c>
    </row>
    <row r="11" spans="1:3" x14ac:dyDescent="0.35">
      <c r="A11">
        <v>6027</v>
      </c>
      <c r="B11" t="s">
        <v>5</v>
      </c>
      <c r="C11" t="s">
        <v>164</v>
      </c>
    </row>
    <row r="12" spans="1:3" x14ac:dyDescent="0.35">
      <c r="A12">
        <v>109</v>
      </c>
      <c r="B12" t="s">
        <v>6</v>
      </c>
      <c r="C12" t="s">
        <v>160</v>
      </c>
    </row>
    <row r="13" spans="1:3" x14ac:dyDescent="0.35">
      <c r="A13">
        <v>80</v>
      </c>
      <c r="B13" t="s">
        <v>6</v>
      </c>
      <c r="C13" t="s">
        <v>161</v>
      </c>
    </row>
    <row r="14" spans="1:3" x14ac:dyDescent="0.35">
      <c r="A14">
        <v>105</v>
      </c>
      <c r="B14" t="s">
        <v>6</v>
      </c>
      <c r="C14" t="s">
        <v>162</v>
      </c>
    </row>
    <row r="15" spans="1:3" x14ac:dyDescent="0.35">
      <c r="A15">
        <v>87</v>
      </c>
      <c r="B15" t="s">
        <v>6</v>
      </c>
      <c r="C15" t="s">
        <v>163</v>
      </c>
    </row>
    <row r="16" spans="1:3" x14ac:dyDescent="0.35">
      <c r="A16">
        <v>90</v>
      </c>
      <c r="B16" t="s">
        <v>6</v>
      </c>
      <c r="C16" t="s">
        <v>164</v>
      </c>
    </row>
    <row r="17" spans="1:3" x14ac:dyDescent="0.35">
      <c r="A17">
        <v>65</v>
      </c>
      <c r="B17" t="s">
        <v>7</v>
      </c>
      <c r="C17" t="s">
        <v>160</v>
      </c>
    </row>
    <row r="18" spans="1:3" x14ac:dyDescent="0.35">
      <c r="A18">
        <v>67</v>
      </c>
      <c r="B18" t="s">
        <v>7</v>
      </c>
      <c r="C18" t="s">
        <v>161</v>
      </c>
    </row>
    <row r="19" spans="1:3" x14ac:dyDescent="0.35">
      <c r="A19">
        <v>54</v>
      </c>
      <c r="B19" t="s">
        <v>7</v>
      </c>
      <c r="C19" t="s">
        <v>162</v>
      </c>
    </row>
    <row r="20" spans="1:3" x14ac:dyDescent="0.35">
      <c r="A20">
        <v>51</v>
      </c>
      <c r="B20" t="s">
        <v>7</v>
      </c>
      <c r="C20" t="s">
        <v>163</v>
      </c>
    </row>
    <row r="21" spans="1:3" x14ac:dyDescent="0.35">
      <c r="A21" s="2">
        <v>57</v>
      </c>
      <c r="B21" s="2" t="s">
        <v>7</v>
      </c>
      <c r="C21" s="2" t="s">
        <v>164</v>
      </c>
    </row>
    <row r="22" spans="1:3" x14ac:dyDescent="0.35">
      <c r="A22" s="2">
        <v>1</v>
      </c>
      <c r="B22" s="2" t="s">
        <v>133</v>
      </c>
      <c r="C22" s="2" t="s">
        <v>160</v>
      </c>
    </row>
    <row r="23" spans="1:3" x14ac:dyDescent="0.35">
      <c r="A23" s="2">
        <v>1</v>
      </c>
      <c r="B23" s="2" t="s">
        <v>133</v>
      </c>
      <c r="C23" s="2" t="s">
        <v>161</v>
      </c>
    </row>
    <row r="24" spans="1:3" x14ac:dyDescent="0.35">
      <c r="A24" s="2">
        <v>1</v>
      </c>
      <c r="B24" s="2" t="s">
        <v>133</v>
      </c>
      <c r="C24" s="2" t="s">
        <v>162</v>
      </c>
    </row>
    <row r="25" spans="1:3" x14ac:dyDescent="0.35">
      <c r="A25" s="2">
        <v>1</v>
      </c>
      <c r="B25" s="2" t="s">
        <v>133</v>
      </c>
      <c r="C25" s="2" t="s">
        <v>163</v>
      </c>
    </row>
    <row r="26" spans="1:3" x14ac:dyDescent="0.35">
      <c r="A26" s="2">
        <v>1</v>
      </c>
      <c r="B26" s="2" t="s">
        <v>133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2221</v>
      </c>
      <c r="C2" t="s">
        <v>34</v>
      </c>
    </row>
    <row r="3" spans="1:3" x14ac:dyDescent="0.35">
      <c r="A3" t="s">
        <v>112</v>
      </c>
      <c r="B3">
        <v>20811</v>
      </c>
      <c r="C3" t="s">
        <v>34</v>
      </c>
    </row>
    <row r="4" spans="1:3" x14ac:dyDescent="0.35">
      <c r="A4" t="s">
        <v>113</v>
      </c>
      <c r="B4">
        <v>1802</v>
      </c>
      <c r="C4" t="s">
        <v>34</v>
      </c>
    </row>
    <row r="5" spans="1:3" x14ac:dyDescent="0.35">
      <c r="A5" t="s">
        <v>30</v>
      </c>
      <c r="B5">
        <v>37541</v>
      </c>
      <c r="C5" t="s">
        <v>34</v>
      </c>
    </row>
    <row r="6" spans="1:3" x14ac:dyDescent="0.35">
      <c r="A6" t="s">
        <v>111</v>
      </c>
      <c r="B6">
        <v>297</v>
      </c>
      <c r="C6" t="s">
        <v>24</v>
      </c>
    </row>
    <row r="7" spans="1:3" x14ac:dyDescent="0.35">
      <c r="A7" t="s">
        <v>112</v>
      </c>
      <c r="B7">
        <v>1610</v>
      </c>
      <c r="C7" t="s">
        <v>24</v>
      </c>
    </row>
    <row r="8" spans="1:3" x14ac:dyDescent="0.35">
      <c r="A8" t="s">
        <v>113</v>
      </c>
      <c r="B8">
        <v>179</v>
      </c>
      <c r="C8" t="s">
        <v>24</v>
      </c>
    </row>
    <row r="9" spans="1:3" x14ac:dyDescent="0.35">
      <c r="A9" t="s">
        <v>30</v>
      </c>
      <c r="B9">
        <v>5141</v>
      </c>
      <c r="C9" t="s">
        <v>24</v>
      </c>
    </row>
    <row r="10" spans="1:3" x14ac:dyDescent="0.35">
      <c r="A10" t="s">
        <v>111</v>
      </c>
      <c r="B10">
        <v>277</v>
      </c>
      <c r="C10" t="s">
        <v>35</v>
      </c>
    </row>
    <row r="11" spans="1:3" x14ac:dyDescent="0.35">
      <c r="A11" t="s">
        <v>112</v>
      </c>
      <c r="B11">
        <v>1315</v>
      </c>
      <c r="C11" t="s">
        <v>35</v>
      </c>
    </row>
    <row r="12" spans="1:3" x14ac:dyDescent="0.35">
      <c r="A12" t="s">
        <v>113</v>
      </c>
      <c r="B12">
        <v>118</v>
      </c>
      <c r="C12" t="s">
        <v>35</v>
      </c>
    </row>
    <row r="13" spans="1:3" x14ac:dyDescent="0.35">
      <c r="A13" t="s">
        <v>30</v>
      </c>
      <c r="B13">
        <v>1929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439</v>
      </c>
      <c r="B2" t="s">
        <v>134</v>
      </c>
      <c r="C2" t="s">
        <v>3</v>
      </c>
      <c r="D2">
        <v>1</v>
      </c>
    </row>
    <row r="3" spans="1:4" x14ac:dyDescent="0.35">
      <c r="A3">
        <v>371</v>
      </c>
      <c r="B3" t="s">
        <v>134</v>
      </c>
      <c r="C3" t="s">
        <v>77</v>
      </c>
      <c r="D3">
        <v>1</v>
      </c>
    </row>
    <row r="4" spans="1:4" x14ac:dyDescent="0.35">
      <c r="A4">
        <v>52</v>
      </c>
      <c r="B4" t="s">
        <v>165</v>
      </c>
      <c r="C4" t="s">
        <v>3</v>
      </c>
      <c r="D4">
        <v>2</v>
      </c>
    </row>
    <row r="5" spans="1:4" x14ac:dyDescent="0.35">
      <c r="A5">
        <v>66</v>
      </c>
      <c r="B5" t="s">
        <v>165</v>
      </c>
      <c r="C5" t="s">
        <v>77</v>
      </c>
      <c r="D5">
        <v>2</v>
      </c>
    </row>
    <row r="6" spans="1:4" x14ac:dyDescent="0.35">
      <c r="A6">
        <v>0</v>
      </c>
      <c r="B6" t="s">
        <v>166</v>
      </c>
      <c r="C6" t="s">
        <v>3</v>
      </c>
      <c r="D6">
        <v>3</v>
      </c>
    </row>
    <row r="7" spans="1:4" x14ac:dyDescent="0.35">
      <c r="A7">
        <v>0</v>
      </c>
      <c r="B7" t="s">
        <v>166</v>
      </c>
      <c r="C7" t="s">
        <v>77</v>
      </c>
      <c r="D7">
        <v>3</v>
      </c>
    </row>
    <row r="8" spans="1:4" x14ac:dyDescent="0.35">
      <c r="A8">
        <v>5</v>
      </c>
      <c r="B8" t="s">
        <v>167</v>
      </c>
      <c r="C8" t="s">
        <v>3</v>
      </c>
      <c r="D8">
        <v>4</v>
      </c>
    </row>
    <row r="9" spans="1:4" x14ac:dyDescent="0.35">
      <c r="A9">
        <v>2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12440</v>
      </c>
      <c r="C2" t="s">
        <v>34</v>
      </c>
    </row>
    <row r="3" spans="1:3" x14ac:dyDescent="0.35">
      <c r="A3" t="s">
        <v>112</v>
      </c>
      <c r="B3">
        <v>133916</v>
      </c>
      <c r="C3" t="s">
        <v>34</v>
      </c>
    </row>
    <row r="4" spans="1:3" x14ac:dyDescent="0.35">
      <c r="A4" t="s">
        <v>113</v>
      </c>
      <c r="B4">
        <v>8371</v>
      </c>
      <c r="C4" t="s">
        <v>34</v>
      </c>
    </row>
    <row r="5" spans="1:3" x14ac:dyDescent="0.35">
      <c r="A5" t="s">
        <v>30</v>
      </c>
      <c r="B5">
        <v>415823</v>
      </c>
      <c r="C5" t="s">
        <v>34</v>
      </c>
    </row>
    <row r="6" spans="1:3" x14ac:dyDescent="0.35">
      <c r="A6" t="s">
        <v>111</v>
      </c>
      <c r="B6">
        <v>1413</v>
      </c>
      <c r="C6" t="s">
        <v>24</v>
      </c>
    </row>
    <row r="7" spans="1:3" x14ac:dyDescent="0.35">
      <c r="A7" t="s">
        <v>112</v>
      </c>
      <c r="B7">
        <v>9939</v>
      </c>
      <c r="C7" t="s">
        <v>24</v>
      </c>
    </row>
    <row r="8" spans="1:3" x14ac:dyDescent="0.35">
      <c r="A8" t="s">
        <v>113</v>
      </c>
      <c r="B8">
        <v>1046</v>
      </c>
      <c r="C8" t="s">
        <v>24</v>
      </c>
    </row>
    <row r="9" spans="1:3" x14ac:dyDescent="0.35">
      <c r="A9" t="s">
        <v>30</v>
      </c>
      <c r="B9">
        <v>19588</v>
      </c>
      <c r="C9" t="s">
        <v>24</v>
      </c>
    </row>
    <row r="10" spans="1:3" x14ac:dyDescent="0.35">
      <c r="A10" t="s">
        <v>111</v>
      </c>
      <c r="B10">
        <v>1272</v>
      </c>
      <c r="C10" t="s">
        <v>35</v>
      </c>
    </row>
    <row r="11" spans="1:3" x14ac:dyDescent="0.35">
      <c r="A11" t="s">
        <v>112</v>
      </c>
      <c r="B11">
        <v>7374</v>
      </c>
      <c r="C11" t="s">
        <v>35</v>
      </c>
    </row>
    <row r="12" spans="1:3" x14ac:dyDescent="0.35">
      <c r="A12" t="s">
        <v>113</v>
      </c>
      <c r="B12">
        <v>793</v>
      </c>
      <c r="C12" t="s">
        <v>35</v>
      </c>
    </row>
    <row r="13" spans="1:3" x14ac:dyDescent="0.35">
      <c r="A13" t="s">
        <v>30</v>
      </c>
      <c r="B13">
        <v>13876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2700</v>
      </c>
      <c r="B2" t="s">
        <v>134</v>
      </c>
      <c r="C2" t="s">
        <v>3</v>
      </c>
      <c r="D2">
        <v>1</v>
      </c>
    </row>
    <row r="3" spans="1:4" x14ac:dyDescent="0.35">
      <c r="A3">
        <v>2273</v>
      </c>
      <c r="B3" t="s">
        <v>134</v>
      </c>
      <c r="C3" t="s">
        <v>77</v>
      </c>
      <c r="D3">
        <v>1</v>
      </c>
    </row>
    <row r="4" spans="1:4" x14ac:dyDescent="0.35">
      <c r="A4">
        <v>360</v>
      </c>
      <c r="B4" t="s">
        <v>165</v>
      </c>
      <c r="C4" t="s">
        <v>3</v>
      </c>
      <c r="D4">
        <v>2</v>
      </c>
    </row>
    <row r="5" spans="1:4" x14ac:dyDescent="0.35">
      <c r="A5">
        <v>301</v>
      </c>
      <c r="B5" t="s">
        <v>165</v>
      </c>
      <c r="C5" t="s">
        <v>77</v>
      </c>
      <c r="D5">
        <v>2</v>
      </c>
    </row>
    <row r="6" spans="1:4" x14ac:dyDescent="0.35">
      <c r="A6">
        <v>0</v>
      </c>
      <c r="B6" t="s">
        <v>166</v>
      </c>
      <c r="C6" t="s">
        <v>3</v>
      </c>
      <c r="D6">
        <v>3</v>
      </c>
    </row>
    <row r="7" spans="1:4" x14ac:dyDescent="0.35">
      <c r="A7">
        <v>3</v>
      </c>
      <c r="B7" t="s">
        <v>166</v>
      </c>
      <c r="C7" t="s">
        <v>77</v>
      </c>
      <c r="D7">
        <v>3</v>
      </c>
    </row>
    <row r="8" spans="1:4" x14ac:dyDescent="0.35">
      <c r="A8">
        <v>43</v>
      </c>
      <c r="B8" t="s">
        <v>167</v>
      </c>
      <c r="C8" t="s">
        <v>3</v>
      </c>
      <c r="D8">
        <v>4</v>
      </c>
    </row>
    <row r="9" spans="1:4" x14ac:dyDescent="0.35">
      <c r="A9">
        <v>25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8881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641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792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16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7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3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11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5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2094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21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70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2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6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2158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362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395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9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3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2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7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62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3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3672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101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109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1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5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1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2672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83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142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3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2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8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154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7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22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5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18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4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3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2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2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9814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630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775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12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7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8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1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17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39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101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10</v>
      </c>
      <c r="C2" t="s">
        <v>85</v>
      </c>
      <c r="D2" t="s">
        <v>3</v>
      </c>
    </row>
    <row r="3" spans="1:4" x14ac:dyDescent="0.35">
      <c r="A3">
        <v>2</v>
      </c>
      <c r="B3">
        <v>8</v>
      </c>
      <c r="C3" t="s">
        <v>85</v>
      </c>
      <c r="D3" t="s">
        <v>86</v>
      </c>
    </row>
    <row r="4" spans="1:4" x14ac:dyDescent="0.35">
      <c r="A4">
        <v>3</v>
      </c>
      <c r="B4">
        <v>1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116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111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12</v>
      </c>
      <c r="G4">
        <v>1</v>
      </c>
    </row>
    <row r="5" spans="1:7" x14ac:dyDescent="0.35">
      <c r="A5">
        <v>4</v>
      </c>
      <c r="B5" t="s">
        <v>154</v>
      </c>
      <c r="C5" t="s">
        <v>31</v>
      </c>
      <c r="D5" t="s">
        <v>30</v>
      </c>
      <c r="E5">
        <v>1</v>
      </c>
      <c r="F5">
        <v>10</v>
      </c>
      <c r="G5">
        <v>1</v>
      </c>
    </row>
    <row r="6" spans="1:7" x14ac:dyDescent="0.35">
      <c r="A6">
        <v>5</v>
      </c>
      <c r="B6" t="s">
        <v>155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68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129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136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19</v>
      </c>
      <c r="G10">
        <v>1</v>
      </c>
    </row>
    <row r="11" spans="1:7" x14ac:dyDescent="0.3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10</v>
      </c>
      <c r="G11">
        <v>1</v>
      </c>
    </row>
    <row r="12" spans="1:7" x14ac:dyDescent="0.3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8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70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143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113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19</v>
      </c>
      <c r="G16">
        <v>2</v>
      </c>
    </row>
    <row r="17" spans="1:7" x14ac:dyDescent="0.3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10</v>
      </c>
      <c r="G17">
        <v>2</v>
      </c>
    </row>
    <row r="18" spans="1:7" x14ac:dyDescent="0.3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9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82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162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140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31</v>
      </c>
      <c r="G22">
        <v>2</v>
      </c>
    </row>
    <row r="23" spans="1:7" x14ac:dyDescent="0.3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10</v>
      </c>
      <c r="G23">
        <v>2</v>
      </c>
    </row>
    <row r="24" spans="1:7" x14ac:dyDescent="0.3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9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91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6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4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841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735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76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32</v>
      </c>
      <c r="G5">
        <v>1</v>
      </c>
    </row>
    <row r="6" spans="1:7" x14ac:dyDescent="0.35">
      <c r="A6">
        <v>5</v>
      </c>
      <c r="B6" t="s">
        <v>155</v>
      </c>
      <c r="C6" t="s">
        <v>31</v>
      </c>
      <c r="D6" t="s">
        <v>30</v>
      </c>
      <c r="E6">
        <v>1</v>
      </c>
      <c r="F6">
        <v>28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451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1024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902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91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43</v>
      </c>
      <c r="G11">
        <v>1</v>
      </c>
    </row>
    <row r="12" spans="1:7" x14ac:dyDescent="0.3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32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498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909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752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174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39</v>
      </c>
      <c r="G17">
        <v>2</v>
      </c>
    </row>
    <row r="18" spans="1:7" x14ac:dyDescent="0.3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31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538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1128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931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258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63</v>
      </c>
      <c r="G23">
        <v>2</v>
      </c>
    </row>
    <row r="24" spans="1:7" x14ac:dyDescent="0.3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37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617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30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23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12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3</v>
      </c>
      <c r="G29">
        <v>3</v>
      </c>
    </row>
    <row r="30" spans="1:7" x14ac:dyDescent="0.3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38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35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26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12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3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3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42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322</v>
      </c>
      <c r="D2">
        <v>281</v>
      </c>
      <c r="E2">
        <v>45</v>
      </c>
    </row>
    <row r="3" spans="1:5" x14ac:dyDescent="0.35">
      <c r="A3">
        <v>2</v>
      </c>
      <c r="B3" t="s">
        <v>125</v>
      </c>
      <c r="C3">
        <v>144</v>
      </c>
      <c r="D3">
        <v>102</v>
      </c>
      <c r="E3">
        <v>14</v>
      </c>
    </row>
    <row r="4" spans="1:5" x14ac:dyDescent="0.35">
      <c r="A4">
        <v>3</v>
      </c>
      <c r="B4" t="s">
        <v>137</v>
      </c>
      <c r="C4">
        <v>45</v>
      </c>
      <c r="D4">
        <v>37</v>
      </c>
      <c r="E4">
        <v>7</v>
      </c>
    </row>
    <row r="5" spans="1:5" x14ac:dyDescent="0.35">
      <c r="A5" s="2">
        <v>4</v>
      </c>
      <c r="B5" s="2" t="s">
        <v>138</v>
      </c>
      <c r="C5" s="2">
        <v>29</v>
      </c>
      <c r="D5" s="2">
        <v>27</v>
      </c>
      <c r="E5" s="2">
        <v>0</v>
      </c>
    </row>
    <row r="6" spans="1:5" x14ac:dyDescent="0.35">
      <c r="A6" s="2">
        <v>5</v>
      </c>
      <c r="B6" s="2" t="s">
        <v>156</v>
      </c>
      <c r="C6" s="2">
        <v>28</v>
      </c>
      <c r="D6" s="2">
        <v>14</v>
      </c>
      <c r="E6" s="2">
        <v>0</v>
      </c>
    </row>
    <row r="7" spans="1:5" x14ac:dyDescent="0.35">
      <c r="A7" s="2">
        <v>6</v>
      </c>
      <c r="B7" s="2" t="s">
        <v>102</v>
      </c>
      <c r="C7" s="2">
        <v>198</v>
      </c>
      <c r="D7" s="2">
        <v>138</v>
      </c>
      <c r="E7" s="2">
        <v>67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157</v>
      </c>
      <c r="C2" s="2">
        <v>22</v>
      </c>
      <c r="D2" s="2">
        <v>15</v>
      </c>
      <c r="E2" s="2">
        <v>7</v>
      </c>
    </row>
    <row r="3" spans="1:5" x14ac:dyDescent="0.35">
      <c r="A3" s="2">
        <v>2</v>
      </c>
      <c r="B3" s="2" t="s">
        <v>124</v>
      </c>
      <c r="C3" s="2">
        <v>22</v>
      </c>
      <c r="D3" s="2">
        <v>16</v>
      </c>
      <c r="E3" s="2">
        <v>10</v>
      </c>
    </row>
    <row r="4" spans="1:5" x14ac:dyDescent="0.35">
      <c r="A4" s="2">
        <v>3</v>
      </c>
      <c r="B4" s="2" t="s">
        <v>158</v>
      </c>
      <c r="C4" s="2">
        <v>15</v>
      </c>
      <c r="D4" s="2">
        <v>18</v>
      </c>
      <c r="E4" s="2">
        <v>4</v>
      </c>
    </row>
    <row r="5" spans="1:5" x14ac:dyDescent="0.35">
      <c r="A5" s="2">
        <v>4</v>
      </c>
      <c r="B5" s="2" t="s">
        <v>159</v>
      </c>
      <c r="C5" s="2">
        <v>13</v>
      </c>
      <c r="D5" s="2">
        <v>15</v>
      </c>
      <c r="E5" s="2">
        <v>15</v>
      </c>
    </row>
    <row r="6" spans="1:5" x14ac:dyDescent="0.35">
      <c r="A6" s="2">
        <v>5</v>
      </c>
      <c r="B6" s="2" t="s">
        <v>126</v>
      </c>
      <c r="C6" s="2">
        <v>11</v>
      </c>
      <c r="D6" s="2">
        <v>8</v>
      </c>
      <c r="E6" s="2">
        <v>2</v>
      </c>
    </row>
    <row r="7" spans="1:5" x14ac:dyDescent="0.35">
      <c r="A7" s="2">
        <v>6</v>
      </c>
      <c r="B7" s="2" t="s">
        <v>102</v>
      </c>
      <c r="C7" s="2">
        <v>65</v>
      </c>
      <c r="D7" s="2">
        <v>65</v>
      </c>
      <c r="E7" s="2">
        <v>25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128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22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półroczny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Maria Kozłowska</cp:lastModifiedBy>
  <cp:lastPrinted>2015-01-07T11:10:02Z</cp:lastPrinted>
  <dcterms:created xsi:type="dcterms:W3CDTF">2014-07-29T18:33:30Z</dcterms:created>
  <dcterms:modified xsi:type="dcterms:W3CDTF">2026-07-26T21:01:56Z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