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D26" i="46"/>
  <c r="E26" i="46" s="1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E13" i="46" s="1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L534" i="45" l="1"/>
  <c r="K534" i="45"/>
  <c r="J534" i="45"/>
  <c r="I534" i="45"/>
  <c r="H534" i="45"/>
  <c r="G534" i="45"/>
  <c r="F534" i="45"/>
  <c r="E534" i="45"/>
  <c r="D534" i="45"/>
  <c r="C532" i="45"/>
  <c r="C531" i="45"/>
  <c r="C530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<sst xmlns="http://schemas.openxmlformats.org/spreadsheetml/2006/main" count="4791" uniqueCount="387">
  <si>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</si>
  <si>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</si>
  <si>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</si>
  <si>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</si>
  <si>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</si>
  <si>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</si>
  <si>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</si>
  <si>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</si>
  <si>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</si>
  <si>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</si>
  <si>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</si>
  <si>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</si>
  <si>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</si>
  <si>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</si>
  <si>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</si>
  <si>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</si>
  <si>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</si>
  <si>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</si>
  <si>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</si>
  <si>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</si>
  <si>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</si>
  <si>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</si>
  <si>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</si>
  <si>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</si>
  <si>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</si>
  <si>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</si>
  <si>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</si>
  <si>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</si>
  <si>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</si>
  <si>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</si>
  <si>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</si>
  <si>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</si>
  <si>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</si>
  <si>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</si>
  <si>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</si>
  <si>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</si>
  <si>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</si>
  <si>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</si>
  <si>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</si>
  <si>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</si>
  <si>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</si>
  <si>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</si>
  <si>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</si>
  <si>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</si>
  <si>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</si>
  <si>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</si>
  <si>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</si>
  <si>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</si>
  <si>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</si>
  <si>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</si>
  <si>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</si>
  <si>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</si>
  <si>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</si>
  <si>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</si>
  <si>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</si>
  <si>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</si>
  <si>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</si>
  <si>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</si>
  <si>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</si>
  <si>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</si>
  <si>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</si>
  <si>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</si>
  <si>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</si>
  <si>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</si>
  <si>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</si>
  <si>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</si>
  <si>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</si>
  <si>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</si>
  <si>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</si>
  <si>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</si>
  <si>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</si>
  <si>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</si>
  <si>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</si>
  <si>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</si>
  <si>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</si>
  <si>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</si>
  <si>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</si>
  <si>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</si>
  <si>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</si>
  <si>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</si>
  <si>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</si>
  <si>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</si>
  <si>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</si>
  <si>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</si>
  <si>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</si>
  <si>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</si>
  <si>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</si>
  <si>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</si>
  <si>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</si>
  <si>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</si>
  <si>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</si>
  <si>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</si>
  <si>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</si>
  <si>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</si>
  <si>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</si>
  <si>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</si>
  <si>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</si>
  <si>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</si>
  <si>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</si>
  <si>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</si>
  <si>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</si>
  <si>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</si>
  <si>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</si>
  <si>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</si>
  <si>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</si>
  <si>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</si>
  <si>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</si>
  <si>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</si>
  <si>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</si>
  <si>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</si>
  <si>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</si>
  <si>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</si>
  <si>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</si>
  <si>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</si>
  <si>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</si>
  <si>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</si>
  <si>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</si>
  <si>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</si>
  <si>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</si>
  <si>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</si>
  <si>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</si>
  <si>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</si>
  <si>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</si>
  <si>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</si>
  <si>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</si>
  <si>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</si>
  <si>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</si>
  <si>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</si>
  <si>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</si>
  <si>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</si>
  <si>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</si>
  <si>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</si>
  <si>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</si>
  <si>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</si>
  <si>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</si>
  <si>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</si>
  <si>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</si>
  <si>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</si>
  <si>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</si>
  <si>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</si>
  <si>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</si>
  <si>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</si>
  <si>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</si>
  <si>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</si>
  <si>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</si>
  <si>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</si>
  <si>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</si>
  <si>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</si>
  <si>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</si>
  <si>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</si>
  <si>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</si>
  <si>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</si>
  <si>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</si>
  <si>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</si>
  <si>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</si>
  <si>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</si>
  <si>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</si>
  <si>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</si>
  <si>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</si>
  <si>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</si>
  <si>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</si>
  <si>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</si>
  <si>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</si>
  <si>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</si>
  <si>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</si>
  <si>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</si>
  <si>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</si>
  <si>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</si>
  <si>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</si>
  <si>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</si>
  <si>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</si>
  <si>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</si>
  <si>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</si>
  <si>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</si>
  <si>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</si>
  <si>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</si>
  <si>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</si>
  <si>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</si>
  <si>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</si>
  <si>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</si>
  <si>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</si>
  <si>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</si>
  <si>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</si>
  <si>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</si>
  <si>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</si>
  <si>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</si>
  <si>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</si>
  <si>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</si>
  <si>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</si>
  <si>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</si>
  <si>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</si>
  <si>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</si>
  <si>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</si>
  <si>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</si>
  <si>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</si>
  <si>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</si>
  <si>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</si>
  <si>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</si>
  <si>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</si>
  <si>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</si>
  <si>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</si>
  <si>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</si>
  <si>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</si>
  <si>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</si>
  <si>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</si>
  <si>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</si>
  <si>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</si>
  <si>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</si>
  <si>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</si>
  <si>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</si>
  <si>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</si>
  <si>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</si>
  <si>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</si>
  <si>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</si>
  <si>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</si>
  <si>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</si>
  <si>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</si>
  <si>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</si>
  <si>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</si>
  <si>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</si>
  <si>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</si>
  <si>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</si>
  <si>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</si>
  <si>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</si>
  <si>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</si>
  <si>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</si>
  <si>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</si>
  <si>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</si>
  <si>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</si>
  <si>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</si>
  <si>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</si>
  <si>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</si>
  <si>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</si>
  <si>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</si>
  <si>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</si>
  <si>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</si>
  <si>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</si>
  <si>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</si>
  <si>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</si>
  <si>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</si>
  <si>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</si>
  <si>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</si>
  <si>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</si>
  <si>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</si>
  <si>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</si>
  <si>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</si>
  <si>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</si>
  <si>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</si>
  <si>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</si>
  <si>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</si>
  <si>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</si>
  <si>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</si>
  <si>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</si>
  <si>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</si>
  <si>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</si>
  <si>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</si>
  <si>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</si>
  <si>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</si>
  <si>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</si>
  <si>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</si>
  <si>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</si>
  <si>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</si>
  <si>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</si>
  <si>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</si>
  <si>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</si>
  <si>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</si>
  <si>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</si>
  <si>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</si>
  <si>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</si>
  <si>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</si>
  <si>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</si>
  <si>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</si>
  <si>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</si>
  <si>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</si>
  <si>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</si>
  <si>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</si>
  <si>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</si>
  <si>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</si>
  <si>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</si>
  <si>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</si>
  <si>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</si>
  <si>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</si>
  <si>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</si>
  <si>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</si>
  <si>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</si>
  <si>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</si>
  <si>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</si>
  <si>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</si>
  <si>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</si>
  <si>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</si>
  <si>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</si>
  <si>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</si>
  <si>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</si>
  <si>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</si>
  <si>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</si>
  <si>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</si>
  <si>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</si>
  <si>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</si>
  <si>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</si>
  <si>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</si>
  <si>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</si>
  <si>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</si>
  <si>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</si>
  <si>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</si>
  <si>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</si>
  <si>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</si>
  <si>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</si>
  <si>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</si>
  <si>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</si>
  <si>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</si>
  <si>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</si>
  <si>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</si>
  <si>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</si>
  <si>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</si>
  <si>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</si>
  <si>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</si>
  <si>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</si>
  <si>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</si>
  <si>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</si>
  <si>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</si>
  <si>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</si>
  <si>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</si>
  <si>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</si>
  <si>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</si>
  <si>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</si>
  <si>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</si>
  <si>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</si>
  <si>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</si>
  <si>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</si>
  <si>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</si>
  <si>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</si>
  <si>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</si>
  <si>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</si>
  <si>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</si>
  <si>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</si>
  <si>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</si>
  <si>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</si>
  <si>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</si>
  <si>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</si>
  <si>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</si>
  <si>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</si>
  <si>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</si>
  <si>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</si>
  <si>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</si>
  <si>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</si>
  <si>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</si>
  <si>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</si>
  <si>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</si>
  <si>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</si>
  <si>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</si>
  <si>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</si>
  <si>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</si>
  <si>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</si>
  <si>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</si>
  <si>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</si>
  <si>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</si>
  <si>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</si>
  <si>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</si>
  <si>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</si>
  <si>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</si>
  <si>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</si>
  <si>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</si>
  <si>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</si>
  <si>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Malta</t>
  </si>
  <si>
    <t>Uzbekistan</t>
  </si>
  <si>
    <t>2018-10-29 - 2018-11-04</t>
  </si>
  <si>
    <t>2018-11-25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</si>
  <si>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I-IX 2018 r. (dane wstępne) </t>
    </r>
    <r>
      <rPr>
        <b/>
        <sz val="11"/>
        <rFont val="Times New Roman"/>
        <family val="1"/>
        <charset val="238"/>
      </rPr>
      <t xml:space="preserve">w porównaniu do I-IX  2017 r. </t>
    </r>
    <r>
      <rPr>
        <i/>
        <sz val="11"/>
        <rFont val="Times New Roman"/>
        <family val="1"/>
        <charset val="238"/>
      </rPr>
      <t>(wg wstępnych danych Min. Finansów).</t>
    </r>
  </si>
  <si>
    <t>I-IX 2018 r. (wstępne)</t>
  </si>
  <si>
    <t>I-IX 2017 r.</t>
  </si>
  <si>
    <t>zmiana I-IX 2018 /I-IX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</si>
  <si>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I-IX 2018 r. (dane wstępne) </t>
    </r>
    <r>
      <rPr>
        <b/>
        <sz val="11"/>
        <rFont val="Times New Roman"/>
        <family val="1"/>
        <charset val="238"/>
      </rPr>
      <t>w porównaniu do  I-IX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</si>
  <si>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I-IX 2018r. (dane wstępne)</t>
  </si>
  <si>
    <t>OKRES: I-IX 2018 r. (wstępne) - ważniejsze państwa</t>
  </si>
  <si>
    <t>Ukraina</t>
  </si>
  <si>
    <t>Macedonia</t>
  </si>
  <si>
    <t>Szwajcaria</t>
  </si>
  <si>
    <t>Finlandia</t>
  </si>
  <si>
    <t>Kosowo</t>
  </si>
  <si>
    <t>Belgia</t>
  </si>
  <si>
    <t>Kierunki, wartość, wolumen oraz średnia cena uzyskana w imporcie bydła żywego i mięsa wołowego w I-IX 2018r. (dane wstępne)</t>
  </si>
  <si>
    <t>Norwegia</t>
  </si>
  <si>
    <t>2018-12-02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</si>
  <si>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26.11 - 02.12.2018</t>
    </r>
  </si>
  <si>
    <t>06.12.2018 r.</t>
  </si>
  <si>
    <t>NR 48/2018</t>
  </si>
  <si>
    <t>Notowania z okresu: 26.11 - 02.11.2018r.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</si>
</sst>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8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3" fontId="34" fillId="0" borderId="51" xfId="51" quotePrefix="1" applyNumberFormat="1" applyFont="1" applyBorder="1" applyAlignment="1"/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4" fontId="155" fillId="0" borderId="7" xfId="188" applyNumberFormat="1" applyFont="1" applyFill="1" applyBorder="1" applyAlignment="1"/>
    <xf numFmtId="0" fontId="37" fillId="0" borderId="16" xfId="188" applyFont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7" fillId="0" borderId="16" xfId="51" applyFont="1" applyBorder="1"/>
    <xf numFmtId="3" fontId="192" fillId="0" borderId="55" xfId="51" applyNumberFormat="1" applyFont="1" applyBorder="1" applyAlignment="1"/>
    <xf numFmtId="164" fontId="167" fillId="0" borderId="55" xfId="51" applyNumberFormat="1" applyFont="1" applyBorder="1" applyAlignment="1"/>
    <xf numFmtId="164" fontId="167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2" xfId="0" applyNumberFormat="1" applyFont="1" applyFill="1" applyBorder="1"/>
    <xf numFmtId="2" fontId="13" fillId="0" borderId="63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2" fontId="13" fillId="0" borderId="58" xfId="0" quotePrefix="1" applyNumberFormat="1" applyFont="1" applyFill="1" applyBorder="1"/>
    <xf numFmtId="0" fontId="0" fillId="0" borderId="0" xfId="0" applyFill="1" applyBorder="1"/>
    <xf numFmtId="164" fontId="13" fillId="0" borderId="47" xfId="0" quotePrefix="1" applyNumberFormat="1" applyFont="1" applyFill="1" applyBorder="1"/>
    <xf numFmtId="0" fontId="24" fillId="0" borderId="18" xfId="0" applyFont="1" applyBorder="1"/>
    <xf numFmtId="0" fontId="24" fillId="0" borderId="19" xfId="0" applyFont="1" applyBorder="1"/>
    <xf numFmtId="0" fontId="182" fillId="0" borderId="0" xfId="0" applyFont="1"/>
    <xf numFmtId="0" fontId="11" fillId="0" borderId="51" xfId="51" applyFont="1" applyBorder="1" applyAlignment="1">
      <alignment horizontal="center" vertical="center"/>
    </xf>
    <xf numFmtId="3" fontId="13" fillId="2" borderId="46" xfId="0" quotePrefix="1" applyNumberFormat="1" applyFont="1" applyFill="1" applyBorder="1"/>
    <xf numFmtId="3" fontId="13" fillId="0" borderId="46" xfId="0" quotePrefix="1" applyNumberFormat="1" applyFont="1" applyBorder="1"/>
    <xf numFmtId="3" fontId="4" fillId="0" borderId="46" xfId="0" quotePrefix="1" applyNumberFormat="1" applyFont="1" applyBorder="1"/>
    <xf numFmtId="168" fontId="86" fillId="0" borderId="46" xfId="0" applyNumberFormat="1" applyFont="1" applyBorder="1"/>
    <xf numFmtId="0" fontId="167" fillId="0" borderId="51" xfId="51" applyFont="1" applyBorder="1" applyAlignment="1">
      <alignment horizontal="center" vertical="center"/>
    </xf>
    <xf numFmtId="0" fontId="167" fillId="0" borderId="30" xfId="51" applyFont="1" applyBorder="1" applyAlignment="1">
      <alignment horizontal="center" vertical="center"/>
    </xf>
    <xf numFmtId="3" fontId="36" fillId="0" borderId="12" xfId="51" quotePrefix="1" applyNumberFormat="1" applyFont="1" applyFill="1" applyBorder="1" applyAlignment="1"/>
    <xf numFmtId="3" fontId="36" fillId="0" borderId="28" xfId="51" quotePrefix="1" applyNumberFormat="1" applyFont="1" applyFill="1" applyBorder="1" applyAlignment="1"/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8" fontId="36" fillId="0" borderId="28" xfId="51" quotePrefix="1" applyNumberFormat="1" applyFont="1" applyFill="1" applyBorder="1" applyAlignment="1"/>
    <xf numFmtId="168" fontId="36" fillId="0" borderId="12" xfId="51" quotePrefix="1" applyNumberFormat="1" applyFont="1" applyFill="1" applyBorder="1" applyAlignment="1"/>
    <xf numFmtId="164" fontId="161" fillId="0" borderId="29" xfId="51" applyNumberFormat="1" applyFont="1" applyFill="1" applyBorder="1" applyAlignment="1"/>
    <xf numFmtId="3" fontId="36" fillId="0" borderId="43" xfId="51" quotePrefix="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3" fontId="4" fillId="2" borderId="46" xfId="0" quotePrefix="1" applyNumberFormat="1" applyFont="1" applyFill="1" applyBorder="1"/>
    <xf numFmtId="2" fontId="4" fillId="0" borderId="58" xfId="0" quotePrefix="1" applyNumberFormat="1" applyFont="1" applyFill="1" applyBorder="1"/>
    <xf numFmtId="0" fontId="46" fillId="0" borderId="42" xfId="188" applyFont="1" applyBorder="1" applyAlignment="1">
      <alignment horizontal="center" wrapText="1"/>
    </xf>
    <xf numFmtId="2" fontId="103" fillId="60" borderId="0" xfId="188" applyNumberFormat="1" applyFont="1" applyFill="1" applyBorder="1" applyAlignment="1">
      <alignment horizontal="center"/>
    </xf>
    <xf numFmtId="0" fontId="37" fillId="0" borderId="22" xfId="188" applyFont="1" applyFill="1" applyBorder="1"/>
    <xf numFmtId="3" fontId="37" fillId="0" borderId="51" xfId="188" applyNumberFormat="1" applyFont="1" applyFill="1" applyBorder="1" applyAlignment="1"/>
    <xf numFmtId="2" fontId="36" fillId="0" borderId="30" xfId="188" applyNumberFormat="1" applyFont="1" applyFill="1" applyBorder="1" applyAlignment="1"/>
    <xf numFmtId="2" fontId="35" fillId="0" borderId="51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horizontal="right" vertical="center" wrapText="1"/>
    </xf>
    <xf numFmtId="164" fontId="155" fillId="0" borderId="30" xfId="0" quotePrefix="1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3" fontId="4" fillId="2" borderId="1" xfId="0" applyNumberFormat="1" applyFont="1" applyFill="1" applyBorder="1"/>
    <xf numFmtId="2" fontId="4" fillId="0" borderId="35" xfId="0" applyNumberFormat="1" applyFont="1" applyFill="1" applyBorder="1"/>
    <xf numFmtId="164" fontId="4" fillId="0" borderId="57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3" fontId="13" fillId="0" borderId="51" xfId="0" quotePrefix="1" applyNumberFormat="1" applyFont="1" applyBorder="1"/>
    <xf numFmtId="3" fontId="13" fillId="0" borderId="30" xfId="0" quotePrefix="1" applyNumberFormat="1" applyFont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2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167" fillId="0" borderId="1" xfId="51" applyFont="1" applyBorder="1" applyAlignment="1">
      <alignment horizontal="center" vertical="center" wrapText="1"/>
    </xf>
    <xf numFmtId="0" fontId="167" fillId="0" borderId="7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6" fillId="0" borderId="0" xfId="188" applyFont="1" applyFill="1" applyBorder="1" applyAlignment="1">
      <alignment horizontal="left" wrapText="1"/>
    </xf>
    <xf numFmtId="0" fontId="108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60" fillId="0" borderId="0" xfId="188" applyFont="1" applyAlignment="1">
      <alignment horizontal="left" vertical="center" wrapText="1"/>
    </xf>
    <xf numFmtId="0" fontId="107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171450</xdr:colOff>
      <xdr:row>21</xdr:row>
      <xdr:rowOff>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7450" cy="3400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10</xdr:col>
      <xdr:colOff>171450</xdr:colOff>
      <xdr:row>42</xdr:row>
      <xdr:rowOff>146685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267450" cy="338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C17" sqref="C17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19" t="s">
        <v>384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8" t="s">
        <v>359</v>
      </c>
      <c r="C5" s="808"/>
      <c r="D5" s="808"/>
      <c r="E5" s="808"/>
      <c r="F5" s="80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5" t="s">
        <v>385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1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2" t="s">
        <v>386</v>
      </c>
      <c r="C13" s="793"/>
      <c r="D13" s="793"/>
      <c r="E13" s="793"/>
      <c r="F13" s="794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6"/>
      <c r="B14" s="70"/>
      <c r="C14" s="70"/>
      <c r="D14" s="71"/>
      <c r="E14" s="71"/>
      <c r="F14" s="71"/>
      <c r="G14" s="71"/>
      <c r="H14" s="71"/>
      <c r="I14" s="71"/>
      <c r="J14" s="806"/>
      <c r="K14" s="808"/>
      <c r="L14" s="808"/>
      <c r="M14" s="808"/>
      <c r="N14" s="808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07"/>
      <c r="C15" s="807"/>
      <c r="D15" s="806"/>
      <c r="E15" s="806"/>
      <c r="F15" s="806"/>
      <c r="G15" s="806"/>
      <c r="H15" s="806"/>
      <c r="I15" s="806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358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3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4"/>
      <c r="C29" s="705"/>
      <c r="D29" s="705"/>
      <c r="E29" s="705"/>
      <c r="F29" s="705"/>
      <c r="G29" s="705"/>
      <c r="H29" s="705"/>
      <c r="I29" s="70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4" t="s">
        <v>339</v>
      </c>
      <c r="C30" s="705"/>
      <c r="D30" s="705"/>
      <c r="E30" s="705"/>
      <c r="F30" s="705"/>
      <c r="G30" s="705"/>
      <c r="H30" s="705"/>
      <c r="I30" s="70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2"/>
  <sheetViews>
    <sheetView workbookViewId="0">
      <selection sqref="A1:XFD1048576"/>
    </sheetView>
  </sheetViews>
  <sheetFormatPr defaultRowHeight="12.75"/>
  <cols>
    <col min="1" max="1" width="4.42578125" style="713" customWidth="1"/>
    <col min="2" max="2" width="18.85546875" style="713" customWidth="1"/>
    <col min="3" max="3" width="12" style="713" customWidth="1"/>
    <col min="4" max="4" width="13.7109375" style="713" customWidth="1"/>
    <col min="5" max="5" width="12.85546875" style="713" bestFit="1" customWidth="1"/>
    <col min="6" max="6" width="13.85546875" style="713" customWidth="1"/>
    <col min="7" max="7" width="17.5703125" style="713" customWidth="1"/>
    <col min="8" max="8" width="9.140625" style="713"/>
    <col min="9" max="9" width="18.85546875" style="713" bestFit="1" customWidth="1"/>
    <col min="10" max="10" width="12.5703125" style="713" customWidth="1"/>
    <col min="11" max="252" width="9.140625" style="713"/>
    <col min="253" max="253" width="4.42578125" style="713" customWidth="1"/>
    <col min="254" max="254" width="20.85546875" style="713" customWidth="1"/>
    <col min="255" max="256" width="12" style="713" customWidth="1"/>
    <col min="257" max="257" width="14.5703125" style="713" customWidth="1"/>
    <col min="258" max="258" width="12.42578125" style="713" customWidth="1"/>
    <col min="259" max="259" width="19.7109375" style="713" customWidth="1"/>
    <col min="260" max="260" width="9.140625" style="713"/>
    <col min="261" max="261" width="16.85546875" style="713" customWidth="1"/>
    <col min="262" max="262" width="12.5703125" style="713" customWidth="1"/>
    <col min="263" max="263" width="11.7109375" style="713" customWidth="1"/>
    <col min="264" max="264" width="12.28515625" style="713" customWidth="1"/>
    <col min="265" max="508" width="9.140625" style="713"/>
    <col min="509" max="509" width="4.42578125" style="713" customWidth="1"/>
    <col min="510" max="510" width="20.85546875" style="713" customWidth="1"/>
    <col min="511" max="512" width="12" style="713" customWidth="1"/>
    <col min="513" max="513" width="14.5703125" style="713" customWidth="1"/>
    <col min="514" max="514" width="12.42578125" style="713" customWidth="1"/>
    <col min="515" max="515" width="19.7109375" style="713" customWidth="1"/>
    <col min="516" max="516" width="9.140625" style="713"/>
    <col min="517" max="517" width="16.85546875" style="713" customWidth="1"/>
    <col min="518" max="518" width="12.5703125" style="713" customWidth="1"/>
    <col min="519" max="519" width="11.7109375" style="713" customWidth="1"/>
    <col min="520" max="520" width="12.28515625" style="713" customWidth="1"/>
    <col min="521" max="764" width="9.140625" style="713"/>
    <col min="765" max="765" width="4.42578125" style="713" customWidth="1"/>
    <col min="766" max="766" width="20.85546875" style="713" customWidth="1"/>
    <col min="767" max="768" width="12" style="713" customWidth="1"/>
    <col min="769" max="769" width="14.5703125" style="713" customWidth="1"/>
    <col min="770" max="770" width="12.42578125" style="713" customWidth="1"/>
    <col min="771" max="771" width="19.7109375" style="713" customWidth="1"/>
    <col min="772" max="772" width="9.140625" style="713"/>
    <col min="773" max="773" width="16.85546875" style="713" customWidth="1"/>
    <col min="774" max="774" width="12.5703125" style="713" customWidth="1"/>
    <col min="775" max="775" width="11.7109375" style="713" customWidth="1"/>
    <col min="776" max="776" width="12.28515625" style="713" customWidth="1"/>
    <col min="777" max="1020" width="9.140625" style="713"/>
    <col min="1021" max="1021" width="4.42578125" style="713" customWidth="1"/>
    <col min="1022" max="1022" width="20.85546875" style="713" customWidth="1"/>
    <col min="1023" max="1024" width="12" style="713" customWidth="1"/>
    <col min="1025" max="1025" width="14.5703125" style="713" customWidth="1"/>
    <col min="1026" max="1026" width="12.42578125" style="713" customWidth="1"/>
    <col min="1027" max="1027" width="19.7109375" style="713" customWidth="1"/>
    <col min="1028" max="1028" width="9.140625" style="713"/>
    <col min="1029" max="1029" width="16.85546875" style="713" customWidth="1"/>
    <col min="1030" max="1030" width="12.5703125" style="713" customWidth="1"/>
    <col min="1031" max="1031" width="11.7109375" style="713" customWidth="1"/>
    <col min="1032" max="1032" width="12.28515625" style="713" customWidth="1"/>
    <col min="1033" max="1276" width="9.140625" style="713"/>
    <col min="1277" max="1277" width="4.42578125" style="713" customWidth="1"/>
    <col min="1278" max="1278" width="20.85546875" style="713" customWidth="1"/>
    <col min="1279" max="1280" width="12" style="713" customWidth="1"/>
    <col min="1281" max="1281" width="14.5703125" style="713" customWidth="1"/>
    <col min="1282" max="1282" width="12.42578125" style="713" customWidth="1"/>
    <col min="1283" max="1283" width="19.7109375" style="713" customWidth="1"/>
    <col min="1284" max="1284" width="9.140625" style="713"/>
    <col min="1285" max="1285" width="16.85546875" style="713" customWidth="1"/>
    <col min="1286" max="1286" width="12.5703125" style="713" customWidth="1"/>
    <col min="1287" max="1287" width="11.7109375" style="713" customWidth="1"/>
    <col min="1288" max="1288" width="12.28515625" style="713" customWidth="1"/>
    <col min="1289" max="1532" width="9.140625" style="713"/>
    <col min="1533" max="1533" width="4.42578125" style="713" customWidth="1"/>
    <col min="1534" max="1534" width="20.85546875" style="713" customWidth="1"/>
    <col min="1535" max="1536" width="12" style="713" customWidth="1"/>
    <col min="1537" max="1537" width="14.5703125" style="713" customWidth="1"/>
    <col min="1538" max="1538" width="12.42578125" style="713" customWidth="1"/>
    <col min="1539" max="1539" width="19.7109375" style="713" customWidth="1"/>
    <col min="1540" max="1540" width="9.140625" style="713"/>
    <col min="1541" max="1541" width="16.85546875" style="713" customWidth="1"/>
    <col min="1542" max="1542" width="12.5703125" style="713" customWidth="1"/>
    <col min="1543" max="1543" width="11.7109375" style="713" customWidth="1"/>
    <col min="1544" max="1544" width="12.28515625" style="713" customWidth="1"/>
    <col min="1545" max="1788" width="9.140625" style="713"/>
    <col min="1789" max="1789" width="4.42578125" style="713" customWidth="1"/>
    <col min="1790" max="1790" width="20.85546875" style="713" customWidth="1"/>
    <col min="1791" max="1792" width="12" style="713" customWidth="1"/>
    <col min="1793" max="1793" width="14.5703125" style="713" customWidth="1"/>
    <col min="1794" max="1794" width="12.42578125" style="713" customWidth="1"/>
    <col min="1795" max="1795" width="19.7109375" style="713" customWidth="1"/>
    <col min="1796" max="1796" width="9.140625" style="713"/>
    <col min="1797" max="1797" width="16.85546875" style="713" customWidth="1"/>
    <col min="1798" max="1798" width="12.5703125" style="713" customWidth="1"/>
    <col min="1799" max="1799" width="11.7109375" style="713" customWidth="1"/>
    <col min="1800" max="1800" width="12.28515625" style="713" customWidth="1"/>
    <col min="1801" max="2044" width="9.140625" style="713"/>
    <col min="2045" max="2045" width="4.42578125" style="713" customWidth="1"/>
    <col min="2046" max="2046" width="20.85546875" style="713" customWidth="1"/>
    <col min="2047" max="2048" width="12" style="713" customWidth="1"/>
    <col min="2049" max="2049" width="14.5703125" style="713" customWidth="1"/>
    <col min="2050" max="2050" width="12.42578125" style="713" customWidth="1"/>
    <col min="2051" max="2051" width="19.7109375" style="713" customWidth="1"/>
    <col min="2052" max="2052" width="9.140625" style="713"/>
    <col min="2053" max="2053" width="16.85546875" style="713" customWidth="1"/>
    <col min="2054" max="2054" width="12.5703125" style="713" customWidth="1"/>
    <col min="2055" max="2055" width="11.7109375" style="713" customWidth="1"/>
    <col min="2056" max="2056" width="12.28515625" style="713" customWidth="1"/>
    <col min="2057" max="2300" width="9.140625" style="713"/>
    <col min="2301" max="2301" width="4.42578125" style="713" customWidth="1"/>
    <col min="2302" max="2302" width="20.85546875" style="713" customWidth="1"/>
    <col min="2303" max="2304" width="12" style="713" customWidth="1"/>
    <col min="2305" max="2305" width="14.5703125" style="713" customWidth="1"/>
    <col min="2306" max="2306" width="12.42578125" style="713" customWidth="1"/>
    <col min="2307" max="2307" width="19.7109375" style="713" customWidth="1"/>
    <col min="2308" max="2308" width="9.140625" style="713"/>
    <col min="2309" max="2309" width="16.85546875" style="713" customWidth="1"/>
    <col min="2310" max="2310" width="12.5703125" style="713" customWidth="1"/>
    <col min="2311" max="2311" width="11.7109375" style="713" customWidth="1"/>
    <col min="2312" max="2312" width="12.28515625" style="713" customWidth="1"/>
    <col min="2313" max="2556" width="9.140625" style="713"/>
    <col min="2557" max="2557" width="4.42578125" style="713" customWidth="1"/>
    <col min="2558" max="2558" width="20.85546875" style="713" customWidth="1"/>
    <col min="2559" max="2560" width="12" style="713" customWidth="1"/>
    <col min="2561" max="2561" width="14.5703125" style="713" customWidth="1"/>
    <col min="2562" max="2562" width="12.42578125" style="713" customWidth="1"/>
    <col min="2563" max="2563" width="19.7109375" style="713" customWidth="1"/>
    <col min="2564" max="2564" width="9.140625" style="713"/>
    <col min="2565" max="2565" width="16.85546875" style="713" customWidth="1"/>
    <col min="2566" max="2566" width="12.5703125" style="713" customWidth="1"/>
    <col min="2567" max="2567" width="11.7109375" style="713" customWidth="1"/>
    <col min="2568" max="2568" width="12.28515625" style="713" customWidth="1"/>
    <col min="2569" max="2812" width="9.140625" style="713"/>
    <col min="2813" max="2813" width="4.42578125" style="713" customWidth="1"/>
    <col min="2814" max="2814" width="20.85546875" style="713" customWidth="1"/>
    <col min="2815" max="2816" width="12" style="713" customWidth="1"/>
    <col min="2817" max="2817" width="14.5703125" style="713" customWidth="1"/>
    <col min="2818" max="2818" width="12.42578125" style="713" customWidth="1"/>
    <col min="2819" max="2819" width="19.7109375" style="713" customWidth="1"/>
    <col min="2820" max="2820" width="9.140625" style="713"/>
    <col min="2821" max="2821" width="16.85546875" style="713" customWidth="1"/>
    <col min="2822" max="2822" width="12.5703125" style="713" customWidth="1"/>
    <col min="2823" max="2823" width="11.7109375" style="713" customWidth="1"/>
    <col min="2824" max="2824" width="12.28515625" style="713" customWidth="1"/>
    <col min="2825" max="3068" width="9.140625" style="713"/>
    <col min="3069" max="3069" width="4.42578125" style="713" customWidth="1"/>
    <col min="3070" max="3070" width="20.85546875" style="713" customWidth="1"/>
    <col min="3071" max="3072" width="12" style="713" customWidth="1"/>
    <col min="3073" max="3073" width="14.5703125" style="713" customWidth="1"/>
    <col min="3074" max="3074" width="12.42578125" style="713" customWidth="1"/>
    <col min="3075" max="3075" width="19.7109375" style="713" customWidth="1"/>
    <col min="3076" max="3076" width="9.140625" style="713"/>
    <col min="3077" max="3077" width="16.85546875" style="713" customWidth="1"/>
    <col min="3078" max="3078" width="12.5703125" style="713" customWidth="1"/>
    <col min="3079" max="3079" width="11.7109375" style="713" customWidth="1"/>
    <col min="3080" max="3080" width="12.28515625" style="713" customWidth="1"/>
    <col min="3081" max="3324" width="9.140625" style="713"/>
    <col min="3325" max="3325" width="4.42578125" style="713" customWidth="1"/>
    <col min="3326" max="3326" width="20.85546875" style="713" customWidth="1"/>
    <col min="3327" max="3328" width="12" style="713" customWidth="1"/>
    <col min="3329" max="3329" width="14.5703125" style="713" customWidth="1"/>
    <col min="3330" max="3330" width="12.42578125" style="713" customWidth="1"/>
    <col min="3331" max="3331" width="19.7109375" style="713" customWidth="1"/>
    <col min="3332" max="3332" width="9.140625" style="713"/>
    <col min="3333" max="3333" width="16.85546875" style="713" customWidth="1"/>
    <col min="3334" max="3334" width="12.5703125" style="713" customWidth="1"/>
    <col min="3335" max="3335" width="11.7109375" style="713" customWidth="1"/>
    <col min="3336" max="3336" width="12.28515625" style="713" customWidth="1"/>
    <col min="3337" max="3580" width="9.140625" style="713"/>
    <col min="3581" max="3581" width="4.42578125" style="713" customWidth="1"/>
    <col min="3582" max="3582" width="20.85546875" style="713" customWidth="1"/>
    <col min="3583" max="3584" width="12" style="713" customWidth="1"/>
    <col min="3585" max="3585" width="14.5703125" style="713" customWidth="1"/>
    <col min="3586" max="3586" width="12.42578125" style="713" customWidth="1"/>
    <col min="3587" max="3587" width="19.7109375" style="713" customWidth="1"/>
    <col min="3588" max="3588" width="9.140625" style="713"/>
    <col min="3589" max="3589" width="16.85546875" style="713" customWidth="1"/>
    <col min="3590" max="3590" width="12.5703125" style="713" customWidth="1"/>
    <col min="3591" max="3591" width="11.7109375" style="713" customWidth="1"/>
    <col min="3592" max="3592" width="12.28515625" style="713" customWidth="1"/>
    <col min="3593" max="3836" width="9.140625" style="713"/>
    <col min="3837" max="3837" width="4.42578125" style="713" customWidth="1"/>
    <col min="3838" max="3838" width="20.85546875" style="713" customWidth="1"/>
    <col min="3839" max="3840" width="12" style="713" customWidth="1"/>
    <col min="3841" max="3841" width="14.5703125" style="713" customWidth="1"/>
    <col min="3842" max="3842" width="12.42578125" style="713" customWidth="1"/>
    <col min="3843" max="3843" width="19.7109375" style="713" customWidth="1"/>
    <col min="3844" max="3844" width="9.140625" style="713"/>
    <col min="3845" max="3845" width="16.85546875" style="713" customWidth="1"/>
    <col min="3846" max="3846" width="12.5703125" style="713" customWidth="1"/>
    <col min="3847" max="3847" width="11.7109375" style="713" customWidth="1"/>
    <col min="3848" max="3848" width="12.28515625" style="713" customWidth="1"/>
    <col min="3849" max="4092" width="9.140625" style="713"/>
    <col min="4093" max="4093" width="4.42578125" style="713" customWidth="1"/>
    <col min="4094" max="4094" width="20.85546875" style="713" customWidth="1"/>
    <col min="4095" max="4096" width="12" style="713" customWidth="1"/>
    <col min="4097" max="4097" width="14.5703125" style="713" customWidth="1"/>
    <col min="4098" max="4098" width="12.42578125" style="713" customWidth="1"/>
    <col min="4099" max="4099" width="19.7109375" style="713" customWidth="1"/>
    <col min="4100" max="4100" width="9.140625" style="713"/>
    <col min="4101" max="4101" width="16.85546875" style="713" customWidth="1"/>
    <col min="4102" max="4102" width="12.5703125" style="713" customWidth="1"/>
    <col min="4103" max="4103" width="11.7109375" style="713" customWidth="1"/>
    <col min="4104" max="4104" width="12.28515625" style="713" customWidth="1"/>
    <col min="4105" max="4348" width="9.140625" style="713"/>
    <col min="4349" max="4349" width="4.42578125" style="713" customWidth="1"/>
    <col min="4350" max="4350" width="20.85546875" style="713" customWidth="1"/>
    <col min="4351" max="4352" width="12" style="713" customWidth="1"/>
    <col min="4353" max="4353" width="14.5703125" style="713" customWidth="1"/>
    <col min="4354" max="4354" width="12.42578125" style="713" customWidth="1"/>
    <col min="4355" max="4355" width="19.7109375" style="713" customWidth="1"/>
    <col min="4356" max="4356" width="9.140625" style="713"/>
    <col min="4357" max="4357" width="16.85546875" style="713" customWidth="1"/>
    <col min="4358" max="4358" width="12.5703125" style="713" customWidth="1"/>
    <col min="4359" max="4359" width="11.7109375" style="713" customWidth="1"/>
    <col min="4360" max="4360" width="12.28515625" style="713" customWidth="1"/>
    <col min="4361" max="4604" width="9.140625" style="713"/>
    <col min="4605" max="4605" width="4.42578125" style="713" customWidth="1"/>
    <col min="4606" max="4606" width="20.85546875" style="713" customWidth="1"/>
    <col min="4607" max="4608" width="12" style="713" customWidth="1"/>
    <col min="4609" max="4609" width="14.5703125" style="713" customWidth="1"/>
    <col min="4610" max="4610" width="12.42578125" style="713" customWidth="1"/>
    <col min="4611" max="4611" width="19.7109375" style="713" customWidth="1"/>
    <col min="4612" max="4612" width="9.140625" style="713"/>
    <col min="4613" max="4613" width="16.85546875" style="713" customWidth="1"/>
    <col min="4614" max="4614" width="12.5703125" style="713" customWidth="1"/>
    <col min="4615" max="4615" width="11.7109375" style="713" customWidth="1"/>
    <col min="4616" max="4616" width="12.28515625" style="713" customWidth="1"/>
    <col min="4617" max="4860" width="9.140625" style="713"/>
    <col min="4861" max="4861" width="4.42578125" style="713" customWidth="1"/>
    <col min="4862" max="4862" width="20.85546875" style="713" customWidth="1"/>
    <col min="4863" max="4864" width="12" style="713" customWidth="1"/>
    <col min="4865" max="4865" width="14.5703125" style="713" customWidth="1"/>
    <col min="4866" max="4866" width="12.42578125" style="713" customWidth="1"/>
    <col min="4867" max="4867" width="19.7109375" style="713" customWidth="1"/>
    <col min="4868" max="4868" width="9.140625" style="713"/>
    <col min="4869" max="4869" width="16.85546875" style="713" customWidth="1"/>
    <col min="4870" max="4870" width="12.5703125" style="713" customWidth="1"/>
    <col min="4871" max="4871" width="11.7109375" style="713" customWidth="1"/>
    <col min="4872" max="4872" width="12.28515625" style="713" customWidth="1"/>
    <col min="4873" max="5116" width="9.140625" style="713"/>
    <col min="5117" max="5117" width="4.42578125" style="713" customWidth="1"/>
    <col min="5118" max="5118" width="20.85546875" style="713" customWidth="1"/>
    <col min="5119" max="5120" width="12" style="713" customWidth="1"/>
    <col min="5121" max="5121" width="14.5703125" style="713" customWidth="1"/>
    <col min="5122" max="5122" width="12.42578125" style="713" customWidth="1"/>
    <col min="5123" max="5123" width="19.7109375" style="713" customWidth="1"/>
    <col min="5124" max="5124" width="9.140625" style="713"/>
    <col min="5125" max="5125" width="16.85546875" style="713" customWidth="1"/>
    <col min="5126" max="5126" width="12.5703125" style="713" customWidth="1"/>
    <col min="5127" max="5127" width="11.7109375" style="713" customWidth="1"/>
    <col min="5128" max="5128" width="12.28515625" style="713" customWidth="1"/>
    <col min="5129" max="5372" width="9.140625" style="713"/>
    <col min="5373" max="5373" width="4.42578125" style="713" customWidth="1"/>
    <col min="5374" max="5374" width="20.85546875" style="713" customWidth="1"/>
    <col min="5375" max="5376" width="12" style="713" customWidth="1"/>
    <col min="5377" max="5377" width="14.5703125" style="713" customWidth="1"/>
    <col min="5378" max="5378" width="12.42578125" style="713" customWidth="1"/>
    <col min="5379" max="5379" width="19.7109375" style="713" customWidth="1"/>
    <col min="5380" max="5380" width="9.140625" style="713"/>
    <col min="5381" max="5381" width="16.85546875" style="713" customWidth="1"/>
    <col min="5382" max="5382" width="12.5703125" style="713" customWidth="1"/>
    <col min="5383" max="5383" width="11.7109375" style="713" customWidth="1"/>
    <col min="5384" max="5384" width="12.28515625" style="713" customWidth="1"/>
    <col min="5385" max="5628" width="9.140625" style="713"/>
    <col min="5629" max="5629" width="4.42578125" style="713" customWidth="1"/>
    <col min="5630" max="5630" width="20.85546875" style="713" customWidth="1"/>
    <col min="5631" max="5632" width="12" style="713" customWidth="1"/>
    <col min="5633" max="5633" width="14.5703125" style="713" customWidth="1"/>
    <col min="5634" max="5634" width="12.42578125" style="713" customWidth="1"/>
    <col min="5635" max="5635" width="19.7109375" style="713" customWidth="1"/>
    <col min="5636" max="5636" width="9.140625" style="713"/>
    <col min="5637" max="5637" width="16.85546875" style="713" customWidth="1"/>
    <col min="5638" max="5638" width="12.5703125" style="713" customWidth="1"/>
    <col min="5639" max="5639" width="11.7109375" style="713" customWidth="1"/>
    <col min="5640" max="5640" width="12.28515625" style="713" customWidth="1"/>
    <col min="5641" max="5884" width="9.140625" style="713"/>
    <col min="5885" max="5885" width="4.42578125" style="713" customWidth="1"/>
    <col min="5886" max="5886" width="20.85546875" style="713" customWidth="1"/>
    <col min="5887" max="5888" width="12" style="713" customWidth="1"/>
    <col min="5889" max="5889" width="14.5703125" style="713" customWidth="1"/>
    <col min="5890" max="5890" width="12.42578125" style="713" customWidth="1"/>
    <col min="5891" max="5891" width="19.7109375" style="713" customWidth="1"/>
    <col min="5892" max="5892" width="9.140625" style="713"/>
    <col min="5893" max="5893" width="16.85546875" style="713" customWidth="1"/>
    <col min="5894" max="5894" width="12.5703125" style="713" customWidth="1"/>
    <col min="5895" max="5895" width="11.7109375" style="713" customWidth="1"/>
    <col min="5896" max="5896" width="12.28515625" style="713" customWidth="1"/>
    <col min="5897" max="6140" width="9.140625" style="713"/>
    <col min="6141" max="6141" width="4.42578125" style="713" customWidth="1"/>
    <col min="6142" max="6142" width="20.85546875" style="713" customWidth="1"/>
    <col min="6143" max="6144" width="12" style="713" customWidth="1"/>
    <col min="6145" max="6145" width="14.5703125" style="713" customWidth="1"/>
    <col min="6146" max="6146" width="12.42578125" style="713" customWidth="1"/>
    <col min="6147" max="6147" width="19.7109375" style="713" customWidth="1"/>
    <col min="6148" max="6148" width="9.140625" style="713"/>
    <col min="6149" max="6149" width="16.85546875" style="713" customWidth="1"/>
    <col min="6150" max="6150" width="12.5703125" style="713" customWidth="1"/>
    <col min="6151" max="6151" width="11.7109375" style="713" customWidth="1"/>
    <col min="6152" max="6152" width="12.28515625" style="713" customWidth="1"/>
    <col min="6153" max="6396" width="9.140625" style="713"/>
    <col min="6397" max="6397" width="4.42578125" style="713" customWidth="1"/>
    <col min="6398" max="6398" width="20.85546875" style="713" customWidth="1"/>
    <col min="6399" max="6400" width="12" style="713" customWidth="1"/>
    <col min="6401" max="6401" width="14.5703125" style="713" customWidth="1"/>
    <col min="6402" max="6402" width="12.42578125" style="713" customWidth="1"/>
    <col min="6403" max="6403" width="19.7109375" style="713" customWidth="1"/>
    <col min="6404" max="6404" width="9.140625" style="713"/>
    <col min="6405" max="6405" width="16.85546875" style="713" customWidth="1"/>
    <col min="6406" max="6406" width="12.5703125" style="713" customWidth="1"/>
    <col min="6407" max="6407" width="11.7109375" style="713" customWidth="1"/>
    <col min="6408" max="6408" width="12.28515625" style="713" customWidth="1"/>
    <col min="6409" max="6652" width="9.140625" style="713"/>
    <col min="6653" max="6653" width="4.42578125" style="713" customWidth="1"/>
    <col min="6654" max="6654" width="20.85546875" style="713" customWidth="1"/>
    <col min="6655" max="6656" width="12" style="713" customWidth="1"/>
    <col min="6657" max="6657" width="14.5703125" style="713" customWidth="1"/>
    <col min="6658" max="6658" width="12.42578125" style="713" customWidth="1"/>
    <col min="6659" max="6659" width="19.7109375" style="713" customWidth="1"/>
    <col min="6660" max="6660" width="9.140625" style="713"/>
    <col min="6661" max="6661" width="16.85546875" style="713" customWidth="1"/>
    <col min="6662" max="6662" width="12.5703125" style="713" customWidth="1"/>
    <col min="6663" max="6663" width="11.7109375" style="713" customWidth="1"/>
    <col min="6664" max="6664" width="12.28515625" style="713" customWidth="1"/>
    <col min="6665" max="6908" width="9.140625" style="713"/>
    <col min="6909" max="6909" width="4.42578125" style="713" customWidth="1"/>
    <col min="6910" max="6910" width="20.85546875" style="713" customWidth="1"/>
    <col min="6911" max="6912" width="12" style="713" customWidth="1"/>
    <col min="6913" max="6913" width="14.5703125" style="713" customWidth="1"/>
    <col min="6914" max="6914" width="12.42578125" style="713" customWidth="1"/>
    <col min="6915" max="6915" width="19.7109375" style="713" customWidth="1"/>
    <col min="6916" max="6916" width="9.140625" style="713"/>
    <col min="6917" max="6917" width="16.85546875" style="713" customWidth="1"/>
    <col min="6918" max="6918" width="12.5703125" style="713" customWidth="1"/>
    <col min="6919" max="6919" width="11.7109375" style="713" customWidth="1"/>
    <col min="6920" max="6920" width="12.28515625" style="713" customWidth="1"/>
    <col min="6921" max="7164" width="9.140625" style="713"/>
    <col min="7165" max="7165" width="4.42578125" style="713" customWidth="1"/>
    <col min="7166" max="7166" width="20.85546875" style="713" customWidth="1"/>
    <col min="7167" max="7168" width="12" style="713" customWidth="1"/>
    <col min="7169" max="7169" width="14.5703125" style="713" customWidth="1"/>
    <col min="7170" max="7170" width="12.42578125" style="713" customWidth="1"/>
    <col min="7171" max="7171" width="19.7109375" style="713" customWidth="1"/>
    <col min="7172" max="7172" width="9.140625" style="713"/>
    <col min="7173" max="7173" width="16.85546875" style="713" customWidth="1"/>
    <col min="7174" max="7174" width="12.5703125" style="713" customWidth="1"/>
    <col min="7175" max="7175" width="11.7109375" style="713" customWidth="1"/>
    <col min="7176" max="7176" width="12.28515625" style="713" customWidth="1"/>
    <col min="7177" max="7420" width="9.140625" style="713"/>
    <col min="7421" max="7421" width="4.42578125" style="713" customWidth="1"/>
    <col min="7422" max="7422" width="20.85546875" style="713" customWidth="1"/>
    <col min="7423" max="7424" width="12" style="713" customWidth="1"/>
    <col min="7425" max="7425" width="14.5703125" style="713" customWidth="1"/>
    <col min="7426" max="7426" width="12.42578125" style="713" customWidth="1"/>
    <col min="7427" max="7427" width="19.7109375" style="713" customWidth="1"/>
    <col min="7428" max="7428" width="9.140625" style="713"/>
    <col min="7429" max="7429" width="16.85546875" style="713" customWidth="1"/>
    <col min="7430" max="7430" width="12.5703125" style="713" customWidth="1"/>
    <col min="7431" max="7431" width="11.7109375" style="713" customWidth="1"/>
    <col min="7432" max="7432" width="12.28515625" style="713" customWidth="1"/>
    <col min="7433" max="7676" width="9.140625" style="713"/>
    <col min="7677" max="7677" width="4.42578125" style="713" customWidth="1"/>
    <col min="7678" max="7678" width="20.85546875" style="713" customWidth="1"/>
    <col min="7679" max="7680" width="12" style="713" customWidth="1"/>
    <col min="7681" max="7681" width="14.5703125" style="713" customWidth="1"/>
    <col min="7682" max="7682" width="12.42578125" style="713" customWidth="1"/>
    <col min="7683" max="7683" width="19.7109375" style="713" customWidth="1"/>
    <col min="7684" max="7684" width="9.140625" style="713"/>
    <col min="7685" max="7685" width="16.85546875" style="713" customWidth="1"/>
    <col min="7686" max="7686" width="12.5703125" style="713" customWidth="1"/>
    <col min="7687" max="7687" width="11.7109375" style="713" customWidth="1"/>
    <col min="7688" max="7688" width="12.28515625" style="713" customWidth="1"/>
    <col min="7689" max="7932" width="9.140625" style="713"/>
    <col min="7933" max="7933" width="4.42578125" style="713" customWidth="1"/>
    <col min="7934" max="7934" width="20.85546875" style="713" customWidth="1"/>
    <col min="7935" max="7936" width="12" style="713" customWidth="1"/>
    <col min="7937" max="7937" width="14.5703125" style="713" customWidth="1"/>
    <col min="7938" max="7938" width="12.42578125" style="713" customWidth="1"/>
    <col min="7939" max="7939" width="19.7109375" style="713" customWidth="1"/>
    <col min="7940" max="7940" width="9.140625" style="713"/>
    <col min="7941" max="7941" width="16.85546875" style="713" customWidth="1"/>
    <col min="7942" max="7942" width="12.5703125" style="713" customWidth="1"/>
    <col min="7943" max="7943" width="11.7109375" style="713" customWidth="1"/>
    <col min="7944" max="7944" width="12.28515625" style="713" customWidth="1"/>
    <col min="7945" max="8188" width="9.140625" style="713"/>
    <col min="8189" max="8189" width="4.42578125" style="713" customWidth="1"/>
    <col min="8190" max="8190" width="20.85546875" style="713" customWidth="1"/>
    <col min="8191" max="8192" width="12" style="713" customWidth="1"/>
    <col min="8193" max="8193" width="14.5703125" style="713" customWidth="1"/>
    <col min="8194" max="8194" width="12.42578125" style="713" customWidth="1"/>
    <col min="8195" max="8195" width="19.7109375" style="713" customWidth="1"/>
    <col min="8196" max="8196" width="9.140625" style="713"/>
    <col min="8197" max="8197" width="16.85546875" style="713" customWidth="1"/>
    <col min="8198" max="8198" width="12.5703125" style="713" customWidth="1"/>
    <col min="8199" max="8199" width="11.7109375" style="713" customWidth="1"/>
    <col min="8200" max="8200" width="12.28515625" style="713" customWidth="1"/>
    <col min="8201" max="8444" width="9.140625" style="713"/>
    <col min="8445" max="8445" width="4.42578125" style="713" customWidth="1"/>
    <col min="8446" max="8446" width="20.85546875" style="713" customWidth="1"/>
    <col min="8447" max="8448" width="12" style="713" customWidth="1"/>
    <col min="8449" max="8449" width="14.5703125" style="713" customWidth="1"/>
    <col min="8450" max="8450" width="12.42578125" style="713" customWidth="1"/>
    <col min="8451" max="8451" width="19.7109375" style="713" customWidth="1"/>
    <col min="8452" max="8452" width="9.140625" style="713"/>
    <col min="8453" max="8453" width="16.85546875" style="713" customWidth="1"/>
    <col min="8454" max="8454" width="12.5703125" style="713" customWidth="1"/>
    <col min="8455" max="8455" width="11.7109375" style="713" customWidth="1"/>
    <col min="8456" max="8456" width="12.28515625" style="713" customWidth="1"/>
    <col min="8457" max="8700" width="9.140625" style="713"/>
    <col min="8701" max="8701" width="4.42578125" style="713" customWidth="1"/>
    <col min="8702" max="8702" width="20.85546875" style="713" customWidth="1"/>
    <col min="8703" max="8704" width="12" style="713" customWidth="1"/>
    <col min="8705" max="8705" width="14.5703125" style="713" customWidth="1"/>
    <col min="8706" max="8706" width="12.42578125" style="713" customWidth="1"/>
    <col min="8707" max="8707" width="19.7109375" style="713" customWidth="1"/>
    <col min="8708" max="8708" width="9.140625" style="713"/>
    <col min="8709" max="8709" width="16.85546875" style="713" customWidth="1"/>
    <col min="8710" max="8710" width="12.5703125" style="713" customWidth="1"/>
    <col min="8711" max="8711" width="11.7109375" style="713" customWidth="1"/>
    <col min="8712" max="8712" width="12.28515625" style="713" customWidth="1"/>
    <col min="8713" max="8956" width="9.140625" style="713"/>
    <col min="8957" max="8957" width="4.42578125" style="713" customWidth="1"/>
    <col min="8958" max="8958" width="20.85546875" style="713" customWidth="1"/>
    <col min="8959" max="8960" width="12" style="713" customWidth="1"/>
    <col min="8961" max="8961" width="14.5703125" style="713" customWidth="1"/>
    <col min="8962" max="8962" width="12.42578125" style="713" customWidth="1"/>
    <col min="8963" max="8963" width="19.7109375" style="713" customWidth="1"/>
    <col min="8964" max="8964" width="9.140625" style="713"/>
    <col min="8965" max="8965" width="16.85546875" style="713" customWidth="1"/>
    <col min="8966" max="8966" width="12.5703125" style="713" customWidth="1"/>
    <col min="8967" max="8967" width="11.7109375" style="713" customWidth="1"/>
    <col min="8968" max="8968" width="12.28515625" style="713" customWidth="1"/>
    <col min="8969" max="9212" width="9.140625" style="713"/>
    <col min="9213" max="9213" width="4.42578125" style="713" customWidth="1"/>
    <col min="9214" max="9214" width="20.85546875" style="713" customWidth="1"/>
    <col min="9215" max="9216" width="12" style="713" customWidth="1"/>
    <col min="9217" max="9217" width="14.5703125" style="713" customWidth="1"/>
    <col min="9218" max="9218" width="12.42578125" style="713" customWidth="1"/>
    <col min="9219" max="9219" width="19.7109375" style="713" customWidth="1"/>
    <col min="9220" max="9220" width="9.140625" style="713"/>
    <col min="9221" max="9221" width="16.85546875" style="713" customWidth="1"/>
    <col min="9222" max="9222" width="12.5703125" style="713" customWidth="1"/>
    <col min="9223" max="9223" width="11.7109375" style="713" customWidth="1"/>
    <col min="9224" max="9224" width="12.28515625" style="713" customWidth="1"/>
    <col min="9225" max="9468" width="9.140625" style="713"/>
    <col min="9469" max="9469" width="4.42578125" style="713" customWidth="1"/>
    <col min="9470" max="9470" width="20.85546875" style="713" customWidth="1"/>
    <col min="9471" max="9472" width="12" style="713" customWidth="1"/>
    <col min="9473" max="9473" width="14.5703125" style="713" customWidth="1"/>
    <col min="9474" max="9474" width="12.42578125" style="713" customWidth="1"/>
    <col min="9475" max="9475" width="19.7109375" style="713" customWidth="1"/>
    <col min="9476" max="9476" width="9.140625" style="713"/>
    <col min="9477" max="9477" width="16.85546875" style="713" customWidth="1"/>
    <col min="9478" max="9478" width="12.5703125" style="713" customWidth="1"/>
    <col min="9479" max="9479" width="11.7109375" style="713" customWidth="1"/>
    <col min="9480" max="9480" width="12.28515625" style="713" customWidth="1"/>
    <col min="9481" max="9724" width="9.140625" style="713"/>
    <col min="9725" max="9725" width="4.42578125" style="713" customWidth="1"/>
    <col min="9726" max="9726" width="20.85546875" style="713" customWidth="1"/>
    <col min="9727" max="9728" width="12" style="713" customWidth="1"/>
    <col min="9729" max="9729" width="14.5703125" style="713" customWidth="1"/>
    <col min="9730" max="9730" width="12.42578125" style="713" customWidth="1"/>
    <col min="9731" max="9731" width="19.7109375" style="713" customWidth="1"/>
    <col min="9732" max="9732" width="9.140625" style="713"/>
    <col min="9733" max="9733" width="16.85546875" style="713" customWidth="1"/>
    <col min="9734" max="9734" width="12.5703125" style="713" customWidth="1"/>
    <col min="9735" max="9735" width="11.7109375" style="713" customWidth="1"/>
    <col min="9736" max="9736" width="12.28515625" style="713" customWidth="1"/>
    <col min="9737" max="9980" width="9.140625" style="713"/>
    <col min="9981" max="9981" width="4.42578125" style="713" customWidth="1"/>
    <col min="9982" max="9982" width="20.85546875" style="713" customWidth="1"/>
    <col min="9983" max="9984" width="12" style="713" customWidth="1"/>
    <col min="9985" max="9985" width="14.5703125" style="713" customWidth="1"/>
    <col min="9986" max="9986" width="12.42578125" style="713" customWidth="1"/>
    <col min="9987" max="9987" width="19.7109375" style="713" customWidth="1"/>
    <col min="9988" max="9988" width="9.140625" style="713"/>
    <col min="9989" max="9989" width="16.85546875" style="713" customWidth="1"/>
    <col min="9990" max="9990" width="12.5703125" style="713" customWidth="1"/>
    <col min="9991" max="9991" width="11.7109375" style="713" customWidth="1"/>
    <col min="9992" max="9992" width="12.28515625" style="713" customWidth="1"/>
    <col min="9993" max="10236" width="9.140625" style="713"/>
    <col min="10237" max="10237" width="4.42578125" style="713" customWidth="1"/>
    <col min="10238" max="10238" width="20.85546875" style="713" customWidth="1"/>
    <col min="10239" max="10240" width="12" style="713" customWidth="1"/>
    <col min="10241" max="10241" width="14.5703125" style="713" customWidth="1"/>
    <col min="10242" max="10242" width="12.42578125" style="713" customWidth="1"/>
    <col min="10243" max="10243" width="19.7109375" style="713" customWidth="1"/>
    <col min="10244" max="10244" width="9.140625" style="713"/>
    <col min="10245" max="10245" width="16.85546875" style="713" customWidth="1"/>
    <col min="10246" max="10246" width="12.5703125" style="713" customWidth="1"/>
    <col min="10247" max="10247" width="11.7109375" style="713" customWidth="1"/>
    <col min="10248" max="10248" width="12.28515625" style="713" customWidth="1"/>
    <col min="10249" max="10492" width="9.140625" style="713"/>
    <col min="10493" max="10493" width="4.42578125" style="713" customWidth="1"/>
    <col min="10494" max="10494" width="20.85546875" style="713" customWidth="1"/>
    <col min="10495" max="10496" width="12" style="713" customWidth="1"/>
    <col min="10497" max="10497" width="14.5703125" style="713" customWidth="1"/>
    <col min="10498" max="10498" width="12.42578125" style="713" customWidth="1"/>
    <col min="10499" max="10499" width="19.7109375" style="713" customWidth="1"/>
    <col min="10500" max="10500" width="9.140625" style="713"/>
    <col min="10501" max="10501" width="16.85546875" style="713" customWidth="1"/>
    <col min="10502" max="10502" width="12.5703125" style="713" customWidth="1"/>
    <col min="10503" max="10503" width="11.7109375" style="713" customWidth="1"/>
    <col min="10504" max="10504" width="12.28515625" style="713" customWidth="1"/>
    <col min="10505" max="10748" width="9.140625" style="713"/>
    <col min="10749" max="10749" width="4.42578125" style="713" customWidth="1"/>
    <col min="10750" max="10750" width="20.85546875" style="713" customWidth="1"/>
    <col min="10751" max="10752" width="12" style="713" customWidth="1"/>
    <col min="10753" max="10753" width="14.5703125" style="713" customWidth="1"/>
    <col min="10754" max="10754" width="12.42578125" style="713" customWidth="1"/>
    <col min="10755" max="10755" width="19.7109375" style="713" customWidth="1"/>
    <col min="10756" max="10756" width="9.140625" style="713"/>
    <col min="10757" max="10757" width="16.85546875" style="713" customWidth="1"/>
    <col min="10758" max="10758" width="12.5703125" style="713" customWidth="1"/>
    <col min="10759" max="10759" width="11.7109375" style="713" customWidth="1"/>
    <col min="10760" max="10760" width="12.28515625" style="713" customWidth="1"/>
    <col min="10761" max="11004" width="9.140625" style="713"/>
    <col min="11005" max="11005" width="4.42578125" style="713" customWidth="1"/>
    <col min="11006" max="11006" width="20.85546875" style="713" customWidth="1"/>
    <col min="11007" max="11008" width="12" style="713" customWidth="1"/>
    <col min="11009" max="11009" width="14.5703125" style="713" customWidth="1"/>
    <col min="11010" max="11010" width="12.42578125" style="713" customWidth="1"/>
    <col min="11011" max="11011" width="19.7109375" style="713" customWidth="1"/>
    <col min="11012" max="11012" width="9.140625" style="713"/>
    <col min="11013" max="11013" width="16.85546875" style="713" customWidth="1"/>
    <col min="11014" max="11014" width="12.5703125" style="713" customWidth="1"/>
    <col min="11015" max="11015" width="11.7109375" style="713" customWidth="1"/>
    <col min="11016" max="11016" width="12.28515625" style="713" customWidth="1"/>
    <col min="11017" max="11260" width="9.140625" style="713"/>
    <col min="11261" max="11261" width="4.42578125" style="713" customWidth="1"/>
    <col min="11262" max="11262" width="20.85546875" style="713" customWidth="1"/>
    <col min="11263" max="11264" width="12" style="713" customWidth="1"/>
    <col min="11265" max="11265" width="14.5703125" style="713" customWidth="1"/>
    <col min="11266" max="11266" width="12.42578125" style="713" customWidth="1"/>
    <col min="11267" max="11267" width="19.7109375" style="713" customWidth="1"/>
    <col min="11268" max="11268" width="9.140625" style="713"/>
    <col min="11269" max="11269" width="16.85546875" style="713" customWidth="1"/>
    <col min="11270" max="11270" width="12.5703125" style="713" customWidth="1"/>
    <col min="11271" max="11271" width="11.7109375" style="713" customWidth="1"/>
    <col min="11272" max="11272" width="12.28515625" style="713" customWidth="1"/>
    <col min="11273" max="11516" width="9.140625" style="713"/>
    <col min="11517" max="11517" width="4.42578125" style="713" customWidth="1"/>
    <col min="11518" max="11518" width="20.85546875" style="713" customWidth="1"/>
    <col min="11519" max="11520" width="12" style="713" customWidth="1"/>
    <col min="11521" max="11521" width="14.5703125" style="713" customWidth="1"/>
    <col min="11522" max="11522" width="12.42578125" style="713" customWidth="1"/>
    <col min="11523" max="11523" width="19.7109375" style="713" customWidth="1"/>
    <col min="11524" max="11524" width="9.140625" style="713"/>
    <col min="11525" max="11525" width="16.85546875" style="713" customWidth="1"/>
    <col min="11526" max="11526" width="12.5703125" style="713" customWidth="1"/>
    <col min="11527" max="11527" width="11.7109375" style="713" customWidth="1"/>
    <col min="11528" max="11528" width="12.28515625" style="713" customWidth="1"/>
    <col min="11529" max="11772" width="9.140625" style="713"/>
    <col min="11773" max="11773" width="4.42578125" style="713" customWidth="1"/>
    <col min="11774" max="11774" width="20.85546875" style="713" customWidth="1"/>
    <col min="11775" max="11776" width="12" style="713" customWidth="1"/>
    <col min="11777" max="11777" width="14.5703125" style="713" customWidth="1"/>
    <col min="11778" max="11778" width="12.42578125" style="713" customWidth="1"/>
    <col min="11779" max="11779" width="19.7109375" style="713" customWidth="1"/>
    <col min="11780" max="11780" width="9.140625" style="713"/>
    <col min="11781" max="11781" width="16.85546875" style="713" customWidth="1"/>
    <col min="11782" max="11782" width="12.5703125" style="713" customWidth="1"/>
    <col min="11783" max="11783" width="11.7109375" style="713" customWidth="1"/>
    <col min="11784" max="11784" width="12.28515625" style="713" customWidth="1"/>
    <col min="11785" max="12028" width="9.140625" style="713"/>
    <col min="12029" max="12029" width="4.42578125" style="713" customWidth="1"/>
    <col min="12030" max="12030" width="20.85546875" style="713" customWidth="1"/>
    <col min="12031" max="12032" width="12" style="713" customWidth="1"/>
    <col min="12033" max="12033" width="14.5703125" style="713" customWidth="1"/>
    <col min="12034" max="12034" width="12.42578125" style="713" customWidth="1"/>
    <col min="12035" max="12035" width="19.7109375" style="713" customWidth="1"/>
    <col min="12036" max="12036" width="9.140625" style="713"/>
    <col min="12037" max="12037" width="16.85546875" style="713" customWidth="1"/>
    <col min="12038" max="12038" width="12.5703125" style="713" customWidth="1"/>
    <col min="12039" max="12039" width="11.7109375" style="713" customWidth="1"/>
    <col min="12040" max="12040" width="12.28515625" style="713" customWidth="1"/>
    <col min="12041" max="12284" width="9.140625" style="713"/>
    <col min="12285" max="12285" width="4.42578125" style="713" customWidth="1"/>
    <col min="12286" max="12286" width="20.85546875" style="713" customWidth="1"/>
    <col min="12287" max="12288" width="12" style="713" customWidth="1"/>
    <col min="12289" max="12289" width="14.5703125" style="713" customWidth="1"/>
    <col min="12290" max="12290" width="12.42578125" style="713" customWidth="1"/>
    <col min="12291" max="12291" width="19.7109375" style="713" customWidth="1"/>
    <col min="12292" max="12292" width="9.140625" style="713"/>
    <col min="12293" max="12293" width="16.85546875" style="713" customWidth="1"/>
    <col min="12294" max="12294" width="12.5703125" style="713" customWidth="1"/>
    <col min="12295" max="12295" width="11.7109375" style="713" customWidth="1"/>
    <col min="12296" max="12296" width="12.28515625" style="713" customWidth="1"/>
    <col min="12297" max="12540" width="9.140625" style="713"/>
    <col min="12541" max="12541" width="4.42578125" style="713" customWidth="1"/>
    <col min="12542" max="12542" width="20.85546875" style="713" customWidth="1"/>
    <col min="12543" max="12544" width="12" style="713" customWidth="1"/>
    <col min="12545" max="12545" width="14.5703125" style="713" customWidth="1"/>
    <col min="12546" max="12546" width="12.42578125" style="713" customWidth="1"/>
    <col min="12547" max="12547" width="19.7109375" style="713" customWidth="1"/>
    <col min="12548" max="12548" width="9.140625" style="713"/>
    <col min="12549" max="12549" width="16.85546875" style="713" customWidth="1"/>
    <col min="12550" max="12550" width="12.5703125" style="713" customWidth="1"/>
    <col min="12551" max="12551" width="11.7109375" style="713" customWidth="1"/>
    <col min="12552" max="12552" width="12.28515625" style="713" customWidth="1"/>
    <col min="12553" max="12796" width="9.140625" style="713"/>
    <col min="12797" max="12797" width="4.42578125" style="713" customWidth="1"/>
    <col min="12798" max="12798" width="20.85546875" style="713" customWidth="1"/>
    <col min="12799" max="12800" width="12" style="713" customWidth="1"/>
    <col min="12801" max="12801" width="14.5703125" style="713" customWidth="1"/>
    <col min="12802" max="12802" width="12.42578125" style="713" customWidth="1"/>
    <col min="12803" max="12803" width="19.7109375" style="713" customWidth="1"/>
    <col min="12804" max="12804" width="9.140625" style="713"/>
    <col min="12805" max="12805" width="16.85546875" style="713" customWidth="1"/>
    <col min="12806" max="12806" width="12.5703125" style="713" customWidth="1"/>
    <col min="12807" max="12807" width="11.7109375" style="713" customWidth="1"/>
    <col min="12808" max="12808" width="12.28515625" style="713" customWidth="1"/>
    <col min="12809" max="13052" width="9.140625" style="713"/>
    <col min="13053" max="13053" width="4.42578125" style="713" customWidth="1"/>
    <col min="13054" max="13054" width="20.85546875" style="713" customWidth="1"/>
    <col min="13055" max="13056" width="12" style="713" customWidth="1"/>
    <col min="13057" max="13057" width="14.5703125" style="713" customWidth="1"/>
    <col min="13058" max="13058" width="12.42578125" style="713" customWidth="1"/>
    <col min="13059" max="13059" width="19.7109375" style="713" customWidth="1"/>
    <col min="13060" max="13060" width="9.140625" style="713"/>
    <col min="13061" max="13061" width="16.85546875" style="713" customWidth="1"/>
    <col min="13062" max="13062" width="12.5703125" style="713" customWidth="1"/>
    <col min="13063" max="13063" width="11.7109375" style="713" customWidth="1"/>
    <col min="13064" max="13064" width="12.28515625" style="713" customWidth="1"/>
    <col min="13065" max="13308" width="9.140625" style="713"/>
    <col min="13309" max="13309" width="4.42578125" style="713" customWidth="1"/>
    <col min="13310" max="13310" width="20.85546875" style="713" customWidth="1"/>
    <col min="13311" max="13312" width="12" style="713" customWidth="1"/>
    <col min="13313" max="13313" width="14.5703125" style="713" customWidth="1"/>
    <col min="13314" max="13314" width="12.42578125" style="713" customWidth="1"/>
    <col min="13315" max="13315" width="19.7109375" style="713" customWidth="1"/>
    <col min="13316" max="13316" width="9.140625" style="713"/>
    <col min="13317" max="13317" width="16.85546875" style="713" customWidth="1"/>
    <col min="13318" max="13318" width="12.5703125" style="713" customWidth="1"/>
    <col min="13319" max="13319" width="11.7109375" style="713" customWidth="1"/>
    <col min="13320" max="13320" width="12.28515625" style="713" customWidth="1"/>
    <col min="13321" max="13564" width="9.140625" style="713"/>
    <col min="13565" max="13565" width="4.42578125" style="713" customWidth="1"/>
    <col min="13566" max="13566" width="20.85546875" style="713" customWidth="1"/>
    <col min="13567" max="13568" width="12" style="713" customWidth="1"/>
    <col min="13569" max="13569" width="14.5703125" style="713" customWidth="1"/>
    <col min="13570" max="13570" width="12.42578125" style="713" customWidth="1"/>
    <col min="13571" max="13571" width="19.7109375" style="713" customWidth="1"/>
    <col min="13572" max="13572" width="9.140625" style="713"/>
    <col min="13573" max="13573" width="16.85546875" style="713" customWidth="1"/>
    <col min="13574" max="13574" width="12.5703125" style="713" customWidth="1"/>
    <col min="13575" max="13575" width="11.7109375" style="713" customWidth="1"/>
    <col min="13576" max="13576" width="12.28515625" style="713" customWidth="1"/>
    <col min="13577" max="13820" width="9.140625" style="713"/>
    <col min="13821" max="13821" width="4.42578125" style="713" customWidth="1"/>
    <col min="13822" max="13822" width="20.85546875" style="713" customWidth="1"/>
    <col min="13823" max="13824" width="12" style="713" customWidth="1"/>
    <col min="13825" max="13825" width="14.5703125" style="713" customWidth="1"/>
    <col min="13826" max="13826" width="12.42578125" style="713" customWidth="1"/>
    <col min="13827" max="13827" width="19.7109375" style="713" customWidth="1"/>
    <col min="13828" max="13828" width="9.140625" style="713"/>
    <col min="13829" max="13829" width="16.85546875" style="713" customWidth="1"/>
    <col min="13830" max="13830" width="12.5703125" style="713" customWidth="1"/>
    <col min="13831" max="13831" width="11.7109375" style="713" customWidth="1"/>
    <col min="13832" max="13832" width="12.28515625" style="713" customWidth="1"/>
    <col min="13833" max="14076" width="9.140625" style="713"/>
    <col min="14077" max="14077" width="4.42578125" style="713" customWidth="1"/>
    <col min="14078" max="14078" width="20.85546875" style="713" customWidth="1"/>
    <col min="14079" max="14080" width="12" style="713" customWidth="1"/>
    <col min="14081" max="14081" width="14.5703125" style="713" customWidth="1"/>
    <col min="14082" max="14082" width="12.42578125" style="713" customWidth="1"/>
    <col min="14083" max="14083" width="19.7109375" style="713" customWidth="1"/>
    <col min="14084" max="14084" width="9.140625" style="713"/>
    <col min="14085" max="14085" width="16.85546875" style="713" customWidth="1"/>
    <col min="14086" max="14086" width="12.5703125" style="713" customWidth="1"/>
    <col min="14087" max="14087" width="11.7109375" style="713" customWidth="1"/>
    <col min="14088" max="14088" width="12.28515625" style="713" customWidth="1"/>
    <col min="14089" max="14332" width="9.140625" style="713"/>
    <col min="14333" max="14333" width="4.42578125" style="713" customWidth="1"/>
    <col min="14334" max="14334" width="20.85546875" style="713" customWidth="1"/>
    <col min="14335" max="14336" width="12" style="713" customWidth="1"/>
    <col min="14337" max="14337" width="14.5703125" style="713" customWidth="1"/>
    <col min="14338" max="14338" width="12.42578125" style="713" customWidth="1"/>
    <col min="14339" max="14339" width="19.7109375" style="713" customWidth="1"/>
    <col min="14340" max="14340" width="9.140625" style="713"/>
    <col min="14341" max="14341" width="16.85546875" style="713" customWidth="1"/>
    <col min="14342" max="14342" width="12.5703125" style="713" customWidth="1"/>
    <col min="14343" max="14343" width="11.7109375" style="713" customWidth="1"/>
    <col min="14344" max="14344" width="12.28515625" style="713" customWidth="1"/>
    <col min="14345" max="14588" width="9.140625" style="713"/>
    <col min="14589" max="14589" width="4.42578125" style="713" customWidth="1"/>
    <col min="14590" max="14590" width="20.85546875" style="713" customWidth="1"/>
    <col min="14591" max="14592" width="12" style="713" customWidth="1"/>
    <col min="14593" max="14593" width="14.5703125" style="713" customWidth="1"/>
    <col min="14594" max="14594" width="12.42578125" style="713" customWidth="1"/>
    <col min="14595" max="14595" width="19.7109375" style="713" customWidth="1"/>
    <col min="14596" max="14596" width="9.140625" style="713"/>
    <col min="14597" max="14597" width="16.85546875" style="713" customWidth="1"/>
    <col min="14598" max="14598" width="12.5703125" style="713" customWidth="1"/>
    <col min="14599" max="14599" width="11.7109375" style="713" customWidth="1"/>
    <col min="14600" max="14600" width="12.28515625" style="713" customWidth="1"/>
    <col min="14601" max="14844" width="9.140625" style="713"/>
    <col min="14845" max="14845" width="4.42578125" style="713" customWidth="1"/>
    <col min="14846" max="14846" width="20.85546875" style="713" customWidth="1"/>
    <col min="14847" max="14848" width="12" style="713" customWidth="1"/>
    <col min="14849" max="14849" width="14.5703125" style="713" customWidth="1"/>
    <col min="14850" max="14850" width="12.42578125" style="713" customWidth="1"/>
    <col min="14851" max="14851" width="19.7109375" style="713" customWidth="1"/>
    <col min="14852" max="14852" width="9.140625" style="713"/>
    <col min="14853" max="14853" width="16.85546875" style="713" customWidth="1"/>
    <col min="14854" max="14854" width="12.5703125" style="713" customWidth="1"/>
    <col min="14855" max="14855" width="11.7109375" style="713" customWidth="1"/>
    <col min="14856" max="14856" width="12.28515625" style="713" customWidth="1"/>
    <col min="14857" max="15100" width="9.140625" style="713"/>
    <col min="15101" max="15101" width="4.42578125" style="713" customWidth="1"/>
    <col min="15102" max="15102" width="20.85546875" style="713" customWidth="1"/>
    <col min="15103" max="15104" width="12" style="713" customWidth="1"/>
    <col min="15105" max="15105" width="14.5703125" style="713" customWidth="1"/>
    <col min="15106" max="15106" width="12.42578125" style="713" customWidth="1"/>
    <col min="15107" max="15107" width="19.7109375" style="713" customWidth="1"/>
    <col min="15108" max="15108" width="9.140625" style="713"/>
    <col min="15109" max="15109" width="16.85546875" style="713" customWidth="1"/>
    <col min="15110" max="15110" width="12.5703125" style="713" customWidth="1"/>
    <col min="15111" max="15111" width="11.7109375" style="713" customWidth="1"/>
    <col min="15112" max="15112" width="12.28515625" style="713" customWidth="1"/>
    <col min="15113" max="15356" width="9.140625" style="713"/>
    <col min="15357" max="15357" width="4.42578125" style="713" customWidth="1"/>
    <col min="15358" max="15358" width="20.85546875" style="713" customWidth="1"/>
    <col min="15359" max="15360" width="12" style="713" customWidth="1"/>
    <col min="15361" max="15361" width="14.5703125" style="713" customWidth="1"/>
    <col min="15362" max="15362" width="12.42578125" style="713" customWidth="1"/>
    <col min="15363" max="15363" width="19.7109375" style="713" customWidth="1"/>
    <col min="15364" max="15364" width="9.140625" style="713"/>
    <col min="15365" max="15365" width="16.85546875" style="713" customWidth="1"/>
    <col min="15366" max="15366" width="12.5703125" style="713" customWidth="1"/>
    <col min="15367" max="15367" width="11.7109375" style="713" customWidth="1"/>
    <col min="15368" max="15368" width="12.28515625" style="713" customWidth="1"/>
    <col min="15369" max="15612" width="9.140625" style="713"/>
    <col min="15613" max="15613" width="4.42578125" style="713" customWidth="1"/>
    <col min="15614" max="15614" width="20.85546875" style="713" customWidth="1"/>
    <col min="15615" max="15616" width="12" style="713" customWidth="1"/>
    <col min="15617" max="15617" width="14.5703125" style="713" customWidth="1"/>
    <col min="15618" max="15618" width="12.42578125" style="713" customWidth="1"/>
    <col min="15619" max="15619" width="19.7109375" style="713" customWidth="1"/>
    <col min="15620" max="15620" width="9.140625" style="713"/>
    <col min="15621" max="15621" width="16.85546875" style="713" customWidth="1"/>
    <col min="15622" max="15622" width="12.5703125" style="713" customWidth="1"/>
    <col min="15623" max="15623" width="11.7109375" style="713" customWidth="1"/>
    <col min="15624" max="15624" width="12.28515625" style="713" customWidth="1"/>
    <col min="15625" max="15868" width="9.140625" style="713"/>
    <col min="15869" max="15869" width="4.42578125" style="713" customWidth="1"/>
    <col min="15870" max="15870" width="20.85546875" style="713" customWidth="1"/>
    <col min="15871" max="15872" width="12" style="713" customWidth="1"/>
    <col min="15873" max="15873" width="14.5703125" style="713" customWidth="1"/>
    <col min="15874" max="15874" width="12.42578125" style="713" customWidth="1"/>
    <col min="15875" max="15875" width="19.7109375" style="713" customWidth="1"/>
    <col min="15876" max="15876" width="9.140625" style="713"/>
    <col min="15877" max="15877" width="16.85546875" style="713" customWidth="1"/>
    <col min="15878" max="15878" width="12.5703125" style="713" customWidth="1"/>
    <col min="15879" max="15879" width="11.7109375" style="713" customWidth="1"/>
    <col min="15880" max="15880" width="12.28515625" style="713" customWidth="1"/>
    <col min="15881" max="16124" width="9.140625" style="713"/>
    <col min="16125" max="16125" width="4.42578125" style="713" customWidth="1"/>
    <col min="16126" max="16126" width="20.85546875" style="713" customWidth="1"/>
    <col min="16127" max="16128" width="12" style="713" customWidth="1"/>
    <col min="16129" max="16129" width="14.5703125" style="713" customWidth="1"/>
    <col min="16130" max="16130" width="12.42578125" style="713" customWidth="1"/>
    <col min="16131" max="16131" width="19.7109375" style="713" customWidth="1"/>
    <col min="16132" max="16132" width="9.140625" style="713"/>
    <col min="16133" max="16133" width="16.85546875" style="713" customWidth="1"/>
    <col min="16134" max="16134" width="12.5703125" style="713" customWidth="1"/>
    <col min="16135" max="16135" width="11.7109375" style="713" customWidth="1"/>
    <col min="16136" max="16136" width="12.28515625" style="713" customWidth="1"/>
    <col min="16137" max="16384" width="9.140625" style="713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84" t="s">
        <v>367</v>
      </c>
      <c r="C5" s="1184"/>
      <c r="D5" s="1184"/>
      <c r="E5" s="1184"/>
      <c r="F5" s="1184"/>
      <c r="G5" s="1184"/>
      <c r="I5" s="695" t="s">
        <v>340</v>
      </c>
    </row>
    <row r="6" spans="2:11" ht="15.75" customHeight="1" thickBot="1">
      <c r="B6" s="1185" t="s">
        <v>172</v>
      </c>
      <c r="C6" s="1187" t="s">
        <v>368</v>
      </c>
      <c r="D6" s="1188"/>
      <c r="E6" s="1189"/>
      <c r="F6" s="1190" t="s">
        <v>369</v>
      </c>
      <c r="G6" s="1185" t="s">
        <v>370</v>
      </c>
    </row>
    <row r="7" spans="2:11" ht="31.5" customHeight="1" thickBot="1">
      <c r="B7" s="1186"/>
      <c r="C7" s="978" t="s">
        <v>318</v>
      </c>
      <c r="D7" s="978" t="s">
        <v>329</v>
      </c>
      <c r="E7" s="978" t="s">
        <v>330</v>
      </c>
      <c r="F7" s="1191"/>
      <c r="G7" s="1186"/>
    </row>
    <row r="8" spans="2:11" ht="17.25" customHeight="1" thickBot="1">
      <c r="B8" s="979" t="s">
        <v>173</v>
      </c>
      <c r="C8" s="809">
        <v>8301.8359999999993</v>
      </c>
      <c r="D8" s="809">
        <v>2278.806</v>
      </c>
      <c r="E8" s="968">
        <f>(D8/C8)*100</f>
        <v>27.449422031463889</v>
      </c>
      <c r="F8" s="809">
        <v>10246.387000000001</v>
      </c>
      <c r="G8" s="969">
        <f>((C8-F8)/F8)*100</f>
        <v>-18.977918753215171</v>
      </c>
      <c r="I8" s="736" t="s">
        <v>174</v>
      </c>
    </row>
    <row r="9" spans="2:11" ht="18" customHeight="1" thickBot="1">
      <c r="B9" s="980" t="s">
        <v>175</v>
      </c>
      <c r="C9" s="810">
        <v>42769</v>
      </c>
      <c r="D9" s="810">
        <v>5951</v>
      </c>
      <c r="E9" s="968">
        <f t="shared" ref="E9:E13" si="0">(D9/C9)*100</f>
        <v>13.914283710163906</v>
      </c>
      <c r="F9" s="810">
        <v>52043</v>
      </c>
      <c r="G9" s="969">
        <f t="shared" ref="G9:G13" si="1">((C9-F9)/F9)*100</f>
        <v>-17.819879714851179</v>
      </c>
      <c r="I9" s="694">
        <f>C9-F9</f>
        <v>-9274</v>
      </c>
    </row>
    <row r="10" spans="2:11" ht="15" customHeight="1" thickBot="1">
      <c r="B10" s="981" t="s">
        <v>309</v>
      </c>
      <c r="C10" s="811">
        <v>24210</v>
      </c>
      <c r="D10" s="812">
        <v>0</v>
      </c>
      <c r="E10" s="968">
        <f t="shared" si="0"/>
        <v>0</v>
      </c>
      <c r="F10" s="813">
        <v>28969</v>
      </c>
      <c r="G10" s="969">
        <f t="shared" si="1"/>
        <v>-16.427905692291763</v>
      </c>
    </row>
    <row r="11" spans="2:11" ht="17.25" customHeight="1" thickBot="1">
      <c r="B11" s="982" t="s">
        <v>176</v>
      </c>
      <c r="C11" s="814">
        <v>233658.815</v>
      </c>
      <c r="D11" s="815">
        <v>42029.279999999999</v>
      </c>
      <c r="E11" s="968">
        <f t="shared" si="0"/>
        <v>17.987457481542048</v>
      </c>
      <c r="F11" s="815">
        <v>228179.18100000001</v>
      </c>
      <c r="G11" s="969">
        <f t="shared" si="1"/>
        <v>2.4014609816659789</v>
      </c>
      <c r="K11" s="970"/>
    </row>
    <row r="12" spans="2:11" ht="15" customHeight="1" thickBot="1">
      <c r="B12" s="979" t="s">
        <v>177</v>
      </c>
      <c r="C12" s="809">
        <v>67093.131999999998</v>
      </c>
      <c r="D12" s="809">
        <v>11174.72</v>
      </c>
      <c r="E12" s="968">
        <f t="shared" si="0"/>
        <v>16.655534876505691</v>
      </c>
      <c r="F12" s="809">
        <v>75737.395999999993</v>
      </c>
      <c r="G12" s="969">
        <f t="shared" si="1"/>
        <v>-11.41346871762002</v>
      </c>
    </row>
    <row r="13" spans="2:11" ht="15" customHeight="1" thickBot="1">
      <c r="B13" s="979" t="s">
        <v>178</v>
      </c>
      <c r="C13" s="809">
        <f t="shared" ref="C13:D13" si="2">C11+C12</f>
        <v>300751.94699999999</v>
      </c>
      <c r="D13" s="809">
        <f t="shared" si="2"/>
        <v>53204</v>
      </c>
      <c r="E13" s="968">
        <f t="shared" si="0"/>
        <v>17.690326041347291</v>
      </c>
      <c r="F13" s="809">
        <f t="shared" ref="F13" si="3">F11+F12</f>
        <v>303916.57699999999</v>
      </c>
      <c r="G13" s="969">
        <f t="shared" si="1"/>
        <v>-1.0412824569289634</v>
      </c>
    </row>
    <row r="14" spans="2:11">
      <c r="C14" s="1006"/>
      <c r="D14" s="1006"/>
    </row>
    <row r="16" spans="2:11" ht="15.75">
      <c r="B16" s="597" t="s">
        <v>310</v>
      </c>
    </row>
    <row r="18" spans="1:15" ht="33" customHeight="1" thickBot="1">
      <c r="B18" s="1184" t="s">
        <v>371</v>
      </c>
      <c r="C18" s="1184"/>
      <c r="D18" s="1184"/>
      <c r="E18" s="1184"/>
      <c r="F18" s="1184"/>
      <c r="G18" s="1184"/>
      <c r="L18" s="127"/>
      <c r="M18" s="127"/>
      <c r="N18" s="127"/>
    </row>
    <row r="19" spans="1:15" ht="24.75" customHeight="1" thickBot="1">
      <c r="B19" s="1180" t="s">
        <v>179</v>
      </c>
      <c r="C19" s="1193" t="s">
        <v>368</v>
      </c>
      <c r="D19" s="1194"/>
      <c r="E19" s="1195"/>
      <c r="F19" s="1196" t="s">
        <v>369</v>
      </c>
      <c r="G19" s="1180" t="s">
        <v>370</v>
      </c>
      <c r="K19" s="127"/>
      <c r="L19" s="127"/>
      <c r="M19" s="127"/>
      <c r="N19" s="127"/>
      <c r="O19" s="1006"/>
    </row>
    <row r="20" spans="1:15" ht="21" customHeight="1" thickBot="1">
      <c r="B20" s="1192"/>
      <c r="C20" s="1103" t="s">
        <v>318</v>
      </c>
      <c r="D20" s="1103" t="s">
        <v>329</v>
      </c>
      <c r="E20" s="1103" t="s">
        <v>330</v>
      </c>
      <c r="F20" s="1197"/>
      <c r="G20" s="1181"/>
      <c r="K20" s="127"/>
      <c r="L20" s="127"/>
      <c r="M20" s="127"/>
      <c r="N20" s="127"/>
    </row>
    <row r="21" spans="1:15" ht="15.75" thickBot="1">
      <c r="B21" s="595" t="s">
        <v>173</v>
      </c>
      <c r="C21" s="809">
        <v>30475.458999999999</v>
      </c>
      <c r="D21" s="816">
        <v>0</v>
      </c>
      <c r="E21" s="971">
        <f>(D21/C21)*100</f>
        <v>0</v>
      </c>
      <c r="F21" s="809">
        <v>29776.880000000001</v>
      </c>
      <c r="G21" s="972">
        <f>((C21-F21)/F21)*100</f>
        <v>2.346044985236861</v>
      </c>
      <c r="I21" s="736" t="s">
        <v>180</v>
      </c>
      <c r="K21" s="127"/>
      <c r="L21" s="127"/>
      <c r="M21" s="127"/>
      <c r="N21" s="127"/>
    </row>
    <row r="22" spans="1:15" ht="15.75" thickBot="1">
      <c r="B22" s="595" t="s">
        <v>175</v>
      </c>
      <c r="C22" s="809">
        <v>136886</v>
      </c>
      <c r="D22" s="816">
        <v>0</v>
      </c>
      <c r="E22" s="973">
        <f t="shared" ref="E22:E26" si="4">(D22/C22)*100</f>
        <v>0</v>
      </c>
      <c r="F22" s="809">
        <v>120024</v>
      </c>
      <c r="G22" s="972">
        <f t="shared" ref="G22:G26" si="5">((C22-F22)/F22)*100</f>
        <v>14.04885689528761</v>
      </c>
      <c r="I22" s="694">
        <f>C22-F22</f>
        <v>16862</v>
      </c>
      <c r="L22" s="127"/>
      <c r="M22" s="127"/>
      <c r="N22" s="127"/>
    </row>
    <row r="23" spans="1:15" ht="15.75" thickBot="1">
      <c r="B23" s="596" t="s">
        <v>309</v>
      </c>
      <c r="C23" s="813">
        <v>44794</v>
      </c>
      <c r="D23" s="817">
        <v>0</v>
      </c>
      <c r="E23" s="973">
        <f t="shared" si="4"/>
        <v>0</v>
      </c>
      <c r="F23" s="813">
        <v>31259</v>
      </c>
      <c r="G23" s="973">
        <f t="shared" si="5"/>
        <v>43.299529735436195</v>
      </c>
      <c r="L23" s="127"/>
      <c r="M23" s="127"/>
      <c r="N23" s="127"/>
    </row>
    <row r="24" spans="1:15" ht="15.75" thickBot="1">
      <c r="B24" s="595" t="s">
        <v>176</v>
      </c>
      <c r="C24" s="809">
        <v>11206.312</v>
      </c>
      <c r="D24" s="818">
        <v>0</v>
      </c>
      <c r="E24" s="974">
        <f t="shared" si="4"/>
        <v>0</v>
      </c>
      <c r="F24" s="809">
        <v>12141.33</v>
      </c>
      <c r="G24" s="972">
        <f t="shared" si="5"/>
        <v>-7.7011167639789058</v>
      </c>
      <c r="L24" s="127"/>
      <c r="M24" s="127"/>
      <c r="N24" s="127"/>
    </row>
    <row r="25" spans="1:15" ht="15.75" thickBot="1">
      <c r="B25" s="595" t="s">
        <v>177</v>
      </c>
      <c r="C25" s="809">
        <v>3730.8150000000001</v>
      </c>
      <c r="D25" s="818">
        <v>100.081</v>
      </c>
      <c r="E25" s="973">
        <f t="shared" si="4"/>
        <v>2.6825505955133129</v>
      </c>
      <c r="F25" s="809">
        <v>4288.8230000000003</v>
      </c>
      <c r="G25" s="972">
        <f t="shared" si="5"/>
        <v>-13.010749102959021</v>
      </c>
      <c r="L25" s="127"/>
      <c r="M25" s="127"/>
      <c r="N25" s="127"/>
    </row>
    <row r="26" spans="1:15" ht="15.75" thickBot="1">
      <c r="B26" s="595" t="s">
        <v>178</v>
      </c>
      <c r="C26" s="809">
        <f t="shared" ref="C26:D26" si="6">C24+C25</f>
        <v>14937.127</v>
      </c>
      <c r="D26" s="819">
        <f t="shared" si="6"/>
        <v>100.081</v>
      </c>
      <c r="E26" s="975">
        <f t="shared" si="4"/>
        <v>0.6700150571123884</v>
      </c>
      <c r="F26" s="809">
        <f>F24+F25</f>
        <v>16430.152999999998</v>
      </c>
      <c r="G26" s="973">
        <f t="shared" si="5"/>
        <v>-9.0871095357419875</v>
      </c>
      <c r="L26" s="127"/>
      <c r="M26" s="127"/>
      <c r="N26" s="127"/>
    </row>
    <row r="27" spans="1:15" ht="16.5" customHeight="1">
      <c r="B27" s="1182"/>
      <c r="C27" s="1182"/>
      <c r="D27" s="1182"/>
      <c r="E27" s="1182"/>
      <c r="F27" s="1182"/>
      <c r="G27" s="1182"/>
      <c r="L27" s="127"/>
      <c r="M27" s="127"/>
      <c r="N27" s="127"/>
    </row>
    <row r="28" spans="1:15">
      <c r="L28" s="127"/>
      <c r="M28" s="127"/>
      <c r="N28" s="127"/>
    </row>
    <row r="29" spans="1:15">
      <c r="L29" s="127"/>
      <c r="M29" s="127"/>
      <c r="N29" s="127"/>
    </row>
    <row r="30" spans="1:15">
      <c r="A30" s="598"/>
      <c r="B30" s="601"/>
      <c r="C30" s="602"/>
      <c r="D30" s="603"/>
      <c r="E30" s="1104"/>
      <c r="F30" s="604"/>
      <c r="G30" s="604"/>
      <c r="H30" s="598"/>
      <c r="J30" s="598"/>
      <c r="L30" s="127"/>
      <c r="M30" s="127"/>
      <c r="N30" s="127"/>
    </row>
    <row r="31" spans="1:15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5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83"/>
      <c r="D43" s="1183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87"/>
  <sheetViews>
    <sheetView workbookViewId="0">
      <selection sqref="A1:XFD1048576"/>
    </sheetView>
  </sheetViews>
  <sheetFormatPr defaultRowHeight="12.75"/>
  <cols>
    <col min="1" max="1" width="5" style="713" customWidth="1"/>
    <col min="2" max="2" width="21.7109375" style="713" customWidth="1"/>
    <col min="3" max="3" width="11.140625" style="713" customWidth="1"/>
    <col min="4" max="4" width="12.140625" style="713" customWidth="1"/>
    <col min="5" max="5" width="12.28515625" style="713" customWidth="1"/>
    <col min="6" max="6" width="3" style="713" customWidth="1"/>
    <col min="7" max="7" width="20.28515625" style="713" customWidth="1"/>
    <col min="8" max="8" width="10.5703125" style="713" customWidth="1"/>
    <col min="9" max="9" width="9.85546875" style="713" bestFit="1" customWidth="1"/>
    <col min="10" max="10" width="9.140625" style="713" customWidth="1"/>
    <col min="11" max="11" width="2.85546875" style="713" customWidth="1"/>
    <col min="12" max="12" width="19.85546875" style="713" customWidth="1"/>
    <col min="13" max="13" width="18.28515625" style="713" customWidth="1"/>
    <col min="14" max="14" width="14.140625" style="713" customWidth="1"/>
    <col min="15" max="15" width="10.140625" style="713" customWidth="1"/>
    <col min="16" max="16" width="4.42578125" style="713" customWidth="1"/>
    <col min="17" max="17" width="21.85546875" style="713" customWidth="1"/>
    <col min="18" max="18" width="12.42578125" style="713" customWidth="1"/>
    <col min="19" max="19" width="9.85546875" style="713" bestFit="1" customWidth="1"/>
    <col min="20" max="20" width="10.42578125" style="713" customWidth="1"/>
    <col min="21" max="253" width="9.140625" style="713"/>
    <col min="254" max="254" width="5" style="713" customWidth="1"/>
    <col min="255" max="255" width="17.7109375" style="713" customWidth="1"/>
    <col min="256" max="256" width="13.85546875" style="713" customWidth="1"/>
    <col min="257" max="257" width="13.140625" style="713" customWidth="1"/>
    <col min="258" max="258" width="12.28515625" style="713" customWidth="1"/>
    <col min="259" max="259" width="3" style="713" customWidth="1"/>
    <col min="260" max="260" width="20.28515625" style="713" customWidth="1"/>
    <col min="261" max="261" width="12.5703125" style="713" customWidth="1"/>
    <col min="262" max="262" width="11.7109375" style="713" customWidth="1"/>
    <col min="263" max="263" width="9.140625" style="713"/>
    <col min="264" max="264" width="2.85546875" style="713" customWidth="1"/>
    <col min="265" max="265" width="18.5703125" style="713" customWidth="1"/>
    <col min="266" max="266" width="14.42578125" style="713" customWidth="1"/>
    <col min="267" max="267" width="13.7109375" style="713" customWidth="1"/>
    <col min="268" max="268" width="10.140625" style="713" customWidth="1"/>
    <col min="269" max="269" width="4.42578125" style="713" customWidth="1"/>
    <col min="270" max="270" width="24" style="713" customWidth="1"/>
    <col min="271" max="271" width="13.140625" style="713" customWidth="1"/>
    <col min="272" max="272" width="13" style="713" customWidth="1"/>
    <col min="273" max="273" width="10.42578125" style="713" customWidth="1"/>
    <col min="274" max="509" width="9.140625" style="713"/>
    <col min="510" max="510" width="5" style="713" customWidth="1"/>
    <col min="511" max="511" width="17.7109375" style="713" customWidth="1"/>
    <col min="512" max="512" width="13.85546875" style="713" customWidth="1"/>
    <col min="513" max="513" width="13.140625" style="713" customWidth="1"/>
    <col min="514" max="514" width="12.28515625" style="713" customWidth="1"/>
    <col min="515" max="515" width="3" style="713" customWidth="1"/>
    <col min="516" max="516" width="20.28515625" style="713" customWidth="1"/>
    <col min="517" max="517" width="12.5703125" style="713" customWidth="1"/>
    <col min="518" max="518" width="11.7109375" style="713" customWidth="1"/>
    <col min="519" max="519" width="9.140625" style="713"/>
    <col min="520" max="520" width="2.85546875" style="713" customWidth="1"/>
    <col min="521" max="521" width="18.5703125" style="713" customWidth="1"/>
    <col min="522" max="522" width="14.42578125" style="713" customWidth="1"/>
    <col min="523" max="523" width="13.7109375" style="713" customWidth="1"/>
    <col min="524" max="524" width="10.140625" style="713" customWidth="1"/>
    <col min="525" max="525" width="4.42578125" style="713" customWidth="1"/>
    <col min="526" max="526" width="24" style="713" customWidth="1"/>
    <col min="527" max="527" width="13.140625" style="713" customWidth="1"/>
    <col min="528" max="528" width="13" style="713" customWidth="1"/>
    <col min="529" max="529" width="10.42578125" style="713" customWidth="1"/>
    <col min="530" max="765" width="9.140625" style="713"/>
    <col min="766" max="766" width="5" style="713" customWidth="1"/>
    <col min="767" max="767" width="17.7109375" style="713" customWidth="1"/>
    <col min="768" max="768" width="13.85546875" style="713" customWidth="1"/>
    <col min="769" max="769" width="13.140625" style="713" customWidth="1"/>
    <col min="770" max="770" width="12.28515625" style="713" customWidth="1"/>
    <col min="771" max="771" width="3" style="713" customWidth="1"/>
    <col min="772" max="772" width="20.28515625" style="713" customWidth="1"/>
    <col min="773" max="773" width="12.5703125" style="713" customWidth="1"/>
    <col min="774" max="774" width="11.7109375" style="713" customWidth="1"/>
    <col min="775" max="775" width="9.140625" style="713"/>
    <col min="776" max="776" width="2.85546875" style="713" customWidth="1"/>
    <col min="777" max="777" width="18.5703125" style="713" customWidth="1"/>
    <col min="778" max="778" width="14.42578125" style="713" customWidth="1"/>
    <col min="779" max="779" width="13.7109375" style="713" customWidth="1"/>
    <col min="780" max="780" width="10.140625" style="713" customWidth="1"/>
    <col min="781" max="781" width="4.42578125" style="713" customWidth="1"/>
    <col min="782" max="782" width="24" style="713" customWidth="1"/>
    <col min="783" max="783" width="13.140625" style="713" customWidth="1"/>
    <col min="784" max="784" width="13" style="713" customWidth="1"/>
    <col min="785" max="785" width="10.42578125" style="713" customWidth="1"/>
    <col min="786" max="1021" width="9.140625" style="713"/>
    <col min="1022" max="1022" width="5" style="713" customWidth="1"/>
    <col min="1023" max="1023" width="17.7109375" style="713" customWidth="1"/>
    <col min="1024" max="1024" width="13.85546875" style="713" customWidth="1"/>
    <col min="1025" max="1025" width="13.140625" style="713" customWidth="1"/>
    <col min="1026" max="1026" width="12.28515625" style="713" customWidth="1"/>
    <col min="1027" max="1027" width="3" style="713" customWidth="1"/>
    <col min="1028" max="1028" width="20.28515625" style="713" customWidth="1"/>
    <col min="1029" max="1029" width="12.5703125" style="713" customWidth="1"/>
    <col min="1030" max="1030" width="11.7109375" style="713" customWidth="1"/>
    <col min="1031" max="1031" width="9.140625" style="713"/>
    <col min="1032" max="1032" width="2.85546875" style="713" customWidth="1"/>
    <col min="1033" max="1033" width="18.5703125" style="713" customWidth="1"/>
    <col min="1034" max="1034" width="14.42578125" style="713" customWidth="1"/>
    <col min="1035" max="1035" width="13.7109375" style="713" customWidth="1"/>
    <col min="1036" max="1036" width="10.140625" style="713" customWidth="1"/>
    <col min="1037" max="1037" width="4.42578125" style="713" customWidth="1"/>
    <col min="1038" max="1038" width="24" style="713" customWidth="1"/>
    <col min="1039" max="1039" width="13.140625" style="713" customWidth="1"/>
    <col min="1040" max="1040" width="13" style="713" customWidth="1"/>
    <col min="1041" max="1041" width="10.42578125" style="713" customWidth="1"/>
    <col min="1042" max="1277" width="9.140625" style="713"/>
    <col min="1278" max="1278" width="5" style="713" customWidth="1"/>
    <col min="1279" max="1279" width="17.7109375" style="713" customWidth="1"/>
    <col min="1280" max="1280" width="13.85546875" style="713" customWidth="1"/>
    <col min="1281" max="1281" width="13.140625" style="713" customWidth="1"/>
    <col min="1282" max="1282" width="12.28515625" style="713" customWidth="1"/>
    <col min="1283" max="1283" width="3" style="713" customWidth="1"/>
    <col min="1284" max="1284" width="20.28515625" style="713" customWidth="1"/>
    <col min="1285" max="1285" width="12.5703125" style="713" customWidth="1"/>
    <col min="1286" max="1286" width="11.7109375" style="713" customWidth="1"/>
    <col min="1287" max="1287" width="9.140625" style="713"/>
    <col min="1288" max="1288" width="2.85546875" style="713" customWidth="1"/>
    <col min="1289" max="1289" width="18.5703125" style="713" customWidth="1"/>
    <col min="1290" max="1290" width="14.42578125" style="713" customWidth="1"/>
    <col min="1291" max="1291" width="13.7109375" style="713" customWidth="1"/>
    <col min="1292" max="1292" width="10.140625" style="713" customWidth="1"/>
    <col min="1293" max="1293" width="4.42578125" style="713" customWidth="1"/>
    <col min="1294" max="1294" width="24" style="713" customWidth="1"/>
    <col min="1295" max="1295" width="13.140625" style="713" customWidth="1"/>
    <col min="1296" max="1296" width="13" style="713" customWidth="1"/>
    <col min="1297" max="1297" width="10.42578125" style="713" customWidth="1"/>
    <col min="1298" max="1533" width="9.140625" style="713"/>
    <col min="1534" max="1534" width="5" style="713" customWidth="1"/>
    <col min="1535" max="1535" width="17.7109375" style="713" customWidth="1"/>
    <col min="1536" max="1536" width="13.85546875" style="713" customWidth="1"/>
    <col min="1537" max="1537" width="13.140625" style="713" customWidth="1"/>
    <col min="1538" max="1538" width="12.28515625" style="713" customWidth="1"/>
    <col min="1539" max="1539" width="3" style="713" customWidth="1"/>
    <col min="1540" max="1540" width="20.28515625" style="713" customWidth="1"/>
    <col min="1541" max="1541" width="12.5703125" style="713" customWidth="1"/>
    <col min="1542" max="1542" width="11.7109375" style="713" customWidth="1"/>
    <col min="1543" max="1543" width="9.140625" style="713"/>
    <col min="1544" max="1544" width="2.85546875" style="713" customWidth="1"/>
    <col min="1545" max="1545" width="18.5703125" style="713" customWidth="1"/>
    <col min="1546" max="1546" width="14.42578125" style="713" customWidth="1"/>
    <col min="1547" max="1547" width="13.7109375" style="713" customWidth="1"/>
    <col min="1548" max="1548" width="10.140625" style="713" customWidth="1"/>
    <col min="1549" max="1549" width="4.42578125" style="713" customWidth="1"/>
    <col min="1550" max="1550" width="24" style="713" customWidth="1"/>
    <col min="1551" max="1551" width="13.140625" style="713" customWidth="1"/>
    <col min="1552" max="1552" width="13" style="713" customWidth="1"/>
    <col min="1553" max="1553" width="10.42578125" style="713" customWidth="1"/>
    <col min="1554" max="1789" width="9.140625" style="713"/>
    <col min="1790" max="1790" width="5" style="713" customWidth="1"/>
    <col min="1791" max="1791" width="17.7109375" style="713" customWidth="1"/>
    <col min="1792" max="1792" width="13.85546875" style="713" customWidth="1"/>
    <col min="1793" max="1793" width="13.140625" style="713" customWidth="1"/>
    <col min="1794" max="1794" width="12.28515625" style="713" customWidth="1"/>
    <col min="1795" max="1795" width="3" style="713" customWidth="1"/>
    <col min="1796" max="1796" width="20.28515625" style="713" customWidth="1"/>
    <col min="1797" max="1797" width="12.5703125" style="713" customWidth="1"/>
    <col min="1798" max="1798" width="11.7109375" style="713" customWidth="1"/>
    <col min="1799" max="1799" width="9.140625" style="713"/>
    <col min="1800" max="1800" width="2.85546875" style="713" customWidth="1"/>
    <col min="1801" max="1801" width="18.5703125" style="713" customWidth="1"/>
    <col min="1802" max="1802" width="14.42578125" style="713" customWidth="1"/>
    <col min="1803" max="1803" width="13.7109375" style="713" customWidth="1"/>
    <col min="1804" max="1804" width="10.140625" style="713" customWidth="1"/>
    <col min="1805" max="1805" width="4.42578125" style="713" customWidth="1"/>
    <col min="1806" max="1806" width="24" style="713" customWidth="1"/>
    <col min="1807" max="1807" width="13.140625" style="713" customWidth="1"/>
    <col min="1808" max="1808" width="13" style="713" customWidth="1"/>
    <col min="1809" max="1809" width="10.42578125" style="713" customWidth="1"/>
    <col min="1810" max="2045" width="9.140625" style="713"/>
    <col min="2046" max="2046" width="5" style="713" customWidth="1"/>
    <col min="2047" max="2047" width="17.7109375" style="713" customWidth="1"/>
    <col min="2048" max="2048" width="13.85546875" style="713" customWidth="1"/>
    <col min="2049" max="2049" width="13.140625" style="713" customWidth="1"/>
    <col min="2050" max="2050" width="12.28515625" style="713" customWidth="1"/>
    <col min="2051" max="2051" width="3" style="713" customWidth="1"/>
    <col min="2052" max="2052" width="20.28515625" style="713" customWidth="1"/>
    <col min="2053" max="2053" width="12.5703125" style="713" customWidth="1"/>
    <col min="2054" max="2054" width="11.7109375" style="713" customWidth="1"/>
    <col min="2055" max="2055" width="9.140625" style="713"/>
    <col min="2056" max="2056" width="2.85546875" style="713" customWidth="1"/>
    <col min="2057" max="2057" width="18.5703125" style="713" customWidth="1"/>
    <col min="2058" max="2058" width="14.42578125" style="713" customWidth="1"/>
    <col min="2059" max="2059" width="13.7109375" style="713" customWidth="1"/>
    <col min="2060" max="2060" width="10.140625" style="713" customWidth="1"/>
    <col min="2061" max="2061" width="4.42578125" style="713" customWidth="1"/>
    <col min="2062" max="2062" width="24" style="713" customWidth="1"/>
    <col min="2063" max="2063" width="13.140625" style="713" customWidth="1"/>
    <col min="2064" max="2064" width="13" style="713" customWidth="1"/>
    <col min="2065" max="2065" width="10.42578125" style="713" customWidth="1"/>
    <col min="2066" max="2301" width="9.140625" style="713"/>
    <col min="2302" max="2302" width="5" style="713" customWidth="1"/>
    <col min="2303" max="2303" width="17.7109375" style="713" customWidth="1"/>
    <col min="2304" max="2304" width="13.85546875" style="713" customWidth="1"/>
    <col min="2305" max="2305" width="13.140625" style="713" customWidth="1"/>
    <col min="2306" max="2306" width="12.28515625" style="713" customWidth="1"/>
    <col min="2307" max="2307" width="3" style="713" customWidth="1"/>
    <col min="2308" max="2308" width="20.28515625" style="713" customWidth="1"/>
    <col min="2309" max="2309" width="12.5703125" style="713" customWidth="1"/>
    <col min="2310" max="2310" width="11.7109375" style="713" customWidth="1"/>
    <col min="2311" max="2311" width="9.140625" style="713"/>
    <col min="2312" max="2312" width="2.85546875" style="713" customWidth="1"/>
    <col min="2313" max="2313" width="18.5703125" style="713" customWidth="1"/>
    <col min="2314" max="2314" width="14.42578125" style="713" customWidth="1"/>
    <col min="2315" max="2315" width="13.7109375" style="713" customWidth="1"/>
    <col min="2316" max="2316" width="10.140625" style="713" customWidth="1"/>
    <col min="2317" max="2317" width="4.42578125" style="713" customWidth="1"/>
    <col min="2318" max="2318" width="24" style="713" customWidth="1"/>
    <col min="2319" max="2319" width="13.140625" style="713" customWidth="1"/>
    <col min="2320" max="2320" width="13" style="713" customWidth="1"/>
    <col min="2321" max="2321" width="10.42578125" style="713" customWidth="1"/>
    <col min="2322" max="2557" width="9.140625" style="713"/>
    <col min="2558" max="2558" width="5" style="713" customWidth="1"/>
    <col min="2559" max="2559" width="17.7109375" style="713" customWidth="1"/>
    <col min="2560" max="2560" width="13.85546875" style="713" customWidth="1"/>
    <col min="2561" max="2561" width="13.140625" style="713" customWidth="1"/>
    <col min="2562" max="2562" width="12.28515625" style="713" customWidth="1"/>
    <col min="2563" max="2563" width="3" style="713" customWidth="1"/>
    <col min="2564" max="2564" width="20.28515625" style="713" customWidth="1"/>
    <col min="2565" max="2565" width="12.5703125" style="713" customWidth="1"/>
    <col min="2566" max="2566" width="11.7109375" style="713" customWidth="1"/>
    <col min="2567" max="2567" width="9.140625" style="713"/>
    <col min="2568" max="2568" width="2.85546875" style="713" customWidth="1"/>
    <col min="2569" max="2569" width="18.5703125" style="713" customWidth="1"/>
    <col min="2570" max="2570" width="14.42578125" style="713" customWidth="1"/>
    <col min="2571" max="2571" width="13.7109375" style="713" customWidth="1"/>
    <col min="2572" max="2572" width="10.140625" style="713" customWidth="1"/>
    <col min="2573" max="2573" width="4.42578125" style="713" customWidth="1"/>
    <col min="2574" max="2574" width="24" style="713" customWidth="1"/>
    <col min="2575" max="2575" width="13.140625" style="713" customWidth="1"/>
    <col min="2576" max="2576" width="13" style="713" customWidth="1"/>
    <col min="2577" max="2577" width="10.42578125" style="713" customWidth="1"/>
    <col min="2578" max="2813" width="9.140625" style="713"/>
    <col min="2814" max="2814" width="5" style="713" customWidth="1"/>
    <col min="2815" max="2815" width="17.7109375" style="713" customWidth="1"/>
    <col min="2816" max="2816" width="13.85546875" style="713" customWidth="1"/>
    <col min="2817" max="2817" width="13.140625" style="713" customWidth="1"/>
    <col min="2818" max="2818" width="12.28515625" style="713" customWidth="1"/>
    <col min="2819" max="2819" width="3" style="713" customWidth="1"/>
    <col min="2820" max="2820" width="20.28515625" style="713" customWidth="1"/>
    <col min="2821" max="2821" width="12.5703125" style="713" customWidth="1"/>
    <col min="2822" max="2822" width="11.7109375" style="713" customWidth="1"/>
    <col min="2823" max="2823" width="9.140625" style="713"/>
    <col min="2824" max="2824" width="2.85546875" style="713" customWidth="1"/>
    <col min="2825" max="2825" width="18.5703125" style="713" customWidth="1"/>
    <col min="2826" max="2826" width="14.42578125" style="713" customWidth="1"/>
    <col min="2827" max="2827" width="13.7109375" style="713" customWidth="1"/>
    <col min="2828" max="2828" width="10.140625" style="713" customWidth="1"/>
    <col min="2829" max="2829" width="4.42578125" style="713" customWidth="1"/>
    <col min="2830" max="2830" width="24" style="713" customWidth="1"/>
    <col min="2831" max="2831" width="13.140625" style="713" customWidth="1"/>
    <col min="2832" max="2832" width="13" style="713" customWidth="1"/>
    <col min="2833" max="2833" width="10.42578125" style="713" customWidth="1"/>
    <col min="2834" max="3069" width="9.140625" style="713"/>
    <col min="3070" max="3070" width="5" style="713" customWidth="1"/>
    <col min="3071" max="3071" width="17.7109375" style="713" customWidth="1"/>
    <col min="3072" max="3072" width="13.85546875" style="713" customWidth="1"/>
    <col min="3073" max="3073" width="13.140625" style="713" customWidth="1"/>
    <col min="3074" max="3074" width="12.28515625" style="713" customWidth="1"/>
    <col min="3075" max="3075" width="3" style="713" customWidth="1"/>
    <col min="3076" max="3076" width="20.28515625" style="713" customWidth="1"/>
    <col min="3077" max="3077" width="12.5703125" style="713" customWidth="1"/>
    <col min="3078" max="3078" width="11.7109375" style="713" customWidth="1"/>
    <col min="3079" max="3079" width="9.140625" style="713"/>
    <col min="3080" max="3080" width="2.85546875" style="713" customWidth="1"/>
    <col min="3081" max="3081" width="18.5703125" style="713" customWidth="1"/>
    <col min="3082" max="3082" width="14.42578125" style="713" customWidth="1"/>
    <col min="3083" max="3083" width="13.7109375" style="713" customWidth="1"/>
    <col min="3084" max="3084" width="10.140625" style="713" customWidth="1"/>
    <col min="3085" max="3085" width="4.42578125" style="713" customWidth="1"/>
    <col min="3086" max="3086" width="24" style="713" customWidth="1"/>
    <col min="3087" max="3087" width="13.140625" style="713" customWidth="1"/>
    <col min="3088" max="3088" width="13" style="713" customWidth="1"/>
    <col min="3089" max="3089" width="10.42578125" style="713" customWidth="1"/>
    <col min="3090" max="3325" width="9.140625" style="713"/>
    <col min="3326" max="3326" width="5" style="713" customWidth="1"/>
    <col min="3327" max="3327" width="17.7109375" style="713" customWidth="1"/>
    <col min="3328" max="3328" width="13.85546875" style="713" customWidth="1"/>
    <col min="3329" max="3329" width="13.140625" style="713" customWidth="1"/>
    <col min="3330" max="3330" width="12.28515625" style="713" customWidth="1"/>
    <col min="3331" max="3331" width="3" style="713" customWidth="1"/>
    <col min="3332" max="3332" width="20.28515625" style="713" customWidth="1"/>
    <col min="3333" max="3333" width="12.5703125" style="713" customWidth="1"/>
    <col min="3334" max="3334" width="11.7109375" style="713" customWidth="1"/>
    <col min="3335" max="3335" width="9.140625" style="713"/>
    <col min="3336" max="3336" width="2.85546875" style="713" customWidth="1"/>
    <col min="3337" max="3337" width="18.5703125" style="713" customWidth="1"/>
    <col min="3338" max="3338" width="14.42578125" style="713" customWidth="1"/>
    <col min="3339" max="3339" width="13.7109375" style="713" customWidth="1"/>
    <col min="3340" max="3340" width="10.140625" style="713" customWidth="1"/>
    <col min="3341" max="3341" width="4.42578125" style="713" customWidth="1"/>
    <col min="3342" max="3342" width="24" style="713" customWidth="1"/>
    <col min="3343" max="3343" width="13.140625" style="713" customWidth="1"/>
    <col min="3344" max="3344" width="13" style="713" customWidth="1"/>
    <col min="3345" max="3345" width="10.42578125" style="713" customWidth="1"/>
    <col min="3346" max="3581" width="9.140625" style="713"/>
    <col min="3582" max="3582" width="5" style="713" customWidth="1"/>
    <col min="3583" max="3583" width="17.7109375" style="713" customWidth="1"/>
    <col min="3584" max="3584" width="13.85546875" style="713" customWidth="1"/>
    <col min="3585" max="3585" width="13.140625" style="713" customWidth="1"/>
    <col min="3586" max="3586" width="12.28515625" style="713" customWidth="1"/>
    <col min="3587" max="3587" width="3" style="713" customWidth="1"/>
    <col min="3588" max="3588" width="20.28515625" style="713" customWidth="1"/>
    <col min="3589" max="3589" width="12.5703125" style="713" customWidth="1"/>
    <col min="3590" max="3590" width="11.7109375" style="713" customWidth="1"/>
    <col min="3591" max="3591" width="9.140625" style="713"/>
    <col min="3592" max="3592" width="2.85546875" style="713" customWidth="1"/>
    <col min="3593" max="3593" width="18.5703125" style="713" customWidth="1"/>
    <col min="3594" max="3594" width="14.42578125" style="713" customWidth="1"/>
    <col min="3595" max="3595" width="13.7109375" style="713" customWidth="1"/>
    <col min="3596" max="3596" width="10.140625" style="713" customWidth="1"/>
    <col min="3597" max="3597" width="4.42578125" style="713" customWidth="1"/>
    <col min="3598" max="3598" width="24" style="713" customWidth="1"/>
    <col min="3599" max="3599" width="13.140625" style="713" customWidth="1"/>
    <col min="3600" max="3600" width="13" style="713" customWidth="1"/>
    <col min="3601" max="3601" width="10.42578125" style="713" customWidth="1"/>
    <col min="3602" max="3837" width="9.140625" style="713"/>
    <col min="3838" max="3838" width="5" style="713" customWidth="1"/>
    <col min="3839" max="3839" width="17.7109375" style="713" customWidth="1"/>
    <col min="3840" max="3840" width="13.85546875" style="713" customWidth="1"/>
    <col min="3841" max="3841" width="13.140625" style="713" customWidth="1"/>
    <col min="3842" max="3842" width="12.28515625" style="713" customWidth="1"/>
    <col min="3843" max="3843" width="3" style="713" customWidth="1"/>
    <col min="3844" max="3844" width="20.28515625" style="713" customWidth="1"/>
    <col min="3845" max="3845" width="12.5703125" style="713" customWidth="1"/>
    <col min="3846" max="3846" width="11.7109375" style="713" customWidth="1"/>
    <col min="3847" max="3847" width="9.140625" style="713"/>
    <col min="3848" max="3848" width="2.85546875" style="713" customWidth="1"/>
    <col min="3849" max="3849" width="18.5703125" style="713" customWidth="1"/>
    <col min="3850" max="3850" width="14.42578125" style="713" customWidth="1"/>
    <col min="3851" max="3851" width="13.7109375" style="713" customWidth="1"/>
    <col min="3852" max="3852" width="10.140625" style="713" customWidth="1"/>
    <col min="3853" max="3853" width="4.42578125" style="713" customWidth="1"/>
    <col min="3854" max="3854" width="24" style="713" customWidth="1"/>
    <col min="3855" max="3855" width="13.140625" style="713" customWidth="1"/>
    <col min="3856" max="3856" width="13" style="713" customWidth="1"/>
    <col min="3857" max="3857" width="10.42578125" style="713" customWidth="1"/>
    <col min="3858" max="4093" width="9.140625" style="713"/>
    <col min="4094" max="4094" width="5" style="713" customWidth="1"/>
    <col min="4095" max="4095" width="17.7109375" style="713" customWidth="1"/>
    <col min="4096" max="4096" width="13.85546875" style="713" customWidth="1"/>
    <col min="4097" max="4097" width="13.140625" style="713" customWidth="1"/>
    <col min="4098" max="4098" width="12.28515625" style="713" customWidth="1"/>
    <col min="4099" max="4099" width="3" style="713" customWidth="1"/>
    <col min="4100" max="4100" width="20.28515625" style="713" customWidth="1"/>
    <col min="4101" max="4101" width="12.5703125" style="713" customWidth="1"/>
    <col min="4102" max="4102" width="11.7109375" style="713" customWidth="1"/>
    <col min="4103" max="4103" width="9.140625" style="713"/>
    <col min="4104" max="4104" width="2.85546875" style="713" customWidth="1"/>
    <col min="4105" max="4105" width="18.5703125" style="713" customWidth="1"/>
    <col min="4106" max="4106" width="14.42578125" style="713" customWidth="1"/>
    <col min="4107" max="4107" width="13.7109375" style="713" customWidth="1"/>
    <col min="4108" max="4108" width="10.140625" style="713" customWidth="1"/>
    <col min="4109" max="4109" width="4.42578125" style="713" customWidth="1"/>
    <col min="4110" max="4110" width="24" style="713" customWidth="1"/>
    <col min="4111" max="4111" width="13.140625" style="713" customWidth="1"/>
    <col min="4112" max="4112" width="13" style="713" customWidth="1"/>
    <col min="4113" max="4113" width="10.42578125" style="713" customWidth="1"/>
    <col min="4114" max="4349" width="9.140625" style="713"/>
    <col min="4350" max="4350" width="5" style="713" customWidth="1"/>
    <col min="4351" max="4351" width="17.7109375" style="713" customWidth="1"/>
    <col min="4352" max="4352" width="13.85546875" style="713" customWidth="1"/>
    <col min="4353" max="4353" width="13.140625" style="713" customWidth="1"/>
    <col min="4354" max="4354" width="12.28515625" style="713" customWidth="1"/>
    <col min="4355" max="4355" width="3" style="713" customWidth="1"/>
    <col min="4356" max="4356" width="20.28515625" style="713" customWidth="1"/>
    <col min="4357" max="4357" width="12.5703125" style="713" customWidth="1"/>
    <col min="4358" max="4358" width="11.7109375" style="713" customWidth="1"/>
    <col min="4359" max="4359" width="9.140625" style="713"/>
    <col min="4360" max="4360" width="2.85546875" style="713" customWidth="1"/>
    <col min="4361" max="4361" width="18.5703125" style="713" customWidth="1"/>
    <col min="4362" max="4362" width="14.42578125" style="713" customWidth="1"/>
    <col min="4363" max="4363" width="13.7109375" style="713" customWidth="1"/>
    <col min="4364" max="4364" width="10.140625" style="713" customWidth="1"/>
    <col min="4365" max="4365" width="4.42578125" style="713" customWidth="1"/>
    <col min="4366" max="4366" width="24" style="713" customWidth="1"/>
    <col min="4367" max="4367" width="13.140625" style="713" customWidth="1"/>
    <col min="4368" max="4368" width="13" style="713" customWidth="1"/>
    <col min="4369" max="4369" width="10.42578125" style="713" customWidth="1"/>
    <col min="4370" max="4605" width="9.140625" style="713"/>
    <col min="4606" max="4606" width="5" style="713" customWidth="1"/>
    <col min="4607" max="4607" width="17.7109375" style="713" customWidth="1"/>
    <col min="4608" max="4608" width="13.85546875" style="713" customWidth="1"/>
    <col min="4609" max="4609" width="13.140625" style="713" customWidth="1"/>
    <col min="4610" max="4610" width="12.28515625" style="713" customWidth="1"/>
    <col min="4611" max="4611" width="3" style="713" customWidth="1"/>
    <col min="4612" max="4612" width="20.28515625" style="713" customWidth="1"/>
    <col min="4613" max="4613" width="12.5703125" style="713" customWidth="1"/>
    <col min="4614" max="4614" width="11.7109375" style="713" customWidth="1"/>
    <col min="4615" max="4615" width="9.140625" style="713"/>
    <col min="4616" max="4616" width="2.85546875" style="713" customWidth="1"/>
    <col min="4617" max="4617" width="18.5703125" style="713" customWidth="1"/>
    <col min="4618" max="4618" width="14.42578125" style="713" customWidth="1"/>
    <col min="4619" max="4619" width="13.7109375" style="713" customWidth="1"/>
    <col min="4620" max="4620" width="10.140625" style="713" customWidth="1"/>
    <col min="4621" max="4621" width="4.42578125" style="713" customWidth="1"/>
    <col min="4622" max="4622" width="24" style="713" customWidth="1"/>
    <col min="4623" max="4623" width="13.140625" style="713" customWidth="1"/>
    <col min="4624" max="4624" width="13" style="713" customWidth="1"/>
    <col min="4625" max="4625" width="10.42578125" style="713" customWidth="1"/>
    <col min="4626" max="4861" width="9.140625" style="713"/>
    <col min="4862" max="4862" width="5" style="713" customWidth="1"/>
    <col min="4863" max="4863" width="17.7109375" style="713" customWidth="1"/>
    <col min="4864" max="4864" width="13.85546875" style="713" customWidth="1"/>
    <col min="4865" max="4865" width="13.140625" style="713" customWidth="1"/>
    <col min="4866" max="4866" width="12.28515625" style="713" customWidth="1"/>
    <col min="4867" max="4867" width="3" style="713" customWidth="1"/>
    <col min="4868" max="4868" width="20.28515625" style="713" customWidth="1"/>
    <col min="4869" max="4869" width="12.5703125" style="713" customWidth="1"/>
    <col min="4870" max="4870" width="11.7109375" style="713" customWidth="1"/>
    <col min="4871" max="4871" width="9.140625" style="713"/>
    <col min="4872" max="4872" width="2.85546875" style="713" customWidth="1"/>
    <col min="4873" max="4873" width="18.5703125" style="713" customWidth="1"/>
    <col min="4874" max="4874" width="14.42578125" style="713" customWidth="1"/>
    <col min="4875" max="4875" width="13.7109375" style="713" customWidth="1"/>
    <col min="4876" max="4876" width="10.140625" style="713" customWidth="1"/>
    <col min="4877" max="4877" width="4.42578125" style="713" customWidth="1"/>
    <col min="4878" max="4878" width="24" style="713" customWidth="1"/>
    <col min="4879" max="4879" width="13.140625" style="713" customWidth="1"/>
    <col min="4880" max="4880" width="13" style="713" customWidth="1"/>
    <col min="4881" max="4881" width="10.42578125" style="713" customWidth="1"/>
    <col min="4882" max="5117" width="9.140625" style="713"/>
    <col min="5118" max="5118" width="5" style="713" customWidth="1"/>
    <col min="5119" max="5119" width="17.7109375" style="713" customWidth="1"/>
    <col min="5120" max="5120" width="13.85546875" style="713" customWidth="1"/>
    <col min="5121" max="5121" width="13.140625" style="713" customWidth="1"/>
    <col min="5122" max="5122" width="12.28515625" style="713" customWidth="1"/>
    <col min="5123" max="5123" width="3" style="713" customWidth="1"/>
    <col min="5124" max="5124" width="20.28515625" style="713" customWidth="1"/>
    <col min="5125" max="5125" width="12.5703125" style="713" customWidth="1"/>
    <col min="5126" max="5126" width="11.7109375" style="713" customWidth="1"/>
    <col min="5127" max="5127" width="9.140625" style="713"/>
    <col min="5128" max="5128" width="2.85546875" style="713" customWidth="1"/>
    <col min="5129" max="5129" width="18.5703125" style="713" customWidth="1"/>
    <col min="5130" max="5130" width="14.42578125" style="713" customWidth="1"/>
    <col min="5131" max="5131" width="13.7109375" style="713" customWidth="1"/>
    <col min="5132" max="5132" width="10.140625" style="713" customWidth="1"/>
    <col min="5133" max="5133" width="4.42578125" style="713" customWidth="1"/>
    <col min="5134" max="5134" width="24" style="713" customWidth="1"/>
    <col min="5135" max="5135" width="13.140625" style="713" customWidth="1"/>
    <col min="5136" max="5136" width="13" style="713" customWidth="1"/>
    <col min="5137" max="5137" width="10.42578125" style="713" customWidth="1"/>
    <col min="5138" max="5373" width="9.140625" style="713"/>
    <col min="5374" max="5374" width="5" style="713" customWidth="1"/>
    <col min="5375" max="5375" width="17.7109375" style="713" customWidth="1"/>
    <col min="5376" max="5376" width="13.85546875" style="713" customWidth="1"/>
    <col min="5377" max="5377" width="13.140625" style="713" customWidth="1"/>
    <col min="5378" max="5378" width="12.28515625" style="713" customWidth="1"/>
    <col min="5379" max="5379" width="3" style="713" customWidth="1"/>
    <col min="5380" max="5380" width="20.28515625" style="713" customWidth="1"/>
    <col min="5381" max="5381" width="12.5703125" style="713" customWidth="1"/>
    <col min="5382" max="5382" width="11.7109375" style="713" customWidth="1"/>
    <col min="5383" max="5383" width="9.140625" style="713"/>
    <col min="5384" max="5384" width="2.85546875" style="713" customWidth="1"/>
    <col min="5385" max="5385" width="18.5703125" style="713" customWidth="1"/>
    <col min="5386" max="5386" width="14.42578125" style="713" customWidth="1"/>
    <col min="5387" max="5387" width="13.7109375" style="713" customWidth="1"/>
    <col min="5388" max="5388" width="10.140625" style="713" customWidth="1"/>
    <col min="5389" max="5389" width="4.42578125" style="713" customWidth="1"/>
    <col min="5390" max="5390" width="24" style="713" customWidth="1"/>
    <col min="5391" max="5391" width="13.140625" style="713" customWidth="1"/>
    <col min="5392" max="5392" width="13" style="713" customWidth="1"/>
    <col min="5393" max="5393" width="10.42578125" style="713" customWidth="1"/>
    <col min="5394" max="5629" width="9.140625" style="713"/>
    <col min="5630" max="5630" width="5" style="713" customWidth="1"/>
    <col min="5631" max="5631" width="17.7109375" style="713" customWidth="1"/>
    <col min="5632" max="5632" width="13.85546875" style="713" customWidth="1"/>
    <col min="5633" max="5633" width="13.140625" style="713" customWidth="1"/>
    <col min="5634" max="5634" width="12.28515625" style="713" customWidth="1"/>
    <col min="5635" max="5635" width="3" style="713" customWidth="1"/>
    <col min="5636" max="5636" width="20.28515625" style="713" customWidth="1"/>
    <col min="5637" max="5637" width="12.5703125" style="713" customWidth="1"/>
    <col min="5638" max="5638" width="11.7109375" style="713" customWidth="1"/>
    <col min="5639" max="5639" width="9.140625" style="713"/>
    <col min="5640" max="5640" width="2.85546875" style="713" customWidth="1"/>
    <col min="5641" max="5641" width="18.5703125" style="713" customWidth="1"/>
    <col min="5642" max="5642" width="14.42578125" style="713" customWidth="1"/>
    <col min="5643" max="5643" width="13.7109375" style="713" customWidth="1"/>
    <col min="5644" max="5644" width="10.140625" style="713" customWidth="1"/>
    <col min="5645" max="5645" width="4.42578125" style="713" customWidth="1"/>
    <col min="5646" max="5646" width="24" style="713" customWidth="1"/>
    <col min="5647" max="5647" width="13.140625" style="713" customWidth="1"/>
    <col min="5648" max="5648" width="13" style="713" customWidth="1"/>
    <col min="5649" max="5649" width="10.42578125" style="713" customWidth="1"/>
    <col min="5650" max="5885" width="9.140625" style="713"/>
    <col min="5886" max="5886" width="5" style="713" customWidth="1"/>
    <col min="5887" max="5887" width="17.7109375" style="713" customWidth="1"/>
    <col min="5888" max="5888" width="13.85546875" style="713" customWidth="1"/>
    <col min="5889" max="5889" width="13.140625" style="713" customWidth="1"/>
    <col min="5890" max="5890" width="12.28515625" style="713" customWidth="1"/>
    <col min="5891" max="5891" width="3" style="713" customWidth="1"/>
    <col min="5892" max="5892" width="20.28515625" style="713" customWidth="1"/>
    <col min="5893" max="5893" width="12.5703125" style="713" customWidth="1"/>
    <col min="5894" max="5894" width="11.7109375" style="713" customWidth="1"/>
    <col min="5895" max="5895" width="9.140625" style="713"/>
    <col min="5896" max="5896" width="2.85546875" style="713" customWidth="1"/>
    <col min="5897" max="5897" width="18.5703125" style="713" customWidth="1"/>
    <col min="5898" max="5898" width="14.42578125" style="713" customWidth="1"/>
    <col min="5899" max="5899" width="13.7109375" style="713" customWidth="1"/>
    <col min="5900" max="5900" width="10.140625" style="713" customWidth="1"/>
    <col min="5901" max="5901" width="4.42578125" style="713" customWidth="1"/>
    <col min="5902" max="5902" width="24" style="713" customWidth="1"/>
    <col min="5903" max="5903" width="13.140625" style="713" customWidth="1"/>
    <col min="5904" max="5904" width="13" style="713" customWidth="1"/>
    <col min="5905" max="5905" width="10.42578125" style="713" customWidth="1"/>
    <col min="5906" max="6141" width="9.140625" style="713"/>
    <col min="6142" max="6142" width="5" style="713" customWidth="1"/>
    <col min="6143" max="6143" width="17.7109375" style="713" customWidth="1"/>
    <col min="6144" max="6144" width="13.85546875" style="713" customWidth="1"/>
    <col min="6145" max="6145" width="13.140625" style="713" customWidth="1"/>
    <col min="6146" max="6146" width="12.28515625" style="713" customWidth="1"/>
    <col min="6147" max="6147" width="3" style="713" customWidth="1"/>
    <col min="6148" max="6148" width="20.28515625" style="713" customWidth="1"/>
    <col min="6149" max="6149" width="12.5703125" style="713" customWidth="1"/>
    <col min="6150" max="6150" width="11.7109375" style="713" customWidth="1"/>
    <col min="6151" max="6151" width="9.140625" style="713"/>
    <col min="6152" max="6152" width="2.85546875" style="713" customWidth="1"/>
    <col min="6153" max="6153" width="18.5703125" style="713" customWidth="1"/>
    <col min="6154" max="6154" width="14.42578125" style="713" customWidth="1"/>
    <col min="6155" max="6155" width="13.7109375" style="713" customWidth="1"/>
    <col min="6156" max="6156" width="10.140625" style="713" customWidth="1"/>
    <col min="6157" max="6157" width="4.42578125" style="713" customWidth="1"/>
    <col min="6158" max="6158" width="24" style="713" customWidth="1"/>
    <col min="6159" max="6159" width="13.140625" style="713" customWidth="1"/>
    <col min="6160" max="6160" width="13" style="713" customWidth="1"/>
    <col min="6161" max="6161" width="10.42578125" style="713" customWidth="1"/>
    <col min="6162" max="6397" width="9.140625" style="713"/>
    <col min="6398" max="6398" width="5" style="713" customWidth="1"/>
    <col min="6399" max="6399" width="17.7109375" style="713" customWidth="1"/>
    <col min="6400" max="6400" width="13.85546875" style="713" customWidth="1"/>
    <col min="6401" max="6401" width="13.140625" style="713" customWidth="1"/>
    <col min="6402" max="6402" width="12.28515625" style="713" customWidth="1"/>
    <col min="6403" max="6403" width="3" style="713" customWidth="1"/>
    <col min="6404" max="6404" width="20.28515625" style="713" customWidth="1"/>
    <col min="6405" max="6405" width="12.5703125" style="713" customWidth="1"/>
    <col min="6406" max="6406" width="11.7109375" style="713" customWidth="1"/>
    <col min="6407" max="6407" width="9.140625" style="713"/>
    <col min="6408" max="6408" width="2.85546875" style="713" customWidth="1"/>
    <col min="6409" max="6409" width="18.5703125" style="713" customWidth="1"/>
    <col min="6410" max="6410" width="14.42578125" style="713" customWidth="1"/>
    <col min="6411" max="6411" width="13.7109375" style="713" customWidth="1"/>
    <col min="6412" max="6412" width="10.140625" style="713" customWidth="1"/>
    <col min="6413" max="6413" width="4.42578125" style="713" customWidth="1"/>
    <col min="6414" max="6414" width="24" style="713" customWidth="1"/>
    <col min="6415" max="6415" width="13.140625" style="713" customWidth="1"/>
    <col min="6416" max="6416" width="13" style="713" customWidth="1"/>
    <col min="6417" max="6417" width="10.42578125" style="713" customWidth="1"/>
    <col min="6418" max="6653" width="9.140625" style="713"/>
    <col min="6654" max="6654" width="5" style="713" customWidth="1"/>
    <col min="6655" max="6655" width="17.7109375" style="713" customWidth="1"/>
    <col min="6656" max="6656" width="13.85546875" style="713" customWidth="1"/>
    <col min="6657" max="6657" width="13.140625" style="713" customWidth="1"/>
    <col min="6658" max="6658" width="12.28515625" style="713" customWidth="1"/>
    <col min="6659" max="6659" width="3" style="713" customWidth="1"/>
    <col min="6660" max="6660" width="20.28515625" style="713" customWidth="1"/>
    <col min="6661" max="6661" width="12.5703125" style="713" customWidth="1"/>
    <col min="6662" max="6662" width="11.7109375" style="713" customWidth="1"/>
    <col min="6663" max="6663" width="9.140625" style="713"/>
    <col min="6664" max="6664" width="2.85546875" style="713" customWidth="1"/>
    <col min="6665" max="6665" width="18.5703125" style="713" customWidth="1"/>
    <col min="6666" max="6666" width="14.42578125" style="713" customWidth="1"/>
    <col min="6667" max="6667" width="13.7109375" style="713" customWidth="1"/>
    <col min="6668" max="6668" width="10.140625" style="713" customWidth="1"/>
    <col min="6669" max="6669" width="4.42578125" style="713" customWidth="1"/>
    <col min="6670" max="6670" width="24" style="713" customWidth="1"/>
    <col min="6671" max="6671" width="13.140625" style="713" customWidth="1"/>
    <col min="6672" max="6672" width="13" style="713" customWidth="1"/>
    <col min="6673" max="6673" width="10.42578125" style="713" customWidth="1"/>
    <col min="6674" max="6909" width="9.140625" style="713"/>
    <col min="6910" max="6910" width="5" style="713" customWidth="1"/>
    <col min="6911" max="6911" width="17.7109375" style="713" customWidth="1"/>
    <col min="6912" max="6912" width="13.85546875" style="713" customWidth="1"/>
    <col min="6913" max="6913" width="13.140625" style="713" customWidth="1"/>
    <col min="6914" max="6914" width="12.28515625" style="713" customWidth="1"/>
    <col min="6915" max="6915" width="3" style="713" customWidth="1"/>
    <col min="6916" max="6916" width="20.28515625" style="713" customWidth="1"/>
    <col min="6917" max="6917" width="12.5703125" style="713" customWidth="1"/>
    <col min="6918" max="6918" width="11.7109375" style="713" customWidth="1"/>
    <col min="6919" max="6919" width="9.140625" style="713"/>
    <col min="6920" max="6920" width="2.85546875" style="713" customWidth="1"/>
    <col min="6921" max="6921" width="18.5703125" style="713" customWidth="1"/>
    <col min="6922" max="6922" width="14.42578125" style="713" customWidth="1"/>
    <col min="6923" max="6923" width="13.7109375" style="713" customWidth="1"/>
    <col min="6924" max="6924" width="10.140625" style="713" customWidth="1"/>
    <col min="6925" max="6925" width="4.42578125" style="713" customWidth="1"/>
    <col min="6926" max="6926" width="24" style="713" customWidth="1"/>
    <col min="6927" max="6927" width="13.140625" style="713" customWidth="1"/>
    <col min="6928" max="6928" width="13" style="713" customWidth="1"/>
    <col min="6929" max="6929" width="10.42578125" style="713" customWidth="1"/>
    <col min="6930" max="7165" width="9.140625" style="713"/>
    <col min="7166" max="7166" width="5" style="713" customWidth="1"/>
    <col min="7167" max="7167" width="17.7109375" style="713" customWidth="1"/>
    <col min="7168" max="7168" width="13.85546875" style="713" customWidth="1"/>
    <col min="7169" max="7169" width="13.140625" style="713" customWidth="1"/>
    <col min="7170" max="7170" width="12.28515625" style="713" customWidth="1"/>
    <col min="7171" max="7171" width="3" style="713" customWidth="1"/>
    <col min="7172" max="7172" width="20.28515625" style="713" customWidth="1"/>
    <col min="7173" max="7173" width="12.5703125" style="713" customWidth="1"/>
    <col min="7174" max="7174" width="11.7109375" style="713" customWidth="1"/>
    <col min="7175" max="7175" width="9.140625" style="713"/>
    <col min="7176" max="7176" width="2.85546875" style="713" customWidth="1"/>
    <col min="7177" max="7177" width="18.5703125" style="713" customWidth="1"/>
    <col min="7178" max="7178" width="14.42578125" style="713" customWidth="1"/>
    <col min="7179" max="7179" width="13.7109375" style="713" customWidth="1"/>
    <col min="7180" max="7180" width="10.140625" style="713" customWidth="1"/>
    <col min="7181" max="7181" width="4.42578125" style="713" customWidth="1"/>
    <col min="7182" max="7182" width="24" style="713" customWidth="1"/>
    <col min="7183" max="7183" width="13.140625" style="713" customWidth="1"/>
    <col min="7184" max="7184" width="13" style="713" customWidth="1"/>
    <col min="7185" max="7185" width="10.42578125" style="713" customWidth="1"/>
    <col min="7186" max="7421" width="9.140625" style="713"/>
    <col min="7422" max="7422" width="5" style="713" customWidth="1"/>
    <col min="7423" max="7423" width="17.7109375" style="713" customWidth="1"/>
    <col min="7424" max="7424" width="13.85546875" style="713" customWidth="1"/>
    <col min="7425" max="7425" width="13.140625" style="713" customWidth="1"/>
    <col min="7426" max="7426" width="12.28515625" style="713" customWidth="1"/>
    <col min="7427" max="7427" width="3" style="713" customWidth="1"/>
    <col min="7428" max="7428" width="20.28515625" style="713" customWidth="1"/>
    <col min="7429" max="7429" width="12.5703125" style="713" customWidth="1"/>
    <col min="7430" max="7430" width="11.7109375" style="713" customWidth="1"/>
    <col min="7431" max="7431" width="9.140625" style="713"/>
    <col min="7432" max="7432" width="2.85546875" style="713" customWidth="1"/>
    <col min="7433" max="7433" width="18.5703125" style="713" customWidth="1"/>
    <col min="7434" max="7434" width="14.42578125" style="713" customWidth="1"/>
    <col min="7435" max="7435" width="13.7109375" style="713" customWidth="1"/>
    <col min="7436" max="7436" width="10.140625" style="713" customWidth="1"/>
    <col min="7437" max="7437" width="4.42578125" style="713" customWidth="1"/>
    <col min="7438" max="7438" width="24" style="713" customWidth="1"/>
    <col min="7439" max="7439" width="13.140625" style="713" customWidth="1"/>
    <col min="7440" max="7440" width="13" style="713" customWidth="1"/>
    <col min="7441" max="7441" width="10.42578125" style="713" customWidth="1"/>
    <col min="7442" max="7677" width="9.140625" style="713"/>
    <col min="7678" max="7678" width="5" style="713" customWidth="1"/>
    <col min="7679" max="7679" width="17.7109375" style="713" customWidth="1"/>
    <col min="7680" max="7680" width="13.85546875" style="713" customWidth="1"/>
    <col min="7681" max="7681" width="13.140625" style="713" customWidth="1"/>
    <col min="7682" max="7682" width="12.28515625" style="713" customWidth="1"/>
    <col min="7683" max="7683" width="3" style="713" customWidth="1"/>
    <col min="7684" max="7684" width="20.28515625" style="713" customWidth="1"/>
    <col min="7685" max="7685" width="12.5703125" style="713" customWidth="1"/>
    <col min="7686" max="7686" width="11.7109375" style="713" customWidth="1"/>
    <col min="7687" max="7687" width="9.140625" style="713"/>
    <col min="7688" max="7688" width="2.85546875" style="713" customWidth="1"/>
    <col min="7689" max="7689" width="18.5703125" style="713" customWidth="1"/>
    <col min="7690" max="7690" width="14.42578125" style="713" customWidth="1"/>
    <col min="7691" max="7691" width="13.7109375" style="713" customWidth="1"/>
    <col min="7692" max="7692" width="10.140625" style="713" customWidth="1"/>
    <col min="7693" max="7693" width="4.42578125" style="713" customWidth="1"/>
    <col min="7694" max="7694" width="24" style="713" customWidth="1"/>
    <col min="7695" max="7695" width="13.140625" style="713" customWidth="1"/>
    <col min="7696" max="7696" width="13" style="713" customWidth="1"/>
    <col min="7697" max="7697" width="10.42578125" style="713" customWidth="1"/>
    <col min="7698" max="7933" width="9.140625" style="713"/>
    <col min="7934" max="7934" width="5" style="713" customWidth="1"/>
    <col min="7935" max="7935" width="17.7109375" style="713" customWidth="1"/>
    <col min="7936" max="7936" width="13.85546875" style="713" customWidth="1"/>
    <col min="7937" max="7937" width="13.140625" style="713" customWidth="1"/>
    <col min="7938" max="7938" width="12.28515625" style="713" customWidth="1"/>
    <col min="7939" max="7939" width="3" style="713" customWidth="1"/>
    <col min="7940" max="7940" width="20.28515625" style="713" customWidth="1"/>
    <col min="7941" max="7941" width="12.5703125" style="713" customWidth="1"/>
    <col min="7942" max="7942" width="11.7109375" style="713" customWidth="1"/>
    <col min="7943" max="7943" width="9.140625" style="713"/>
    <col min="7944" max="7944" width="2.85546875" style="713" customWidth="1"/>
    <col min="7945" max="7945" width="18.5703125" style="713" customWidth="1"/>
    <col min="7946" max="7946" width="14.42578125" style="713" customWidth="1"/>
    <col min="7947" max="7947" width="13.7109375" style="713" customWidth="1"/>
    <col min="7948" max="7948" width="10.140625" style="713" customWidth="1"/>
    <col min="7949" max="7949" width="4.42578125" style="713" customWidth="1"/>
    <col min="7950" max="7950" width="24" style="713" customWidth="1"/>
    <col min="7951" max="7951" width="13.140625" style="713" customWidth="1"/>
    <col min="7952" max="7952" width="13" style="713" customWidth="1"/>
    <col min="7953" max="7953" width="10.42578125" style="713" customWidth="1"/>
    <col min="7954" max="8189" width="9.140625" style="713"/>
    <col min="8190" max="8190" width="5" style="713" customWidth="1"/>
    <col min="8191" max="8191" width="17.7109375" style="713" customWidth="1"/>
    <col min="8192" max="8192" width="13.85546875" style="713" customWidth="1"/>
    <col min="8193" max="8193" width="13.140625" style="713" customWidth="1"/>
    <col min="8194" max="8194" width="12.28515625" style="713" customWidth="1"/>
    <col min="8195" max="8195" width="3" style="713" customWidth="1"/>
    <col min="8196" max="8196" width="20.28515625" style="713" customWidth="1"/>
    <col min="8197" max="8197" width="12.5703125" style="713" customWidth="1"/>
    <col min="8198" max="8198" width="11.7109375" style="713" customWidth="1"/>
    <col min="8199" max="8199" width="9.140625" style="713"/>
    <col min="8200" max="8200" width="2.85546875" style="713" customWidth="1"/>
    <col min="8201" max="8201" width="18.5703125" style="713" customWidth="1"/>
    <col min="8202" max="8202" width="14.42578125" style="713" customWidth="1"/>
    <col min="8203" max="8203" width="13.7109375" style="713" customWidth="1"/>
    <col min="8204" max="8204" width="10.140625" style="713" customWidth="1"/>
    <col min="8205" max="8205" width="4.42578125" style="713" customWidth="1"/>
    <col min="8206" max="8206" width="24" style="713" customWidth="1"/>
    <col min="8207" max="8207" width="13.140625" style="713" customWidth="1"/>
    <col min="8208" max="8208" width="13" style="713" customWidth="1"/>
    <col min="8209" max="8209" width="10.42578125" style="713" customWidth="1"/>
    <col min="8210" max="8445" width="9.140625" style="713"/>
    <col min="8446" max="8446" width="5" style="713" customWidth="1"/>
    <col min="8447" max="8447" width="17.7109375" style="713" customWidth="1"/>
    <col min="8448" max="8448" width="13.85546875" style="713" customWidth="1"/>
    <col min="8449" max="8449" width="13.140625" style="713" customWidth="1"/>
    <col min="8450" max="8450" width="12.28515625" style="713" customWidth="1"/>
    <col min="8451" max="8451" width="3" style="713" customWidth="1"/>
    <col min="8452" max="8452" width="20.28515625" style="713" customWidth="1"/>
    <col min="8453" max="8453" width="12.5703125" style="713" customWidth="1"/>
    <col min="8454" max="8454" width="11.7109375" style="713" customWidth="1"/>
    <col min="8455" max="8455" width="9.140625" style="713"/>
    <col min="8456" max="8456" width="2.85546875" style="713" customWidth="1"/>
    <col min="8457" max="8457" width="18.5703125" style="713" customWidth="1"/>
    <col min="8458" max="8458" width="14.42578125" style="713" customWidth="1"/>
    <col min="8459" max="8459" width="13.7109375" style="713" customWidth="1"/>
    <col min="8460" max="8460" width="10.140625" style="713" customWidth="1"/>
    <col min="8461" max="8461" width="4.42578125" style="713" customWidth="1"/>
    <col min="8462" max="8462" width="24" style="713" customWidth="1"/>
    <col min="8463" max="8463" width="13.140625" style="713" customWidth="1"/>
    <col min="8464" max="8464" width="13" style="713" customWidth="1"/>
    <col min="8465" max="8465" width="10.42578125" style="713" customWidth="1"/>
    <col min="8466" max="8701" width="9.140625" style="713"/>
    <col min="8702" max="8702" width="5" style="713" customWidth="1"/>
    <col min="8703" max="8703" width="17.7109375" style="713" customWidth="1"/>
    <col min="8704" max="8704" width="13.85546875" style="713" customWidth="1"/>
    <col min="8705" max="8705" width="13.140625" style="713" customWidth="1"/>
    <col min="8706" max="8706" width="12.28515625" style="713" customWidth="1"/>
    <col min="8707" max="8707" width="3" style="713" customWidth="1"/>
    <col min="8708" max="8708" width="20.28515625" style="713" customWidth="1"/>
    <col min="8709" max="8709" width="12.5703125" style="713" customWidth="1"/>
    <col min="8710" max="8710" width="11.7109375" style="713" customWidth="1"/>
    <col min="8711" max="8711" width="9.140625" style="713"/>
    <col min="8712" max="8712" width="2.85546875" style="713" customWidth="1"/>
    <col min="8713" max="8713" width="18.5703125" style="713" customWidth="1"/>
    <col min="8714" max="8714" width="14.42578125" style="713" customWidth="1"/>
    <col min="8715" max="8715" width="13.7109375" style="713" customWidth="1"/>
    <col min="8716" max="8716" width="10.140625" style="713" customWidth="1"/>
    <col min="8717" max="8717" width="4.42578125" style="713" customWidth="1"/>
    <col min="8718" max="8718" width="24" style="713" customWidth="1"/>
    <col min="8719" max="8719" width="13.140625" style="713" customWidth="1"/>
    <col min="8720" max="8720" width="13" style="713" customWidth="1"/>
    <col min="8721" max="8721" width="10.42578125" style="713" customWidth="1"/>
    <col min="8722" max="8957" width="9.140625" style="713"/>
    <col min="8958" max="8958" width="5" style="713" customWidth="1"/>
    <col min="8959" max="8959" width="17.7109375" style="713" customWidth="1"/>
    <col min="8960" max="8960" width="13.85546875" style="713" customWidth="1"/>
    <col min="8961" max="8961" width="13.140625" style="713" customWidth="1"/>
    <col min="8962" max="8962" width="12.28515625" style="713" customWidth="1"/>
    <col min="8963" max="8963" width="3" style="713" customWidth="1"/>
    <col min="8964" max="8964" width="20.28515625" style="713" customWidth="1"/>
    <col min="8965" max="8965" width="12.5703125" style="713" customWidth="1"/>
    <col min="8966" max="8966" width="11.7109375" style="713" customWidth="1"/>
    <col min="8967" max="8967" width="9.140625" style="713"/>
    <col min="8968" max="8968" width="2.85546875" style="713" customWidth="1"/>
    <col min="8969" max="8969" width="18.5703125" style="713" customWidth="1"/>
    <col min="8970" max="8970" width="14.42578125" style="713" customWidth="1"/>
    <col min="8971" max="8971" width="13.7109375" style="713" customWidth="1"/>
    <col min="8972" max="8972" width="10.140625" style="713" customWidth="1"/>
    <col min="8973" max="8973" width="4.42578125" style="713" customWidth="1"/>
    <col min="8974" max="8974" width="24" style="713" customWidth="1"/>
    <col min="8975" max="8975" width="13.140625" style="713" customWidth="1"/>
    <col min="8976" max="8976" width="13" style="713" customWidth="1"/>
    <col min="8977" max="8977" width="10.42578125" style="713" customWidth="1"/>
    <col min="8978" max="9213" width="9.140625" style="713"/>
    <col min="9214" max="9214" width="5" style="713" customWidth="1"/>
    <col min="9215" max="9215" width="17.7109375" style="713" customWidth="1"/>
    <col min="9216" max="9216" width="13.85546875" style="713" customWidth="1"/>
    <col min="9217" max="9217" width="13.140625" style="713" customWidth="1"/>
    <col min="9218" max="9218" width="12.28515625" style="713" customWidth="1"/>
    <col min="9219" max="9219" width="3" style="713" customWidth="1"/>
    <col min="9220" max="9220" width="20.28515625" style="713" customWidth="1"/>
    <col min="9221" max="9221" width="12.5703125" style="713" customWidth="1"/>
    <col min="9222" max="9222" width="11.7109375" style="713" customWidth="1"/>
    <col min="9223" max="9223" width="9.140625" style="713"/>
    <col min="9224" max="9224" width="2.85546875" style="713" customWidth="1"/>
    <col min="9225" max="9225" width="18.5703125" style="713" customWidth="1"/>
    <col min="9226" max="9226" width="14.42578125" style="713" customWidth="1"/>
    <col min="9227" max="9227" width="13.7109375" style="713" customWidth="1"/>
    <col min="9228" max="9228" width="10.140625" style="713" customWidth="1"/>
    <col min="9229" max="9229" width="4.42578125" style="713" customWidth="1"/>
    <col min="9230" max="9230" width="24" style="713" customWidth="1"/>
    <col min="9231" max="9231" width="13.140625" style="713" customWidth="1"/>
    <col min="9232" max="9232" width="13" style="713" customWidth="1"/>
    <col min="9233" max="9233" width="10.42578125" style="713" customWidth="1"/>
    <col min="9234" max="9469" width="9.140625" style="713"/>
    <col min="9470" max="9470" width="5" style="713" customWidth="1"/>
    <col min="9471" max="9471" width="17.7109375" style="713" customWidth="1"/>
    <col min="9472" max="9472" width="13.85546875" style="713" customWidth="1"/>
    <col min="9473" max="9473" width="13.140625" style="713" customWidth="1"/>
    <col min="9474" max="9474" width="12.28515625" style="713" customWidth="1"/>
    <col min="9475" max="9475" width="3" style="713" customWidth="1"/>
    <col min="9476" max="9476" width="20.28515625" style="713" customWidth="1"/>
    <col min="9477" max="9477" width="12.5703125" style="713" customWidth="1"/>
    <col min="9478" max="9478" width="11.7109375" style="713" customWidth="1"/>
    <col min="9479" max="9479" width="9.140625" style="713"/>
    <col min="9480" max="9480" width="2.85546875" style="713" customWidth="1"/>
    <col min="9481" max="9481" width="18.5703125" style="713" customWidth="1"/>
    <col min="9482" max="9482" width="14.42578125" style="713" customWidth="1"/>
    <col min="9483" max="9483" width="13.7109375" style="713" customWidth="1"/>
    <col min="9484" max="9484" width="10.140625" style="713" customWidth="1"/>
    <col min="9485" max="9485" width="4.42578125" style="713" customWidth="1"/>
    <col min="9486" max="9486" width="24" style="713" customWidth="1"/>
    <col min="9487" max="9487" width="13.140625" style="713" customWidth="1"/>
    <col min="9488" max="9488" width="13" style="713" customWidth="1"/>
    <col min="9489" max="9489" width="10.42578125" style="713" customWidth="1"/>
    <col min="9490" max="9725" width="9.140625" style="713"/>
    <col min="9726" max="9726" width="5" style="713" customWidth="1"/>
    <col min="9727" max="9727" width="17.7109375" style="713" customWidth="1"/>
    <col min="9728" max="9728" width="13.85546875" style="713" customWidth="1"/>
    <col min="9729" max="9729" width="13.140625" style="713" customWidth="1"/>
    <col min="9730" max="9730" width="12.28515625" style="713" customWidth="1"/>
    <col min="9731" max="9731" width="3" style="713" customWidth="1"/>
    <col min="9732" max="9732" width="20.28515625" style="713" customWidth="1"/>
    <col min="9733" max="9733" width="12.5703125" style="713" customWidth="1"/>
    <col min="9734" max="9734" width="11.7109375" style="713" customWidth="1"/>
    <col min="9735" max="9735" width="9.140625" style="713"/>
    <col min="9736" max="9736" width="2.85546875" style="713" customWidth="1"/>
    <col min="9737" max="9737" width="18.5703125" style="713" customWidth="1"/>
    <col min="9738" max="9738" width="14.42578125" style="713" customWidth="1"/>
    <col min="9739" max="9739" width="13.7109375" style="713" customWidth="1"/>
    <col min="9740" max="9740" width="10.140625" style="713" customWidth="1"/>
    <col min="9741" max="9741" width="4.42578125" style="713" customWidth="1"/>
    <col min="9742" max="9742" width="24" style="713" customWidth="1"/>
    <col min="9743" max="9743" width="13.140625" style="713" customWidth="1"/>
    <col min="9744" max="9744" width="13" style="713" customWidth="1"/>
    <col min="9745" max="9745" width="10.42578125" style="713" customWidth="1"/>
    <col min="9746" max="9981" width="9.140625" style="713"/>
    <col min="9982" max="9982" width="5" style="713" customWidth="1"/>
    <col min="9983" max="9983" width="17.7109375" style="713" customWidth="1"/>
    <col min="9984" max="9984" width="13.85546875" style="713" customWidth="1"/>
    <col min="9985" max="9985" width="13.140625" style="713" customWidth="1"/>
    <col min="9986" max="9986" width="12.28515625" style="713" customWidth="1"/>
    <col min="9987" max="9987" width="3" style="713" customWidth="1"/>
    <col min="9988" max="9988" width="20.28515625" style="713" customWidth="1"/>
    <col min="9989" max="9989" width="12.5703125" style="713" customWidth="1"/>
    <col min="9990" max="9990" width="11.7109375" style="713" customWidth="1"/>
    <col min="9991" max="9991" width="9.140625" style="713"/>
    <col min="9992" max="9992" width="2.85546875" style="713" customWidth="1"/>
    <col min="9993" max="9993" width="18.5703125" style="713" customWidth="1"/>
    <col min="9994" max="9994" width="14.42578125" style="713" customWidth="1"/>
    <col min="9995" max="9995" width="13.7109375" style="713" customWidth="1"/>
    <col min="9996" max="9996" width="10.140625" style="713" customWidth="1"/>
    <col min="9997" max="9997" width="4.42578125" style="713" customWidth="1"/>
    <col min="9998" max="9998" width="24" style="713" customWidth="1"/>
    <col min="9999" max="9999" width="13.140625" style="713" customWidth="1"/>
    <col min="10000" max="10000" width="13" style="713" customWidth="1"/>
    <col min="10001" max="10001" width="10.42578125" style="713" customWidth="1"/>
    <col min="10002" max="10237" width="9.140625" style="713"/>
    <col min="10238" max="10238" width="5" style="713" customWidth="1"/>
    <col min="10239" max="10239" width="17.7109375" style="713" customWidth="1"/>
    <col min="10240" max="10240" width="13.85546875" style="713" customWidth="1"/>
    <col min="10241" max="10241" width="13.140625" style="713" customWidth="1"/>
    <col min="10242" max="10242" width="12.28515625" style="713" customWidth="1"/>
    <col min="10243" max="10243" width="3" style="713" customWidth="1"/>
    <col min="10244" max="10244" width="20.28515625" style="713" customWidth="1"/>
    <col min="10245" max="10245" width="12.5703125" style="713" customWidth="1"/>
    <col min="10246" max="10246" width="11.7109375" style="713" customWidth="1"/>
    <col min="10247" max="10247" width="9.140625" style="713"/>
    <col min="10248" max="10248" width="2.85546875" style="713" customWidth="1"/>
    <col min="10249" max="10249" width="18.5703125" style="713" customWidth="1"/>
    <col min="10250" max="10250" width="14.42578125" style="713" customWidth="1"/>
    <col min="10251" max="10251" width="13.7109375" style="713" customWidth="1"/>
    <col min="10252" max="10252" width="10.140625" style="713" customWidth="1"/>
    <col min="10253" max="10253" width="4.42578125" style="713" customWidth="1"/>
    <col min="10254" max="10254" width="24" style="713" customWidth="1"/>
    <col min="10255" max="10255" width="13.140625" style="713" customWidth="1"/>
    <col min="10256" max="10256" width="13" style="713" customWidth="1"/>
    <col min="10257" max="10257" width="10.42578125" style="713" customWidth="1"/>
    <col min="10258" max="10493" width="9.140625" style="713"/>
    <col min="10494" max="10494" width="5" style="713" customWidth="1"/>
    <col min="10495" max="10495" width="17.7109375" style="713" customWidth="1"/>
    <col min="10496" max="10496" width="13.85546875" style="713" customWidth="1"/>
    <col min="10497" max="10497" width="13.140625" style="713" customWidth="1"/>
    <col min="10498" max="10498" width="12.28515625" style="713" customWidth="1"/>
    <col min="10499" max="10499" width="3" style="713" customWidth="1"/>
    <col min="10500" max="10500" width="20.28515625" style="713" customWidth="1"/>
    <col min="10501" max="10501" width="12.5703125" style="713" customWidth="1"/>
    <col min="10502" max="10502" width="11.7109375" style="713" customWidth="1"/>
    <col min="10503" max="10503" width="9.140625" style="713"/>
    <col min="10504" max="10504" width="2.85546875" style="713" customWidth="1"/>
    <col min="10505" max="10505" width="18.5703125" style="713" customWidth="1"/>
    <col min="10506" max="10506" width="14.42578125" style="713" customWidth="1"/>
    <col min="10507" max="10507" width="13.7109375" style="713" customWidth="1"/>
    <col min="10508" max="10508" width="10.140625" style="713" customWidth="1"/>
    <col min="10509" max="10509" width="4.42578125" style="713" customWidth="1"/>
    <col min="10510" max="10510" width="24" style="713" customWidth="1"/>
    <col min="10511" max="10511" width="13.140625" style="713" customWidth="1"/>
    <col min="10512" max="10512" width="13" style="713" customWidth="1"/>
    <col min="10513" max="10513" width="10.42578125" style="713" customWidth="1"/>
    <col min="10514" max="10749" width="9.140625" style="713"/>
    <col min="10750" max="10750" width="5" style="713" customWidth="1"/>
    <col min="10751" max="10751" width="17.7109375" style="713" customWidth="1"/>
    <col min="10752" max="10752" width="13.85546875" style="713" customWidth="1"/>
    <col min="10753" max="10753" width="13.140625" style="713" customWidth="1"/>
    <col min="10754" max="10754" width="12.28515625" style="713" customWidth="1"/>
    <col min="10755" max="10755" width="3" style="713" customWidth="1"/>
    <col min="10756" max="10756" width="20.28515625" style="713" customWidth="1"/>
    <col min="10757" max="10757" width="12.5703125" style="713" customWidth="1"/>
    <col min="10758" max="10758" width="11.7109375" style="713" customWidth="1"/>
    <col min="10759" max="10759" width="9.140625" style="713"/>
    <col min="10760" max="10760" width="2.85546875" style="713" customWidth="1"/>
    <col min="10761" max="10761" width="18.5703125" style="713" customWidth="1"/>
    <col min="10762" max="10762" width="14.42578125" style="713" customWidth="1"/>
    <col min="10763" max="10763" width="13.7109375" style="713" customWidth="1"/>
    <col min="10764" max="10764" width="10.140625" style="713" customWidth="1"/>
    <col min="10765" max="10765" width="4.42578125" style="713" customWidth="1"/>
    <col min="10766" max="10766" width="24" style="713" customWidth="1"/>
    <col min="10767" max="10767" width="13.140625" style="713" customWidth="1"/>
    <col min="10768" max="10768" width="13" style="713" customWidth="1"/>
    <col min="10769" max="10769" width="10.42578125" style="713" customWidth="1"/>
    <col min="10770" max="11005" width="9.140625" style="713"/>
    <col min="11006" max="11006" width="5" style="713" customWidth="1"/>
    <col min="11007" max="11007" width="17.7109375" style="713" customWidth="1"/>
    <col min="11008" max="11008" width="13.85546875" style="713" customWidth="1"/>
    <col min="11009" max="11009" width="13.140625" style="713" customWidth="1"/>
    <col min="11010" max="11010" width="12.28515625" style="713" customWidth="1"/>
    <col min="11011" max="11011" width="3" style="713" customWidth="1"/>
    <col min="11012" max="11012" width="20.28515625" style="713" customWidth="1"/>
    <col min="11013" max="11013" width="12.5703125" style="713" customWidth="1"/>
    <col min="11014" max="11014" width="11.7109375" style="713" customWidth="1"/>
    <col min="11015" max="11015" width="9.140625" style="713"/>
    <col min="11016" max="11016" width="2.85546875" style="713" customWidth="1"/>
    <col min="11017" max="11017" width="18.5703125" style="713" customWidth="1"/>
    <col min="11018" max="11018" width="14.42578125" style="713" customWidth="1"/>
    <col min="11019" max="11019" width="13.7109375" style="713" customWidth="1"/>
    <col min="11020" max="11020" width="10.140625" style="713" customWidth="1"/>
    <col min="11021" max="11021" width="4.42578125" style="713" customWidth="1"/>
    <col min="11022" max="11022" width="24" style="713" customWidth="1"/>
    <col min="11023" max="11023" width="13.140625" style="713" customWidth="1"/>
    <col min="11024" max="11024" width="13" style="713" customWidth="1"/>
    <col min="11025" max="11025" width="10.42578125" style="713" customWidth="1"/>
    <col min="11026" max="11261" width="9.140625" style="713"/>
    <col min="11262" max="11262" width="5" style="713" customWidth="1"/>
    <col min="11263" max="11263" width="17.7109375" style="713" customWidth="1"/>
    <col min="11264" max="11264" width="13.85546875" style="713" customWidth="1"/>
    <col min="11265" max="11265" width="13.140625" style="713" customWidth="1"/>
    <col min="11266" max="11266" width="12.28515625" style="713" customWidth="1"/>
    <col min="11267" max="11267" width="3" style="713" customWidth="1"/>
    <col min="11268" max="11268" width="20.28515625" style="713" customWidth="1"/>
    <col min="11269" max="11269" width="12.5703125" style="713" customWidth="1"/>
    <col min="11270" max="11270" width="11.7109375" style="713" customWidth="1"/>
    <col min="11271" max="11271" width="9.140625" style="713"/>
    <col min="11272" max="11272" width="2.85546875" style="713" customWidth="1"/>
    <col min="11273" max="11273" width="18.5703125" style="713" customWidth="1"/>
    <col min="11274" max="11274" width="14.42578125" style="713" customWidth="1"/>
    <col min="11275" max="11275" width="13.7109375" style="713" customWidth="1"/>
    <col min="11276" max="11276" width="10.140625" style="713" customWidth="1"/>
    <col min="11277" max="11277" width="4.42578125" style="713" customWidth="1"/>
    <col min="11278" max="11278" width="24" style="713" customWidth="1"/>
    <col min="11279" max="11279" width="13.140625" style="713" customWidth="1"/>
    <col min="11280" max="11280" width="13" style="713" customWidth="1"/>
    <col min="11281" max="11281" width="10.42578125" style="713" customWidth="1"/>
    <col min="11282" max="11517" width="9.140625" style="713"/>
    <col min="11518" max="11518" width="5" style="713" customWidth="1"/>
    <col min="11519" max="11519" width="17.7109375" style="713" customWidth="1"/>
    <col min="11520" max="11520" width="13.85546875" style="713" customWidth="1"/>
    <col min="11521" max="11521" width="13.140625" style="713" customWidth="1"/>
    <col min="11522" max="11522" width="12.28515625" style="713" customWidth="1"/>
    <col min="11523" max="11523" width="3" style="713" customWidth="1"/>
    <col min="11524" max="11524" width="20.28515625" style="713" customWidth="1"/>
    <col min="11525" max="11525" width="12.5703125" style="713" customWidth="1"/>
    <col min="11526" max="11526" width="11.7109375" style="713" customWidth="1"/>
    <col min="11527" max="11527" width="9.140625" style="713"/>
    <col min="11528" max="11528" width="2.85546875" style="713" customWidth="1"/>
    <col min="11529" max="11529" width="18.5703125" style="713" customWidth="1"/>
    <col min="11530" max="11530" width="14.42578125" style="713" customWidth="1"/>
    <col min="11531" max="11531" width="13.7109375" style="713" customWidth="1"/>
    <col min="11532" max="11532" width="10.140625" style="713" customWidth="1"/>
    <col min="11533" max="11533" width="4.42578125" style="713" customWidth="1"/>
    <col min="11534" max="11534" width="24" style="713" customWidth="1"/>
    <col min="11535" max="11535" width="13.140625" style="713" customWidth="1"/>
    <col min="11536" max="11536" width="13" style="713" customWidth="1"/>
    <col min="11537" max="11537" width="10.42578125" style="713" customWidth="1"/>
    <col min="11538" max="11773" width="9.140625" style="713"/>
    <col min="11774" max="11774" width="5" style="713" customWidth="1"/>
    <col min="11775" max="11775" width="17.7109375" style="713" customWidth="1"/>
    <col min="11776" max="11776" width="13.85546875" style="713" customWidth="1"/>
    <col min="11777" max="11777" width="13.140625" style="713" customWidth="1"/>
    <col min="11778" max="11778" width="12.28515625" style="713" customWidth="1"/>
    <col min="11779" max="11779" width="3" style="713" customWidth="1"/>
    <col min="11780" max="11780" width="20.28515625" style="713" customWidth="1"/>
    <col min="11781" max="11781" width="12.5703125" style="713" customWidth="1"/>
    <col min="11782" max="11782" width="11.7109375" style="713" customWidth="1"/>
    <col min="11783" max="11783" width="9.140625" style="713"/>
    <col min="11784" max="11784" width="2.85546875" style="713" customWidth="1"/>
    <col min="11785" max="11785" width="18.5703125" style="713" customWidth="1"/>
    <col min="11786" max="11786" width="14.42578125" style="713" customWidth="1"/>
    <col min="11787" max="11787" width="13.7109375" style="713" customWidth="1"/>
    <col min="11788" max="11788" width="10.140625" style="713" customWidth="1"/>
    <col min="11789" max="11789" width="4.42578125" style="713" customWidth="1"/>
    <col min="11790" max="11790" width="24" style="713" customWidth="1"/>
    <col min="11791" max="11791" width="13.140625" style="713" customWidth="1"/>
    <col min="11792" max="11792" width="13" style="713" customWidth="1"/>
    <col min="11793" max="11793" width="10.42578125" style="713" customWidth="1"/>
    <col min="11794" max="12029" width="9.140625" style="713"/>
    <col min="12030" max="12030" width="5" style="713" customWidth="1"/>
    <col min="12031" max="12031" width="17.7109375" style="713" customWidth="1"/>
    <col min="12032" max="12032" width="13.85546875" style="713" customWidth="1"/>
    <col min="12033" max="12033" width="13.140625" style="713" customWidth="1"/>
    <col min="12034" max="12034" width="12.28515625" style="713" customWidth="1"/>
    <col min="12035" max="12035" width="3" style="713" customWidth="1"/>
    <col min="12036" max="12036" width="20.28515625" style="713" customWidth="1"/>
    <col min="12037" max="12037" width="12.5703125" style="713" customWidth="1"/>
    <col min="12038" max="12038" width="11.7109375" style="713" customWidth="1"/>
    <col min="12039" max="12039" width="9.140625" style="713"/>
    <col min="12040" max="12040" width="2.85546875" style="713" customWidth="1"/>
    <col min="12041" max="12041" width="18.5703125" style="713" customWidth="1"/>
    <col min="12042" max="12042" width="14.42578125" style="713" customWidth="1"/>
    <col min="12043" max="12043" width="13.7109375" style="713" customWidth="1"/>
    <col min="12044" max="12044" width="10.140625" style="713" customWidth="1"/>
    <col min="12045" max="12045" width="4.42578125" style="713" customWidth="1"/>
    <col min="12046" max="12046" width="24" style="713" customWidth="1"/>
    <col min="12047" max="12047" width="13.140625" style="713" customWidth="1"/>
    <col min="12048" max="12048" width="13" style="713" customWidth="1"/>
    <col min="12049" max="12049" width="10.42578125" style="713" customWidth="1"/>
    <col min="12050" max="12285" width="9.140625" style="713"/>
    <col min="12286" max="12286" width="5" style="713" customWidth="1"/>
    <col min="12287" max="12287" width="17.7109375" style="713" customWidth="1"/>
    <col min="12288" max="12288" width="13.85546875" style="713" customWidth="1"/>
    <col min="12289" max="12289" width="13.140625" style="713" customWidth="1"/>
    <col min="12290" max="12290" width="12.28515625" style="713" customWidth="1"/>
    <col min="12291" max="12291" width="3" style="713" customWidth="1"/>
    <col min="12292" max="12292" width="20.28515625" style="713" customWidth="1"/>
    <col min="12293" max="12293" width="12.5703125" style="713" customWidth="1"/>
    <col min="12294" max="12294" width="11.7109375" style="713" customWidth="1"/>
    <col min="12295" max="12295" width="9.140625" style="713"/>
    <col min="12296" max="12296" width="2.85546875" style="713" customWidth="1"/>
    <col min="12297" max="12297" width="18.5703125" style="713" customWidth="1"/>
    <col min="12298" max="12298" width="14.42578125" style="713" customWidth="1"/>
    <col min="12299" max="12299" width="13.7109375" style="713" customWidth="1"/>
    <col min="12300" max="12300" width="10.140625" style="713" customWidth="1"/>
    <col min="12301" max="12301" width="4.42578125" style="713" customWidth="1"/>
    <col min="12302" max="12302" width="24" style="713" customWidth="1"/>
    <col min="12303" max="12303" width="13.140625" style="713" customWidth="1"/>
    <col min="12304" max="12304" width="13" style="713" customWidth="1"/>
    <col min="12305" max="12305" width="10.42578125" style="713" customWidth="1"/>
    <col min="12306" max="12541" width="9.140625" style="713"/>
    <col min="12542" max="12542" width="5" style="713" customWidth="1"/>
    <col min="12543" max="12543" width="17.7109375" style="713" customWidth="1"/>
    <col min="12544" max="12544" width="13.85546875" style="713" customWidth="1"/>
    <col min="12545" max="12545" width="13.140625" style="713" customWidth="1"/>
    <col min="12546" max="12546" width="12.28515625" style="713" customWidth="1"/>
    <col min="12547" max="12547" width="3" style="713" customWidth="1"/>
    <col min="12548" max="12548" width="20.28515625" style="713" customWidth="1"/>
    <col min="12549" max="12549" width="12.5703125" style="713" customWidth="1"/>
    <col min="12550" max="12550" width="11.7109375" style="713" customWidth="1"/>
    <col min="12551" max="12551" width="9.140625" style="713"/>
    <col min="12552" max="12552" width="2.85546875" style="713" customWidth="1"/>
    <col min="12553" max="12553" width="18.5703125" style="713" customWidth="1"/>
    <col min="12554" max="12554" width="14.42578125" style="713" customWidth="1"/>
    <col min="12555" max="12555" width="13.7109375" style="713" customWidth="1"/>
    <col min="12556" max="12556" width="10.140625" style="713" customWidth="1"/>
    <col min="12557" max="12557" width="4.42578125" style="713" customWidth="1"/>
    <col min="12558" max="12558" width="24" style="713" customWidth="1"/>
    <col min="12559" max="12559" width="13.140625" style="713" customWidth="1"/>
    <col min="12560" max="12560" width="13" style="713" customWidth="1"/>
    <col min="12561" max="12561" width="10.42578125" style="713" customWidth="1"/>
    <col min="12562" max="12797" width="9.140625" style="713"/>
    <col min="12798" max="12798" width="5" style="713" customWidth="1"/>
    <col min="12799" max="12799" width="17.7109375" style="713" customWidth="1"/>
    <col min="12800" max="12800" width="13.85546875" style="713" customWidth="1"/>
    <col min="12801" max="12801" width="13.140625" style="713" customWidth="1"/>
    <col min="12802" max="12802" width="12.28515625" style="713" customWidth="1"/>
    <col min="12803" max="12803" width="3" style="713" customWidth="1"/>
    <col min="12804" max="12804" width="20.28515625" style="713" customWidth="1"/>
    <col min="12805" max="12805" width="12.5703125" style="713" customWidth="1"/>
    <col min="12806" max="12806" width="11.7109375" style="713" customWidth="1"/>
    <col min="12807" max="12807" width="9.140625" style="713"/>
    <col min="12808" max="12808" width="2.85546875" style="713" customWidth="1"/>
    <col min="12809" max="12809" width="18.5703125" style="713" customWidth="1"/>
    <col min="12810" max="12810" width="14.42578125" style="713" customWidth="1"/>
    <col min="12811" max="12811" width="13.7109375" style="713" customWidth="1"/>
    <col min="12812" max="12812" width="10.140625" style="713" customWidth="1"/>
    <col min="12813" max="12813" width="4.42578125" style="713" customWidth="1"/>
    <col min="12814" max="12814" width="24" style="713" customWidth="1"/>
    <col min="12815" max="12815" width="13.140625" style="713" customWidth="1"/>
    <col min="12816" max="12816" width="13" style="713" customWidth="1"/>
    <col min="12817" max="12817" width="10.42578125" style="713" customWidth="1"/>
    <col min="12818" max="13053" width="9.140625" style="713"/>
    <col min="13054" max="13054" width="5" style="713" customWidth="1"/>
    <col min="13055" max="13055" width="17.7109375" style="713" customWidth="1"/>
    <col min="13056" max="13056" width="13.85546875" style="713" customWidth="1"/>
    <col min="13057" max="13057" width="13.140625" style="713" customWidth="1"/>
    <col min="13058" max="13058" width="12.28515625" style="713" customWidth="1"/>
    <col min="13059" max="13059" width="3" style="713" customWidth="1"/>
    <col min="13060" max="13060" width="20.28515625" style="713" customWidth="1"/>
    <col min="13061" max="13061" width="12.5703125" style="713" customWidth="1"/>
    <col min="13062" max="13062" width="11.7109375" style="713" customWidth="1"/>
    <col min="13063" max="13063" width="9.140625" style="713"/>
    <col min="13064" max="13064" width="2.85546875" style="713" customWidth="1"/>
    <col min="13065" max="13065" width="18.5703125" style="713" customWidth="1"/>
    <col min="13066" max="13066" width="14.42578125" style="713" customWidth="1"/>
    <col min="13067" max="13067" width="13.7109375" style="713" customWidth="1"/>
    <col min="13068" max="13068" width="10.140625" style="713" customWidth="1"/>
    <col min="13069" max="13069" width="4.42578125" style="713" customWidth="1"/>
    <col min="13070" max="13070" width="24" style="713" customWidth="1"/>
    <col min="13071" max="13071" width="13.140625" style="713" customWidth="1"/>
    <col min="13072" max="13072" width="13" style="713" customWidth="1"/>
    <col min="13073" max="13073" width="10.42578125" style="713" customWidth="1"/>
    <col min="13074" max="13309" width="9.140625" style="713"/>
    <col min="13310" max="13310" width="5" style="713" customWidth="1"/>
    <col min="13311" max="13311" width="17.7109375" style="713" customWidth="1"/>
    <col min="13312" max="13312" width="13.85546875" style="713" customWidth="1"/>
    <col min="13313" max="13313" width="13.140625" style="713" customWidth="1"/>
    <col min="13314" max="13314" width="12.28515625" style="713" customWidth="1"/>
    <col min="13315" max="13315" width="3" style="713" customWidth="1"/>
    <col min="13316" max="13316" width="20.28515625" style="713" customWidth="1"/>
    <col min="13317" max="13317" width="12.5703125" style="713" customWidth="1"/>
    <col min="13318" max="13318" width="11.7109375" style="713" customWidth="1"/>
    <col min="13319" max="13319" width="9.140625" style="713"/>
    <col min="13320" max="13320" width="2.85546875" style="713" customWidth="1"/>
    <col min="13321" max="13321" width="18.5703125" style="713" customWidth="1"/>
    <col min="13322" max="13322" width="14.42578125" style="713" customWidth="1"/>
    <col min="13323" max="13323" width="13.7109375" style="713" customWidth="1"/>
    <col min="13324" max="13324" width="10.140625" style="713" customWidth="1"/>
    <col min="13325" max="13325" width="4.42578125" style="713" customWidth="1"/>
    <col min="13326" max="13326" width="24" style="713" customWidth="1"/>
    <col min="13327" max="13327" width="13.140625" style="713" customWidth="1"/>
    <col min="13328" max="13328" width="13" style="713" customWidth="1"/>
    <col min="13329" max="13329" width="10.42578125" style="713" customWidth="1"/>
    <col min="13330" max="13565" width="9.140625" style="713"/>
    <col min="13566" max="13566" width="5" style="713" customWidth="1"/>
    <col min="13567" max="13567" width="17.7109375" style="713" customWidth="1"/>
    <col min="13568" max="13568" width="13.85546875" style="713" customWidth="1"/>
    <col min="13569" max="13569" width="13.140625" style="713" customWidth="1"/>
    <col min="13570" max="13570" width="12.28515625" style="713" customWidth="1"/>
    <col min="13571" max="13571" width="3" style="713" customWidth="1"/>
    <col min="13572" max="13572" width="20.28515625" style="713" customWidth="1"/>
    <col min="13573" max="13573" width="12.5703125" style="713" customWidth="1"/>
    <col min="13574" max="13574" width="11.7109375" style="713" customWidth="1"/>
    <col min="13575" max="13575" width="9.140625" style="713"/>
    <col min="13576" max="13576" width="2.85546875" style="713" customWidth="1"/>
    <col min="13577" max="13577" width="18.5703125" style="713" customWidth="1"/>
    <col min="13578" max="13578" width="14.42578125" style="713" customWidth="1"/>
    <col min="13579" max="13579" width="13.7109375" style="713" customWidth="1"/>
    <col min="13580" max="13580" width="10.140625" style="713" customWidth="1"/>
    <col min="13581" max="13581" width="4.42578125" style="713" customWidth="1"/>
    <col min="13582" max="13582" width="24" style="713" customWidth="1"/>
    <col min="13583" max="13583" width="13.140625" style="713" customWidth="1"/>
    <col min="13584" max="13584" width="13" style="713" customWidth="1"/>
    <col min="13585" max="13585" width="10.42578125" style="713" customWidth="1"/>
    <col min="13586" max="13821" width="9.140625" style="713"/>
    <col min="13822" max="13822" width="5" style="713" customWidth="1"/>
    <col min="13823" max="13823" width="17.7109375" style="713" customWidth="1"/>
    <col min="13824" max="13824" width="13.85546875" style="713" customWidth="1"/>
    <col min="13825" max="13825" width="13.140625" style="713" customWidth="1"/>
    <col min="13826" max="13826" width="12.28515625" style="713" customWidth="1"/>
    <col min="13827" max="13827" width="3" style="713" customWidth="1"/>
    <col min="13828" max="13828" width="20.28515625" style="713" customWidth="1"/>
    <col min="13829" max="13829" width="12.5703125" style="713" customWidth="1"/>
    <col min="13830" max="13830" width="11.7109375" style="713" customWidth="1"/>
    <col min="13831" max="13831" width="9.140625" style="713"/>
    <col min="13832" max="13832" width="2.85546875" style="713" customWidth="1"/>
    <col min="13833" max="13833" width="18.5703125" style="713" customWidth="1"/>
    <col min="13834" max="13834" width="14.42578125" style="713" customWidth="1"/>
    <col min="13835" max="13835" width="13.7109375" style="713" customWidth="1"/>
    <col min="13836" max="13836" width="10.140625" style="713" customWidth="1"/>
    <col min="13837" max="13837" width="4.42578125" style="713" customWidth="1"/>
    <col min="13838" max="13838" width="24" style="713" customWidth="1"/>
    <col min="13839" max="13839" width="13.140625" style="713" customWidth="1"/>
    <col min="13840" max="13840" width="13" style="713" customWidth="1"/>
    <col min="13841" max="13841" width="10.42578125" style="713" customWidth="1"/>
    <col min="13842" max="14077" width="9.140625" style="713"/>
    <col min="14078" max="14078" width="5" style="713" customWidth="1"/>
    <col min="14079" max="14079" width="17.7109375" style="713" customWidth="1"/>
    <col min="14080" max="14080" width="13.85546875" style="713" customWidth="1"/>
    <col min="14081" max="14081" width="13.140625" style="713" customWidth="1"/>
    <col min="14082" max="14082" width="12.28515625" style="713" customWidth="1"/>
    <col min="14083" max="14083" width="3" style="713" customWidth="1"/>
    <col min="14084" max="14084" width="20.28515625" style="713" customWidth="1"/>
    <col min="14085" max="14085" width="12.5703125" style="713" customWidth="1"/>
    <col min="14086" max="14086" width="11.7109375" style="713" customWidth="1"/>
    <col min="14087" max="14087" width="9.140625" style="713"/>
    <col min="14088" max="14088" width="2.85546875" style="713" customWidth="1"/>
    <col min="14089" max="14089" width="18.5703125" style="713" customWidth="1"/>
    <col min="14090" max="14090" width="14.42578125" style="713" customWidth="1"/>
    <col min="14091" max="14091" width="13.7109375" style="713" customWidth="1"/>
    <col min="14092" max="14092" width="10.140625" style="713" customWidth="1"/>
    <col min="14093" max="14093" width="4.42578125" style="713" customWidth="1"/>
    <col min="14094" max="14094" width="24" style="713" customWidth="1"/>
    <col min="14095" max="14095" width="13.140625" style="713" customWidth="1"/>
    <col min="14096" max="14096" width="13" style="713" customWidth="1"/>
    <col min="14097" max="14097" width="10.42578125" style="713" customWidth="1"/>
    <col min="14098" max="14333" width="9.140625" style="713"/>
    <col min="14334" max="14334" width="5" style="713" customWidth="1"/>
    <col min="14335" max="14335" width="17.7109375" style="713" customWidth="1"/>
    <col min="14336" max="14336" width="13.85546875" style="713" customWidth="1"/>
    <col min="14337" max="14337" width="13.140625" style="713" customWidth="1"/>
    <col min="14338" max="14338" width="12.28515625" style="713" customWidth="1"/>
    <col min="14339" max="14339" width="3" style="713" customWidth="1"/>
    <col min="14340" max="14340" width="20.28515625" style="713" customWidth="1"/>
    <col min="14341" max="14341" width="12.5703125" style="713" customWidth="1"/>
    <col min="14342" max="14342" width="11.7109375" style="713" customWidth="1"/>
    <col min="14343" max="14343" width="9.140625" style="713"/>
    <col min="14344" max="14344" width="2.85546875" style="713" customWidth="1"/>
    <col min="14345" max="14345" width="18.5703125" style="713" customWidth="1"/>
    <col min="14346" max="14346" width="14.42578125" style="713" customWidth="1"/>
    <col min="14347" max="14347" width="13.7109375" style="713" customWidth="1"/>
    <col min="14348" max="14348" width="10.140625" style="713" customWidth="1"/>
    <col min="14349" max="14349" width="4.42578125" style="713" customWidth="1"/>
    <col min="14350" max="14350" width="24" style="713" customWidth="1"/>
    <col min="14351" max="14351" width="13.140625" style="713" customWidth="1"/>
    <col min="14352" max="14352" width="13" style="713" customWidth="1"/>
    <col min="14353" max="14353" width="10.42578125" style="713" customWidth="1"/>
    <col min="14354" max="14589" width="9.140625" style="713"/>
    <col min="14590" max="14590" width="5" style="713" customWidth="1"/>
    <col min="14591" max="14591" width="17.7109375" style="713" customWidth="1"/>
    <col min="14592" max="14592" width="13.85546875" style="713" customWidth="1"/>
    <col min="14593" max="14593" width="13.140625" style="713" customWidth="1"/>
    <col min="14594" max="14594" width="12.28515625" style="713" customWidth="1"/>
    <col min="14595" max="14595" width="3" style="713" customWidth="1"/>
    <col min="14596" max="14596" width="20.28515625" style="713" customWidth="1"/>
    <col min="14597" max="14597" width="12.5703125" style="713" customWidth="1"/>
    <col min="14598" max="14598" width="11.7109375" style="713" customWidth="1"/>
    <col min="14599" max="14599" width="9.140625" style="713"/>
    <col min="14600" max="14600" width="2.85546875" style="713" customWidth="1"/>
    <col min="14601" max="14601" width="18.5703125" style="713" customWidth="1"/>
    <col min="14602" max="14602" width="14.42578125" style="713" customWidth="1"/>
    <col min="14603" max="14603" width="13.7109375" style="713" customWidth="1"/>
    <col min="14604" max="14604" width="10.140625" style="713" customWidth="1"/>
    <col min="14605" max="14605" width="4.42578125" style="713" customWidth="1"/>
    <col min="14606" max="14606" width="24" style="713" customWidth="1"/>
    <col min="14607" max="14607" width="13.140625" style="713" customWidth="1"/>
    <col min="14608" max="14608" width="13" style="713" customWidth="1"/>
    <col min="14609" max="14609" width="10.42578125" style="713" customWidth="1"/>
    <col min="14610" max="14845" width="9.140625" style="713"/>
    <col min="14846" max="14846" width="5" style="713" customWidth="1"/>
    <col min="14847" max="14847" width="17.7109375" style="713" customWidth="1"/>
    <col min="14848" max="14848" width="13.85546875" style="713" customWidth="1"/>
    <col min="14849" max="14849" width="13.140625" style="713" customWidth="1"/>
    <col min="14850" max="14850" width="12.28515625" style="713" customWidth="1"/>
    <col min="14851" max="14851" width="3" style="713" customWidth="1"/>
    <col min="14852" max="14852" width="20.28515625" style="713" customWidth="1"/>
    <col min="14853" max="14853" width="12.5703125" style="713" customWidth="1"/>
    <col min="14854" max="14854" width="11.7109375" style="713" customWidth="1"/>
    <col min="14855" max="14855" width="9.140625" style="713"/>
    <col min="14856" max="14856" width="2.85546875" style="713" customWidth="1"/>
    <col min="14857" max="14857" width="18.5703125" style="713" customWidth="1"/>
    <col min="14858" max="14858" width="14.42578125" style="713" customWidth="1"/>
    <col min="14859" max="14859" width="13.7109375" style="713" customWidth="1"/>
    <col min="14860" max="14860" width="10.140625" style="713" customWidth="1"/>
    <col min="14861" max="14861" width="4.42578125" style="713" customWidth="1"/>
    <col min="14862" max="14862" width="24" style="713" customWidth="1"/>
    <col min="14863" max="14863" width="13.140625" style="713" customWidth="1"/>
    <col min="14864" max="14864" width="13" style="713" customWidth="1"/>
    <col min="14865" max="14865" width="10.42578125" style="713" customWidth="1"/>
    <col min="14866" max="15101" width="9.140625" style="713"/>
    <col min="15102" max="15102" width="5" style="713" customWidth="1"/>
    <col min="15103" max="15103" width="17.7109375" style="713" customWidth="1"/>
    <col min="15104" max="15104" width="13.85546875" style="713" customWidth="1"/>
    <col min="15105" max="15105" width="13.140625" style="713" customWidth="1"/>
    <col min="15106" max="15106" width="12.28515625" style="713" customWidth="1"/>
    <col min="15107" max="15107" width="3" style="713" customWidth="1"/>
    <col min="15108" max="15108" width="20.28515625" style="713" customWidth="1"/>
    <col min="15109" max="15109" width="12.5703125" style="713" customWidth="1"/>
    <col min="15110" max="15110" width="11.7109375" style="713" customWidth="1"/>
    <col min="15111" max="15111" width="9.140625" style="713"/>
    <col min="15112" max="15112" width="2.85546875" style="713" customWidth="1"/>
    <col min="15113" max="15113" width="18.5703125" style="713" customWidth="1"/>
    <col min="15114" max="15114" width="14.42578125" style="713" customWidth="1"/>
    <col min="15115" max="15115" width="13.7109375" style="713" customWidth="1"/>
    <col min="15116" max="15116" width="10.140625" style="713" customWidth="1"/>
    <col min="15117" max="15117" width="4.42578125" style="713" customWidth="1"/>
    <col min="15118" max="15118" width="24" style="713" customWidth="1"/>
    <col min="15119" max="15119" width="13.140625" style="713" customWidth="1"/>
    <col min="15120" max="15120" width="13" style="713" customWidth="1"/>
    <col min="15121" max="15121" width="10.42578125" style="713" customWidth="1"/>
    <col min="15122" max="15357" width="9.140625" style="713"/>
    <col min="15358" max="15358" width="5" style="713" customWidth="1"/>
    <col min="15359" max="15359" width="17.7109375" style="713" customWidth="1"/>
    <col min="15360" max="15360" width="13.85546875" style="713" customWidth="1"/>
    <col min="15361" max="15361" width="13.140625" style="713" customWidth="1"/>
    <col min="15362" max="15362" width="12.28515625" style="713" customWidth="1"/>
    <col min="15363" max="15363" width="3" style="713" customWidth="1"/>
    <col min="15364" max="15364" width="20.28515625" style="713" customWidth="1"/>
    <col min="15365" max="15365" width="12.5703125" style="713" customWidth="1"/>
    <col min="15366" max="15366" width="11.7109375" style="713" customWidth="1"/>
    <col min="15367" max="15367" width="9.140625" style="713"/>
    <col min="15368" max="15368" width="2.85546875" style="713" customWidth="1"/>
    <col min="15369" max="15369" width="18.5703125" style="713" customWidth="1"/>
    <col min="15370" max="15370" width="14.42578125" style="713" customWidth="1"/>
    <col min="15371" max="15371" width="13.7109375" style="713" customWidth="1"/>
    <col min="15372" max="15372" width="10.140625" style="713" customWidth="1"/>
    <col min="15373" max="15373" width="4.42578125" style="713" customWidth="1"/>
    <col min="15374" max="15374" width="24" style="713" customWidth="1"/>
    <col min="15375" max="15375" width="13.140625" style="713" customWidth="1"/>
    <col min="15376" max="15376" width="13" style="713" customWidth="1"/>
    <col min="15377" max="15377" width="10.42578125" style="713" customWidth="1"/>
    <col min="15378" max="15613" width="9.140625" style="713"/>
    <col min="15614" max="15614" width="5" style="713" customWidth="1"/>
    <col min="15615" max="15615" width="17.7109375" style="713" customWidth="1"/>
    <col min="15616" max="15616" width="13.85546875" style="713" customWidth="1"/>
    <col min="15617" max="15617" width="13.140625" style="713" customWidth="1"/>
    <col min="15618" max="15618" width="12.28515625" style="713" customWidth="1"/>
    <col min="15619" max="15619" width="3" style="713" customWidth="1"/>
    <col min="15620" max="15620" width="20.28515625" style="713" customWidth="1"/>
    <col min="15621" max="15621" width="12.5703125" style="713" customWidth="1"/>
    <col min="15622" max="15622" width="11.7109375" style="713" customWidth="1"/>
    <col min="15623" max="15623" width="9.140625" style="713"/>
    <col min="15624" max="15624" width="2.85546875" style="713" customWidth="1"/>
    <col min="15625" max="15625" width="18.5703125" style="713" customWidth="1"/>
    <col min="15626" max="15626" width="14.42578125" style="713" customWidth="1"/>
    <col min="15627" max="15627" width="13.7109375" style="713" customWidth="1"/>
    <col min="15628" max="15628" width="10.140625" style="713" customWidth="1"/>
    <col min="15629" max="15629" width="4.42578125" style="713" customWidth="1"/>
    <col min="15630" max="15630" width="24" style="713" customWidth="1"/>
    <col min="15631" max="15631" width="13.140625" style="713" customWidth="1"/>
    <col min="15632" max="15632" width="13" style="713" customWidth="1"/>
    <col min="15633" max="15633" width="10.42578125" style="713" customWidth="1"/>
    <col min="15634" max="15869" width="9.140625" style="713"/>
    <col min="15870" max="15870" width="5" style="713" customWidth="1"/>
    <col min="15871" max="15871" width="17.7109375" style="713" customWidth="1"/>
    <col min="15872" max="15872" width="13.85546875" style="713" customWidth="1"/>
    <col min="15873" max="15873" width="13.140625" style="713" customWidth="1"/>
    <col min="15874" max="15874" width="12.28515625" style="713" customWidth="1"/>
    <col min="15875" max="15875" width="3" style="713" customWidth="1"/>
    <col min="15876" max="15876" width="20.28515625" style="713" customWidth="1"/>
    <col min="15877" max="15877" width="12.5703125" style="713" customWidth="1"/>
    <col min="15878" max="15878" width="11.7109375" style="713" customWidth="1"/>
    <col min="15879" max="15879" width="9.140625" style="713"/>
    <col min="15880" max="15880" width="2.85546875" style="713" customWidth="1"/>
    <col min="15881" max="15881" width="18.5703125" style="713" customWidth="1"/>
    <col min="15882" max="15882" width="14.42578125" style="713" customWidth="1"/>
    <col min="15883" max="15883" width="13.7109375" style="713" customWidth="1"/>
    <col min="15884" max="15884" width="10.140625" style="713" customWidth="1"/>
    <col min="15885" max="15885" width="4.42578125" style="713" customWidth="1"/>
    <col min="15886" max="15886" width="24" style="713" customWidth="1"/>
    <col min="15887" max="15887" width="13.140625" style="713" customWidth="1"/>
    <col min="15888" max="15888" width="13" style="713" customWidth="1"/>
    <col min="15889" max="15889" width="10.42578125" style="713" customWidth="1"/>
    <col min="15890" max="16125" width="9.140625" style="713"/>
    <col min="16126" max="16126" width="5" style="713" customWidth="1"/>
    <col min="16127" max="16127" width="17.7109375" style="713" customWidth="1"/>
    <col min="16128" max="16128" width="13.85546875" style="713" customWidth="1"/>
    <col min="16129" max="16129" width="13.140625" style="713" customWidth="1"/>
    <col min="16130" max="16130" width="12.28515625" style="713" customWidth="1"/>
    <col min="16131" max="16131" width="3" style="713" customWidth="1"/>
    <col min="16132" max="16132" width="20.28515625" style="713" customWidth="1"/>
    <col min="16133" max="16133" width="12.5703125" style="713" customWidth="1"/>
    <col min="16134" max="16134" width="11.7109375" style="713" customWidth="1"/>
    <col min="16135" max="16135" width="9.140625" style="713"/>
    <col min="16136" max="16136" width="2.85546875" style="713" customWidth="1"/>
    <col min="16137" max="16137" width="18.5703125" style="713" customWidth="1"/>
    <col min="16138" max="16138" width="14.42578125" style="713" customWidth="1"/>
    <col min="16139" max="16139" width="13.7109375" style="713" customWidth="1"/>
    <col min="16140" max="16140" width="10.140625" style="713" customWidth="1"/>
    <col min="16141" max="16141" width="4.42578125" style="713" customWidth="1"/>
    <col min="16142" max="16142" width="24" style="713" customWidth="1"/>
    <col min="16143" max="16143" width="13.140625" style="713" customWidth="1"/>
    <col min="16144" max="16144" width="13" style="713" customWidth="1"/>
    <col min="16145" max="16145" width="10.42578125" style="713" customWidth="1"/>
    <col min="16146" max="16384" width="9.140625" style="713"/>
  </cols>
  <sheetData>
    <row r="1" spans="2:25" ht="18.75">
      <c r="B1" s="617" t="s">
        <v>307</v>
      </c>
    </row>
    <row r="2" spans="2:25" ht="28.5" customHeight="1">
      <c r="B2" s="1198" t="s">
        <v>372</v>
      </c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</row>
    <row r="3" spans="2:25" ht="15.75" customHeight="1">
      <c r="B3" s="1199" t="s">
        <v>373</v>
      </c>
      <c r="C3" s="1199"/>
      <c r="D3" s="1199"/>
      <c r="E3" s="1199"/>
      <c r="F3" s="1199"/>
      <c r="G3" s="1199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00" t="s">
        <v>182</v>
      </c>
      <c r="D5" s="1200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699" t="s">
        <v>192</v>
      </c>
      <c r="G6" s="626" t="s">
        <v>189</v>
      </c>
      <c r="H6" s="627" t="s">
        <v>190</v>
      </c>
      <c r="I6" s="628" t="s">
        <v>191</v>
      </c>
      <c r="J6" s="670" t="s">
        <v>192</v>
      </c>
      <c r="L6" s="626" t="s">
        <v>189</v>
      </c>
      <c r="M6" s="627" t="s">
        <v>190</v>
      </c>
      <c r="N6" s="628" t="s">
        <v>193</v>
      </c>
      <c r="O6" s="670" t="s">
        <v>192</v>
      </c>
      <c r="Q6" s="630" t="s">
        <v>189</v>
      </c>
      <c r="R6" s="631" t="s">
        <v>190</v>
      </c>
      <c r="S6" s="632" t="s">
        <v>193</v>
      </c>
      <c r="T6" s="699" t="s">
        <v>192</v>
      </c>
    </row>
    <row r="7" spans="2:25" ht="15.75">
      <c r="B7" s="820" t="s">
        <v>194</v>
      </c>
      <c r="C7" s="633">
        <v>5887.7340000000004</v>
      </c>
      <c r="D7" s="633">
        <v>11339</v>
      </c>
      <c r="E7" s="1034">
        <v>2.7332876836336544</v>
      </c>
      <c r="G7" s="636" t="s">
        <v>196</v>
      </c>
      <c r="H7" s="637">
        <v>2477.9699999999998</v>
      </c>
      <c r="I7" s="637">
        <v>11841</v>
      </c>
      <c r="J7" s="983">
        <v>2.9776278665122153</v>
      </c>
      <c r="L7" s="820" t="s">
        <v>194</v>
      </c>
      <c r="M7" s="633">
        <v>217026.83199999999</v>
      </c>
      <c r="N7" s="633">
        <v>57404.919000000002</v>
      </c>
      <c r="O7" s="804">
        <v>3.7806312730795768</v>
      </c>
      <c r="Q7" s="634" t="s">
        <v>195</v>
      </c>
      <c r="R7" s="635">
        <v>49797.343999999997</v>
      </c>
      <c r="S7" s="635">
        <v>13640.414000000001</v>
      </c>
      <c r="T7" s="698">
        <v>3.6507208652171403</v>
      </c>
    </row>
    <row r="8" spans="2:25" ht="15.75">
      <c r="B8" s="636" t="s">
        <v>206</v>
      </c>
      <c r="C8" s="637">
        <v>3533.3690000000001</v>
      </c>
      <c r="D8" s="637">
        <v>2324</v>
      </c>
      <c r="E8" s="983">
        <v>2.3604260748737409</v>
      </c>
      <c r="G8" s="636" t="s">
        <v>194</v>
      </c>
      <c r="H8" s="637">
        <v>1775.4559999999999</v>
      </c>
      <c r="I8" s="637">
        <v>6904</v>
      </c>
      <c r="J8" s="983">
        <v>3.9042978027197717</v>
      </c>
      <c r="L8" s="636" t="s">
        <v>343</v>
      </c>
      <c r="M8" s="637">
        <v>106397.016</v>
      </c>
      <c r="N8" s="637">
        <v>32006.151999999998</v>
      </c>
      <c r="O8" s="696">
        <v>3.3242676595424534</v>
      </c>
      <c r="Q8" s="636" t="s">
        <v>197</v>
      </c>
      <c r="R8" s="637">
        <v>30036.29</v>
      </c>
      <c r="S8" s="637">
        <v>9253.42</v>
      </c>
      <c r="T8" s="698">
        <v>3.2459663562228886</v>
      </c>
    </row>
    <row r="9" spans="2:25" ht="15.75">
      <c r="B9" s="636" t="s">
        <v>202</v>
      </c>
      <c r="C9" s="637">
        <v>3104.4830000000002</v>
      </c>
      <c r="D9" s="637">
        <v>4538</v>
      </c>
      <c r="E9" s="983">
        <v>2.7658736805342725</v>
      </c>
      <c r="G9" s="636" t="s">
        <v>311</v>
      </c>
      <c r="H9" s="637">
        <v>1196.883</v>
      </c>
      <c r="I9" s="637">
        <v>4661</v>
      </c>
      <c r="J9" s="983">
        <v>3.6650569869490397</v>
      </c>
      <c r="L9" s="636" t="s">
        <v>197</v>
      </c>
      <c r="M9" s="637">
        <v>105223.921</v>
      </c>
      <c r="N9" s="637">
        <v>28511.417000000001</v>
      </c>
      <c r="O9" s="696">
        <v>3.6905889665182197</v>
      </c>
      <c r="Q9" s="636" t="s">
        <v>201</v>
      </c>
      <c r="R9" s="637">
        <v>27523.373</v>
      </c>
      <c r="S9" s="637">
        <v>4874.125</v>
      </c>
      <c r="T9" s="698">
        <v>5.6468336368066065</v>
      </c>
    </row>
    <row r="10" spans="2:25" ht="16.5" thickBot="1">
      <c r="B10" s="636" t="s">
        <v>204</v>
      </c>
      <c r="C10" s="637">
        <v>3079.2570000000001</v>
      </c>
      <c r="D10" s="637">
        <v>2492</v>
      </c>
      <c r="E10" s="983">
        <v>2.3926557272087288</v>
      </c>
      <c r="G10" s="636" t="s">
        <v>214</v>
      </c>
      <c r="H10" s="637">
        <v>152.149</v>
      </c>
      <c r="I10" s="637">
        <v>774</v>
      </c>
      <c r="J10" s="983">
        <v>2.6924261192709258</v>
      </c>
      <c r="L10" s="636" t="s">
        <v>196</v>
      </c>
      <c r="M10" s="637">
        <v>75748.206000000006</v>
      </c>
      <c r="N10" s="637">
        <v>19511.221000000001</v>
      </c>
      <c r="O10" s="696">
        <v>3.8822893759442323</v>
      </c>
      <c r="Q10" s="636" t="s">
        <v>196</v>
      </c>
      <c r="R10" s="637">
        <v>19574.346000000001</v>
      </c>
      <c r="S10" s="637">
        <v>4834.9880000000003</v>
      </c>
      <c r="T10" s="698">
        <v>4.0484787139078735</v>
      </c>
    </row>
    <row r="11" spans="2:25" ht="16.5" thickBot="1">
      <c r="B11" s="636" t="s">
        <v>196</v>
      </c>
      <c r="C11" s="637">
        <v>2477.9699999999998</v>
      </c>
      <c r="D11" s="637">
        <v>11841</v>
      </c>
      <c r="E11" s="983">
        <v>2.9776278665122153</v>
      </c>
      <c r="G11" s="640" t="s">
        <v>331</v>
      </c>
      <c r="H11" s="641">
        <v>5606.1890000000003</v>
      </c>
      <c r="I11" s="641">
        <v>24210</v>
      </c>
      <c r="J11" s="1007">
        <v>3.3535956020685593</v>
      </c>
      <c r="L11" s="636" t="s">
        <v>311</v>
      </c>
      <c r="M11" s="637">
        <v>60455.667999999998</v>
      </c>
      <c r="N11" s="637">
        <v>18007.710999999999</v>
      </c>
      <c r="O11" s="696">
        <v>3.3572100307473836</v>
      </c>
      <c r="Q11" s="636" t="s">
        <v>198</v>
      </c>
      <c r="R11" s="637">
        <v>18442.851999999999</v>
      </c>
      <c r="S11" s="637">
        <v>3991.0619999999999</v>
      </c>
      <c r="T11" s="698">
        <v>4.6210387109997288</v>
      </c>
    </row>
    <row r="12" spans="2:25" ht="15.75">
      <c r="B12" s="636" t="s">
        <v>311</v>
      </c>
      <c r="C12" s="637">
        <v>1585.4159999999999</v>
      </c>
      <c r="D12" s="637">
        <v>5436</v>
      </c>
      <c r="E12" s="983">
        <v>3.3705147774768376</v>
      </c>
      <c r="L12" s="636" t="s">
        <v>203</v>
      </c>
      <c r="M12" s="637">
        <v>54672.633000000002</v>
      </c>
      <c r="N12" s="637">
        <v>11222.154</v>
      </c>
      <c r="O12" s="696">
        <v>4.8718483991575949</v>
      </c>
      <c r="Q12" s="636" t="s">
        <v>311</v>
      </c>
      <c r="R12" s="637">
        <v>15376.388000000001</v>
      </c>
      <c r="S12" s="637">
        <v>5293.7039999999997</v>
      </c>
      <c r="T12" s="698">
        <v>2.9046557948838849</v>
      </c>
    </row>
    <row r="13" spans="2:25" ht="15.75">
      <c r="B13" s="636" t="s">
        <v>200</v>
      </c>
      <c r="C13" s="637">
        <v>1584.9280000000001</v>
      </c>
      <c r="D13" s="637">
        <v>3203</v>
      </c>
      <c r="E13" s="983">
        <v>2.7862261006532547</v>
      </c>
      <c r="L13" s="636" t="s">
        <v>195</v>
      </c>
      <c r="M13" s="637">
        <v>30253.423999999999</v>
      </c>
      <c r="N13" s="637">
        <v>6885.2290000000003</v>
      </c>
      <c r="O13" s="696">
        <v>4.3939604623172297</v>
      </c>
      <c r="Q13" s="636" t="s">
        <v>203</v>
      </c>
      <c r="R13" s="637">
        <v>10993.79</v>
      </c>
      <c r="S13" s="637">
        <v>2967.788</v>
      </c>
      <c r="T13" s="698">
        <v>3.7043717408386314</v>
      </c>
    </row>
    <row r="14" spans="2:25" ht="15.75">
      <c r="B14" s="636" t="s">
        <v>364</v>
      </c>
      <c r="C14" s="637">
        <v>695.20699999999999</v>
      </c>
      <c r="D14" s="637">
        <v>353</v>
      </c>
      <c r="E14" s="983">
        <v>3.9718397568472414</v>
      </c>
      <c r="G14" s="714"/>
      <c r="L14" s="636" t="s">
        <v>201</v>
      </c>
      <c r="M14" s="637">
        <v>29893.4</v>
      </c>
      <c r="N14" s="637">
        <v>4750.7659999999996</v>
      </c>
      <c r="O14" s="696">
        <v>6.2923326469878758</v>
      </c>
      <c r="Q14" s="636" t="s">
        <v>204</v>
      </c>
      <c r="R14" s="637">
        <v>7487.0439999999999</v>
      </c>
      <c r="S14" s="637">
        <v>2021.9590000000001</v>
      </c>
      <c r="T14" s="698">
        <v>3.7028663785962026</v>
      </c>
    </row>
    <row r="15" spans="2:25" ht="15.75">
      <c r="B15" s="636" t="s">
        <v>349</v>
      </c>
      <c r="C15" s="637">
        <v>177.75899999999999</v>
      </c>
      <c r="D15" s="637">
        <v>223</v>
      </c>
      <c r="E15" s="983">
        <v>2.8913775435514566</v>
      </c>
      <c r="F15" s="941"/>
      <c r="G15" s="714"/>
      <c r="L15" s="636" t="s">
        <v>199</v>
      </c>
      <c r="M15" s="637">
        <v>27073.026000000002</v>
      </c>
      <c r="N15" s="637">
        <v>7341.3509999999997</v>
      </c>
      <c r="O15" s="696">
        <v>3.6877443947306161</v>
      </c>
      <c r="Q15" s="636" t="s">
        <v>205</v>
      </c>
      <c r="R15" s="637">
        <v>7427.4660000000003</v>
      </c>
      <c r="S15" s="637">
        <v>2537.7820000000002</v>
      </c>
      <c r="T15" s="698">
        <v>2.9267549379733957</v>
      </c>
    </row>
    <row r="16" spans="2:25" ht="15.75">
      <c r="B16" s="636" t="s">
        <v>214</v>
      </c>
      <c r="C16" s="637">
        <v>152.149</v>
      </c>
      <c r="D16" s="637">
        <v>774</v>
      </c>
      <c r="E16" s="983">
        <v>2.6924261192709258</v>
      </c>
      <c r="F16" s="714"/>
      <c r="L16" s="636" t="s">
        <v>204</v>
      </c>
      <c r="M16" s="637">
        <v>24373.203000000001</v>
      </c>
      <c r="N16" s="637">
        <v>6854.4059999999999</v>
      </c>
      <c r="O16" s="696">
        <v>3.55584466400152</v>
      </c>
      <c r="Q16" s="636" t="s">
        <v>194</v>
      </c>
      <c r="R16" s="637">
        <v>5328.0020000000004</v>
      </c>
      <c r="S16" s="637">
        <v>1495.5309999999999</v>
      </c>
      <c r="T16" s="698">
        <v>3.5626155526030558</v>
      </c>
    </row>
    <row r="17" spans="2:20" ht="16.5" thickBot="1">
      <c r="B17" s="636" t="s">
        <v>374</v>
      </c>
      <c r="C17" s="637">
        <v>116.16</v>
      </c>
      <c r="D17" s="637">
        <v>66</v>
      </c>
      <c r="E17" s="983">
        <v>3.1464326344872418</v>
      </c>
      <c r="L17" s="636" t="s">
        <v>208</v>
      </c>
      <c r="M17" s="637">
        <v>17478.719000000001</v>
      </c>
      <c r="N17" s="637">
        <v>4322.2960000000003</v>
      </c>
      <c r="O17" s="696">
        <v>4.0438505368443067</v>
      </c>
      <c r="Q17" s="636" t="s">
        <v>211</v>
      </c>
      <c r="R17" s="637">
        <v>5288.7650000000003</v>
      </c>
      <c r="S17" s="637">
        <v>1764.479</v>
      </c>
      <c r="T17" s="698">
        <v>2.9973521929136022</v>
      </c>
    </row>
    <row r="18" spans="2:20" ht="16.5" thickBot="1">
      <c r="B18" s="640" t="s">
        <v>331</v>
      </c>
      <c r="C18" s="641">
        <v>22512.734</v>
      </c>
      <c r="D18" s="641">
        <v>42769</v>
      </c>
      <c r="E18" s="1007">
        <v>2.7117777320583065</v>
      </c>
      <c r="L18" s="636" t="s">
        <v>210</v>
      </c>
      <c r="M18" s="637">
        <v>17440.455000000002</v>
      </c>
      <c r="N18" s="637">
        <v>3241.6979999999999</v>
      </c>
      <c r="O18" s="696">
        <v>5.3800369436017794</v>
      </c>
      <c r="Q18" s="636" t="s">
        <v>215</v>
      </c>
      <c r="R18" s="637">
        <v>5007.0630000000001</v>
      </c>
      <c r="S18" s="637">
        <v>1317.4</v>
      </c>
      <c r="T18" s="698">
        <v>3.8007158038560798</v>
      </c>
    </row>
    <row r="19" spans="2:20" ht="15.75">
      <c r="B19" s="127"/>
      <c r="C19" s="127"/>
      <c r="D19" s="127"/>
      <c r="E19" s="127"/>
      <c r="L19" s="636" t="s">
        <v>212</v>
      </c>
      <c r="M19" s="637">
        <v>16396.496999999999</v>
      </c>
      <c r="N19" s="637">
        <v>5504.5590000000002</v>
      </c>
      <c r="O19" s="696">
        <v>2.9787121911128573</v>
      </c>
      <c r="Q19" s="636" t="s">
        <v>208</v>
      </c>
      <c r="R19" s="637">
        <v>4295.2550000000001</v>
      </c>
      <c r="S19" s="637">
        <v>1079.502</v>
      </c>
      <c r="T19" s="698">
        <v>3.9789226884248481</v>
      </c>
    </row>
    <row r="20" spans="2:20" ht="15.75">
      <c r="B20" s="127"/>
      <c r="C20" s="127"/>
      <c r="D20" s="127"/>
      <c r="E20" s="127"/>
      <c r="L20" s="636" t="s">
        <v>209</v>
      </c>
      <c r="M20" s="637">
        <v>14857.447</v>
      </c>
      <c r="N20" s="637">
        <v>3659.395</v>
      </c>
      <c r="O20" s="696">
        <v>4.0600828825529902</v>
      </c>
      <c r="Q20" s="636" t="s">
        <v>199</v>
      </c>
      <c r="R20" s="637">
        <v>3728.489</v>
      </c>
      <c r="S20" s="637">
        <v>1454.0609999999999</v>
      </c>
      <c r="T20" s="698">
        <v>2.5641902231061833</v>
      </c>
    </row>
    <row r="21" spans="2:20" ht="15.75">
      <c r="B21" s="127"/>
      <c r="C21" s="127"/>
      <c r="D21" s="127"/>
      <c r="E21" s="127"/>
      <c r="L21" s="636" t="s">
        <v>211</v>
      </c>
      <c r="M21" s="637">
        <v>14741.161</v>
      </c>
      <c r="N21" s="637">
        <v>4472.3209999999999</v>
      </c>
      <c r="O21" s="696">
        <v>3.2960874230628794</v>
      </c>
      <c r="Q21" s="636" t="s">
        <v>213</v>
      </c>
      <c r="R21" s="637">
        <v>3694.3519999999999</v>
      </c>
      <c r="S21" s="637">
        <v>976.13</v>
      </c>
      <c r="T21" s="698">
        <v>3.7846926126642968</v>
      </c>
    </row>
    <row r="22" spans="2:20" ht="15.75">
      <c r="L22" s="636" t="s">
        <v>202</v>
      </c>
      <c r="M22" s="637">
        <v>14173.957</v>
      </c>
      <c r="N22" s="637">
        <v>4916.5820000000003</v>
      </c>
      <c r="O22" s="696">
        <v>2.8828883561791505</v>
      </c>
      <c r="Q22" s="636" t="s">
        <v>216</v>
      </c>
      <c r="R22" s="637">
        <v>3650.797</v>
      </c>
      <c r="S22" s="637">
        <v>1290.0989999999999</v>
      </c>
      <c r="T22" s="698">
        <v>2.8298580186481814</v>
      </c>
    </row>
    <row r="23" spans="2:20" ht="15.75">
      <c r="L23" s="636" t="s">
        <v>198</v>
      </c>
      <c r="M23" s="637">
        <v>11120.063</v>
      </c>
      <c r="N23" s="637">
        <v>2389.9659999999999</v>
      </c>
      <c r="O23" s="696">
        <v>4.652812215738634</v>
      </c>
      <c r="Q23" s="636" t="s">
        <v>209</v>
      </c>
      <c r="R23" s="637">
        <v>2432.759</v>
      </c>
      <c r="S23" s="637">
        <v>686.154</v>
      </c>
      <c r="T23" s="698">
        <v>3.5454999897982087</v>
      </c>
    </row>
    <row r="24" spans="2:20" ht="15.75">
      <c r="L24" s="636" t="s">
        <v>200</v>
      </c>
      <c r="M24" s="637">
        <v>8981.8119999999999</v>
      </c>
      <c r="N24" s="637">
        <v>3554.1610000000001</v>
      </c>
      <c r="O24" s="696">
        <v>2.5271258111267327</v>
      </c>
      <c r="Q24" s="636" t="s">
        <v>350</v>
      </c>
      <c r="R24" s="637">
        <v>2355.6550000000002</v>
      </c>
      <c r="S24" s="637">
        <v>543.03</v>
      </c>
      <c r="T24" s="698">
        <v>4.3379831685173933</v>
      </c>
    </row>
    <row r="25" spans="2:20" ht="15.75">
      <c r="J25" s="127"/>
      <c r="L25" s="636" t="s">
        <v>349</v>
      </c>
      <c r="M25" s="637">
        <v>7411.9560000000001</v>
      </c>
      <c r="N25" s="637">
        <v>2233.498</v>
      </c>
      <c r="O25" s="696">
        <v>3.3185415881276814</v>
      </c>
      <c r="Q25" s="636" t="s">
        <v>214</v>
      </c>
      <c r="R25" s="637">
        <v>2182.788</v>
      </c>
      <c r="S25" s="637">
        <v>590.49699999999996</v>
      </c>
      <c r="T25" s="698">
        <v>3.6965268240143474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J26" s="127"/>
      <c r="L26" s="636" t="s">
        <v>207</v>
      </c>
      <c r="M26" s="637">
        <v>4957.9880000000003</v>
      </c>
      <c r="N26" s="637">
        <v>1252.2280000000001</v>
      </c>
      <c r="O26" s="696">
        <v>3.9593332843539675</v>
      </c>
      <c r="Q26" s="636" t="s">
        <v>355</v>
      </c>
      <c r="R26" s="637">
        <v>1846.096</v>
      </c>
      <c r="S26" s="637">
        <v>455.47300000000001</v>
      </c>
      <c r="T26" s="698">
        <v>4.0531403617777562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L27" s="636" t="s">
        <v>213</v>
      </c>
      <c r="M27" s="637">
        <v>3452.252</v>
      </c>
      <c r="N27" s="637">
        <v>1369.761</v>
      </c>
      <c r="O27" s="696">
        <v>2.5203316490979084</v>
      </c>
      <c r="Q27" s="636" t="s">
        <v>212</v>
      </c>
      <c r="R27" s="637">
        <v>1758.0730000000001</v>
      </c>
      <c r="S27" s="637">
        <v>533.88199999999995</v>
      </c>
      <c r="T27" s="698">
        <v>3.2929992020708703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L28" s="636" t="s">
        <v>375</v>
      </c>
      <c r="M28" s="637">
        <v>2645.27</v>
      </c>
      <c r="N28" s="637">
        <v>910.03499999999997</v>
      </c>
      <c r="O28" s="696">
        <v>2.906778310724313</v>
      </c>
      <c r="Q28" s="636" t="s">
        <v>207</v>
      </c>
      <c r="R28" s="637">
        <v>1514.4639999999999</v>
      </c>
      <c r="S28" s="637">
        <v>499.35300000000001</v>
      </c>
      <c r="T28" s="698">
        <v>3.0328525111494273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L29" s="636" t="s">
        <v>215</v>
      </c>
      <c r="M29" s="637">
        <v>2589.518</v>
      </c>
      <c r="N29" s="637">
        <v>660.91200000000003</v>
      </c>
      <c r="O29" s="696">
        <v>3.9180980221270003</v>
      </c>
      <c r="Q29" s="636" t="s">
        <v>210</v>
      </c>
      <c r="R29" s="637">
        <v>1506.4159999999999</v>
      </c>
      <c r="S29" s="637">
        <v>271.78699999999998</v>
      </c>
      <c r="T29" s="698">
        <v>5.5426344895083286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L30" s="636" t="s">
        <v>214</v>
      </c>
      <c r="M30" s="637">
        <v>2296.7220000000002</v>
      </c>
      <c r="N30" s="637">
        <v>635.62400000000002</v>
      </c>
      <c r="O30" s="696">
        <v>3.613334298264383</v>
      </c>
      <c r="Q30" s="636" t="s">
        <v>206</v>
      </c>
      <c r="R30" s="637">
        <v>1302.318</v>
      </c>
      <c r="S30" s="637">
        <v>478.899</v>
      </c>
      <c r="T30" s="698">
        <v>2.7194001240345043</v>
      </c>
    </row>
    <row r="31" spans="2:20" ht="15.75">
      <c r="B31" s="127"/>
      <c r="C31" s="127"/>
      <c r="D31" s="127"/>
      <c r="E31" s="127"/>
      <c r="F31" s="127"/>
      <c r="G31" s="127"/>
      <c r="H31" s="127"/>
      <c r="I31" s="127"/>
      <c r="J31" s="127"/>
      <c r="L31" s="636" t="s">
        <v>376</v>
      </c>
      <c r="M31" s="637">
        <v>2069.7779999999998</v>
      </c>
      <c r="N31" s="637">
        <v>285.21899999999999</v>
      </c>
      <c r="O31" s="696">
        <v>7.2568026674239787</v>
      </c>
      <c r="Q31" s="636" t="s">
        <v>377</v>
      </c>
      <c r="R31" s="637">
        <v>1208.2719999999999</v>
      </c>
      <c r="S31" s="637">
        <v>298.64</v>
      </c>
      <c r="T31" s="698">
        <v>4.0459148138226624</v>
      </c>
    </row>
    <row r="32" spans="2:20" ht="15.75">
      <c r="B32" s="127"/>
      <c r="C32" s="127"/>
      <c r="D32" s="127"/>
      <c r="E32" s="127"/>
      <c r="F32" s="127"/>
      <c r="G32" s="127"/>
      <c r="H32" s="127"/>
      <c r="I32" s="127"/>
      <c r="J32" s="127"/>
      <c r="L32" s="636" t="s">
        <v>377</v>
      </c>
      <c r="M32" s="637">
        <v>1529.2070000000001</v>
      </c>
      <c r="N32" s="637">
        <v>212.27699999999999</v>
      </c>
      <c r="O32" s="696">
        <v>7.2038280171662503</v>
      </c>
      <c r="Q32" s="634" t="s">
        <v>363</v>
      </c>
      <c r="R32" s="635">
        <v>1168.723</v>
      </c>
      <c r="S32" s="635">
        <v>314.19200000000001</v>
      </c>
      <c r="T32" s="698">
        <v>3.719773259662881</v>
      </c>
    </row>
    <row r="33" spans="2:20" ht="15.75">
      <c r="B33" s="127"/>
      <c r="C33" s="127"/>
      <c r="D33" s="127"/>
      <c r="E33" s="127"/>
      <c r="F33" s="127"/>
      <c r="G33" s="127"/>
      <c r="H33" s="127"/>
      <c r="I33" s="127"/>
      <c r="J33" s="127"/>
      <c r="L33" s="636" t="s">
        <v>217</v>
      </c>
      <c r="M33" s="637">
        <v>1366.192</v>
      </c>
      <c r="N33" s="637">
        <v>231.34</v>
      </c>
      <c r="O33" s="696">
        <v>5.9055589176104437</v>
      </c>
      <c r="Q33" s="636" t="s">
        <v>349</v>
      </c>
      <c r="R33" s="637">
        <v>1111.894</v>
      </c>
      <c r="S33" s="637">
        <v>317.60300000000001</v>
      </c>
      <c r="T33" s="698">
        <v>3.5008926238102283</v>
      </c>
    </row>
    <row r="34" spans="2:20" ht="16.5" thickBot="1">
      <c r="B34" s="127"/>
      <c r="C34" s="127"/>
      <c r="D34" s="127"/>
      <c r="E34" s="127"/>
      <c r="F34" s="127"/>
      <c r="G34" s="127"/>
      <c r="H34" s="127"/>
      <c r="I34" s="127"/>
      <c r="J34" s="127"/>
      <c r="L34" s="636" t="s">
        <v>378</v>
      </c>
      <c r="M34" s="637">
        <v>1352.598</v>
      </c>
      <c r="N34" s="637">
        <v>498.01499999999999</v>
      </c>
      <c r="O34" s="696">
        <v>2.7159784343845064</v>
      </c>
      <c r="Q34" s="636" t="s">
        <v>379</v>
      </c>
      <c r="R34" s="637">
        <v>1055.3969999999999</v>
      </c>
      <c r="S34" s="637">
        <v>287.95299999999997</v>
      </c>
      <c r="T34" s="698">
        <v>3.6651710522203276</v>
      </c>
    </row>
    <row r="35" spans="2:20" ht="16.5" thickBot="1">
      <c r="B35" s="127"/>
      <c r="C35" s="127"/>
      <c r="D35" s="127"/>
      <c r="E35" s="127"/>
      <c r="F35" s="127"/>
      <c r="G35" s="127"/>
      <c r="H35" s="127"/>
      <c r="I35" s="127"/>
      <c r="J35" s="127"/>
      <c r="L35" s="636" t="s">
        <v>216</v>
      </c>
      <c r="M35" s="637">
        <v>1329.7750000000001</v>
      </c>
      <c r="N35" s="637">
        <v>431.86099999999999</v>
      </c>
      <c r="O35" s="696">
        <v>3.079173622994436</v>
      </c>
      <c r="Q35" s="640" t="s">
        <v>331</v>
      </c>
      <c r="R35" s="641">
        <v>244638.76800000001</v>
      </c>
      <c r="S35" s="641">
        <v>67093.131999999998</v>
      </c>
      <c r="T35" s="1007">
        <v>3.646256490157592</v>
      </c>
    </row>
    <row r="36" spans="2:20" ht="16.5" thickBot="1">
      <c r="B36" s="127"/>
      <c r="C36" s="127"/>
      <c r="D36" s="127"/>
      <c r="E36" s="127"/>
      <c r="F36" s="127"/>
      <c r="G36" s="127"/>
      <c r="H36" s="127"/>
      <c r="I36" s="127"/>
      <c r="J36" s="127"/>
      <c r="L36" s="636" t="s">
        <v>379</v>
      </c>
      <c r="M36" s="637">
        <v>1143.501</v>
      </c>
      <c r="N36" s="637">
        <v>224.81</v>
      </c>
      <c r="O36" s="696">
        <v>5.0865219518704681</v>
      </c>
      <c r="Q36" s="127"/>
      <c r="R36" s="127"/>
      <c r="S36" s="127"/>
      <c r="T36" s="127"/>
    </row>
    <row r="37" spans="2:20" ht="17.25" customHeight="1" thickBot="1">
      <c r="B37" s="127"/>
      <c r="C37" s="127"/>
      <c r="D37" s="127"/>
      <c r="E37" s="127"/>
      <c r="F37" s="127"/>
      <c r="G37" s="127"/>
      <c r="H37" s="127"/>
      <c r="I37" s="127"/>
      <c r="J37" s="127"/>
      <c r="L37" s="640" t="s">
        <v>331</v>
      </c>
      <c r="M37" s="641">
        <v>879080.54</v>
      </c>
      <c r="N37" s="641">
        <v>233658.815</v>
      </c>
      <c r="O37" s="1007">
        <v>3.7622399993768694</v>
      </c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</row>
    <row r="81" spans="2:10">
      <c r="B81" s="127"/>
      <c r="C81" s="127"/>
      <c r="D81" s="127"/>
      <c r="E81" s="127"/>
      <c r="F81" s="127"/>
      <c r="G81" s="127"/>
      <c r="H81" s="127"/>
      <c r="I81" s="127"/>
      <c r="J81" s="127"/>
    </row>
    <row r="82" spans="2:10">
      <c r="B82" s="127"/>
      <c r="C82" s="127"/>
      <c r="D82" s="127"/>
      <c r="E82" s="127"/>
      <c r="F82" s="127"/>
      <c r="G82" s="127"/>
      <c r="H82" s="127"/>
      <c r="I82" s="127"/>
      <c r="J82" s="127"/>
    </row>
    <row r="83" spans="2:10">
      <c r="B83" s="127"/>
      <c r="C83" s="127"/>
      <c r="D83" s="127"/>
      <c r="E83" s="127"/>
      <c r="F83" s="127"/>
      <c r="G83" s="127"/>
      <c r="H83" s="127"/>
      <c r="I83" s="127"/>
      <c r="J83" s="127"/>
    </row>
    <row r="84" spans="2:10">
      <c r="B84" s="127"/>
      <c r="C84" s="127"/>
      <c r="D84" s="127"/>
      <c r="E84" s="127"/>
      <c r="F84" s="127"/>
      <c r="G84" s="127"/>
      <c r="H84" s="127"/>
      <c r="I84" s="127"/>
      <c r="J84" s="127"/>
    </row>
    <row r="85" spans="2:10">
      <c r="B85" s="127"/>
      <c r="C85" s="127"/>
      <c r="D85" s="127"/>
      <c r="E85" s="127"/>
      <c r="F85" s="127"/>
      <c r="G85" s="127"/>
      <c r="H85" s="127"/>
      <c r="I85" s="127"/>
      <c r="J85" s="127"/>
    </row>
    <row r="86" spans="2:10">
      <c r="B86" s="127"/>
      <c r="C86" s="127"/>
      <c r="D86" s="127"/>
      <c r="E86" s="127"/>
      <c r="F86" s="127"/>
      <c r="G86" s="127"/>
      <c r="H86" s="127"/>
      <c r="I86" s="127"/>
      <c r="J86" s="127"/>
    </row>
    <row r="87" spans="2:10">
      <c r="B87" s="127"/>
      <c r="C87" s="127"/>
      <c r="D87" s="127"/>
      <c r="E87" s="127"/>
      <c r="F87" s="127"/>
      <c r="G87" s="127"/>
      <c r="H87" s="127"/>
      <c r="I87" s="127"/>
      <c r="J87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5"/>
  <sheetViews>
    <sheetView zoomScaleNormal="100" workbookViewId="0">
      <selection activeCell="U30" sqref="U30"/>
    </sheetView>
  </sheetViews>
  <sheetFormatPr defaultRowHeight="12.75"/>
  <cols>
    <col min="1" max="1" width="4" style="713" customWidth="1"/>
    <col min="2" max="2" width="16.85546875" style="713" customWidth="1"/>
    <col min="3" max="3" width="12.28515625" style="713" bestFit="1" customWidth="1"/>
    <col min="4" max="4" width="10.140625" style="713" customWidth="1"/>
    <col min="5" max="5" width="9.140625" style="713"/>
    <col min="6" max="6" width="6" style="713" customWidth="1"/>
    <col min="7" max="7" width="13.28515625" style="713" customWidth="1"/>
    <col min="8" max="8" width="11.28515625" style="713" customWidth="1"/>
    <col min="9" max="9" width="10.42578125" style="713" customWidth="1"/>
    <col min="10" max="10" width="9.140625" style="713"/>
    <col min="11" max="11" width="3.5703125" style="713" customWidth="1"/>
    <col min="12" max="12" width="18" style="713" customWidth="1"/>
    <col min="13" max="13" width="11.7109375" style="713" customWidth="1"/>
    <col min="14" max="14" width="12.28515625" style="713" customWidth="1"/>
    <col min="15" max="15" width="10.42578125" style="713" customWidth="1"/>
    <col min="16" max="16" width="3.85546875" style="713" customWidth="1"/>
    <col min="17" max="17" width="31.85546875" style="713" customWidth="1"/>
    <col min="18" max="18" width="11.28515625" style="713" customWidth="1"/>
    <col min="19" max="19" width="10.28515625" style="713" customWidth="1"/>
    <col min="20" max="20" width="10" style="713" customWidth="1"/>
    <col min="21" max="256" width="9.140625" style="713"/>
    <col min="257" max="257" width="4" style="713" customWidth="1"/>
    <col min="258" max="258" width="15.140625" style="713" customWidth="1"/>
    <col min="259" max="259" width="13.85546875" style="713" customWidth="1"/>
    <col min="260" max="260" width="10.140625" style="713" customWidth="1"/>
    <col min="261" max="261" width="9.140625" style="713"/>
    <col min="262" max="262" width="3.42578125" style="713" customWidth="1"/>
    <col min="263" max="263" width="19.5703125" style="713" customWidth="1"/>
    <col min="264" max="264" width="12.28515625" style="713" customWidth="1"/>
    <col min="265" max="265" width="10.42578125" style="713" customWidth="1"/>
    <col min="266" max="266" width="9.140625" style="713"/>
    <col min="267" max="267" width="3.5703125" style="713" customWidth="1"/>
    <col min="268" max="268" width="16.42578125" style="713" customWidth="1"/>
    <col min="269" max="269" width="11.7109375" style="713" customWidth="1"/>
    <col min="270" max="270" width="10.140625" style="713" customWidth="1"/>
    <col min="271" max="271" width="15.85546875" style="713" customWidth="1"/>
    <col min="272" max="272" width="3.85546875" style="713" customWidth="1"/>
    <col min="273" max="273" width="16.42578125" style="713" customWidth="1"/>
    <col min="274" max="274" width="11.28515625" style="713" customWidth="1"/>
    <col min="275" max="275" width="10.28515625" style="713" customWidth="1"/>
    <col min="276" max="276" width="10" style="713" customWidth="1"/>
    <col min="277" max="512" width="9.140625" style="713"/>
    <col min="513" max="513" width="4" style="713" customWidth="1"/>
    <col min="514" max="514" width="15.140625" style="713" customWidth="1"/>
    <col min="515" max="515" width="13.85546875" style="713" customWidth="1"/>
    <col min="516" max="516" width="10.140625" style="713" customWidth="1"/>
    <col min="517" max="517" width="9.140625" style="713"/>
    <col min="518" max="518" width="3.42578125" style="713" customWidth="1"/>
    <col min="519" max="519" width="19.5703125" style="713" customWidth="1"/>
    <col min="520" max="520" width="12.28515625" style="713" customWidth="1"/>
    <col min="521" max="521" width="10.42578125" style="713" customWidth="1"/>
    <col min="522" max="522" width="9.140625" style="713"/>
    <col min="523" max="523" width="3.5703125" style="713" customWidth="1"/>
    <col min="524" max="524" width="16.42578125" style="713" customWidth="1"/>
    <col min="525" max="525" width="11.7109375" style="713" customWidth="1"/>
    <col min="526" max="526" width="10.140625" style="713" customWidth="1"/>
    <col min="527" max="527" width="15.85546875" style="713" customWidth="1"/>
    <col min="528" max="528" width="3.85546875" style="713" customWidth="1"/>
    <col min="529" max="529" width="16.42578125" style="713" customWidth="1"/>
    <col min="530" max="530" width="11.28515625" style="713" customWidth="1"/>
    <col min="531" max="531" width="10.28515625" style="713" customWidth="1"/>
    <col min="532" max="532" width="10" style="713" customWidth="1"/>
    <col min="533" max="768" width="9.140625" style="713"/>
    <col min="769" max="769" width="4" style="713" customWidth="1"/>
    <col min="770" max="770" width="15.140625" style="713" customWidth="1"/>
    <col min="771" max="771" width="13.85546875" style="713" customWidth="1"/>
    <col min="772" max="772" width="10.140625" style="713" customWidth="1"/>
    <col min="773" max="773" width="9.140625" style="713"/>
    <col min="774" max="774" width="3.42578125" style="713" customWidth="1"/>
    <col min="775" max="775" width="19.5703125" style="713" customWidth="1"/>
    <col min="776" max="776" width="12.28515625" style="713" customWidth="1"/>
    <col min="777" max="777" width="10.42578125" style="713" customWidth="1"/>
    <col min="778" max="778" width="9.140625" style="713"/>
    <col min="779" max="779" width="3.5703125" style="713" customWidth="1"/>
    <col min="780" max="780" width="16.42578125" style="713" customWidth="1"/>
    <col min="781" max="781" width="11.7109375" style="713" customWidth="1"/>
    <col min="782" max="782" width="10.140625" style="713" customWidth="1"/>
    <col min="783" max="783" width="15.85546875" style="713" customWidth="1"/>
    <col min="784" max="784" width="3.85546875" style="713" customWidth="1"/>
    <col min="785" max="785" width="16.42578125" style="713" customWidth="1"/>
    <col min="786" max="786" width="11.28515625" style="713" customWidth="1"/>
    <col min="787" max="787" width="10.28515625" style="713" customWidth="1"/>
    <col min="788" max="788" width="10" style="713" customWidth="1"/>
    <col min="789" max="1024" width="9.140625" style="713"/>
    <col min="1025" max="1025" width="4" style="713" customWidth="1"/>
    <col min="1026" max="1026" width="15.140625" style="713" customWidth="1"/>
    <col min="1027" max="1027" width="13.85546875" style="713" customWidth="1"/>
    <col min="1028" max="1028" width="10.140625" style="713" customWidth="1"/>
    <col min="1029" max="1029" width="9.140625" style="713"/>
    <col min="1030" max="1030" width="3.42578125" style="713" customWidth="1"/>
    <col min="1031" max="1031" width="19.5703125" style="713" customWidth="1"/>
    <col min="1032" max="1032" width="12.28515625" style="713" customWidth="1"/>
    <col min="1033" max="1033" width="10.42578125" style="713" customWidth="1"/>
    <col min="1034" max="1034" width="9.140625" style="713"/>
    <col min="1035" max="1035" width="3.5703125" style="713" customWidth="1"/>
    <col min="1036" max="1036" width="16.42578125" style="713" customWidth="1"/>
    <col min="1037" max="1037" width="11.7109375" style="713" customWidth="1"/>
    <col min="1038" max="1038" width="10.140625" style="713" customWidth="1"/>
    <col min="1039" max="1039" width="15.85546875" style="713" customWidth="1"/>
    <col min="1040" max="1040" width="3.85546875" style="713" customWidth="1"/>
    <col min="1041" max="1041" width="16.42578125" style="713" customWidth="1"/>
    <col min="1042" max="1042" width="11.28515625" style="713" customWidth="1"/>
    <col min="1043" max="1043" width="10.28515625" style="713" customWidth="1"/>
    <col min="1044" max="1044" width="10" style="713" customWidth="1"/>
    <col min="1045" max="1280" width="9.140625" style="713"/>
    <col min="1281" max="1281" width="4" style="713" customWidth="1"/>
    <col min="1282" max="1282" width="15.140625" style="713" customWidth="1"/>
    <col min="1283" max="1283" width="13.85546875" style="713" customWidth="1"/>
    <col min="1284" max="1284" width="10.140625" style="713" customWidth="1"/>
    <col min="1285" max="1285" width="9.140625" style="713"/>
    <col min="1286" max="1286" width="3.42578125" style="713" customWidth="1"/>
    <col min="1287" max="1287" width="19.5703125" style="713" customWidth="1"/>
    <col min="1288" max="1288" width="12.28515625" style="713" customWidth="1"/>
    <col min="1289" max="1289" width="10.42578125" style="713" customWidth="1"/>
    <col min="1290" max="1290" width="9.140625" style="713"/>
    <col min="1291" max="1291" width="3.5703125" style="713" customWidth="1"/>
    <col min="1292" max="1292" width="16.42578125" style="713" customWidth="1"/>
    <col min="1293" max="1293" width="11.7109375" style="713" customWidth="1"/>
    <col min="1294" max="1294" width="10.140625" style="713" customWidth="1"/>
    <col min="1295" max="1295" width="15.85546875" style="713" customWidth="1"/>
    <col min="1296" max="1296" width="3.85546875" style="713" customWidth="1"/>
    <col min="1297" max="1297" width="16.42578125" style="713" customWidth="1"/>
    <col min="1298" max="1298" width="11.28515625" style="713" customWidth="1"/>
    <col min="1299" max="1299" width="10.28515625" style="713" customWidth="1"/>
    <col min="1300" max="1300" width="10" style="713" customWidth="1"/>
    <col min="1301" max="1536" width="9.140625" style="713"/>
    <col min="1537" max="1537" width="4" style="713" customWidth="1"/>
    <col min="1538" max="1538" width="15.140625" style="713" customWidth="1"/>
    <col min="1539" max="1539" width="13.85546875" style="713" customWidth="1"/>
    <col min="1540" max="1540" width="10.140625" style="713" customWidth="1"/>
    <col min="1541" max="1541" width="9.140625" style="713"/>
    <col min="1542" max="1542" width="3.42578125" style="713" customWidth="1"/>
    <col min="1543" max="1543" width="19.5703125" style="713" customWidth="1"/>
    <col min="1544" max="1544" width="12.28515625" style="713" customWidth="1"/>
    <col min="1545" max="1545" width="10.42578125" style="713" customWidth="1"/>
    <col min="1546" max="1546" width="9.140625" style="713"/>
    <col min="1547" max="1547" width="3.5703125" style="713" customWidth="1"/>
    <col min="1548" max="1548" width="16.42578125" style="713" customWidth="1"/>
    <col min="1549" max="1549" width="11.7109375" style="713" customWidth="1"/>
    <col min="1550" max="1550" width="10.140625" style="713" customWidth="1"/>
    <col min="1551" max="1551" width="15.85546875" style="713" customWidth="1"/>
    <col min="1552" max="1552" width="3.85546875" style="713" customWidth="1"/>
    <col min="1553" max="1553" width="16.42578125" style="713" customWidth="1"/>
    <col min="1554" max="1554" width="11.28515625" style="713" customWidth="1"/>
    <col min="1555" max="1555" width="10.28515625" style="713" customWidth="1"/>
    <col min="1556" max="1556" width="10" style="713" customWidth="1"/>
    <col min="1557" max="1792" width="9.140625" style="713"/>
    <col min="1793" max="1793" width="4" style="713" customWidth="1"/>
    <col min="1794" max="1794" width="15.140625" style="713" customWidth="1"/>
    <col min="1795" max="1795" width="13.85546875" style="713" customWidth="1"/>
    <col min="1796" max="1796" width="10.140625" style="713" customWidth="1"/>
    <col min="1797" max="1797" width="9.140625" style="713"/>
    <col min="1798" max="1798" width="3.42578125" style="713" customWidth="1"/>
    <col min="1799" max="1799" width="19.5703125" style="713" customWidth="1"/>
    <col min="1800" max="1800" width="12.28515625" style="713" customWidth="1"/>
    <col min="1801" max="1801" width="10.42578125" style="713" customWidth="1"/>
    <col min="1802" max="1802" width="9.140625" style="713"/>
    <col min="1803" max="1803" width="3.5703125" style="713" customWidth="1"/>
    <col min="1804" max="1804" width="16.42578125" style="713" customWidth="1"/>
    <col min="1805" max="1805" width="11.7109375" style="713" customWidth="1"/>
    <col min="1806" max="1806" width="10.140625" style="713" customWidth="1"/>
    <col min="1807" max="1807" width="15.85546875" style="713" customWidth="1"/>
    <col min="1808" max="1808" width="3.85546875" style="713" customWidth="1"/>
    <col min="1809" max="1809" width="16.42578125" style="713" customWidth="1"/>
    <col min="1810" max="1810" width="11.28515625" style="713" customWidth="1"/>
    <col min="1811" max="1811" width="10.28515625" style="713" customWidth="1"/>
    <col min="1812" max="1812" width="10" style="713" customWidth="1"/>
    <col min="1813" max="2048" width="9.140625" style="713"/>
    <col min="2049" max="2049" width="4" style="713" customWidth="1"/>
    <col min="2050" max="2050" width="15.140625" style="713" customWidth="1"/>
    <col min="2051" max="2051" width="13.85546875" style="713" customWidth="1"/>
    <col min="2052" max="2052" width="10.140625" style="713" customWidth="1"/>
    <col min="2053" max="2053" width="9.140625" style="713"/>
    <col min="2054" max="2054" width="3.42578125" style="713" customWidth="1"/>
    <col min="2055" max="2055" width="19.5703125" style="713" customWidth="1"/>
    <col min="2056" max="2056" width="12.28515625" style="713" customWidth="1"/>
    <col min="2057" max="2057" width="10.42578125" style="713" customWidth="1"/>
    <col min="2058" max="2058" width="9.140625" style="713"/>
    <col min="2059" max="2059" width="3.5703125" style="713" customWidth="1"/>
    <col min="2060" max="2060" width="16.42578125" style="713" customWidth="1"/>
    <col min="2061" max="2061" width="11.7109375" style="713" customWidth="1"/>
    <col min="2062" max="2062" width="10.140625" style="713" customWidth="1"/>
    <col min="2063" max="2063" width="15.85546875" style="713" customWidth="1"/>
    <col min="2064" max="2064" width="3.85546875" style="713" customWidth="1"/>
    <col min="2065" max="2065" width="16.42578125" style="713" customWidth="1"/>
    <col min="2066" max="2066" width="11.28515625" style="713" customWidth="1"/>
    <col min="2067" max="2067" width="10.28515625" style="713" customWidth="1"/>
    <col min="2068" max="2068" width="10" style="713" customWidth="1"/>
    <col min="2069" max="2304" width="9.140625" style="713"/>
    <col min="2305" max="2305" width="4" style="713" customWidth="1"/>
    <col min="2306" max="2306" width="15.140625" style="713" customWidth="1"/>
    <col min="2307" max="2307" width="13.85546875" style="713" customWidth="1"/>
    <col min="2308" max="2308" width="10.140625" style="713" customWidth="1"/>
    <col min="2309" max="2309" width="9.140625" style="713"/>
    <col min="2310" max="2310" width="3.42578125" style="713" customWidth="1"/>
    <col min="2311" max="2311" width="19.5703125" style="713" customWidth="1"/>
    <col min="2312" max="2312" width="12.28515625" style="713" customWidth="1"/>
    <col min="2313" max="2313" width="10.42578125" style="713" customWidth="1"/>
    <col min="2314" max="2314" width="9.140625" style="713"/>
    <col min="2315" max="2315" width="3.5703125" style="713" customWidth="1"/>
    <col min="2316" max="2316" width="16.42578125" style="713" customWidth="1"/>
    <col min="2317" max="2317" width="11.7109375" style="713" customWidth="1"/>
    <col min="2318" max="2318" width="10.140625" style="713" customWidth="1"/>
    <col min="2319" max="2319" width="15.85546875" style="713" customWidth="1"/>
    <col min="2320" max="2320" width="3.85546875" style="713" customWidth="1"/>
    <col min="2321" max="2321" width="16.42578125" style="713" customWidth="1"/>
    <col min="2322" max="2322" width="11.28515625" style="713" customWidth="1"/>
    <col min="2323" max="2323" width="10.28515625" style="713" customWidth="1"/>
    <col min="2324" max="2324" width="10" style="713" customWidth="1"/>
    <col min="2325" max="2560" width="9.140625" style="713"/>
    <col min="2561" max="2561" width="4" style="713" customWidth="1"/>
    <col min="2562" max="2562" width="15.140625" style="713" customWidth="1"/>
    <col min="2563" max="2563" width="13.85546875" style="713" customWidth="1"/>
    <col min="2564" max="2564" width="10.140625" style="713" customWidth="1"/>
    <col min="2565" max="2565" width="9.140625" style="713"/>
    <col min="2566" max="2566" width="3.42578125" style="713" customWidth="1"/>
    <col min="2567" max="2567" width="19.5703125" style="713" customWidth="1"/>
    <col min="2568" max="2568" width="12.28515625" style="713" customWidth="1"/>
    <col min="2569" max="2569" width="10.42578125" style="713" customWidth="1"/>
    <col min="2570" max="2570" width="9.140625" style="713"/>
    <col min="2571" max="2571" width="3.5703125" style="713" customWidth="1"/>
    <col min="2572" max="2572" width="16.42578125" style="713" customWidth="1"/>
    <col min="2573" max="2573" width="11.7109375" style="713" customWidth="1"/>
    <col min="2574" max="2574" width="10.140625" style="713" customWidth="1"/>
    <col min="2575" max="2575" width="15.85546875" style="713" customWidth="1"/>
    <col min="2576" max="2576" width="3.85546875" style="713" customWidth="1"/>
    <col min="2577" max="2577" width="16.42578125" style="713" customWidth="1"/>
    <col min="2578" max="2578" width="11.28515625" style="713" customWidth="1"/>
    <col min="2579" max="2579" width="10.28515625" style="713" customWidth="1"/>
    <col min="2580" max="2580" width="10" style="713" customWidth="1"/>
    <col min="2581" max="2816" width="9.140625" style="713"/>
    <col min="2817" max="2817" width="4" style="713" customWidth="1"/>
    <col min="2818" max="2818" width="15.140625" style="713" customWidth="1"/>
    <col min="2819" max="2819" width="13.85546875" style="713" customWidth="1"/>
    <col min="2820" max="2820" width="10.140625" style="713" customWidth="1"/>
    <col min="2821" max="2821" width="9.140625" style="713"/>
    <col min="2822" max="2822" width="3.42578125" style="713" customWidth="1"/>
    <col min="2823" max="2823" width="19.5703125" style="713" customWidth="1"/>
    <col min="2824" max="2824" width="12.28515625" style="713" customWidth="1"/>
    <col min="2825" max="2825" width="10.42578125" style="713" customWidth="1"/>
    <col min="2826" max="2826" width="9.140625" style="713"/>
    <col min="2827" max="2827" width="3.5703125" style="713" customWidth="1"/>
    <col min="2828" max="2828" width="16.42578125" style="713" customWidth="1"/>
    <col min="2829" max="2829" width="11.7109375" style="713" customWidth="1"/>
    <col min="2830" max="2830" width="10.140625" style="713" customWidth="1"/>
    <col min="2831" max="2831" width="15.85546875" style="713" customWidth="1"/>
    <col min="2832" max="2832" width="3.85546875" style="713" customWidth="1"/>
    <col min="2833" max="2833" width="16.42578125" style="713" customWidth="1"/>
    <col min="2834" max="2834" width="11.28515625" style="713" customWidth="1"/>
    <col min="2835" max="2835" width="10.28515625" style="713" customWidth="1"/>
    <col min="2836" max="2836" width="10" style="713" customWidth="1"/>
    <col min="2837" max="3072" width="9.140625" style="713"/>
    <col min="3073" max="3073" width="4" style="713" customWidth="1"/>
    <col min="3074" max="3074" width="15.140625" style="713" customWidth="1"/>
    <col min="3075" max="3075" width="13.85546875" style="713" customWidth="1"/>
    <col min="3076" max="3076" width="10.140625" style="713" customWidth="1"/>
    <col min="3077" max="3077" width="9.140625" style="713"/>
    <col min="3078" max="3078" width="3.42578125" style="713" customWidth="1"/>
    <col min="3079" max="3079" width="19.5703125" style="713" customWidth="1"/>
    <col min="3080" max="3080" width="12.28515625" style="713" customWidth="1"/>
    <col min="3081" max="3081" width="10.42578125" style="713" customWidth="1"/>
    <col min="3082" max="3082" width="9.140625" style="713"/>
    <col min="3083" max="3083" width="3.5703125" style="713" customWidth="1"/>
    <col min="3084" max="3084" width="16.42578125" style="713" customWidth="1"/>
    <col min="3085" max="3085" width="11.7109375" style="713" customWidth="1"/>
    <col min="3086" max="3086" width="10.140625" style="713" customWidth="1"/>
    <col min="3087" max="3087" width="15.85546875" style="713" customWidth="1"/>
    <col min="3088" max="3088" width="3.85546875" style="713" customWidth="1"/>
    <col min="3089" max="3089" width="16.42578125" style="713" customWidth="1"/>
    <col min="3090" max="3090" width="11.28515625" style="713" customWidth="1"/>
    <col min="3091" max="3091" width="10.28515625" style="713" customWidth="1"/>
    <col min="3092" max="3092" width="10" style="713" customWidth="1"/>
    <col min="3093" max="3328" width="9.140625" style="713"/>
    <col min="3329" max="3329" width="4" style="713" customWidth="1"/>
    <col min="3330" max="3330" width="15.140625" style="713" customWidth="1"/>
    <col min="3331" max="3331" width="13.85546875" style="713" customWidth="1"/>
    <col min="3332" max="3332" width="10.140625" style="713" customWidth="1"/>
    <col min="3333" max="3333" width="9.140625" style="713"/>
    <col min="3334" max="3334" width="3.42578125" style="713" customWidth="1"/>
    <col min="3335" max="3335" width="19.5703125" style="713" customWidth="1"/>
    <col min="3336" max="3336" width="12.28515625" style="713" customWidth="1"/>
    <col min="3337" max="3337" width="10.42578125" style="713" customWidth="1"/>
    <col min="3338" max="3338" width="9.140625" style="713"/>
    <col min="3339" max="3339" width="3.5703125" style="713" customWidth="1"/>
    <col min="3340" max="3340" width="16.42578125" style="713" customWidth="1"/>
    <col min="3341" max="3341" width="11.7109375" style="713" customWidth="1"/>
    <col min="3342" max="3342" width="10.140625" style="713" customWidth="1"/>
    <col min="3343" max="3343" width="15.85546875" style="713" customWidth="1"/>
    <col min="3344" max="3344" width="3.85546875" style="713" customWidth="1"/>
    <col min="3345" max="3345" width="16.42578125" style="713" customWidth="1"/>
    <col min="3346" max="3346" width="11.28515625" style="713" customWidth="1"/>
    <col min="3347" max="3347" width="10.28515625" style="713" customWidth="1"/>
    <col min="3348" max="3348" width="10" style="713" customWidth="1"/>
    <col min="3349" max="3584" width="9.140625" style="713"/>
    <col min="3585" max="3585" width="4" style="713" customWidth="1"/>
    <col min="3586" max="3586" width="15.140625" style="713" customWidth="1"/>
    <col min="3587" max="3587" width="13.85546875" style="713" customWidth="1"/>
    <col min="3588" max="3588" width="10.140625" style="713" customWidth="1"/>
    <col min="3589" max="3589" width="9.140625" style="713"/>
    <col min="3590" max="3590" width="3.42578125" style="713" customWidth="1"/>
    <col min="3591" max="3591" width="19.5703125" style="713" customWidth="1"/>
    <col min="3592" max="3592" width="12.28515625" style="713" customWidth="1"/>
    <col min="3593" max="3593" width="10.42578125" style="713" customWidth="1"/>
    <col min="3594" max="3594" width="9.140625" style="713"/>
    <col min="3595" max="3595" width="3.5703125" style="713" customWidth="1"/>
    <col min="3596" max="3596" width="16.42578125" style="713" customWidth="1"/>
    <col min="3597" max="3597" width="11.7109375" style="713" customWidth="1"/>
    <col min="3598" max="3598" width="10.140625" style="713" customWidth="1"/>
    <col min="3599" max="3599" width="15.85546875" style="713" customWidth="1"/>
    <col min="3600" max="3600" width="3.85546875" style="713" customWidth="1"/>
    <col min="3601" max="3601" width="16.42578125" style="713" customWidth="1"/>
    <col min="3602" max="3602" width="11.28515625" style="713" customWidth="1"/>
    <col min="3603" max="3603" width="10.28515625" style="713" customWidth="1"/>
    <col min="3604" max="3604" width="10" style="713" customWidth="1"/>
    <col min="3605" max="3840" width="9.140625" style="713"/>
    <col min="3841" max="3841" width="4" style="713" customWidth="1"/>
    <col min="3842" max="3842" width="15.140625" style="713" customWidth="1"/>
    <col min="3843" max="3843" width="13.85546875" style="713" customWidth="1"/>
    <col min="3844" max="3844" width="10.140625" style="713" customWidth="1"/>
    <col min="3845" max="3845" width="9.140625" style="713"/>
    <col min="3846" max="3846" width="3.42578125" style="713" customWidth="1"/>
    <col min="3847" max="3847" width="19.5703125" style="713" customWidth="1"/>
    <col min="3848" max="3848" width="12.28515625" style="713" customWidth="1"/>
    <col min="3849" max="3849" width="10.42578125" style="713" customWidth="1"/>
    <col min="3850" max="3850" width="9.140625" style="713"/>
    <col min="3851" max="3851" width="3.5703125" style="713" customWidth="1"/>
    <col min="3852" max="3852" width="16.42578125" style="713" customWidth="1"/>
    <col min="3853" max="3853" width="11.7109375" style="713" customWidth="1"/>
    <col min="3854" max="3854" width="10.140625" style="713" customWidth="1"/>
    <col min="3855" max="3855" width="15.85546875" style="713" customWidth="1"/>
    <col min="3856" max="3856" width="3.85546875" style="713" customWidth="1"/>
    <col min="3857" max="3857" width="16.42578125" style="713" customWidth="1"/>
    <col min="3858" max="3858" width="11.28515625" style="713" customWidth="1"/>
    <col min="3859" max="3859" width="10.28515625" style="713" customWidth="1"/>
    <col min="3860" max="3860" width="10" style="713" customWidth="1"/>
    <col min="3861" max="4096" width="9.140625" style="713"/>
    <col min="4097" max="4097" width="4" style="713" customWidth="1"/>
    <col min="4098" max="4098" width="15.140625" style="713" customWidth="1"/>
    <col min="4099" max="4099" width="13.85546875" style="713" customWidth="1"/>
    <col min="4100" max="4100" width="10.140625" style="713" customWidth="1"/>
    <col min="4101" max="4101" width="9.140625" style="713"/>
    <col min="4102" max="4102" width="3.42578125" style="713" customWidth="1"/>
    <col min="4103" max="4103" width="19.5703125" style="713" customWidth="1"/>
    <col min="4104" max="4104" width="12.28515625" style="713" customWidth="1"/>
    <col min="4105" max="4105" width="10.42578125" style="713" customWidth="1"/>
    <col min="4106" max="4106" width="9.140625" style="713"/>
    <col min="4107" max="4107" width="3.5703125" style="713" customWidth="1"/>
    <col min="4108" max="4108" width="16.42578125" style="713" customWidth="1"/>
    <col min="4109" max="4109" width="11.7109375" style="713" customWidth="1"/>
    <col min="4110" max="4110" width="10.140625" style="713" customWidth="1"/>
    <col min="4111" max="4111" width="15.85546875" style="713" customWidth="1"/>
    <col min="4112" max="4112" width="3.85546875" style="713" customWidth="1"/>
    <col min="4113" max="4113" width="16.42578125" style="713" customWidth="1"/>
    <col min="4114" max="4114" width="11.28515625" style="713" customWidth="1"/>
    <col min="4115" max="4115" width="10.28515625" style="713" customWidth="1"/>
    <col min="4116" max="4116" width="10" style="713" customWidth="1"/>
    <col min="4117" max="4352" width="9.140625" style="713"/>
    <col min="4353" max="4353" width="4" style="713" customWidth="1"/>
    <col min="4354" max="4354" width="15.140625" style="713" customWidth="1"/>
    <col min="4355" max="4355" width="13.85546875" style="713" customWidth="1"/>
    <col min="4356" max="4356" width="10.140625" style="713" customWidth="1"/>
    <col min="4357" max="4357" width="9.140625" style="713"/>
    <col min="4358" max="4358" width="3.42578125" style="713" customWidth="1"/>
    <col min="4359" max="4359" width="19.5703125" style="713" customWidth="1"/>
    <col min="4360" max="4360" width="12.28515625" style="713" customWidth="1"/>
    <col min="4361" max="4361" width="10.42578125" style="713" customWidth="1"/>
    <col min="4362" max="4362" width="9.140625" style="713"/>
    <col min="4363" max="4363" width="3.5703125" style="713" customWidth="1"/>
    <col min="4364" max="4364" width="16.42578125" style="713" customWidth="1"/>
    <col min="4365" max="4365" width="11.7109375" style="713" customWidth="1"/>
    <col min="4366" max="4366" width="10.140625" style="713" customWidth="1"/>
    <col min="4367" max="4367" width="15.85546875" style="713" customWidth="1"/>
    <col min="4368" max="4368" width="3.85546875" style="713" customWidth="1"/>
    <col min="4369" max="4369" width="16.42578125" style="713" customWidth="1"/>
    <col min="4370" max="4370" width="11.28515625" style="713" customWidth="1"/>
    <col min="4371" max="4371" width="10.28515625" style="713" customWidth="1"/>
    <col min="4372" max="4372" width="10" style="713" customWidth="1"/>
    <col min="4373" max="4608" width="9.140625" style="713"/>
    <col min="4609" max="4609" width="4" style="713" customWidth="1"/>
    <col min="4610" max="4610" width="15.140625" style="713" customWidth="1"/>
    <col min="4611" max="4611" width="13.85546875" style="713" customWidth="1"/>
    <col min="4612" max="4612" width="10.140625" style="713" customWidth="1"/>
    <col min="4613" max="4613" width="9.140625" style="713"/>
    <col min="4614" max="4614" width="3.42578125" style="713" customWidth="1"/>
    <col min="4615" max="4615" width="19.5703125" style="713" customWidth="1"/>
    <col min="4616" max="4616" width="12.28515625" style="713" customWidth="1"/>
    <col min="4617" max="4617" width="10.42578125" style="713" customWidth="1"/>
    <col min="4618" max="4618" width="9.140625" style="713"/>
    <col min="4619" max="4619" width="3.5703125" style="713" customWidth="1"/>
    <col min="4620" max="4620" width="16.42578125" style="713" customWidth="1"/>
    <col min="4621" max="4621" width="11.7109375" style="713" customWidth="1"/>
    <col min="4622" max="4622" width="10.140625" style="713" customWidth="1"/>
    <col min="4623" max="4623" width="15.85546875" style="713" customWidth="1"/>
    <col min="4624" max="4624" width="3.85546875" style="713" customWidth="1"/>
    <col min="4625" max="4625" width="16.42578125" style="713" customWidth="1"/>
    <col min="4626" max="4626" width="11.28515625" style="713" customWidth="1"/>
    <col min="4627" max="4627" width="10.28515625" style="713" customWidth="1"/>
    <col min="4628" max="4628" width="10" style="713" customWidth="1"/>
    <col min="4629" max="4864" width="9.140625" style="713"/>
    <col min="4865" max="4865" width="4" style="713" customWidth="1"/>
    <col min="4866" max="4866" width="15.140625" style="713" customWidth="1"/>
    <col min="4867" max="4867" width="13.85546875" style="713" customWidth="1"/>
    <col min="4868" max="4868" width="10.140625" style="713" customWidth="1"/>
    <col min="4869" max="4869" width="9.140625" style="713"/>
    <col min="4870" max="4870" width="3.42578125" style="713" customWidth="1"/>
    <col min="4871" max="4871" width="19.5703125" style="713" customWidth="1"/>
    <col min="4872" max="4872" width="12.28515625" style="713" customWidth="1"/>
    <col min="4873" max="4873" width="10.42578125" style="713" customWidth="1"/>
    <col min="4874" max="4874" width="9.140625" style="713"/>
    <col min="4875" max="4875" width="3.5703125" style="713" customWidth="1"/>
    <col min="4876" max="4876" width="16.42578125" style="713" customWidth="1"/>
    <col min="4877" max="4877" width="11.7109375" style="713" customWidth="1"/>
    <col min="4878" max="4878" width="10.140625" style="713" customWidth="1"/>
    <col min="4879" max="4879" width="15.85546875" style="713" customWidth="1"/>
    <col min="4880" max="4880" width="3.85546875" style="713" customWidth="1"/>
    <col min="4881" max="4881" width="16.42578125" style="713" customWidth="1"/>
    <col min="4882" max="4882" width="11.28515625" style="713" customWidth="1"/>
    <col min="4883" max="4883" width="10.28515625" style="713" customWidth="1"/>
    <col min="4884" max="4884" width="10" style="713" customWidth="1"/>
    <col min="4885" max="5120" width="9.140625" style="713"/>
    <col min="5121" max="5121" width="4" style="713" customWidth="1"/>
    <col min="5122" max="5122" width="15.140625" style="713" customWidth="1"/>
    <col min="5123" max="5123" width="13.85546875" style="713" customWidth="1"/>
    <col min="5124" max="5124" width="10.140625" style="713" customWidth="1"/>
    <col min="5125" max="5125" width="9.140625" style="713"/>
    <col min="5126" max="5126" width="3.42578125" style="713" customWidth="1"/>
    <col min="5127" max="5127" width="19.5703125" style="713" customWidth="1"/>
    <col min="5128" max="5128" width="12.28515625" style="713" customWidth="1"/>
    <col min="5129" max="5129" width="10.42578125" style="713" customWidth="1"/>
    <col min="5130" max="5130" width="9.140625" style="713"/>
    <col min="5131" max="5131" width="3.5703125" style="713" customWidth="1"/>
    <col min="5132" max="5132" width="16.42578125" style="713" customWidth="1"/>
    <col min="5133" max="5133" width="11.7109375" style="713" customWidth="1"/>
    <col min="5134" max="5134" width="10.140625" style="713" customWidth="1"/>
    <col min="5135" max="5135" width="15.85546875" style="713" customWidth="1"/>
    <col min="5136" max="5136" width="3.85546875" style="713" customWidth="1"/>
    <col min="5137" max="5137" width="16.42578125" style="713" customWidth="1"/>
    <col min="5138" max="5138" width="11.28515625" style="713" customWidth="1"/>
    <col min="5139" max="5139" width="10.28515625" style="713" customWidth="1"/>
    <col min="5140" max="5140" width="10" style="713" customWidth="1"/>
    <col min="5141" max="5376" width="9.140625" style="713"/>
    <col min="5377" max="5377" width="4" style="713" customWidth="1"/>
    <col min="5378" max="5378" width="15.140625" style="713" customWidth="1"/>
    <col min="5379" max="5379" width="13.85546875" style="713" customWidth="1"/>
    <col min="5380" max="5380" width="10.140625" style="713" customWidth="1"/>
    <col min="5381" max="5381" width="9.140625" style="713"/>
    <col min="5382" max="5382" width="3.42578125" style="713" customWidth="1"/>
    <col min="5383" max="5383" width="19.5703125" style="713" customWidth="1"/>
    <col min="5384" max="5384" width="12.28515625" style="713" customWidth="1"/>
    <col min="5385" max="5385" width="10.42578125" style="713" customWidth="1"/>
    <col min="5386" max="5386" width="9.140625" style="713"/>
    <col min="5387" max="5387" width="3.5703125" style="713" customWidth="1"/>
    <col min="5388" max="5388" width="16.42578125" style="713" customWidth="1"/>
    <col min="5389" max="5389" width="11.7109375" style="713" customWidth="1"/>
    <col min="5390" max="5390" width="10.140625" style="713" customWidth="1"/>
    <col min="5391" max="5391" width="15.85546875" style="713" customWidth="1"/>
    <col min="5392" max="5392" width="3.85546875" style="713" customWidth="1"/>
    <col min="5393" max="5393" width="16.42578125" style="713" customWidth="1"/>
    <col min="5394" max="5394" width="11.28515625" style="713" customWidth="1"/>
    <col min="5395" max="5395" width="10.28515625" style="713" customWidth="1"/>
    <col min="5396" max="5396" width="10" style="713" customWidth="1"/>
    <col min="5397" max="5632" width="9.140625" style="713"/>
    <col min="5633" max="5633" width="4" style="713" customWidth="1"/>
    <col min="5634" max="5634" width="15.140625" style="713" customWidth="1"/>
    <col min="5635" max="5635" width="13.85546875" style="713" customWidth="1"/>
    <col min="5636" max="5636" width="10.140625" style="713" customWidth="1"/>
    <col min="5637" max="5637" width="9.140625" style="713"/>
    <col min="5638" max="5638" width="3.42578125" style="713" customWidth="1"/>
    <col min="5639" max="5639" width="19.5703125" style="713" customWidth="1"/>
    <col min="5640" max="5640" width="12.28515625" style="713" customWidth="1"/>
    <col min="5641" max="5641" width="10.42578125" style="713" customWidth="1"/>
    <col min="5642" max="5642" width="9.140625" style="713"/>
    <col min="5643" max="5643" width="3.5703125" style="713" customWidth="1"/>
    <col min="5644" max="5644" width="16.42578125" style="713" customWidth="1"/>
    <col min="5645" max="5645" width="11.7109375" style="713" customWidth="1"/>
    <col min="5646" max="5646" width="10.140625" style="713" customWidth="1"/>
    <col min="5647" max="5647" width="15.85546875" style="713" customWidth="1"/>
    <col min="5648" max="5648" width="3.85546875" style="713" customWidth="1"/>
    <col min="5649" max="5649" width="16.42578125" style="713" customWidth="1"/>
    <col min="5650" max="5650" width="11.28515625" style="713" customWidth="1"/>
    <col min="5651" max="5651" width="10.28515625" style="713" customWidth="1"/>
    <col min="5652" max="5652" width="10" style="713" customWidth="1"/>
    <col min="5653" max="5888" width="9.140625" style="713"/>
    <col min="5889" max="5889" width="4" style="713" customWidth="1"/>
    <col min="5890" max="5890" width="15.140625" style="713" customWidth="1"/>
    <col min="5891" max="5891" width="13.85546875" style="713" customWidth="1"/>
    <col min="5892" max="5892" width="10.140625" style="713" customWidth="1"/>
    <col min="5893" max="5893" width="9.140625" style="713"/>
    <col min="5894" max="5894" width="3.42578125" style="713" customWidth="1"/>
    <col min="5895" max="5895" width="19.5703125" style="713" customWidth="1"/>
    <col min="5896" max="5896" width="12.28515625" style="713" customWidth="1"/>
    <col min="5897" max="5897" width="10.42578125" style="713" customWidth="1"/>
    <col min="5898" max="5898" width="9.140625" style="713"/>
    <col min="5899" max="5899" width="3.5703125" style="713" customWidth="1"/>
    <col min="5900" max="5900" width="16.42578125" style="713" customWidth="1"/>
    <col min="5901" max="5901" width="11.7109375" style="713" customWidth="1"/>
    <col min="5902" max="5902" width="10.140625" style="713" customWidth="1"/>
    <col min="5903" max="5903" width="15.85546875" style="713" customWidth="1"/>
    <col min="5904" max="5904" width="3.85546875" style="713" customWidth="1"/>
    <col min="5905" max="5905" width="16.42578125" style="713" customWidth="1"/>
    <col min="5906" max="5906" width="11.28515625" style="713" customWidth="1"/>
    <col min="5907" max="5907" width="10.28515625" style="713" customWidth="1"/>
    <col min="5908" max="5908" width="10" style="713" customWidth="1"/>
    <col min="5909" max="6144" width="9.140625" style="713"/>
    <col min="6145" max="6145" width="4" style="713" customWidth="1"/>
    <col min="6146" max="6146" width="15.140625" style="713" customWidth="1"/>
    <col min="6147" max="6147" width="13.85546875" style="713" customWidth="1"/>
    <col min="6148" max="6148" width="10.140625" style="713" customWidth="1"/>
    <col min="6149" max="6149" width="9.140625" style="713"/>
    <col min="6150" max="6150" width="3.42578125" style="713" customWidth="1"/>
    <col min="6151" max="6151" width="19.5703125" style="713" customWidth="1"/>
    <col min="6152" max="6152" width="12.28515625" style="713" customWidth="1"/>
    <col min="6153" max="6153" width="10.42578125" style="713" customWidth="1"/>
    <col min="6154" max="6154" width="9.140625" style="713"/>
    <col min="6155" max="6155" width="3.5703125" style="713" customWidth="1"/>
    <col min="6156" max="6156" width="16.42578125" style="713" customWidth="1"/>
    <col min="6157" max="6157" width="11.7109375" style="713" customWidth="1"/>
    <col min="6158" max="6158" width="10.140625" style="713" customWidth="1"/>
    <col min="6159" max="6159" width="15.85546875" style="713" customWidth="1"/>
    <col min="6160" max="6160" width="3.85546875" style="713" customWidth="1"/>
    <col min="6161" max="6161" width="16.42578125" style="713" customWidth="1"/>
    <col min="6162" max="6162" width="11.28515625" style="713" customWidth="1"/>
    <col min="6163" max="6163" width="10.28515625" style="713" customWidth="1"/>
    <col min="6164" max="6164" width="10" style="713" customWidth="1"/>
    <col min="6165" max="6400" width="9.140625" style="713"/>
    <col min="6401" max="6401" width="4" style="713" customWidth="1"/>
    <col min="6402" max="6402" width="15.140625" style="713" customWidth="1"/>
    <col min="6403" max="6403" width="13.85546875" style="713" customWidth="1"/>
    <col min="6404" max="6404" width="10.140625" style="713" customWidth="1"/>
    <col min="6405" max="6405" width="9.140625" style="713"/>
    <col min="6406" max="6406" width="3.42578125" style="713" customWidth="1"/>
    <col min="6407" max="6407" width="19.5703125" style="713" customWidth="1"/>
    <col min="6408" max="6408" width="12.28515625" style="713" customWidth="1"/>
    <col min="6409" max="6409" width="10.42578125" style="713" customWidth="1"/>
    <col min="6410" max="6410" width="9.140625" style="713"/>
    <col min="6411" max="6411" width="3.5703125" style="713" customWidth="1"/>
    <col min="6412" max="6412" width="16.42578125" style="713" customWidth="1"/>
    <col min="6413" max="6413" width="11.7109375" style="713" customWidth="1"/>
    <col min="6414" max="6414" width="10.140625" style="713" customWidth="1"/>
    <col min="6415" max="6415" width="15.85546875" style="713" customWidth="1"/>
    <col min="6416" max="6416" width="3.85546875" style="713" customWidth="1"/>
    <col min="6417" max="6417" width="16.42578125" style="713" customWidth="1"/>
    <col min="6418" max="6418" width="11.28515625" style="713" customWidth="1"/>
    <col min="6419" max="6419" width="10.28515625" style="713" customWidth="1"/>
    <col min="6420" max="6420" width="10" style="713" customWidth="1"/>
    <col min="6421" max="6656" width="9.140625" style="713"/>
    <col min="6657" max="6657" width="4" style="713" customWidth="1"/>
    <col min="6658" max="6658" width="15.140625" style="713" customWidth="1"/>
    <col min="6659" max="6659" width="13.85546875" style="713" customWidth="1"/>
    <col min="6660" max="6660" width="10.140625" style="713" customWidth="1"/>
    <col min="6661" max="6661" width="9.140625" style="713"/>
    <col min="6662" max="6662" width="3.42578125" style="713" customWidth="1"/>
    <col min="6663" max="6663" width="19.5703125" style="713" customWidth="1"/>
    <col min="6664" max="6664" width="12.28515625" style="713" customWidth="1"/>
    <col min="6665" max="6665" width="10.42578125" style="713" customWidth="1"/>
    <col min="6666" max="6666" width="9.140625" style="713"/>
    <col min="6667" max="6667" width="3.5703125" style="713" customWidth="1"/>
    <col min="6668" max="6668" width="16.42578125" style="713" customWidth="1"/>
    <col min="6669" max="6669" width="11.7109375" style="713" customWidth="1"/>
    <col min="6670" max="6670" width="10.140625" style="713" customWidth="1"/>
    <col min="6671" max="6671" width="15.85546875" style="713" customWidth="1"/>
    <col min="6672" max="6672" width="3.85546875" style="713" customWidth="1"/>
    <col min="6673" max="6673" width="16.42578125" style="713" customWidth="1"/>
    <col min="6674" max="6674" width="11.28515625" style="713" customWidth="1"/>
    <col min="6675" max="6675" width="10.28515625" style="713" customWidth="1"/>
    <col min="6676" max="6676" width="10" style="713" customWidth="1"/>
    <col min="6677" max="6912" width="9.140625" style="713"/>
    <col min="6913" max="6913" width="4" style="713" customWidth="1"/>
    <col min="6914" max="6914" width="15.140625" style="713" customWidth="1"/>
    <col min="6915" max="6915" width="13.85546875" style="713" customWidth="1"/>
    <col min="6916" max="6916" width="10.140625" style="713" customWidth="1"/>
    <col min="6917" max="6917" width="9.140625" style="713"/>
    <col min="6918" max="6918" width="3.42578125" style="713" customWidth="1"/>
    <col min="6919" max="6919" width="19.5703125" style="713" customWidth="1"/>
    <col min="6920" max="6920" width="12.28515625" style="713" customWidth="1"/>
    <col min="6921" max="6921" width="10.42578125" style="713" customWidth="1"/>
    <col min="6922" max="6922" width="9.140625" style="713"/>
    <col min="6923" max="6923" width="3.5703125" style="713" customWidth="1"/>
    <col min="6924" max="6924" width="16.42578125" style="713" customWidth="1"/>
    <col min="6925" max="6925" width="11.7109375" style="713" customWidth="1"/>
    <col min="6926" max="6926" width="10.140625" style="713" customWidth="1"/>
    <col min="6927" max="6927" width="15.85546875" style="713" customWidth="1"/>
    <col min="6928" max="6928" width="3.85546875" style="713" customWidth="1"/>
    <col min="6929" max="6929" width="16.42578125" style="713" customWidth="1"/>
    <col min="6930" max="6930" width="11.28515625" style="713" customWidth="1"/>
    <col min="6931" max="6931" width="10.28515625" style="713" customWidth="1"/>
    <col min="6932" max="6932" width="10" style="713" customWidth="1"/>
    <col min="6933" max="7168" width="9.140625" style="713"/>
    <col min="7169" max="7169" width="4" style="713" customWidth="1"/>
    <col min="7170" max="7170" width="15.140625" style="713" customWidth="1"/>
    <col min="7171" max="7171" width="13.85546875" style="713" customWidth="1"/>
    <col min="7172" max="7172" width="10.140625" style="713" customWidth="1"/>
    <col min="7173" max="7173" width="9.140625" style="713"/>
    <col min="7174" max="7174" width="3.42578125" style="713" customWidth="1"/>
    <col min="7175" max="7175" width="19.5703125" style="713" customWidth="1"/>
    <col min="7176" max="7176" width="12.28515625" style="713" customWidth="1"/>
    <col min="7177" max="7177" width="10.42578125" style="713" customWidth="1"/>
    <col min="7178" max="7178" width="9.140625" style="713"/>
    <col min="7179" max="7179" width="3.5703125" style="713" customWidth="1"/>
    <col min="7180" max="7180" width="16.42578125" style="713" customWidth="1"/>
    <col min="7181" max="7181" width="11.7109375" style="713" customWidth="1"/>
    <col min="7182" max="7182" width="10.140625" style="713" customWidth="1"/>
    <col min="7183" max="7183" width="15.85546875" style="713" customWidth="1"/>
    <col min="7184" max="7184" width="3.85546875" style="713" customWidth="1"/>
    <col min="7185" max="7185" width="16.42578125" style="713" customWidth="1"/>
    <col min="7186" max="7186" width="11.28515625" style="713" customWidth="1"/>
    <col min="7187" max="7187" width="10.28515625" style="713" customWidth="1"/>
    <col min="7188" max="7188" width="10" style="713" customWidth="1"/>
    <col min="7189" max="7424" width="9.140625" style="713"/>
    <col min="7425" max="7425" width="4" style="713" customWidth="1"/>
    <col min="7426" max="7426" width="15.140625" style="713" customWidth="1"/>
    <col min="7427" max="7427" width="13.85546875" style="713" customWidth="1"/>
    <col min="7428" max="7428" width="10.140625" style="713" customWidth="1"/>
    <col min="7429" max="7429" width="9.140625" style="713"/>
    <col min="7430" max="7430" width="3.42578125" style="713" customWidth="1"/>
    <col min="7431" max="7431" width="19.5703125" style="713" customWidth="1"/>
    <col min="7432" max="7432" width="12.28515625" style="713" customWidth="1"/>
    <col min="7433" max="7433" width="10.42578125" style="713" customWidth="1"/>
    <col min="7434" max="7434" width="9.140625" style="713"/>
    <col min="7435" max="7435" width="3.5703125" style="713" customWidth="1"/>
    <col min="7436" max="7436" width="16.42578125" style="713" customWidth="1"/>
    <col min="7437" max="7437" width="11.7109375" style="713" customWidth="1"/>
    <col min="7438" max="7438" width="10.140625" style="713" customWidth="1"/>
    <col min="7439" max="7439" width="15.85546875" style="713" customWidth="1"/>
    <col min="7440" max="7440" width="3.85546875" style="713" customWidth="1"/>
    <col min="7441" max="7441" width="16.42578125" style="713" customWidth="1"/>
    <col min="7442" max="7442" width="11.28515625" style="713" customWidth="1"/>
    <col min="7443" max="7443" width="10.28515625" style="713" customWidth="1"/>
    <col min="7444" max="7444" width="10" style="713" customWidth="1"/>
    <col min="7445" max="7680" width="9.140625" style="713"/>
    <col min="7681" max="7681" width="4" style="713" customWidth="1"/>
    <col min="7682" max="7682" width="15.140625" style="713" customWidth="1"/>
    <col min="7683" max="7683" width="13.85546875" style="713" customWidth="1"/>
    <col min="7684" max="7684" width="10.140625" style="713" customWidth="1"/>
    <col min="7685" max="7685" width="9.140625" style="713"/>
    <col min="7686" max="7686" width="3.42578125" style="713" customWidth="1"/>
    <col min="7687" max="7687" width="19.5703125" style="713" customWidth="1"/>
    <col min="7688" max="7688" width="12.28515625" style="713" customWidth="1"/>
    <col min="7689" max="7689" width="10.42578125" style="713" customWidth="1"/>
    <col min="7690" max="7690" width="9.140625" style="713"/>
    <col min="7691" max="7691" width="3.5703125" style="713" customWidth="1"/>
    <col min="7692" max="7692" width="16.42578125" style="713" customWidth="1"/>
    <col min="7693" max="7693" width="11.7109375" style="713" customWidth="1"/>
    <col min="7694" max="7694" width="10.140625" style="713" customWidth="1"/>
    <col min="7695" max="7695" width="15.85546875" style="713" customWidth="1"/>
    <col min="7696" max="7696" width="3.85546875" style="713" customWidth="1"/>
    <col min="7697" max="7697" width="16.42578125" style="713" customWidth="1"/>
    <col min="7698" max="7698" width="11.28515625" style="713" customWidth="1"/>
    <col min="7699" max="7699" width="10.28515625" style="713" customWidth="1"/>
    <col min="7700" max="7700" width="10" style="713" customWidth="1"/>
    <col min="7701" max="7936" width="9.140625" style="713"/>
    <col min="7937" max="7937" width="4" style="713" customWidth="1"/>
    <col min="7938" max="7938" width="15.140625" style="713" customWidth="1"/>
    <col min="7939" max="7939" width="13.85546875" style="713" customWidth="1"/>
    <col min="7940" max="7940" width="10.140625" style="713" customWidth="1"/>
    <col min="7941" max="7941" width="9.140625" style="713"/>
    <col min="7942" max="7942" width="3.42578125" style="713" customWidth="1"/>
    <col min="7943" max="7943" width="19.5703125" style="713" customWidth="1"/>
    <col min="7944" max="7944" width="12.28515625" style="713" customWidth="1"/>
    <col min="7945" max="7945" width="10.42578125" style="713" customWidth="1"/>
    <col min="7946" max="7946" width="9.140625" style="713"/>
    <col min="7947" max="7947" width="3.5703125" style="713" customWidth="1"/>
    <col min="7948" max="7948" width="16.42578125" style="713" customWidth="1"/>
    <col min="7949" max="7949" width="11.7109375" style="713" customWidth="1"/>
    <col min="7950" max="7950" width="10.140625" style="713" customWidth="1"/>
    <col min="7951" max="7951" width="15.85546875" style="713" customWidth="1"/>
    <col min="7952" max="7952" width="3.85546875" style="713" customWidth="1"/>
    <col min="7953" max="7953" width="16.42578125" style="713" customWidth="1"/>
    <col min="7954" max="7954" width="11.28515625" style="713" customWidth="1"/>
    <col min="7955" max="7955" width="10.28515625" style="713" customWidth="1"/>
    <col min="7956" max="7956" width="10" style="713" customWidth="1"/>
    <col min="7957" max="8192" width="9.140625" style="713"/>
    <col min="8193" max="8193" width="4" style="713" customWidth="1"/>
    <col min="8194" max="8194" width="15.140625" style="713" customWidth="1"/>
    <col min="8195" max="8195" width="13.85546875" style="713" customWidth="1"/>
    <col min="8196" max="8196" width="10.140625" style="713" customWidth="1"/>
    <col min="8197" max="8197" width="9.140625" style="713"/>
    <col min="8198" max="8198" width="3.42578125" style="713" customWidth="1"/>
    <col min="8199" max="8199" width="19.5703125" style="713" customWidth="1"/>
    <col min="8200" max="8200" width="12.28515625" style="713" customWidth="1"/>
    <col min="8201" max="8201" width="10.42578125" style="713" customWidth="1"/>
    <col min="8202" max="8202" width="9.140625" style="713"/>
    <col min="8203" max="8203" width="3.5703125" style="713" customWidth="1"/>
    <col min="8204" max="8204" width="16.42578125" style="713" customWidth="1"/>
    <col min="8205" max="8205" width="11.7109375" style="713" customWidth="1"/>
    <col min="8206" max="8206" width="10.140625" style="713" customWidth="1"/>
    <col min="8207" max="8207" width="15.85546875" style="713" customWidth="1"/>
    <col min="8208" max="8208" width="3.85546875" style="713" customWidth="1"/>
    <col min="8209" max="8209" width="16.42578125" style="713" customWidth="1"/>
    <col min="8210" max="8210" width="11.28515625" style="713" customWidth="1"/>
    <col min="8211" max="8211" width="10.28515625" style="713" customWidth="1"/>
    <col min="8212" max="8212" width="10" style="713" customWidth="1"/>
    <col min="8213" max="8448" width="9.140625" style="713"/>
    <col min="8449" max="8449" width="4" style="713" customWidth="1"/>
    <col min="8450" max="8450" width="15.140625" style="713" customWidth="1"/>
    <col min="8451" max="8451" width="13.85546875" style="713" customWidth="1"/>
    <col min="8452" max="8452" width="10.140625" style="713" customWidth="1"/>
    <col min="8453" max="8453" width="9.140625" style="713"/>
    <col min="8454" max="8454" width="3.42578125" style="713" customWidth="1"/>
    <col min="8455" max="8455" width="19.5703125" style="713" customWidth="1"/>
    <col min="8456" max="8456" width="12.28515625" style="713" customWidth="1"/>
    <col min="8457" max="8457" width="10.42578125" style="713" customWidth="1"/>
    <col min="8458" max="8458" width="9.140625" style="713"/>
    <col min="8459" max="8459" width="3.5703125" style="713" customWidth="1"/>
    <col min="8460" max="8460" width="16.42578125" style="713" customWidth="1"/>
    <col min="8461" max="8461" width="11.7109375" style="713" customWidth="1"/>
    <col min="8462" max="8462" width="10.140625" style="713" customWidth="1"/>
    <col min="8463" max="8463" width="15.85546875" style="713" customWidth="1"/>
    <col min="8464" max="8464" width="3.85546875" style="713" customWidth="1"/>
    <col min="8465" max="8465" width="16.42578125" style="713" customWidth="1"/>
    <col min="8466" max="8466" width="11.28515625" style="713" customWidth="1"/>
    <col min="8467" max="8467" width="10.28515625" style="713" customWidth="1"/>
    <col min="8468" max="8468" width="10" style="713" customWidth="1"/>
    <col min="8469" max="8704" width="9.140625" style="713"/>
    <col min="8705" max="8705" width="4" style="713" customWidth="1"/>
    <col min="8706" max="8706" width="15.140625" style="713" customWidth="1"/>
    <col min="8707" max="8707" width="13.85546875" style="713" customWidth="1"/>
    <col min="8708" max="8708" width="10.140625" style="713" customWidth="1"/>
    <col min="8709" max="8709" width="9.140625" style="713"/>
    <col min="8710" max="8710" width="3.42578125" style="713" customWidth="1"/>
    <col min="8711" max="8711" width="19.5703125" style="713" customWidth="1"/>
    <col min="8712" max="8712" width="12.28515625" style="713" customWidth="1"/>
    <col min="8713" max="8713" width="10.42578125" style="713" customWidth="1"/>
    <col min="8714" max="8714" width="9.140625" style="713"/>
    <col min="8715" max="8715" width="3.5703125" style="713" customWidth="1"/>
    <col min="8716" max="8716" width="16.42578125" style="713" customWidth="1"/>
    <col min="8717" max="8717" width="11.7109375" style="713" customWidth="1"/>
    <col min="8718" max="8718" width="10.140625" style="713" customWidth="1"/>
    <col min="8719" max="8719" width="15.85546875" style="713" customWidth="1"/>
    <col min="8720" max="8720" width="3.85546875" style="713" customWidth="1"/>
    <col min="8721" max="8721" width="16.42578125" style="713" customWidth="1"/>
    <col min="8722" max="8722" width="11.28515625" style="713" customWidth="1"/>
    <col min="8723" max="8723" width="10.28515625" style="713" customWidth="1"/>
    <col min="8724" max="8724" width="10" style="713" customWidth="1"/>
    <col min="8725" max="8960" width="9.140625" style="713"/>
    <col min="8961" max="8961" width="4" style="713" customWidth="1"/>
    <col min="8962" max="8962" width="15.140625" style="713" customWidth="1"/>
    <col min="8963" max="8963" width="13.85546875" style="713" customWidth="1"/>
    <col min="8964" max="8964" width="10.140625" style="713" customWidth="1"/>
    <col min="8965" max="8965" width="9.140625" style="713"/>
    <col min="8966" max="8966" width="3.42578125" style="713" customWidth="1"/>
    <col min="8967" max="8967" width="19.5703125" style="713" customWidth="1"/>
    <col min="8968" max="8968" width="12.28515625" style="713" customWidth="1"/>
    <col min="8969" max="8969" width="10.42578125" style="713" customWidth="1"/>
    <col min="8970" max="8970" width="9.140625" style="713"/>
    <col min="8971" max="8971" width="3.5703125" style="713" customWidth="1"/>
    <col min="8972" max="8972" width="16.42578125" style="713" customWidth="1"/>
    <col min="8973" max="8973" width="11.7109375" style="713" customWidth="1"/>
    <col min="8974" max="8974" width="10.140625" style="713" customWidth="1"/>
    <col min="8975" max="8975" width="15.85546875" style="713" customWidth="1"/>
    <col min="8976" max="8976" width="3.85546875" style="713" customWidth="1"/>
    <col min="8977" max="8977" width="16.42578125" style="713" customWidth="1"/>
    <col min="8978" max="8978" width="11.28515625" style="713" customWidth="1"/>
    <col min="8979" max="8979" width="10.28515625" style="713" customWidth="1"/>
    <col min="8980" max="8980" width="10" style="713" customWidth="1"/>
    <col min="8981" max="9216" width="9.140625" style="713"/>
    <col min="9217" max="9217" width="4" style="713" customWidth="1"/>
    <col min="9218" max="9218" width="15.140625" style="713" customWidth="1"/>
    <col min="9219" max="9219" width="13.85546875" style="713" customWidth="1"/>
    <col min="9220" max="9220" width="10.140625" style="713" customWidth="1"/>
    <col min="9221" max="9221" width="9.140625" style="713"/>
    <col min="9222" max="9222" width="3.42578125" style="713" customWidth="1"/>
    <col min="9223" max="9223" width="19.5703125" style="713" customWidth="1"/>
    <col min="9224" max="9224" width="12.28515625" style="713" customWidth="1"/>
    <col min="9225" max="9225" width="10.42578125" style="713" customWidth="1"/>
    <col min="9226" max="9226" width="9.140625" style="713"/>
    <col min="9227" max="9227" width="3.5703125" style="713" customWidth="1"/>
    <col min="9228" max="9228" width="16.42578125" style="713" customWidth="1"/>
    <col min="9229" max="9229" width="11.7109375" style="713" customWidth="1"/>
    <col min="9230" max="9230" width="10.140625" style="713" customWidth="1"/>
    <col min="9231" max="9231" width="15.85546875" style="713" customWidth="1"/>
    <col min="9232" max="9232" width="3.85546875" style="713" customWidth="1"/>
    <col min="9233" max="9233" width="16.42578125" style="713" customWidth="1"/>
    <col min="9234" max="9234" width="11.28515625" style="713" customWidth="1"/>
    <col min="9235" max="9235" width="10.28515625" style="713" customWidth="1"/>
    <col min="9236" max="9236" width="10" style="713" customWidth="1"/>
    <col min="9237" max="9472" width="9.140625" style="713"/>
    <col min="9473" max="9473" width="4" style="713" customWidth="1"/>
    <col min="9474" max="9474" width="15.140625" style="713" customWidth="1"/>
    <col min="9475" max="9475" width="13.85546875" style="713" customWidth="1"/>
    <col min="9476" max="9476" width="10.140625" style="713" customWidth="1"/>
    <col min="9477" max="9477" width="9.140625" style="713"/>
    <col min="9478" max="9478" width="3.42578125" style="713" customWidth="1"/>
    <col min="9479" max="9479" width="19.5703125" style="713" customWidth="1"/>
    <col min="9480" max="9480" width="12.28515625" style="713" customWidth="1"/>
    <col min="9481" max="9481" width="10.42578125" style="713" customWidth="1"/>
    <col min="9482" max="9482" width="9.140625" style="713"/>
    <col min="9483" max="9483" width="3.5703125" style="713" customWidth="1"/>
    <col min="9484" max="9484" width="16.42578125" style="713" customWidth="1"/>
    <col min="9485" max="9485" width="11.7109375" style="713" customWidth="1"/>
    <col min="9486" max="9486" width="10.140625" style="713" customWidth="1"/>
    <col min="9487" max="9487" width="15.85546875" style="713" customWidth="1"/>
    <col min="9488" max="9488" width="3.85546875" style="713" customWidth="1"/>
    <col min="9489" max="9489" width="16.42578125" style="713" customWidth="1"/>
    <col min="9490" max="9490" width="11.28515625" style="713" customWidth="1"/>
    <col min="9491" max="9491" width="10.28515625" style="713" customWidth="1"/>
    <col min="9492" max="9492" width="10" style="713" customWidth="1"/>
    <col min="9493" max="9728" width="9.140625" style="713"/>
    <col min="9729" max="9729" width="4" style="713" customWidth="1"/>
    <col min="9730" max="9730" width="15.140625" style="713" customWidth="1"/>
    <col min="9731" max="9731" width="13.85546875" style="713" customWidth="1"/>
    <col min="9732" max="9732" width="10.140625" style="713" customWidth="1"/>
    <col min="9733" max="9733" width="9.140625" style="713"/>
    <col min="9734" max="9734" width="3.42578125" style="713" customWidth="1"/>
    <col min="9735" max="9735" width="19.5703125" style="713" customWidth="1"/>
    <col min="9736" max="9736" width="12.28515625" style="713" customWidth="1"/>
    <col min="9737" max="9737" width="10.42578125" style="713" customWidth="1"/>
    <col min="9738" max="9738" width="9.140625" style="713"/>
    <col min="9739" max="9739" width="3.5703125" style="713" customWidth="1"/>
    <col min="9740" max="9740" width="16.42578125" style="713" customWidth="1"/>
    <col min="9741" max="9741" width="11.7109375" style="713" customWidth="1"/>
    <col min="9742" max="9742" width="10.140625" style="713" customWidth="1"/>
    <col min="9743" max="9743" width="15.85546875" style="713" customWidth="1"/>
    <col min="9744" max="9744" width="3.85546875" style="713" customWidth="1"/>
    <col min="9745" max="9745" width="16.42578125" style="713" customWidth="1"/>
    <col min="9746" max="9746" width="11.28515625" style="713" customWidth="1"/>
    <col min="9747" max="9747" width="10.28515625" style="713" customWidth="1"/>
    <col min="9748" max="9748" width="10" style="713" customWidth="1"/>
    <col min="9749" max="9984" width="9.140625" style="713"/>
    <col min="9985" max="9985" width="4" style="713" customWidth="1"/>
    <col min="9986" max="9986" width="15.140625" style="713" customWidth="1"/>
    <col min="9987" max="9987" width="13.85546875" style="713" customWidth="1"/>
    <col min="9988" max="9988" width="10.140625" style="713" customWidth="1"/>
    <col min="9989" max="9989" width="9.140625" style="713"/>
    <col min="9990" max="9990" width="3.42578125" style="713" customWidth="1"/>
    <col min="9991" max="9991" width="19.5703125" style="713" customWidth="1"/>
    <col min="9992" max="9992" width="12.28515625" style="713" customWidth="1"/>
    <col min="9993" max="9993" width="10.42578125" style="713" customWidth="1"/>
    <col min="9994" max="9994" width="9.140625" style="713"/>
    <col min="9995" max="9995" width="3.5703125" style="713" customWidth="1"/>
    <col min="9996" max="9996" width="16.42578125" style="713" customWidth="1"/>
    <col min="9997" max="9997" width="11.7109375" style="713" customWidth="1"/>
    <col min="9998" max="9998" width="10.140625" style="713" customWidth="1"/>
    <col min="9999" max="9999" width="15.85546875" style="713" customWidth="1"/>
    <col min="10000" max="10000" width="3.85546875" style="713" customWidth="1"/>
    <col min="10001" max="10001" width="16.42578125" style="713" customWidth="1"/>
    <col min="10002" max="10002" width="11.28515625" style="713" customWidth="1"/>
    <col min="10003" max="10003" width="10.28515625" style="713" customWidth="1"/>
    <col min="10004" max="10004" width="10" style="713" customWidth="1"/>
    <col min="10005" max="10240" width="9.140625" style="713"/>
    <col min="10241" max="10241" width="4" style="713" customWidth="1"/>
    <col min="10242" max="10242" width="15.140625" style="713" customWidth="1"/>
    <col min="10243" max="10243" width="13.85546875" style="713" customWidth="1"/>
    <col min="10244" max="10244" width="10.140625" style="713" customWidth="1"/>
    <col min="10245" max="10245" width="9.140625" style="713"/>
    <col min="10246" max="10246" width="3.42578125" style="713" customWidth="1"/>
    <col min="10247" max="10247" width="19.5703125" style="713" customWidth="1"/>
    <col min="10248" max="10248" width="12.28515625" style="713" customWidth="1"/>
    <col min="10249" max="10249" width="10.42578125" style="713" customWidth="1"/>
    <col min="10250" max="10250" width="9.140625" style="713"/>
    <col min="10251" max="10251" width="3.5703125" style="713" customWidth="1"/>
    <col min="10252" max="10252" width="16.42578125" style="713" customWidth="1"/>
    <col min="10253" max="10253" width="11.7109375" style="713" customWidth="1"/>
    <col min="10254" max="10254" width="10.140625" style="713" customWidth="1"/>
    <col min="10255" max="10255" width="15.85546875" style="713" customWidth="1"/>
    <col min="10256" max="10256" width="3.85546875" style="713" customWidth="1"/>
    <col min="10257" max="10257" width="16.42578125" style="713" customWidth="1"/>
    <col min="10258" max="10258" width="11.28515625" style="713" customWidth="1"/>
    <col min="10259" max="10259" width="10.28515625" style="713" customWidth="1"/>
    <col min="10260" max="10260" width="10" style="713" customWidth="1"/>
    <col min="10261" max="10496" width="9.140625" style="713"/>
    <col min="10497" max="10497" width="4" style="713" customWidth="1"/>
    <col min="10498" max="10498" width="15.140625" style="713" customWidth="1"/>
    <col min="10499" max="10499" width="13.85546875" style="713" customWidth="1"/>
    <col min="10500" max="10500" width="10.140625" style="713" customWidth="1"/>
    <col min="10501" max="10501" width="9.140625" style="713"/>
    <col min="10502" max="10502" width="3.42578125" style="713" customWidth="1"/>
    <col min="10503" max="10503" width="19.5703125" style="713" customWidth="1"/>
    <col min="10504" max="10504" width="12.28515625" style="713" customWidth="1"/>
    <col min="10505" max="10505" width="10.42578125" style="713" customWidth="1"/>
    <col min="10506" max="10506" width="9.140625" style="713"/>
    <col min="10507" max="10507" width="3.5703125" style="713" customWidth="1"/>
    <col min="10508" max="10508" width="16.42578125" style="713" customWidth="1"/>
    <col min="10509" max="10509" width="11.7109375" style="713" customWidth="1"/>
    <col min="10510" max="10510" width="10.140625" style="713" customWidth="1"/>
    <col min="10511" max="10511" width="15.85546875" style="713" customWidth="1"/>
    <col min="10512" max="10512" width="3.85546875" style="713" customWidth="1"/>
    <col min="10513" max="10513" width="16.42578125" style="713" customWidth="1"/>
    <col min="10514" max="10514" width="11.28515625" style="713" customWidth="1"/>
    <col min="10515" max="10515" width="10.28515625" style="713" customWidth="1"/>
    <col min="10516" max="10516" width="10" style="713" customWidth="1"/>
    <col min="10517" max="10752" width="9.140625" style="713"/>
    <col min="10753" max="10753" width="4" style="713" customWidth="1"/>
    <col min="10754" max="10754" width="15.140625" style="713" customWidth="1"/>
    <col min="10755" max="10755" width="13.85546875" style="713" customWidth="1"/>
    <col min="10756" max="10756" width="10.140625" style="713" customWidth="1"/>
    <col min="10757" max="10757" width="9.140625" style="713"/>
    <col min="10758" max="10758" width="3.42578125" style="713" customWidth="1"/>
    <col min="10759" max="10759" width="19.5703125" style="713" customWidth="1"/>
    <col min="10760" max="10760" width="12.28515625" style="713" customWidth="1"/>
    <col min="10761" max="10761" width="10.42578125" style="713" customWidth="1"/>
    <col min="10762" max="10762" width="9.140625" style="713"/>
    <col min="10763" max="10763" width="3.5703125" style="713" customWidth="1"/>
    <col min="10764" max="10764" width="16.42578125" style="713" customWidth="1"/>
    <col min="10765" max="10765" width="11.7109375" style="713" customWidth="1"/>
    <col min="10766" max="10766" width="10.140625" style="713" customWidth="1"/>
    <col min="10767" max="10767" width="15.85546875" style="713" customWidth="1"/>
    <col min="10768" max="10768" width="3.85546875" style="713" customWidth="1"/>
    <col min="10769" max="10769" width="16.42578125" style="713" customWidth="1"/>
    <col min="10770" max="10770" width="11.28515625" style="713" customWidth="1"/>
    <col min="10771" max="10771" width="10.28515625" style="713" customWidth="1"/>
    <col min="10772" max="10772" width="10" style="713" customWidth="1"/>
    <col min="10773" max="11008" width="9.140625" style="713"/>
    <col min="11009" max="11009" width="4" style="713" customWidth="1"/>
    <col min="11010" max="11010" width="15.140625" style="713" customWidth="1"/>
    <col min="11011" max="11011" width="13.85546875" style="713" customWidth="1"/>
    <col min="11012" max="11012" width="10.140625" style="713" customWidth="1"/>
    <col min="11013" max="11013" width="9.140625" style="713"/>
    <col min="11014" max="11014" width="3.42578125" style="713" customWidth="1"/>
    <col min="11015" max="11015" width="19.5703125" style="713" customWidth="1"/>
    <col min="11016" max="11016" width="12.28515625" style="713" customWidth="1"/>
    <col min="11017" max="11017" width="10.42578125" style="713" customWidth="1"/>
    <col min="11018" max="11018" width="9.140625" style="713"/>
    <col min="11019" max="11019" width="3.5703125" style="713" customWidth="1"/>
    <col min="11020" max="11020" width="16.42578125" style="713" customWidth="1"/>
    <col min="11021" max="11021" width="11.7109375" style="713" customWidth="1"/>
    <col min="11022" max="11022" width="10.140625" style="713" customWidth="1"/>
    <col min="11023" max="11023" width="15.85546875" style="713" customWidth="1"/>
    <col min="11024" max="11024" width="3.85546875" style="713" customWidth="1"/>
    <col min="11025" max="11025" width="16.42578125" style="713" customWidth="1"/>
    <col min="11026" max="11026" width="11.28515625" style="713" customWidth="1"/>
    <col min="11027" max="11027" width="10.28515625" style="713" customWidth="1"/>
    <col min="11028" max="11028" width="10" style="713" customWidth="1"/>
    <col min="11029" max="11264" width="9.140625" style="713"/>
    <col min="11265" max="11265" width="4" style="713" customWidth="1"/>
    <col min="11266" max="11266" width="15.140625" style="713" customWidth="1"/>
    <col min="11267" max="11267" width="13.85546875" style="713" customWidth="1"/>
    <col min="11268" max="11268" width="10.140625" style="713" customWidth="1"/>
    <col min="11269" max="11269" width="9.140625" style="713"/>
    <col min="11270" max="11270" width="3.42578125" style="713" customWidth="1"/>
    <col min="11271" max="11271" width="19.5703125" style="713" customWidth="1"/>
    <col min="11272" max="11272" width="12.28515625" style="713" customWidth="1"/>
    <col min="11273" max="11273" width="10.42578125" style="713" customWidth="1"/>
    <col min="11274" max="11274" width="9.140625" style="713"/>
    <col min="11275" max="11275" width="3.5703125" style="713" customWidth="1"/>
    <col min="11276" max="11276" width="16.42578125" style="713" customWidth="1"/>
    <col min="11277" max="11277" width="11.7109375" style="713" customWidth="1"/>
    <col min="11278" max="11278" width="10.140625" style="713" customWidth="1"/>
    <col min="11279" max="11279" width="15.85546875" style="713" customWidth="1"/>
    <col min="11280" max="11280" width="3.85546875" style="713" customWidth="1"/>
    <col min="11281" max="11281" width="16.42578125" style="713" customWidth="1"/>
    <col min="11282" max="11282" width="11.28515625" style="713" customWidth="1"/>
    <col min="11283" max="11283" width="10.28515625" style="713" customWidth="1"/>
    <col min="11284" max="11284" width="10" style="713" customWidth="1"/>
    <col min="11285" max="11520" width="9.140625" style="713"/>
    <col min="11521" max="11521" width="4" style="713" customWidth="1"/>
    <col min="11522" max="11522" width="15.140625" style="713" customWidth="1"/>
    <col min="11523" max="11523" width="13.85546875" style="713" customWidth="1"/>
    <col min="11524" max="11524" width="10.140625" style="713" customWidth="1"/>
    <col min="11525" max="11525" width="9.140625" style="713"/>
    <col min="11526" max="11526" width="3.42578125" style="713" customWidth="1"/>
    <col min="11527" max="11527" width="19.5703125" style="713" customWidth="1"/>
    <col min="11528" max="11528" width="12.28515625" style="713" customWidth="1"/>
    <col min="11529" max="11529" width="10.42578125" style="713" customWidth="1"/>
    <col min="11530" max="11530" width="9.140625" style="713"/>
    <col min="11531" max="11531" width="3.5703125" style="713" customWidth="1"/>
    <col min="11532" max="11532" width="16.42578125" style="713" customWidth="1"/>
    <col min="11533" max="11533" width="11.7109375" style="713" customWidth="1"/>
    <col min="11534" max="11534" width="10.140625" style="713" customWidth="1"/>
    <col min="11535" max="11535" width="15.85546875" style="713" customWidth="1"/>
    <col min="11536" max="11536" width="3.85546875" style="713" customWidth="1"/>
    <col min="11537" max="11537" width="16.42578125" style="713" customWidth="1"/>
    <col min="11538" max="11538" width="11.28515625" style="713" customWidth="1"/>
    <col min="11539" max="11539" width="10.28515625" style="713" customWidth="1"/>
    <col min="11540" max="11540" width="10" style="713" customWidth="1"/>
    <col min="11541" max="11776" width="9.140625" style="713"/>
    <col min="11777" max="11777" width="4" style="713" customWidth="1"/>
    <col min="11778" max="11778" width="15.140625" style="713" customWidth="1"/>
    <col min="11779" max="11779" width="13.85546875" style="713" customWidth="1"/>
    <col min="11780" max="11780" width="10.140625" style="713" customWidth="1"/>
    <col min="11781" max="11781" width="9.140625" style="713"/>
    <col min="11782" max="11782" width="3.42578125" style="713" customWidth="1"/>
    <col min="11783" max="11783" width="19.5703125" style="713" customWidth="1"/>
    <col min="11784" max="11784" width="12.28515625" style="713" customWidth="1"/>
    <col min="11785" max="11785" width="10.42578125" style="713" customWidth="1"/>
    <col min="11786" max="11786" width="9.140625" style="713"/>
    <col min="11787" max="11787" width="3.5703125" style="713" customWidth="1"/>
    <col min="11788" max="11788" width="16.42578125" style="713" customWidth="1"/>
    <col min="11789" max="11789" width="11.7109375" style="713" customWidth="1"/>
    <col min="11790" max="11790" width="10.140625" style="713" customWidth="1"/>
    <col min="11791" max="11791" width="15.85546875" style="713" customWidth="1"/>
    <col min="11792" max="11792" width="3.85546875" style="713" customWidth="1"/>
    <col min="11793" max="11793" width="16.42578125" style="713" customWidth="1"/>
    <col min="11794" max="11794" width="11.28515625" style="713" customWidth="1"/>
    <col min="11795" max="11795" width="10.28515625" style="713" customWidth="1"/>
    <col min="11796" max="11796" width="10" style="713" customWidth="1"/>
    <col min="11797" max="12032" width="9.140625" style="713"/>
    <col min="12033" max="12033" width="4" style="713" customWidth="1"/>
    <col min="12034" max="12034" width="15.140625" style="713" customWidth="1"/>
    <col min="12035" max="12035" width="13.85546875" style="713" customWidth="1"/>
    <col min="12036" max="12036" width="10.140625" style="713" customWidth="1"/>
    <col min="12037" max="12037" width="9.140625" style="713"/>
    <col min="12038" max="12038" width="3.42578125" style="713" customWidth="1"/>
    <col min="12039" max="12039" width="19.5703125" style="713" customWidth="1"/>
    <col min="12040" max="12040" width="12.28515625" style="713" customWidth="1"/>
    <col min="12041" max="12041" width="10.42578125" style="713" customWidth="1"/>
    <col min="12042" max="12042" width="9.140625" style="713"/>
    <col min="12043" max="12043" width="3.5703125" style="713" customWidth="1"/>
    <col min="12044" max="12044" width="16.42578125" style="713" customWidth="1"/>
    <col min="12045" max="12045" width="11.7109375" style="713" customWidth="1"/>
    <col min="12046" max="12046" width="10.140625" style="713" customWidth="1"/>
    <col min="12047" max="12047" width="15.85546875" style="713" customWidth="1"/>
    <col min="12048" max="12048" width="3.85546875" style="713" customWidth="1"/>
    <col min="12049" max="12049" width="16.42578125" style="713" customWidth="1"/>
    <col min="12050" max="12050" width="11.28515625" style="713" customWidth="1"/>
    <col min="12051" max="12051" width="10.28515625" style="713" customWidth="1"/>
    <col min="12052" max="12052" width="10" style="713" customWidth="1"/>
    <col min="12053" max="12288" width="9.140625" style="713"/>
    <col min="12289" max="12289" width="4" style="713" customWidth="1"/>
    <col min="12290" max="12290" width="15.140625" style="713" customWidth="1"/>
    <col min="12291" max="12291" width="13.85546875" style="713" customWidth="1"/>
    <col min="12292" max="12292" width="10.140625" style="713" customWidth="1"/>
    <col min="12293" max="12293" width="9.140625" style="713"/>
    <col min="12294" max="12294" width="3.42578125" style="713" customWidth="1"/>
    <col min="12295" max="12295" width="19.5703125" style="713" customWidth="1"/>
    <col min="12296" max="12296" width="12.28515625" style="713" customWidth="1"/>
    <col min="12297" max="12297" width="10.42578125" style="713" customWidth="1"/>
    <col min="12298" max="12298" width="9.140625" style="713"/>
    <col min="12299" max="12299" width="3.5703125" style="713" customWidth="1"/>
    <col min="12300" max="12300" width="16.42578125" style="713" customWidth="1"/>
    <col min="12301" max="12301" width="11.7109375" style="713" customWidth="1"/>
    <col min="12302" max="12302" width="10.140625" style="713" customWidth="1"/>
    <col min="12303" max="12303" width="15.85546875" style="713" customWidth="1"/>
    <col min="12304" max="12304" width="3.85546875" style="713" customWidth="1"/>
    <col min="12305" max="12305" width="16.42578125" style="713" customWidth="1"/>
    <col min="12306" max="12306" width="11.28515625" style="713" customWidth="1"/>
    <col min="12307" max="12307" width="10.28515625" style="713" customWidth="1"/>
    <col min="12308" max="12308" width="10" style="713" customWidth="1"/>
    <col min="12309" max="12544" width="9.140625" style="713"/>
    <col min="12545" max="12545" width="4" style="713" customWidth="1"/>
    <col min="12546" max="12546" width="15.140625" style="713" customWidth="1"/>
    <col min="12547" max="12547" width="13.85546875" style="713" customWidth="1"/>
    <col min="12548" max="12548" width="10.140625" style="713" customWidth="1"/>
    <col min="12549" max="12549" width="9.140625" style="713"/>
    <col min="12550" max="12550" width="3.42578125" style="713" customWidth="1"/>
    <col min="12551" max="12551" width="19.5703125" style="713" customWidth="1"/>
    <col min="12552" max="12552" width="12.28515625" style="713" customWidth="1"/>
    <col min="12553" max="12553" width="10.42578125" style="713" customWidth="1"/>
    <col min="12554" max="12554" width="9.140625" style="713"/>
    <col min="12555" max="12555" width="3.5703125" style="713" customWidth="1"/>
    <col min="12556" max="12556" width="16.42578125" style="713" customWidth="1"/>
    <col min="12557" max="12557" width="11.7109375" style="713" customWidth="1"/>
    <col min="12558" max="12558" width="10.140625" style="713" customWidth="1"/>
    <col min="12559" max="12559" width="15.85546875" style="713" customWidth="1"/>
    <col min="12560" max="12560" width="3.85546875" style="713" customWidth="1"/>
    <col min="12561" max="12561" width="16.42578125" style="713" customWidth="1"/>
    <col min="12562" max="12562" width="11.28515625" style="713" customWidth="1"/>
    <col min="12563" max="12563" width="10.28515625" style="713" customWidth="1"/>
    <col min="12564" max="12564" width="10" style="713" customWidth="1"/>
    <col min="12565" max="12800" width="9.140625" style="713"/>
    <col min="12801" max="12801" width="4" style="713" customWidth="1"/>
    <col min="12802" max="12802" width="15.140625" style="713" customWidth="1"/>
    <col min="12803" max="12803" width="13.85546875" style="713" customWidth="1"/>
    <col min="12804" max="12804" width="10.140625" style="713" customWidth="1"/>
    <col min="12805" max="12805" width="9.140625" style="713"/>
    <col min="12806" max="12806" width="3.42578125" style="713" customWidth="1"/>
    <col min="12807" max="12807" width="19.5703125" style="713" customWidth="1"/>
    <col min="12808" max="12808" width="12.28515625" style="713" customWidth="1"/>
    <col min="12809" max="12809" width="10.42578125" style="713" customWidth="1"/>
    <col min="12810" max="12810" width="9.140625" style="713"/>
    <col min="12811" max="12811" width="3.5703125" style="713" customWidth="1"/>
    <col min="12812" max="12812" width="16.42578125" style="713" customWidth="1"/>
    <col min="12813" max="12813" width="11.7109375" style="713" customWidth="1"/>
    <col min="12814" max="12814" width="10.140625" style="713" customWidth="1"/>
    <col min="12815" max="12815" width="15.85546875" style="713" customWidth="1"/>
    <col min="12816" max="12816" width="3.85546875" style="713" customWidth="1"/>
    <col min="12817" max="12817" width="16.42578125" style="713" customWidth="1"/>
    <col min="12818" max="12818" width="11.28515625" style="713" customWidth="1"/>
    <col min="12819" max="12819" width="10.28515625" style="713" customWidth="1"/>
    <col min="12820" max="12820" width="10" style="713" customWidth="1"/>
    <col min="12821" max="13056" width="9.140625" style="713"/>
    <col min="13057" max="13057" width="4" style="713" customWidth="1"/>
    <col min="13058" max="13058" width="15.140625" style="713" customWidth="1"/>
    <col min="13059" max="13059" width="13.85546875" style="713" customWidth="1"/>
    <col min="13060" max="13060" width="10.140625" style="713" customWidth="1"/>
    <col min="13061" max="13061" width="9.140625" style="713"/>
    <col min="13062" max="13062" width="3.42578125" style="713" customWidth="1"/>
    <col min="13063" max="13063" width="19.5703125" style="713" customWidth="1"/>
    <col min="13064" max="13064" width="12.28515625" style="713" customWidth="1"/>
    <col min="13065" max="13065" width="10.42578125" style="713" customWidth="1"/>
    <col min="13066" max="13066" width="9.140625" style="713"/>
    <col min="13067" max="13067" width="3.5703125" style="713" customWidth="1"/>
    <col min="13068" max="13068" width="16.42578125" style="713" customWidth="1"/>
    <col min="13069" max="13069" width="11.7109375" style="713" customWidth="1"/>
    <col min="13070" max="13070" width="10.140625" style="713" customWidth="1"/>
    <col min="13071" max="13071" width="15.85546875" style="713" customWidth="1"/>
    <col min="13072" max="13072" width="3.85546875" style="713" customWidth="1"/>
    <col min="13073" max="13073" width="16.42578125" style="713" customWidth="1"/>
    <col min="13074" max="13074" width="11.28515625" style="713" customWidth="1"/>
    <col min="13075" max="13075" width="10.28515625" style="713" customWidth="1"/>
    <col min="13076" max="13076" width="10" style="713" customWidth="1"/>
    <col min="13077" max="13312" width="9.140625" style="713"/>
    <col min="13313" max="13313" width="4" style="713" customWidth="1"/>
    <col min="13314" max="13314" width="15.140625" style="713" customWidth="1"/>
    <col min="13315" max="13315" width="13.85546875" style="713" customWidth="1"/>
    <col min="13316" max="13316" width="10.140625" style="713" customWidth="1"/>
    <col min="13317" max="13317" width="9.140625" style="713"/>
    <col min="13318" max="13318" width="3.42578125" style="713" customWidth="1"/>
    <col min="13319" max="13319" width="19.5703125" style="713" customWidth="1"/>
    <col min="13320" max="13320" width="12.28515625" style="713" customWidth="1"/>
    <col min="13321" max="13321" width="10.42578125" style="713" customWidth="1"/>
    <col min="13322" max="13322" width="9.140625" style="713"/>
    <col min="13323" max="13323" width="3.5703125" style="713" customWidth="1"/>
    <col min="13324" max="13324" width="16.42578125" style="713" customWidth="1"/>
    <col min="13325" max="13325" width="11.7109375" style="713" customWidth="1"/>
    <col min="13326" max="13326" width="10.140625" style="713" customWidth="1"/>
    <col min="13327" max="13327" width="15.85546875" style="713" customWidth="1"/>
    <col min="13328" max="13328" width="3.85546875" style="713" customWidth="1"/>
    <col min="13329" max="13329" width="16.42578125" style="713" customWidth="1"/>
    <col min="13330" max="13330" width="11.28515625" style="713" customWidth="1"/>
    <col min="13331" max="13331" width="10.28515625" style="713" customWidth="1"/>
    <col min="13332" max="13332" width="10" style="713" customWidth="1"/>
    <col min="13333" max="13568" width="9.140625" style="713"/>
    <col min="13569" max="13569" width="4" style="713" customWidth="1"/>
    <col min="13570" max="13570" width="15.140625" style="713" customWidth="1"/>
    <col min="13571" max="13571" width="13.85546875" style="713" customWidth="1"/>
    <col min="13572" max="13572" width="10.140625" style="713" customWidth="1"/>
    <col min="13573" max="13573" width="9.140625" style="713"/>
    <col min="13574" max="13574" width="3.42578125" style="713" customWidth="1"/>
    <col min="13575" max="13575" width="19.5703125" style="713" customWidth="1"/>
    <col min="13576" max="13576" width="12.28515625" style="713" customWidth="1"/>
    <col min="13577" max="13577" width="10.42578125" style="713" customWidth="1"/>
    <col min="13578" max="13578" width="9.140625" style="713"/>
    <col min="13579" max="13579" width="3.5703125" style="713" customWidth="1"/>
    <col min="13580" max="13580" width="16.42578125" style="713" customWidth="1"/>
    <col min="13581" max="13581" width="11.7109375" style="713" customWidth="1"/>
    <col min="13582" max="13582" width="10.140625" style="713" customWidth="1"/>
    <col min="13583" max="13583" width="15.85546875" style="713" customWidth="1"/>
    <col min="13584" max="13584" width="3.85546875" style="713" customWidth="1"/>
    <col min="13585" max="13585" width="16.42578125" style="713" customWidth="1"/>
    <col min="13586" max="13586" width="11.28515625" style="713" customWidth="1"/>
    <col min="13587" max="13587" width="10.28515625" style="713" customWidth="1"/>
    <col min="13588" max="13588" width="10" style="713" customWidth="1"/>
    <col min="13589" max="13824" width="9.140625" style="713"/>
    <col min="13825" max="13825" width="4" style="713" customWidth="1"/>
    <col min="13826" max="13826" width="15.140625" style="713" customWidth="1"/>
    <col min="13827" max="13827" width="13.85546875" style="713" customWidth="1"/>
    <col min="13828" max="13828" width="10.140625" style="713" customWidth="1"/>
    <col min="13829" max="13829" width="9.140625" style="713"/>
    <col min="13830" max="13830" width="3.42578125" style="713" customWidth="1"/>
    <col min="13831" max="13831" width="19.5703125" style="713" customWidth="1"/>
    <col min="13832" max="13832" width="12.28515625" style="713" customWidth="1"/>
    <col min="13833" max="13833" width="10.42578125" style="713" customWidth="1"/>
    <col min="13834" max="13834" width="9.140625" style="713"/>
    <col min="13835" max="13835" width="3.5703125" style="713" customWidth="1"/>
    <col min="13836" max="13836" width="16.42578125" style="713" customWidth="1"/>
    <col min="13837" max="13837" width="11.7109375" style="713" customWidth="1"/>
    <col min="13838" max="13838" width="10.140625" style="713" customWidth="1"/>
    <col min="13839" max="13839" width="15.85546875" style="713" customWidth="1"/>
    <col min="13840" max="13840" width="3.85546875" style="713" customWidth="1"/>
    <col min="13841" max="13841" width="16.42578125" style="713" customWidth="1"/>
    <col min="13842" max="13842" width="11.28515625" style="713" customWidth="1"/>
    <col min="13843" max="13843" width="10.28515625" style="713" customWidth="1"/>
    <col min="13844" max="13844" width="10" style="713" customWidth="1"/>
    <col min="13845" max="14080" width="9.140625" style="713"/>
    <col min="14081" max="14081" width="4" style="713" customWidth="1"/>
    <col min="14082" max="14082" width="15.140625" style="713" customWidth="1"/>
    <col min="14083" max="14083" width="13.85546875" style="713" customWidth="1"/>
    <col min="14084" max="14084" width="10.140625" style="713" customWidth="1"/>
    <col min="14085" max="14085" width="9.140625" style="713"/>
    <col min="14086" max="14086" width="3.42578125" style="713" customWidth="1"/>
    <col min="14087" max="14087" width="19.5703125" style="713" customWidth="1"/>
    <col min="14088" max="14088" width="12.28515625" style="713" customWidth="1"/>
    <col min="14089" max="14089" width="10.42578125" style="713" customWidth="1"/>
    <col min="14090" max="14090" width="9.140625" style="713"/>
    <col min="14091" max="14091" width="3.5703125" style="713" customWidth="1"/>
    <col min="14092" max="14092" width="16.42578125" style="713" customWidth="1"/>
    <col min="14093" max="14093" width="11.7109375" style="713" customWidth="1"/>
    <col min="14094" max="14094" width="10.140625" style="713" customWidth="1"/>
    <col min="14095" max="14095" width="15.85546875" style="713" customWidth="1"/>
    <col min="14096" max="14096" width="3.85546875" style="713" customWidth="1"/>
    <col min="14097" max="14097" width="16.42578125" style="713" customWidth="1"/>
    <col min="14098" max="14098" width="11.28515625" style="713" customWidth="1"/>
    <col min="14099" max="14099" width="10.28515625" style="713" customWidth="1"/>
    <col min="14100" max="14100" width="10" style="713" customWidth="1"/>
    <col min="14101" max="14336" width="9.140625" style="713"/>
    <col min="14337" max="14337" width="4" style="713" customWidth="1"/>
    <col min="14338" max="14338" width="15.140625" style="713" customWidth="1"/>
    <col min="14339" max="14339" width="13.85546875" style="713" customWidth="1"/>
    <col min="14340" max="14340" width="10.140625" style="713" customWidth="1"/>
    <col min="14341" max="14341" width="9.140625" style="713"/>
    <col min="14342" max="14342" width="3.42578125" style="713" customWidth="1"/>
    <col min="14343" max="14343" width="19.5703125" style="713" customWidth="1"/>
    <col min="14344" max="14344" width="12.28515625" style="713" customWidth="1"/>
    <col min="14345" max="14345" width="10.42578125" style="713" customWidth="1"/>
    <col min="14346" max="14346" width="9.140625" style="713"/>
    <col min="14347" max="14347" width="3.5703125" style="713" customWidth="1"/>
    <col min="14348" max="14348" width="16.42578125" style="713" customWidth="1"/>
    <col min="14349" max="14349" width="11.7109375" style="713" customWidth="1"/>
    <col min="14350" max="14350" width="10.140625" style="713" customWidth="1"/>
    <col min="14351" max="14351" width="15.85546875" style="713" customWidth="1"/>
    <col min="14352" max="14352" width="3.85546875" style="713" customWidth="1"/>
    <col min="14353" max="14353" width="16.42578125" style="713" customWidth="1"/>
    <col min="14354" max="14354" width="11.28515625" style="713" customWidth="1"/>
    <col min="14355" max="14355" width="10.28515625" style="713" customWidth="1"/>
    <col min="14356" max="14356" width="10" style="713" customWidth="1"/>
    <col min="14357" max="14592" width="9.140625" style="713"/>
    <col min="14593" max="14593" width="4" style="713" customWidth="1"/>
    <col min="14594" max="14594" width="15.140625" style="713" customWidth="1"/>
    <col min="14595" max="14595" width="13.85546875" style="713" customWidth="1"/>
    <col min="14596" max="14596" width="10.140625" style="713" customWidth="1"/>
    <col min="14597" max="14597" width="9.140625" style="713"/>
    <col min="14598" max="14598" width="3.42578125" style="713" customWidth="1"/>
    <col min="14599" max="14599" width="19.5703125" style="713" customWidth="1"/>
    <col min="14600" max="14600" width="12.28515625" style="713" customWidth="1"/>
    <col min="14601" max="14601" width="10.42578125" style="713" customWidth="1"/>
    <col min="14602" max="14602" width="9.140625" style="713"/>
    <col min="14603" max="14603" width="3.5703125" style="713" customWidth="1"/>
    <col min="14604" max="14604" width="16.42578125" style="713" customWidth="1"/>
    <col min="14605" max="14605" width="11.7109375" style="713" customWidth="1"/>
    <col min="14606" max="14606" width="10.140625" style="713" customWidth="1"/>
    <col min="14607" max="14607" width="15.85546875" style="713" customWidth="1"/>
    <col min="14608" max="14608" width="3.85546875" style="713" customWidth="1"/>
    <col min="14609" max="14609" width="16.42578125" style="713" customWidth="1"/>
    <col min="14610" max="14610" width="11.28515625" style="713" customWidth="1"/>
    <col min="14611" max="14611" width="10.28515625" style="713" customWidth="1"/>
    <col min="14612" max="14612" width="10" style="713" customWidth="1"/>
    <col min="14613" max="14848" width="9.140625" style="713"/>
    <col min="14849" max="14849" width="4" style="713" customWidth="1"/>
    <col min="14850" max="14850" width="15.140625" style="713" customWidth="1"/>
    <col min="14851" max="14851" width="13.85546875" style="713" customWidth="1"/>
    <col min="14852" max="14852" width="10.140625" style="713" customWidth="1"/>
    <col min="14853" max="14853" width="9.140625" style="713"/>
    <col min="14854" max="14854" width="3.42578125" style="713" customWidth="1"/>
    <col min="14855" max="14855" width="19.5703125" style="713" customWidth="1"/>
    <col min="14856" max="14856" width="12.28515625" style="713" customWidth="1"/>
    <col min="14857" max="14857" width="10.42578125" style="713" customWidth="1"/>
    <col min="14858" max="14858" width="9.140625" style="713"/>
    <col min="14859" max="14859" width="3.5703125" style="713" customWidth="1"/>
    <col min="14860" max="14860" width="16.42578125" style="713" customWidth="1"/>
    <col min="14861" max="14861" width="11.7109375" style="713" customWidth="1"/>
    <col min="14862" max="14862" width="10.140625" style="713" customWidth="1"/>
    <col min="14863" max="14863" width="15.85546875" style="713" customWidth="1"/>
    <col min="14864" max="14864" width="3.85546875" style="713" customWidth="1"/>
    <col min="14865" max="14865" width="16.42578125" style="713" customWidth="1"/>
    <col min="14866" max="14866" width="11.28515625" style="713" customWidth="1"/>
    <col min="14867" max="14867" width="10.28515625" style="713" customWidth="1"/>
    <col min="14868" max="14868" width="10" style="713" customWidth="1"/>
    <col min="14869" max="15104" width="9.140625" style="713"/>
    <col min="15105" max="15105" width="4" style="713" customWidth="1"/>
    <col min="15106" max="15106" width="15.140625" style="713" customWidth="1"/>
    <col min="15107" max="15107" width="13.85546875" style="713" customWidth="1"/>
    <col min="15108" max="15108" width="10.140625" style="713" customWidth="1"/>
    <col min="15109" max="15109" width="9.140625" style="713"/>
    <col min="15110" max="15110" width="3.42578125" style="713" customWidth="1"/>
    <col min="15111" max="15111" width="19.5703125" style="713" customWidth="1"/>
    <col min="15112" max="15112" width="12.28515625" style="713" customWidth="1"/>
    <col min="15113" max="15113" width="10.42578125" style="713" customWidth="1"/>
    <col min="15114" max="15114" width="9.140625" style="713"/>
    <col min="15115" max="15115" width="3.5703125" style="713" customWidth="1"/>
    <col min="15116" max="15116" width="16.42578125" style="713" customWidth="1"/>
    <col min="15117" max="15117" width="11.7109375" style="713" customWidth="1"/>
    <col min="15118" max="15118" width="10.140625" style="713" customWidth="1"/>
    <col min="15119" max="15119" width="15.85546875" style="713" customWidth="1"/>
    <col min="15120" max="15120" width="3.85546875" style="713" customWidth="1"/>
    <col min="15121" max="15121" width="16.42578125" style="713" customWidth="1"/>
    <col min="15122" max="15122" width="11.28515625" style="713" customWidth="1"/>
    <col min="15123" max="15123" width="10.28515625" style="713" customWidth="1"/>
    <col min="15124" max="15124" width="10" style="713" customWidth="1"/>
    <col min="15125" max="15360" width="9.140625" style="713"/>
    <col min="15361" max="15361" width="4" style="713" customWidth="1"/>
    <col min="15362" max="15362" width="15.140625" style="713" customWidth="1"/>
    <col min="15363" max="15363" width="13.85546875" style="713" customWidth="1"/>
    <col min="15364" max="15364" width="10.140625" style="713" customWidth="1"/>
    <col min="15365" max="15365" width="9.140625" style="713"/>
    <col min="15366" max="15366" width="3.42578125" style="713" customWidth="1"/>
    <col min="15367" max="15367" width="19.5703125" style="713" customWidth="1"/>
    <col min="15368" max="15368" width="12.28515625" style="713" customWidth="1"/>
    <col min="15369" max="15369" width="10.42578125" style="713" customWidth="1"/>
    <col min="15370" max="15370" width="9.140625" style="713"/>
    <col min="15371" max="15371" width="3.5703125" style="713" customWidth="1"/>
    <col min="15372" max="15372" width="16.42578125" style="713" customWidth="1"/>
    <col min="15373" max="15373" width="11.7109375" style="713" customWidth="1"/>
    <col min="15374" max="15374" width="10.140625" style="713" customWidth="1"/>
    <col min="15375" max="15375" width="15.85546875" style="713" customWidth="1"/>
    <col min="15376" max="15376" width="3.85546875" style="713" customWidth="1"/>
    <col min="15377" max="15377" width="16.42578125" style="713" customWidth="1"/>
    <col min="15378" max="15378" width="11.28515625" style="713" customWidth="1"/>
    <col min="15379" max="15379" width="10.28515625" style="713" customWidth="1"/>
    <col min="15380" max="15380" width="10" style="713" customWidth="1"/>
    <col min="15381" max="15616" width="9.140625" style="713"/>
    <col min="15617" max="15617" width="4" style="713" customWidth="1"/>
    <col min="15618" max="15618" width="15.140625" style="713" customWidth="1"/>
    <col min="15619" max="15619" width="13.85546875" style="713" customWidth="1"/>
    <col min="15620" max="15620" width="10.140625" style="713" customWidth="1"/>
    <col min="15621" max="15621" width="9.140625" style="713"/>
    <col min="15622" max="15622" width="3.42578125" style="713" customWidth="1"/>
    <col min="15623" max="15623" width="19.5703125" style="713" customWidth="1"/>
    <col min="15624" max="15624" width="12.28515625" style="713" customWidth="1"/>
    <col min="15625" max="15625" width="10.42578125" style="713" customWidth="1"/>
    <col min="15626" max="15626" width="9.140625" style="713"/>
    <col min="15627" max="15627" width="3.5703125" style="713" customWidth="1"/>
    <col min="15628" max="15628" width="16.42578125" style="713" customWidth="1"/>
    <col min="15629" max="15629" width="11.7109375" style="713" customWidth="1"/>
    <col min="15630" max="15630" width="10.140625" style="713" customWidth="1"/>
    <col min="15631" max="15631" width="15.85546875" style="713" customWidth="1"/>
    <col min="15632" max="15632" width="3.85546875" style="713" customWidth="1"/>
    <col min="15633" max="15633" width="16.42578125" style="713" customWidth="1"/>
    <col min="15634" max="15634" width="11.28515625" style="713" customWidth="1"/>
    <col min="15635" max="15635" width="10.28515625" style="713" customWidth="1"/>
    <col min="15636" max="15636" width="10" style="713" customWidth="1"/>
    <col min="15637" max="15872" width="9.140625" style="713"/>
    <col min="15873" max="15873" width="4" style="713" customWidth="1"/>
    <col min="15874" max="15874" width="15.140625" style="713" customWidth="1"/>
    <col min="15875" max="15875" width="13.85546875" style="713" customWidth="1"/>
    <col min="15876" max="15876" width="10.140625" style="713" customWidth="1"/>
    <col min="15877" max="15877" width="9.140625" style="713"/>
    <col min="15878" max="15878" width="3.42578125" style="713" customWidth="1"/>
    <col min="15879" max="15879" width="19.5703125" style="713" customWidth="1"/>
    <col min="15880" max="15880" width="12.28515625" style="713" customWidth="1"/>
    <col min="15881" max="15881" width="10.42578125" style="713" customWidth="1"/>
    <col min="15882" max="15882" width="9.140625" style="713"/>
    <col min="15883" max="15883" width="3.5703125" style="713" customWidth="1"/>
    <col min="15884" max="15884" width="16.42578125" style="713" customWidth="1"/>
    <col min="15885" max="15885" width="11.7109375" style="713" customWidth="1"/>
    <col min="15886" max="15886" width="10.140625" style="713" customWidth="1"/>
    <col min="15887" max="15887" width="15.85546875" style="713" customWidth="1"/>
    <col min="15888" max="15888" width="3.85546875" style="713" customWidth="1"/>
    <col min="15889" max="15889" width="16.42578125" style="713" customWidth="1"/>
    <col min="15890" max="15890" width="11.28515625" style="713" customWidth="1"/>
    <col min="15891" max="15891" width="10.28515625" style="713" customWidth="1"/>
    <col min="15892" max="15892" width="10" style="713" customWidth="1"/>
    <col min="15893" max="16128" width="9.140625" style="713"/>
    <col min="16129" max="16129" width="4" style="713" customWidth="1"/>
    <col min="16130" max="16130" width="15.140625" style="713" customWidth="1"/>
    <col min="16131" max="16131" width="13.85546875" style="713" customWidth="1"/>
    <col min="16132" max="16132" width="10.140625" style="713" customWidth="1"/>
    <col min="16133" max="16133" width="9.140625" style="713"/>
    <col min="16134" max="16134" width="3.42578125" style="713" customWidth="1"/>
    <col min="16135" max="16135" width="19.5703125" style="713" customWidth="1"/>
    <col min="16136" max="16136" width="12.28515625" style="713" customWidth="1"/>
    <col min="16137" max="16137" width="10.42578125" style="713" customWidth="1"/>
    <col min="16138" max="16138" width="9.140625" style="713"/>
    <col min="16139" max="16139" width="3.5703125" style="713" customWidth="1"/>
    <col min="16140" max="16140" width="16.42578125" style="713" customWidth="1"/>
    <col min="16141" max="16141" width="11.7109375" style="713" customWidth="1"/>
    <col min="16142" max="16142" width="10.140625" style="713" customWidth="1"/>
    <col min="16143" max="16143" width="15.85546875" style="713" customWidth="1"/>
    <col min="16144" max="16144" width="3.85546875" style="713" customWidth="1"/>
    <col min="16145" max="16145" width="16.42578125" style="713" customWidth="1"/>
    <col min="16146" max="16146" width="11.28515625" style="713" customWidth="1"/>
    <col min="16147" max="16147" width="10.28515625" style="713" customWidth="1"/>
    <col min="16148" max="16148" width="10" style="713" customWidth="1"/>
    <col min="16149" max="16384" width="9.140625" style="713"/>
  </cols>
  <sheetData>
    <row r="1" spans="2:28" ht="18.75">
      <c r="B1" s="617" t="s">
        <v>307</v>
      </c>
    </row>
    <row r="2" spans="2:28" ht="18" customHeight="1">
      <c r="B2" s="1198" t="s">
        <v>380</v>
      </c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1198"/>
      <c r="AA2" s="1198"/>
      <c r="AB2" s="1198"/>
    </row>
    <row r="3" spans="2:28" ht="18" customHeight="1">
      <c r="B3" s="1201" t="s">
        <v>373</v>
      </c>
      <c r="C3" s="1201"/>
      <c r="D3" s="1201"/>
      <c r="E3" s="1201"/>
      <c r="F3" s="1201"/>
      <c r="G3" s="1201"/>
      <c r="H3" s="1201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7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2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943" t="s">
        <v>213</v>
      </c>
      <c r="C8" s="633">
        <v>15613.591</v>
      </c>
      <c r="D8" s="633">
        <v>40512</v>
      </c>
      <c r="E8" s="804">
        <v>2.1771224920743637</v>
      </c>
      <c r="F8" s="944"/>
      <c r="G8" s="943" t="s">
        <v>213</v>
      </c>
      <c r="H8" s="633">
        <v>6435.1009999999997</v>
      </c>
      <c r="I8" s="633">
        <v>26888</v>
      </c>
      <c r="J8" s="804">
        <v>3.1789328240533989</v>
      </c>
      <c r="K8" s="714"/>
      <c r="L8" s="820" t="s">
        <v>194</v>
      </c>
      <c r="M8" s="633">
        <v>6328.9170000000004</v>
      </c>
      <c r="N8" s="633">
        <v>2380.5050000000001</v>
      </c>
      <c r="O8" s="804">
        <v>2.658644699339006</v>
      </c>
      <c r="P8" s="714"/>
      <c r="Q8" s="820" t="s">
        <v>311</v>
      </c>
      <c r="R8" s="633">
        <v>5618.6729999999998</v>
      </c>
      <c r="S8" s="633">
        <v>1094.8140000000001</v>
      </c>
      <c r="T8" s="804">
        <v>5.1320799697482853</v>
      </c>
    </row>
    <row r="9" spans="2:28" ht="15.75">
      <c r="B9" s="636" t="s">
        <v>209</v>
      </c>
      <c r="C9" s="637">
        <v>12882.904</v>
      </c>
      <c r="D9" s="637">
        <v>23082</v>
      </c>
      <c r="E9" s="696">
        <v>2.1432075220273901</v>
      </c>
      <c r="F9" s="945"/>
      <c r="G9" s="638" t="s">
        <v>311</v>
      </c>
      <c r="H9" s="637">
        <v>1999.423</v>
      </c>
      <c r="I9" s="639">
        <v>9446</v>
      </c>
      <c r="J9" s="697">
        <v>3.2422322075757157</v>
      </c>
      <c r="K9" s="714"/>
      <c r="L9" s="636" t="s">
        <v>199</v>
      </c>
      <c r="M9" s="637">
        <v>4703.7830000000004</v>
      </c>
      <c r="N9" s="637">
        <v>1339.511</v>
      </c>
      <c r="O9" s="696">
        <v>3.5115672808957901</v>
      </c>
      <c r="P9" s="714"/>
      <c r="Q9" s="636" t="s">
        <v>199</v>
      </c>
      <c r="R9" s="637">
        <v>2731.915</v>
      </c>
      <c r="S9" s="637">
        <v>794.32</v>
      </c>
      <c r="T9" s="696">
        <v>3.4393128713868464</v>
      </c>
    </row>
    <row r="10" spans="2:28" ht="16.5" thickBot="1">
      <c r="B10" s="638" t="s">
        <v>311</v>
      </c>
      <c r="C10" s="637">
        <v>12544.188</v>
      </c>
      <c r="D10" s="637">
        <v>25699</v>
      </c>
      <c r="E10" s="696">
        <v>3.0058248965505179</v>
      </c>
      <c r="F10" s="944"/>
      <c r="G10" s="638" t="s">
        <v>217</v>
      </c>
      <c r="H10" s="637">
        <v>1095.377</v>
      </c>
      <c r="I10" s="639">
        <v>6403</v>
      </c>
      <c r="J10" s="697">
        <v>2.8868024973447923</v>
      </c>
      <c r="K10" s="714"/>
      <c r="L10" s="636" t="s">
        <v>197</v>
      </c>
      <c r="M10" s="637">
        <v>4240.2129999999997</v>
      </c>
      <c r="N10" s="637">
        <v>951.995</v>
      </c>
      <c r="O10" s="696">
        <v>4.4540286451084299</v>
      </c>
      <c r="P10" s="714"/>
      <c r="Q10" s="636" t="s">
        <v>197</v>
      </c>
      <c r="R10" s="637">
        <v>2154.5740000000001</v>
      </c>
      <c r="S10" s="637">
        <v>575.76599999999996</v>
      </c>
      <c r="T10" s="696">
        <v>3.7421000892723786</v>
      </c>
    </row>
    <row r="11" spans="2:28" ht="16.5" thickBot="1">
      <c r="B11" s="638" t="s">
        <v>217</v>
      </c>
      <c r="C11" s="637">
        <v>6786.6390000000001</v>
      </c>
      <c r="D11" s="637">
        <v>15252</v>
      </c>
      <c r="E11" s="696">
        <v>2.0858963530678785</v>
      </c>
      <c r="F11" s="945"/>
      <c r="G11" s="1035" t="s">
        <v>331</v>
      </c>
      <c r="H11" s="641">
        <v>9881.7939999999999</v>
      </c>
      <c r="I11" s="641">
        <v>44794</v>
      </c>
      <c r="J11" s="803">
        <v>3.139581151699387</v>
      </c>
      <c r="K11" s="714"/>
      <c r="L11" s="636" t="s">
        <v>203</v>
      </c>
      <c r="M11" s="637">
        <v>4196.3649999999998</v>
      </c>
      <c r="N11" s="637">
        <v>1396.741</v>
      </c>
      <c r="O11" s="696">
        <v>3.0043973793280214</v>
      </c>
      <c r="P11" s="714"/>
      <c r="Q11" s="636" t="s">
        <v>215</v>
      </c>
      <c r="R11" s="637">
        <v>1076.338</v>
      </c>
      <c r="S11" s="637">
        <v>216.535</v>
      </c>
      <c r="T11" s="696">
        <v>4.970734523287228</v>
      </c>
    </row>
    <row r="12" spans="2:28" ht="15.75">
      <c r="B12" s="638" t="s">
        <v>197</v>
      </c>
      <c r="C12" s="637">
        <v>6222.5739999999996</v>
      </c>
      <c r="D12" s="639">
        <v>8005</v>
      </c>
      <c r="E12" s="697">
        <v>2.5490025315626048</v>
      </c>
      <c r="F12" s="945"/>
      <c r="G12" s="127"/>
      <c r="H12" s="127"/>
      <c r="I12" s="127"/>
      <c r="J12" s="127"/>
      <c r="K12" s="714"/>
      <c r="L12" s="636" t="s">
        <v>216</v>
      </c>
      <c r="M12" s="637">
        <v>3384.625</v>
      </c>
      <c r="N12" s="637">
        <v>1274.4570000000001</v>
      </c>
      <c r="O12" s="696">
        <v>2.6557388754583324</v>
      </c>
      <c r="P12" s="714"/>
      <c r="Q12" s="636" t="s">
        <v>208</v>
      </c>
      <c r="R12" s="637">
        <v>1033.2139999999999</v>
      </c>
      <c r="S12" s="637">
        <v>367.01600000000002</v>
      </c>
      <c r="T12" s="696">
        <v>2.8151742703315383</v>
      </c>
    </row>
    <row r="13" spans="2:28" ht="15.75">
      <c r="B13" s="636" t="s">
        <v>214</v>
      </c>
      <c r="C13" s="637">
        <v>4348.4470000000001</v>
      </c>
      <c r="D13" s="637">
        <v>7045</v>
      </c>
      <c r="E13" s="696">
        <v>2.0719104881830335</v>
      </c>
      <c r="F13" s="945"/>
      <c r="G13" s="127"/>
      <c r="H13" s="127"/>
      <c r="I13" s="127"/>
      <c r="J13" s="127"/>
      <c r="K13" s="714"/>
      <c r="L13" s="636" t="s">
        <v>311</v>
      </c>
      <c r="M13" s="637">
        <v>2967.4140000000002</v>
      </c>
      <c r="N13" s="637">
        <v>496.04</v>
      </c>
      <c r="O13" s="696">
        <v>5.982207080074188</v>
      </c>
      <c r="P13" s="714"/>
      <c r="Q13" s="636" t="s">
        <v>194</v>
      </c>
      <c r="R13" s="637">
        <v>949.08199999999999</v>
      </c>
      <c r="S13" s="637">
        <v>271.47500000000002</v>
      </c>
      <c r="T13" s="696">
        <v>3.4960198913343765</v>
      </c>
    </row>
    <row r="14" spans="2:28" ht="15.75">
      <c r="B14" s="638" t="s">
        <v>208</v>
      </c>
      <c r="C14" s="637">
        <v>3583.221</v>
      </c>
      <c r="D14" s="639">
        <v>2507</v>
      </c>
      <c r="E14" s="697">
        <v>2.7842844876820689</v>
      </c>
      <c r="F14" s="945"/>
      <c r="G14" s="127"/>
      <c r="H14" s="127"/>
      <c r="I14" s="127"/>
      <c r="J14" s="127"/>
      <c r="K14" s="714"/>
      <c r="L14" s="636" t="s">
        <v>207</v>
      </c>
      <c r="M14" s="637">
        <v>2510.14</v>
      </c>
      <c r="N14" s="637">
        <v>936.096</v>
      </c>
      <c r="O14" s="696">
        <v>2.6814984787885003</v>
      </c>
      <c r="P14" s="714"/>
      <c r="Q14" s="636" t="s">
        <v>202</v>
      </c>
      <c r="R14" s="637">
        <v>256.18700000000001</v>
      </c>
      <c r="S14" s="637">
        <v>93.388000000000005</v>
      </c>
      <c r="T14" s="696">
        <v>2.7432539512571208</v>
      </c>
    </row>
    <row r="15" spans="2:28" ht="15.75">
      <c r="B15" s="638" t="s">
        <v>199</v>
      </c>
      <c r="C15" s="637">
        <v>3035.1909999999998</v>
      </c>
      <c r="D15" s="639">
        <v>2878</v>
      </c>
      <c r="E15" s="697">
        <v>1.9106820233447357</v>
      </c>
      <c r="F15" s="945"/>
      <c r="K15" s="714"/>
      <c r="L15" s="636" t="s">
        <v>215</v>
      </c>
      <c r="M15" s="637">
        <v>2319.2570000000001</v>
      </c>
      <c r="N15" s="637">
        <v>541.33699999999999</v>
      </c>
      <c r="O15" s="696">
        <v>4.2843127294088523</v>
      </c>
      <c r="P15" s="714"/>
      <c r="Q15" s="636" t="s">
        <v>196</v>
      </c>
      <c r="R15" s="637">
        <v>231.87799999999999</v>
      </c>
      <c r="S15" s="637">
        <v>64.171000000000006</v>
      </c>
      <c r="T15" s="696">
        <v>3.6134390924249264</v>
      </c>
    </row>
    <row r="16" spans="2:28" ht="16.5" thickBot="1">
      <c r="B16" s="636" t="s">
        <v>194</v>
      </c>
      <c r="C16" s="637">
        <v>1948.232</v>
      </c>
      <c r="D16" s="637">
        <v>8212</v>
      </c>
      <c r="E16" s="696">
        <v>3.1087750204248366</v>
      </c>
      <c r="F16" s="945"/>
      <c r="K16" s="714"/>
      <c r="L16" s="636" t="s">
        <v>217</v>
      </c>
      <c r="M16" s="637">
        <v>2221.703</v>
      </c>
      <c r="N16" s="637">
        <v>1035.336</v>
      </c>
      <c r="O16" s="696">
        <v>2.1458763145490933</v>
      </c>
      <c r="P16" s="714"/>
      <c r="Q16" s="636" t="s">
        <v>381</v>
      </c>
      <c r="R16" s="637">
        <v>219.89099999999999</v>
      </c>
      <c r="S16" s="637">
        <v>28.373000000000001</v>
      </c>
      <c r="T16" s="696">
        <v>7.75000881119374</v>
      </c>
    </row>
    <row r="17" spans="2:21" ht="16.5" thickBot="1">
      <c r="B17" s="638" t="s">
        <v>207</v>
      </c>
      <c r="C17" s="637">
        <v>1890.5029999999999</v>
      </c>
      <c r="D17" s="637">
        <v>2023</v>
      </c>
      <c r="E17" s="696">
        <v>1.6696293967352858</v>
      </c>
      <c r="F17" s="944"/>
      <c r="K17" s="714"/>
      <c r="L17" s="1035" t="s">
        <v>331</v>
      </c>
      <c r="M17" s="641">
        <v>35736.870999999999</v>
      </c>
      <c r="N17" s="641">
        <v>11206.312</v>
      </c>
      <c r="O17" s="803">
        <v>3.1889948272009558</v>
      </c>
      <c r="P17" s="714"/>
      <c r="Q17" s="636" t="s">
        <v>203</v>
      </c>
      <c r="R17" s="637">
        <v>166.35400000000001</v>
      </c>
      <c r="S17" s="637">
        <v>38.682000000000002</v>
      </c>
      <c r="T17" s="696">
        <v>4.3005532288919914</v>
      </c>
      <c r="U17" s="127"/>
    </row>
    <row r="18" spans="2:21" ht="16.5" thickBot="1">
      <c r="B18" s="1035" t="s">
        <v>331</v>
      </c>
      <c r="C18" s="641">
        <v>69897.335000000006</v>
      </c>
      <c r="D18" s="641">
        <v>136886</v>
      </c>
      <c r="E18" s="803">
        <v>2.2935613537436796</v>
      </c>
      <c r="F18" s="946"/>
      <c r="K18" s="714"/>
      <c r="L18" s="127"/>
      <c r="M18" s="127"/>
      <c r="N18" s="127"/>
      <c r="O18" s="127"/>
      <c r="P18" s="714"/>
      <c r="Q18" s="636" t="s">
        <v>212</v>
      </c>
      <c r="R18" s="637">
        <v>141.95500000000001</v>
      </c>
      <c r="S18" s="637">
        <v>49.841000000000001</v>
      </c>
      <c r="T18" s="696">
        <v>2.8481571397042598</v>
      </c>
      <c r="U18" s="127"/>
    </row>
    <row r="19" spans="2:21" ht="16.5" thickBot="1">
      <c r="B19" s="127"/>
      <c r="C19" s="127"/>
      <c r="D19" s="127"/>
      <c r="E19" s="127"/>
      <c r="F19" s="947"/>
      <c r="K19" s="714"/>
      <c r="P19" s="714"/>
      <c r="Q19" s="1105" t="s">
        <v>331</v>
      </c>
      <c r="R19" s="1106">
        <v>14920.11</v>
      </c>
      <c r="S19" s="1106">
        <v>3730.8150000000001</v>
      </c>
      <c r="T19" s="1107">
        <v>3.9991556804612398</v>
      </c>
      <c r="U19" s="127"/>
    </row>
    <row r="20" spans="2:21" ht="15" customHeight="1">
      <c r="B20" s="127"/>
      <c r="C20" s="127"/>
      <c r="D20" s="127"/>
      <c r="E20" s="127"/>
      <c r="F20" s="947"/>
      <c r="K20" s="714"/>
      <c r="L20" s="127"/>
      <c r="M20" s="127"/>
      <c r="N20" s="127"/>
      <c r="O20" s="127"/>
      <c r="P20" s="714"/>
      <c r="Q20" s="127"/>
      <c r="R20" s="127"/>
      <c r="S20" s="127"/>
      <c r="T20" s="127"/>
      <c r="U20" s="127"/>
    </row>
    <row r="21" spans="2:21">
      <c r="B21" s="127"/>
      <c r="C21" s="127"/>
      <c r="D21" s="127"/>
      <c r="E21" s="127"/>
      <c r="F21" s="948"/>
      <c r="K21" s="714"/>
      <c r="L21" s="127"/>
      <c r="M21" s="127"/>
      <c r="N21" s="127"/>
      <c r="O21" s="127"/>
      <c r="Q21" s="127"/>
      <c r="R21" s="127"/>
      <c r="S21" s="127"/>
      <c r="T21" s="127"/>
      <c r="U21" s="127"/>
    </row>
    <row r="22" spans="2:21">
      <c r="B22" s="127"/>
      <c r="C22" s="127"/>
      <c r="D22" s="127"/>
      <c r="E22" s="127"/>
      <c r="F22" s="714"/>
      <c r="L22" s="127"/>
      <c r="M22" s="127"/>
      <c r="N22" s="127"/>
      <c r="O22" s="127"/>
      <c r="Q22" s="127"/>
      <c r="R22" s="127"/>
      <c r="S22" s="127"/>
      <c r="T22" s="127"/>
      <c r="U22" s="127"/>
    </row>
    <row r="23" spans="2:21">
      <c r="L23" s="127"/>
      <c r="M23" s="127"/>
      <c r="N23" s="127"/>
      <c r="O23" s="127"/>
      <c r="Q23" s="127"/>
      <c r="R23" s="127"/>
      <c r="S23" s="127"/>
      <c r="T23" s="127"/>
      <c r="U23" s="127"/>
    </row>
    <row r="24" spans="2:21">
      <c r="B24" s="127"/>
      <c r="C24" s="127"/>
      <c r="D24" s="127"/>
      <c r="E24" s="127"/>
      <c r="F24" s="127"/>
      <c r="G24" s="127"/>
      <c r="H24" s="127"/>
      <c r="I24" s="127"/>
      <c r="J24" s="127"/>
      <c r="L24" s="127"/>
      <c r="M24" s="127"/>
      <c r="N24" s="127"/>
      <c r="O24" s="127"/>
      <c r="Q24" s="127"/>
      <c r="R24" s="127"/>
      <c r="S24" s="127"/>
      <c r="T24" s="127"/>
      <c r="U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463" zoomScale="80" zoomScaleNormal="80" workbookViewId="0">
      <selection activeCell="S495" sqref="S495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03" t="s">
        <v>261</v>
      </c>
      <c r="C5" s="1203"/>
      <c r="D5" s="1203"/>
      <c r="E5" s="1203"/>
      <c r="F5" s="1203"/>
      <c r="G5" s="1203"/>
      <c r="H5" s="1203"/>
      <c r="I5" s="1203"/>
      <c r="J5" s="1203"/>
      <c r="K5" s="1203"/>
      <c r="L5" s="1203"/>
    </row>
    <row r="6" spans="2:13" ht="18">
      <c r="B6" s="722"/>
      <c r="C6" s="722"/>
      <c r="D6" s="722"/>
      <c r="E6" s="722"/>
      <c r="F6" s="466" t="s">
        <v>262</v>
      </c>
      <c r="G6" s="722"/>
      <c r="H6" s="722"/>
      <c r="I6" s="722"/>
      <c r="J6" s="722"/>
      <c r="K6" s="722"/>
      <c r="L6" s="722"/>
    </row>
    <row r="7" spans="2:13" s="467" customFormat="1" ht="15">
      <c r="B7" s="1204" t="s">
        <v>263</v>
      </c>
      <c r="C7" s="1206" t="s">
        <v>22</v>
      </c>
      <c r="D7" s="1206" t="s">
        <v>264</v>
      </c>
      <c r="E7" s="1208" t="s">
        <v>265</v>
      </c>
      <c r="F7" s="1209"/>
      <c r="G7" s="1210"/>
      <c r="H7" s="1211" t="s">
        <v>266</v>
      </c>
      <c r="I7" s="1213" t="s">
        <v>267</v>
      </c>
      <c r="J7" s="1214"/>
      <c r="K7" s="1214"/>
      <c r="L7" s="1204"/>
    </row>
    <row r="8" spans="2:13">
      <c r="B8" s="1205"/>
      <c r="C8" s="1207"/>
      <c r="D8" s="1207"/>
      <c r="E8" s="1215" t="s">
        <v>268</v>
      </c>
      <c r="F8" s="1206" t="s">
        <v>269</v>
      </c>
      <c r="G8" s="1206" t="s">
        <v>270</v>
      </c>
      <c r="H8" s="1212"/>
      <c r="I8" s="1215" t="s">
        <v>271</v>
      </c>
      <c r="J8" s="1215" t="s">
        <v>24</v>
      </c>
      <c r="K8" s="1206" t="s">
        <v>272</v>
      </c>
      <c r="L8" s="1215" t="s">
        <v>273</v>
      </c>
    </row>
    <row r="9" spans="2:13">
      <c r="B9" s="1205"/>
      <c r="C9" s="1207"/>
      <c r="D9" s="1207"/>
      <c r="E9" s="1216"/>
      <c r="F9" s="1207"/>
      <c r="G9" s="1207"/>
      <c r="H9" s="1212"/>
      <c r="I9" s="1216"/>
      <c r="J9" s="1216"/>
      <c r="K9" s="1231"/>
      <c r="L9" s="1216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2"/>
      <c r="D29" s="486"/>
      <c r="E29" s="722"/>
      <c r="F29" s="722"/>
      <c r="H29" s="722"/>
      <c r="I29" s="722"/>
      <c r="J29" s="722"/>
      <c r="K29" s="722"/>
      <c r="L29" s="722"/>
    </row>
    <row r="30" spans="2:13" s="467" customFormat="1" ht="18.75" customHeight="1">
      <c r="B30" s="722"/>
      <c r="C30" s="722"/>
      <c r="D30" s="722"/>
      <c r="E30" s="722"/>
      <c r="F30" s="466" t="s">
        <v>262</v>
      </c>
      <c r="G30" s="722"/>
      <c r="H30" s="722"/>
      <c r="I30" s="722"/>
      <c r="J30" s="722"/>
      <c r="K30" s="722"/>
      <c r="L30" s="722"/>
    </row>
    <row r="31" spans="2:13" ht="30">
      <c r="B31" s="723" t="s">
        <v>263</v>
      </c>
      <c r="C31" s="725" t="s">
        <v>22</v>
      </c>
      <c r="D31" s="725" t="s">
        <v>264</v>
      </c>
      <c r="E31" s="727" t="s">
        <v>265</v>
      </c>
      <c r="F31" s="728"/>
      <c r="G31" s="729"/>
      <c r="H31" s="730" t="s">
        <v>266</v>
      </c>
      <c r="I31" s="727" t="s">
        <v>267</v>
      </c>
      <c r="J31" s="728"/>
      <c r="K31" s="728"/>
      <c r="L31" s="728"/>
      <c r="M31" s="472"/>
    </row>
    <row r="32" spans="2:13" ht="15">
      <c r="B32" s="724"/>
      <c r="C32" s="726"/>
      <c r="D32" s="726"/>
      <c r="E32" s="733" t="s">
        <v>268</v>
      </c>
      <c r="F32" s="725" t="s">
        <v>269</v>
      </c>
      <c r="G32" s="725" t="s">
        <v>270</v>
      </c>
      <c r="H32" s="731"/>
      <c r="I32" s="733" t="s">
        <v>271</v>
      </c>
      <c r="J32" s="733" t="s">
        <v>24</v>
      </c>
      <c r="K32" s="725" t="s">
        <v>272</v>
      </c>
      <c r="L32" s="732" t="s">
        <v>273</v>
      </c>
      <c r="M32" s="472"/>
    </row>
    <row r="33" spans="2:13" ht="15">
      <c r="B33" s="724"/>
      <c r="C33" s="726"/>
      <c r="D33" s="726"/>
      <c r="E33" s="734"/>
      <c r="F33" s="726"/>
      <c r="G33" s="726"/>
      <c r="H33" s="731"/>
      <c r="I33" s="734"/>
      <c r="J33" s="734"/>
      <c r="K33" s="735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1"/>
      <c r="E36" s="721"/>
      <c r="G36" s="721" t="s">
        <v>274</v>
      </c>
      <c r="H36" s="721"/>
      <c r="I36" s="721"/>
      <c r="J36" s="721"/>
      <c r="K36" s="721"/>
      <c r="L36" s="721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2"/>
      <c r="D53" s="486"/>
      <c r="E53" s="722"/>
      <c r="F53" s="722"/>
      <c r="H53" s="722"/>
      <c r="I53" s="722"/>
      <c r="J53" s="722"/>
      <c r="K53" s="722"/>
      <c r="L53" s="722"/>
    </row>
    <row r="54" spans="2:13" ht="18">
      <c r="B54" s="722"/>
      <c r="C54" s="722"/>
      <c r="D54" s="722"/>
      <c r="E54" s="722"/>
      <c r="F54" s="466" t="s">
        <v>262</v>
      </c>
      <c r="G54" s="722"/>
      <c r="H54" s="722"/>
      <c r="I54" s="722"/>
      <c r="J54" s="722"/>
      <c r="K54" s="722"/>
      <c r="L54" s="722"/>
    </row>
    <row r="55" spans="2:13" ht="30">
      <c r="B55" s="723" t="s">
        <v>263</v>
      </c>
      <c r="C55" s="725" t="s">
        <v>22</v>
      </c>
      <c r="D55" s="725" t="s">
        <v>264</v>
      </c>
      <c r="E55" s="727" t="s">
        <v>265</v>
      </c>
      <c r="F55" s="728"/>
      <c r="G55" s="729"/>
      <c r="H55" s="730" t="s">
        <v>266</v>
      </c>
      <c r="I55" s="727" t="s">
        <v>267</v>
      </c>
      <c r="J55" s="728"/>
      <c r="K55" s="728"/>
      <c r="L55" s="728"/>
      <c r="M55" s="472"/>
    </row>
    <row r="56" spans="2:13" ht="15" customHeight="1">
      <c r="B56" s="724"/>
      <c r="C56" s="726"/>
      <c r="D56" s="726"/>
      <c r="E56" s="733" t="s">
        <v>268</v>
      </c>
      <c r="F56" s="725" t="s">
        <v>269</v>
      </c>
      <c r="G56" s="725" t="s">
        <v>270</v>
      </c>
      <c r="H56" s="731"/>
      <c r="I56" s="733" t="s">
        <v>271</v>
      </c>
      <c r="J56" s="733" t="s">
        <v>24</v>
      </c>
      <c r="K56" s="725" t="s">
        <v>272</v>
      </c>
      <c r="L56" s="732" t="s">
        <v>273</v>
      </c>
      <c r="M56" s="472"/>
    </row>
    <row r="57" spans="2:13" ht="15">
      <c r="B57" s="724"/>
      <c r="C57" s="726"/>
      <c r="D57" s="726"/>
      <c r="E57" s="734"/>
      <c r="F57" s="726"/>
      <c r="G57" s="726"/>
      <c r="H57" s="731"/>
      <c r="I57" s="734"/>
      <c r="J57" s="734"/>
      <c r="K57" s="735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1"/>
      <c r="E60" s="721"/>
      <c r="G60" s="721" t="s">
        <v>274</v>
      </c>
      <c r="H60" s="721"/>
      <c r="I60" s="721"/>
      <c r="J60" s="721"/>
      <c r="K60" s="721"/>
      <c r="L60" s="721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2"/>
      <c r="D78" s="486"/>
      <c r="E78" s="722"/>
      <c r="F78" s="722"/>
      <c r="H78" s="722"/>
      <c r="I78" s="722"/>
      <c r="J78" s="722"/>
      <c r="K78" s="722"/>
      <c r="L78" s="722"/>
    </row>
    <row r="79" spans="2:13" ht="18">
      <c r="B79" s="722"/>
      <c r="C79" s="722"/>
      <c r="D79" s="722"/>
      <c r="E79" s="722"/>
      <c r="F79" s="466" t="s">
        <v>262</v>
      </c>
      <c r="G79" s="722"/>
      <c r="H79" s="722"/>
      <c r="I79" s="722"/>
      <c r="J79" s="722"/>
      <c r="K79" s="722"/>
      <c r="L79" s="722"/>
    </row>
    <row r="80" spans="2:13" ht="30">
      <c r="B80" s="723" t="s">
        <v>263</v>
      </c>
      <c r="C80" s="725" t="s">
        <v>22</v>
      </c>
      <c r="D80" s="725" t="s">
        <v>264</v>
      </c>
      <c r="E80" s="727" t="s">
        <v>265</v>
      </c>
      <c r="F80" s="728"/>
      <c r="G80" s="729"/>
      <c r="H80" s="730" t="s">
        <v>266</v>
      </c>
      <c r="I80" s="727" t="s">
        <v>267</v>
      </c>
      <c r="J80" s="728"/>
      <c r="K80" s="728"/>
      <c r="L80" s="728"/>
      <c r="M80" s="472"/>
    </row>
    <row r="81" spans="2:13" ht="15">
      <c r="B81" s="724"/>
      <c r="C81" s="726"/>
      <c r="D81" s="726"/>
      <c r="E81" s="733" t="s">
        <v>268</v>
      </c>
      <c r="F81" s="725" t="s">
        <v>269</v>
      </c>
      <c r="G81" s="725" t="s">
        <v>270</v>
      </c>
      <c r="H81" s="731"/>
      <c r="I81" s="733" t="s">
        <v>271</v>
      </c>
      <c r="J81" s="733" t="s">
        <v>24</v>
      </c>
      <c r="K81" s="725" t="s">
        <v>272</v>
      </c>
      <c r="L81" s="732" t="s">
        <v>273</v>
      </c>
      <c r="M81" s="472"/>
    </row>
    <row r="82" spans="2:13" ht="15">
      <c r="B82" s="724"/>
      <c r="C82" s="726"/>
      <c r="D82" s="726"/>
      <c r="E82" s="734"/>
      <c r="F82" s="726"/>
      <c r="G82" s="726"/>
      <c r="H82" s="731"/>
      <c r="I82" s="734"/>
      <c r="J82" s="734"/>
      <c r="K82" s="735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1"/>
      <c r="E85" s="721"/>
      <c r="G85" s="721" t="s">
        <v>274</v>
      </c>
      <c r="H85" s="721"/>
      <c r="I85" s="721"/>
      <c r="J85" s="721"/>
      <c r="K85" s="721"/>
      <c r="L85" s="721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2"/>
      <c r="D103" s="486"/>
      <c r="E103" s="722"/>
      <c r="F103" s="722"/>
      <c r="H103" s="722"/>
      <c r="I103" s="722"/>
      <c r="J103" s="722"/>
      <c r="K103" s="722"/>
      <c r="L103" s="722"/>
    </row>
    <row r="104" spans="2:15" ht="18">
      <c r="B104" s="722"/>
      <c r="C104" s="722"/>
      <c r="D104" s="722"/>
      <c r="E104" s="722"/>
      <c r="F104" s="466" t="s">
        <v>262</v>
      </c>
      <c r="G104" s="722"/>
      <c r="H104" s="722"/>
      <c r="I104" s="722"/>
      <c r="J104" s="722"/>
      <c r="K104" s="722"/>
      <c r="L104" s="722"/>
    </row>
    <row r="105" spans="2:15" ht="30">
      <c r="B105" s="723" t="s">
        <v>263</v>
      </c>
      <c r="C105" s="725" t="s">
        <v>22</v>
      </c>
      <c r="D105" s="725" t="s">
        <v>264</v>
      </c>
      <c r="E105" s="727" t="s">
        <v>265</v>
      </c>
      <c r="F105" s="728"/>
      <c r="G105" s="729"/>
      <c r="H105" s="730" t="s">
        <v>266</v>
      </c>
      <c r="I105" s="727" t="s">
        <v>267</v>
      </c>
      <c r="J105" s="728"/>
      <c r="K105" s="728"/>
      <c r="L105" s="728"/>
      <c r="N105" s="1202"/>
      <c r="O105" s="1202"/>
    </row>
    <row r="106" spans="2:15" ht="15">
      <c r="B106" s="724"/>
      <c r="C106" s="726"/>
      <c r="D106" s="726"/>
      <c r="E106" s="733" t="s">
        <v>268</v>
      </c>
      <c r="F106" s="725" t="s">
        <v>269</v>
      </c>
      <c r="G106" s="725" t="s">
        <v>270</v>
      </c>
      <c r="H106" s="731"/>
      <c r="I106" s="733" t="s">
        <v>271</v>
      </c>
      <c r="J106" s="733" t="s">
        <v>24</v>
      </c>
      <c r="K106" s="725" t="s">
        <v>272</v>
      </c>
      <c r="L106" s="732" t="s">
        <v>273</v>
      </c>
    </row>
    <row r="107" spans="2:15" ht="15">
      <c r="B107" s="724"/>
      <c r="C107" s="726"/>
      <c r="D107" s="726"/>
      <c r="E107" s="734"/>
      <c r="F107" s="726"/>
      <c r="G107" s="726"/>
      <c r="H107" s="731"/>
      <c r="I107" s="734"/>
      <c r="J107" s="734"/>
      <c r="K107" s="735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1"/>
      <c r="E110" s="721"/>
      <c r="G110" s="721" t="s">
        <v>274</v>
      </c>
      <c r="H110" s="721"/>
      <c r="I110" s="721"/>
      <c r="J110" s="721"/>
      <c r="K110" s="721"/>
      <c r="L110" s="721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02"/>
      <c r="O121" s="1202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2"/>
      <c r="D128" s="486"/>
      <c r="E128" s="722"/>
      <c r="F128" s="722"/>
      <c r="H128" s="722"/>
      <c r="I128" s="722"/>
      <c r="J128" s="722"/>
      <c r="K128" s="722"/>
      <c r="L128" s="722"/>
    </row>
    <row r="129" spans="2:12" ht="18">
      <c r="B129" s="722"/>
      <c r="C129" s="722"/>
      <c r="D129" s="722"/>
      <c r="E129" s="722"/>
      <c r="F129" s="466" t="s">
        <v>262</v>
      </c>
      <c r="G129" s="722"/>
      <c r="H129" s="722"/>
      <c r="I129" s="722"/>
      <c r="J129" s="722"/>
      <c r="K129" s="722"/>
      <c r="L129" s="722"/>
    </row>
    <row r="130" spans="2:12" ht="30">
      <c r="B130" s="723" t="s">
        <v>263</v>
      </c>
      <c r="C130" s="725" t="s">
        <v>22</v>
      </c>
      <c r="D130" s="725" t="s">
        <v>264</v>
      </c>
      <c r="E130" s="727" t="s">
        <v>265</v>
      </c>
      <c r="F130" s="728"/>
      <c r="G130" s="729"/>
      <c r="H130" s="730" t="s">
        <v>266</v>
      </c>
      <c r="I130" s="727" t="s">
        <v>267</v>
      </c>
      <c r="J130" s="728"/>
      <c r="K130" s="728"/>
      <c r="L130" s="728"/>
    </row>
    <row r="131" spans="2:12" ht="15">
      <c r="B131" s="724"/>
      <c r="C131" s="726"/>
      <c r="D131" s="726"/>
      <c r="E131" s="733" t="s">
        <v>268</v>
      </c>
      <c r="F131" s="725" t="s">
        <v>269</v>
      </c>
      <c r="G131" s="725" t="s">
        <v>270</v>
      </c>
      <c r="H131" s="731"/>
      <c r="I131" s="733" t="s">
        <v>271</v>
      </c>
      <c r="J131" s="733" t="s">
        <v>24</v>
      </c>
      <c r="K131" s="725" t="s">
        <v>272</v>
      </c>
      <c r="L131" s="732" t="s">
        <v>273</v>
      </c>
    </row>
    <row r="132" spans="2:12" ht="15">
      <c r="B132" s="724"/>
      <c r="C132" s="726"/>
      <c r="D132" s="726"/>
      <c r="E132" s="734"/>
      <c r="F132" s="726"/>
      <c r="G132" s="726"/>
      <c r="H132" s="731"/>
      <c r="I132" s="734"/>
      <c r="J132" s="734"/>
      <c r="K132" s="735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1"/>
      <c r="E135" s="721"/>
      <c r="G135" s="721" t="s">
        <v>274</v>
      </c>
      <c r="H135" s="721"/>
      <c r="I135" s="721"/>
      <c r="J135" s="721"/>
      <c r="K135" s="721"/>
      <c r="L135" s="721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02"/>
      <c r="O145" s="1202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2"/>
      <c r="D154" s="722"/>
      <c r="E154" s="722"/>
      <c r="F154" s="466" t="s">
        <v>262</v>
      </c>
      <c r="G154" s="722"/>
      <c r="H154" s="722"/>
      <c r="I154" s="722"/>
      <c r="J154" s="722"/>
      <c r="K154" s="722"/>
      <c r="L154" s="514"/>
    </row>
    <row r="155" spans="2:15" ht="30">
      <c r="B155" s="515" t="s">
        <v>263</v>
      </c>
      <c r="C155" s="725" t="s">
        <v>22</v>
      </c>
      <c r="D155" s="725" t="s">
        <v>264</v>
      </c>
      <c r="E155" s="727" t="s">
        <v>265</v>
      </c>
      <c r="F155" s="728"/>
      <c r="G155" s="729"/>
      <c r="H155" s="730" t="s">
        <v>266</v>
      </c>
      <c r="I155" s="727" t="s">
        <v>267</v>
      </c>
      <c r="J155" s="728"/>
      <c r="K155" s="728"/>
      <c r="L155" s="516"/>
    </row>
    <row r="156" spans="2:15" ht="15">
      <c r="B156" s="517"/>
      <c r="C156" s="726"/>
      <c r="D156" s="726"/>
      <c r="E156" s="733" t="s">
        <v>268</v>
      </c>
      <c r="F156" s="725" t="s">
        <v>269</v>
      </c>
      <c r="G156" s="725" t="s">
        <v>270</v>
      </c>
      <c r="H156" s="731"/>
      <c r="I156" s="733" t="s">
        <v>271</v>
      </c>
      <c r="J156" s="733" t="s">
        <v>24</v>
      </c>
      <c r="K156" s="725" t="s">
        <v>272</v>
      </c>
      <c r="L156" s="518" t="s">
        <v>273</v>
      </c>
    </row>
    <row r="157" spans="2:15" ht="15">
      <c r="B157" s="517"/>
      <c r="C157" s="726"/>
      <c r="D157" s="726"/>
      <c r="E157" s="734"/>
      <c r="F157" s="726"/>
      <c r="G157" s="726"/>
      <c r="H157" s="731"/>
      <c r="I157" s="734"/>
      <c r="J157" s="734"/>
      <c r="K157" s="735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1"/>
      <c r="E160" s="721"/>
      <c r="F160" s="525"/>
      <c r="G160" s="721" t="s">
        <v>274</v>
      </c>
      <c r="H160" s="721"/>
      <c r="I160" s="721"/>
      <c r="J160" s="721"/>
      <c r="K160" s="721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02"/>
      <c r="O171" s="1202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36" t="s">
        <v>299</v>
      </c>
      <c r="D177" s="1236"/>
      <c r="E177" s="1236"/>
      <c r="F177" s="1236"/>
      <c r="G177" s="1236"/>
      <c r="H177" s="1236"/>
      <c r="I177" s="1236"/>
      <c r="J177" s="1236"/>
      <c r="K177" s="1236"/>
      <c r="L177" s="1237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17" t="s">
        <v>263</v>
      </c>
      <c r="C194" s="1219" t="s">
        <v>22</v>
      </c>
      <c r="D194" s="1219" t="s">
        <v>264</v>
      </c>
      <c r="E194" s="1221" t="s">
        <v>265</v>
      </c>
      <c r="F194" s="1222"/>
      <c r="G194" s="1223"/>
      <c r="H194" s="1224" t="s">
        <v>266</v>
      </c>
      <c r="I194" s="1226" t="s">
        <v>267</v>
      </c>
      <c r="J194" s="1227"/>
      <c r="K194" s="1227"/>
      <c r="L194" s="1228"/>
    </row>
    <row r="195" spans="2:12" ht="12.75" customHeight="1">
      <c r="B195" s="1218"/>
      <c r="C195" s="1220"/>
      <c r="D195" s="1220"/>
      <c r="E195" s="1229" t="s">
        <v>268</v>
      </c>
      <c r="F195" s="1219" t="s">
        <v>269</v>
      </c>
      <c r="G195" s="1219" t="s">
        <v>270</v>
      </c>
      <c r="H195" s="1225"/>
      <c r="I195" s="1229" t="s">
        <v>271</v>
      </c>
      <c r="J195" s="1229" t="s">
        <v>24</v>
      </c>
      <c r="K195" s="1219" t="s">
        <v>272</v>
      </c>
      <c r="L195" s="1234" t="s">
        <v>273</v>
      </c>
    </row>
    <row r="196" spans="2:12" ht="12.75" customHeight="1">
      <c r="B196" s="1218"/>
      <c r="C196" s="1220"/>
      <c r="D196" s="1220"/>
      <c r="E196" s="1230"/>
      <c r="F196" s="1220"/>
      <c r="G196" s="1220"/>
      <c r="H196" s="1225"/>
      <c r="I196" s="1232"/>
      <c r="J196" s="1232"/>
      <c r="K196" s="1233"/>
      <c r="L196" s="1235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36" t="s">
        <v>300</v>
      </c>
      <c r="D199" s="1236"/>
      <c r="E199" s="1236"/>
      <c r="F199" s="1236"/>
      <c r="G199" s="1236"/>
      <c r="H199" s="1236"/>
      <c r="I199" s="1236"/>
      <c r="J199" s="1236"/>
      <c r="K199" s="1236"/>
      <c r="L199" s="1237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2"/>
      <c r="D232" s="486"/>
      <c r="E232" s="722"/>
      <c r="F232" s="722"/>
      <c r="H232" s="722"/>
      <c r="I232" s="722"/>
      <c r="J232" s="722"/>
      <c r="K232" s="722"/>
      <c r="L232" s="722"/>
    </row>
    <row r="233" spans="2:12" ht="18">
      <c r="B233" s="722"/>
      <c r="C233" s="722"/>
      <c r="D233" s="722"/>
      <c r="E233" s="722"/>
      <c r="F233" s="466" t="s">
        <v>262</v>
      </c>
      <c r="G233" s="722"/>
      <c r="H233" s="722"/>
      <c r="I233" s="722"/>
      <c r="J233" s="722"/>
      <c r="K233" s="722"/>
      <c r="L233" s="722"/>
    </row>
    <row r="234" spans="2:12" ht="12.75">
      <c r="B234" s="1240" t="s">
        <v>263</v>
      </c>
      <c r="C234" s="1219" t="s">
        <v>22</v>
      </c>
      <c r="D234" s="1219" t="s">
        <v>264</v>
      </c>
      <c r="E234" s="1221" t="s">
        <v>265</v>
      </c>
      <c r="F234" s="1222"/>
      <c r="G234" s="1223"/>
      <c r="H234" s="1224" t="s">
        <v>266</v>
      </c>
      <c r="I234" s="1221" t="s">
        <v>267</v>
      </c>
      <c r="J234" s="1222"/>
      <c r="K234" s="1222"/>
      <c r="L234" s="1222"/>
    </row>
    <row r="235" spans="2:12">
      <c r="B235" s="1241"/>
      <c r="C235" s="1220"/>
      <c r="D235" s="1220"/>
      <c r="E235" s="1229" t="s">
        <v>268</v>
      </c>
      <c r="F235" s="1219" t="s">
        <v>269</v>
      </c>
      <c r="G235" s="1219" t="s">
        <v>270</v>
      </c>
      <c r="H235" s="1225"/>
      <c r="I235" s="1229" t="s">
        <v>271</v>
      </c>
      <c r="J235" s="1229" t="s">
        <v>24</v>
      </c>
      <c r="K235" s="1219" t="s">
        <v>272</v>
      </c>
      <c r="L235" s="1226" t="s">
        <v>273</v>
      </c>
    </row>
    <row r="236" spans="2:12">
      <c r="B236" s="1241"/>
      <c r="C236" s="1220"/>
      <c r="D236" s="1220"/>
      <c r="E236" s="1230"/>
      <c r="F236" s="1220"/>
      <c r="G236" s="1220"/>
      <c r="H236" s="1225"/>
      <c r="I236" s="1230"/>
      <c r="J236" s="1230"/>
      <c r="K236" s="1220"/>
      <c r="L236" s="1238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39" t="s">
        <v>274</v>
      </c>
      <c r="D239" s="1239"/>
      <c r="E239" s="1239"/>
      <c r="F239" s="1239"/>
      <c r="G239" s="1239"/>
      <c r="H239" s="1239"/>
      <c r="I239" s="1239"/>
      <c r="J239" s="1239"/>
      <c r="K239" s="1239"/>
      <c r="L239" s="1239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36" t="s">
        <v>299</v>
      </c>
      <c r="D256" s="1236"/>
      <c r="E256" s="1236"/>
      <c r="F256" s="1236"/>
      <c r="G256" s="1236"/>
      <c r="H256" s="1236"/>
      <c r="I256" s="1236"/>
      <c r="J256" s="1236"/>
      <c r="K256" s="1236"/>
      <c r="L256" s="1236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42" t="s">
        <v>263</v>
      </c>
      <c r="C273" s="1219" t="s">
        <v>22</v>
      </c>
      <c r="D273" s="1219" t="s">
        <v>264</v>
      </c>
      <c r="E273" s="1221" t="s">
        <v>265</v>
      </c>
      <c r="F273" s="1222"/>
      <c r="G273" s="1223"/>
      <c r="H273" s="1224" t="s">
        <v>266</v>
      </c>
      <c r="I273" s="1226" t="s">
        <v>267</v>
      </c>
      <c r="J273" s="1227"/>
      <c r="K273" s="1227"/>
      <c r="L273" s="1227"/>
    </row>
    <row r="274" spans="2:12" ht="11.25" customHeight="1">
      <c r="B274" s="1243"/>
      <c r="C274" s="1220"/>
      <c r="D274" s="1220"/>
      <c r="E274" s="1229" t="s">
        <v>268</v>
      </c>
      <c r="F274" s="1219" t="s">
        <v>269</v>
      </c>
      <c r="G274" s="1219" t="s">
        <v>270</v>
      </c>
      <c r="H274" s="1225"/>
      <c r="I274" s="1229" t="s">
        <v>271</v>
      </c>
      <c r="J274" s="1229" t="s">
        <v>24</v>
      </c>
      <c r="K274" s="1219" t="s">
        <v>272</v>
      </c>
      <c r="L274" s="1226" t="s">
        <v>273</v>
      </c>
    </row>
    <row r="275" spans="2:12" ht="11.25" customHeight="1">
      <c r="B275" s="1243"/>
      <c r="C275" s="1220"/>
      <c r="D275" s="1220"/>
      <c r="E275" s="1230"/>
      <c r="F275" s="1220"/>
      <c r="G275" s="1220"/>
      <c r="H275" s="1225"/>
      <c r="I275" s="1232"/>
      <c r="J275" s="1232"/>
      <c r="K275" s="1233"/>
      <c r="L275" s="1238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36" t="s">
        <v>300</v>
      </c>
      <c r="D278" s="1236"/>
      <c r="E278" s="1236"/>
      <c r="F278" s="1236"/>
      <c r="G278" s="1236"/>
      <c r="H278" s="1236"/>
      <c r="I278" s="1236"/>
      <c r="J278" s="1236"/>
      <c r="K278" s="1236"/>
      <c r="L278" s="1236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2"/>
      <c r="D311" s="486"/>
      <c r="E311" s="722"/>
      <c r="F311" s="722"/>
      <c r="H311" s="722"/>
      <c r="I311" s="722"/>
      <c r="J311" s="722"/>
      <c r="K311" s="722"/>
      <c r="L311" s="722"/>
    </row>
    <row r="312" spans="2:12" ht="18">
      <c r="B312" s="722"/>
      <c r="C312" s="722"/>
      <c r="D312" s="722"/>
      <c r="E312" s="722"/>
      <c r="F312" s="466" t="s">
        <v>262</v>
      </c>
      <c r="G312" s="722"/>
      <c r="H312" s="722"/>
      <c r="I312" s="722"/>
      <c r="J312" s="722"/>
      <c r="K312" s="722"/>
      <c r="L312" s="722"/>
    </row>
    <row r="313" spans="2:12" ht="12.75" customHeight="1">
      <c r="B313" s="1229" t="s">
        <v>263</v>
      </c>
      <c r="C313" s="1219" t="s">
        <v>22</v>
      </c>
      <c r="D313" s="1219" t="s">
        <v>264</v>
      </c>
      <c r="E313" s="1221" t="s">
        <v>265</v>
      </c>
      <c r="F313" s="1222"/>
      <c r="G313" s="1223"/>
      <c r="H313" s="1219" t="s">
        <v>266</v>
      </c>
      <c r="I313" s="1221" t="s">
        <v>267</v>
      </c>
      <c r="J313" s="1222"/>
      <c r="K313" s="1222"/>
      <c r="L313" s="1223"/>
    </row>
    <row r="314" spans="2:12" ht="11.25" customHeight="1">
      <c r="B314" s="1230"/>
      <c r="C314" s="1220"/>
      <c r="D314" s="1220"/>
      <c r="E314" s="1246" t="s">
        <v>304</v>
      </c>
      <c r="F314" s="1249" t="s">
        <v>305</v>
      </c>
      <c r="G314" s="1249" t="s">
        <v>306</v>
      </c>
      <c r="H314" s="1220"/>
      <c r="I314" s="1229" t="s">
        <v>271</v>
      </c>
      <c r="J314" s="1229" t="s">
        <v>24</v>
      </c>
      <c r="K314" s="1219" t="s">
        <v>272</v>
      </c>
      <c r="L314" s="1229" t="s">
        <v>273</v>
      </c>
    </row>
    <row r="315" spans="2:12" ht="11.25" customHeight="1">
      <c r="B315" s="1232"/>
      <c r="C315" s="1233"/>
      <c r="D315" s="1233"/>
      <c r="E315" s="1248"/>
      <c r="F315" s="1250"/>
      <c r="G315" s="1250"/>
      <c r="H315" s="1233"/>
      <c r="I315" s="1232"/>
      <c r="J315" s="1232"/>
      <c r="K315" s="1233"/>
      <c r="L315" s="1232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3"/>
      <c r="C317" s="473"/>
      <c r="D317" s="473"/>
      <c r="E317" s="473"/>
      <c r="F317" s="473"/>
      <c r="G317" s="473"/>
      <c r="H317" s="473"/>
      <c r="I317" s="473"/>
      <c r="J317" s="473"/>
      <c r="K317" s="473"/>
      <c r="L317" s="778"/>
    </row>
    <row r="318" spans="2:12" ht="14.25">
      <c r="B318" s="784"/>
      <c r="C318" s="1239" t="s">
        <v>274</v>
      </c>
      <c r="D318" s="1239"/>
      <c r="E318" s="1239"/>
      <c r="F318" s="1239"/>
      <c r="G318" s="1239"/>
      <c r="H318" s="1239"/>
      <c r="I318" s="1239"/>
      <c r="J318" s="1239"/>
      <c r="K318" s="1239"/>
      <c r="L318" s="1252"/>
    </row>
    <row r="319" spans="2:12" ht="12.75">
      <c r="B319" s="783"/>
      <c r="C319" s="473"/>
      <c r="D319" s="473"/>
      <c r="E319" s="473"/>
      <c r="F319" s="473"/>
      <c r="G319" s="473"/>
      <c r="H319" s="473"/>
      <c r="I319" s="473"/>
      <c r="J319" s="473"/>
      <c r="K319" s="473"/>
      <c r="L319" s="778"/>
    </row>
    <row r="320" spans="2:12" ht="15">
      <c r="B320" s="785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5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5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5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5" t="s">
        <v>279</v>
      </c>
      <c r="C324" s="528">
        <v>139590</v>
      </c>
      <c r="D324" s="779">
        <v>4908</v>
      </c>
      <c r="E324" s="587">
        <v>2031</v>
      </c>
      <c r="F324" s="588">
        <v>2587</v>
      </c>
      <c r="G324" s="588">
        <v>290</v>
      </c>
      <c r="H324" s="779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5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5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5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5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6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6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6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7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8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4"/>
      <c r="C334" s="541"/>
      <c r="D334" s="541"/>
      <c r="E334" s="541"/>
      <c r="F334" s="541"/>
      <c r="G334" s="541"/>
      <c r="H334" s="541"/>
      <c r="I334" s="541"/>
      <c r="J334" s="541"/>
      <c r="K334" s="541"/>
      <c r="L334" s="780"/>
    </row>
    <row r="335" spans="2:12" ht="12.75">
      <c r="B335" s="784"/>
      <c r="C335" s="1236" t="s">
        <v>299</v>
      </c>
      <c r="D335" s="1236"/>
      <c r="E335" s="1236"/>
      <c r="F335" s="1236"/>
      <c r="G335" s="1236"/>
      <c r="H335" s="1236"/>
      <c r="I335" s="1236"/>
      <c r="J335" s="1236"/>
      <c r="K335" s="1236"/>
      <c r="L335" s="1253"/>
    </row>
    <row r="336" spans="2:12" ht="12.75">
      <c r="B336" s="783"/>
      <c r="C336" s="541"/>
      <c r="D336" s="541"/>
      <c r="E336" s="541"/>
      <c r="F336" s="541"/>
      <c r="G336" s="541"/>
      <c r="H336" s="541"/>
      <c r="I336" s="541"/>
      <c r="J336" s="541"/>
      <c r="K336" s="541"/>
      <c r="L336" s="780"/>
    </row>
    <row r="337" spans="2:12" ht="12.75">
      <c r="B337" s="789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89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89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89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89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89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89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89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89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89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89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89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4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8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0"/>
      <c r="C351" s="546"/>
      <c r="D351" s="546"/>
      <c r="E351" s="546"/>
      <c r="F351" s="546"/>
      <c r="G351" s="546"/>
      <c r="H351" s="546"/>
      <c r="I351" s="546"/>
      <c r="J351" s="546"/>
      <c r="K351" s="546"/>
      <c r="L351" s="781"/>
    </row>
    <row r="352" spans="2:12" ht="12.75" customHeight="1">
      <c r="B352" s="1244" t="s">
        <v>263</v>
      </c>
      <c r="C352" s="1219" t="s">
        <v>22</v>
      </c>
      <c r="D352" s="1219" t="s">
        <v>264</v>
      </c>
      <c r="E352" s="1221" t="s">
        <v>265</v>
      </c>
      <c r="F352" s="1222"/>
      <c r="G352" s="1223"/>
      <c r="H352" s="1224" t="s">
        <v>266</v>
      </c>
      <c r="I352" s="1226" t="s">
        <v>267</v>
      </c>
      <c r="J352" s="1227"/>
      <c r="K352" s="1227"/>
      <c r="L352" s="1240"/>
    </row>
    <row r="353" spans="2:12" ht="11.25" customHeight="1">
      <c r="B353" s="1245"/>
      <c r="C353" s="1220"/>
      <c r="D353" s="1220"/>
      <c r="E353" s="1246" t="s">
        <v>304</v>
      </c>
      <c r="F353" s="1249" t="s">
        <v>305</v>
      </c>
      <c r="G353" s="1249" t="s">
        <v>306</v>
      </c>
      <c r="H353" s="1225"/>
      <c r="I353" s="1229" t="s">
        <v>271</v>
      </c>
      <c r="J353" s="1229" t="s">
        <v>24</v>
      </c>
      <c r="K353" s="1219" t="s">
        <v>272</v>
      </c>
      <c r="L353" s="1229" t="s">
        <v>273</v>
      </c>
    </row>
    <row r="354" spans="2:12" ht="11.25" customHeight="1">
      <c r="B354" s="1245"/>
      <c r="C354" s="1220"/>
      <c r="D354" s="1220"/>
      <c r="E354" s="1247"/>
      <c r="F354" s="1251"/>
      <c r="G354" s="1251"/>
      <c r="H354" s="1225"/>
      <c r="I354" s="1232"/>
      <c r="J354" s="1232"/>
      <c r="K354" s="1233"/>
      <c r="L354" s="1232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3"/>
      <c r="C356" s="541"/>
      <c r="D356" s="541"/>
      <c r="E356" s="541"/>
      <c r="F356" s="541"/>
      <c r="G356" s="541"/>
      <c r="H356" s="541"/>
      <c r="I356" s="541"/>
      <c r="J356" s="541"/>
      <c r="K356" s="541"/>
      <c r="L356" s="780"/>
    </row>
    <row r="357" spans="2:12" ht="12.75">
      <c r="B357" s="784"/>
      <c r="C357" s="1236" t="s">
        <v>300</v>
      </c>
      <c r="D357" s="1236"/>
      <c r="E357" s="1236"/>
      <c r="F357" s="1236"/>
      <c r="G357" s="1236"/>
      <c r="H357" s="1236"/>
      <c r="I357" s="1236"/>
      <c r="J357" s="1236"/>
      <c r="K357" s="1236"/>
      <c r="L357" s="1253"/>
    </row>
    <row r="358" spans="2:12" ht="12.75">
      <c r="B358" s="784"/>
      <c r="C358" s="551"/>
      <c r="D358" s="551"/>
      <c r="E358" s="551"/>
      <c r="F358" s="551"/>
      <c r="G358" s="551"/>
      <c r="H358" s="551"/>
      <c r="I358" s="551"/>
      <c r="J358" s="551"/>
      <c r="K358" s="551"/>
      <c r="L358" s="782"/>
    </row>
    <row r="359" spans="2:12" ht="12.75">
      <c r="B359" s="789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89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89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89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89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89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89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89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89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89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89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89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5"/>
    </row>
    <row r="371" spans="2:16" ht="12.75">
      <c r="B371" s="789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8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54" t="s">
        <v>263</v>
      </c>
      <c r="C393" s="1256" t="s">
        <v>22</v>
      </c>
      <c r="D393" s="1256" t="s">
        <v>264</v>
      </c>
      <c r="E393" s="1261" t="s">
        <v>265</v>
      </c>
      <c r="F393" s="1262"/>
      <c r="G393" s="1263"/>
      <c r="H393" s="1264" t="s">
        <v>266</v>
      </c>
      <c r="I393" s="1261" t="s">
        <v>267</v>
      </c>
      <c r="J393" s="1262"/>
      <c r="K393" s="1262"/>
      <c r="L393" s="1263"/>
    </row>
    <row r="394" spans="2:12" ht="11.25" customHeight="1">
      <c r="B394" s="1255"/>
      <c r="C394" s="1257"/>
      <c r="D394" s="1257"/>
      <c r="E394" s="1266" t="s">
        <v>304</v>
      </c>
      <c r="F394" s="1268" t="s">
        <v>305</v>
      </c>
      <c r="G394" s="1268" t="s">
        <v>306</v>
      </c>
      <c r="H394" s="1265"/>
      <c r="I394" s="1254" t="s">
        <v>271</v>
      </c>
      <c r="J394" s="1254" t="s">
        <v>24</v>
      </c>
      <c r="K394" s="1256" t="s">
        <v>272</v>
      </c>
      <c r="L394" s="1254" t="s">
        <v>273</v>
      </c>
    </row>
    <row r="395" spans="2:12" ht="11.25" customHeight="1">
      <c r="B395" s="1255"/>
      <c r="C395" s="1257"/>
      <c r="D395" s="1257"/>
      <c r="E395" s="1267"/>
      <c r="F395" s="1269"/>
      <c r="G395" s="1269"/>
      <c r="H395" s="1265"/>
      <c r="I395" s="1255"/>
      <c r="J395" s="1255"/>
      <c r="K395" s="1257"/>
      <c r="L395" s="1258"/>
    </row>
    <row r="396" spans="2:12" ht="12.75">
      <c r="B396" s="748">
        <v>0</v>
      </c>
      <c r="C396" s="747">
        <v>1</v>
      </c>
      <c r="D396" s="747">
        <v>2</v>
      </c>
      <c r="E396" s="748">
        <v>3</v>
      </c>
      <c r="F396" s="748">
        <v>4</v>
      </c>
      <c r="G396" s="747">
        <v>5</v>
      </c>
      <c r="H396" s="747">
        <v>6</v>
      </c>
      <c r="I396" s="747">
        <v>7</v>
      </c>
      <c r="J396" s="747">
        <v>8</v>
      </c>
      <c r="K396" s="749">
        <v>9</v>
      </c>
      <c r="L396" s="747">
        <v>10</v>
      </c>
    </row>
    <row r="397" spans="2:12" ht="12.75">
      <c r="B397" s="770"/>
      <c r="C397" s="750"/>
      <c r="D397" s="750"/>
      <c r="E397" s="750"/>
      <c r="F397" s="750"/>
      <c r="G397" s="750"/>
      <c r="H397" s="750"/>
      <c r="I397" s="750"/>
      <c r="J397" s="750"/>
      <c r="K397" s="750"/>
      <c r="L397" s="775"/>
    </row>
    <row r="398" spans="2:12" ht="14.25">
      <c r="B398" s="771"/>
      <c r="C398" s="1259" t="s">
        <v>274</v>
      </c>
      <c r="D398" s="1259"/>
      <c r="E398" s="1259"/>
      <c r="F398" s="1259"/>
      <c r="G398" s="1259"/>
      <c r="H398" s="1259"/>
      <c r="I398" s="1259"/>
      <c r="J398" s="1259"/>
      <c r="K398" s="1259"/>
      <c r="L398" s="1260"/>
    </row>
    <row r="399" spans="2:12" ht="12.75">
      <c r="B399" s="770"/>
      <c r="C399" s="750"/>
      <c r="D399" s="750"/>
      <c r="E399" s="750"/>
      <c r="F399" s="750"/>
      <c r="G399" s="750"/>
      <c r="H399" s="750"/>
      <c r="I399" s="750"/>
      <c r="J399" s="750"/>
      <c r="K399" s="750"/>
      <c r="L399" s="775"/>
    </row>
    <row r="400" spans="2:12" ht="12.75">
      <c r="B400" s="772" t="s">
        <v>275</v>
      </c>
      <c r="C400" s="751">
        <f>SUM(D400+H400)</f>
        <v>142019</v>
      </c>
      <c r="D400" s="751">
        <v>5112</v>
      </c>
      <c r="E400" s="751">
        <v>2410</v>
      </c>
      <c r="F400" s="751">
        <v>2274</v>
      </c>
      <c r="G400" s="751">
        <v>428</v>
      </c>
      <c r="H400" s="751">
        <v>136907</v>
      </c>
      <c r="I400" s="751">
        <v>21885</v>
      </c>
      <c r="J400" s="751">
        <v>43909</v>
      </c>
      <c r="K400" s="751">
        <v>71113</v>
      </c>
      <c r="L400" s="754">
        <v>0</v>
      </c>
    </row>
    <row r="401" spans="2:15" ht="12.75">
      <c r="B401" s="772" t="s">
        <v>276</v>
      </c>
      <c r="C401" s="751">
        <f t="shared" ref="C401:C405" si="10">SUM(D401+H401)</f>
        <v>137800</v>
      </c>
      <c r="D401" s="751">
        <v>4709</v>
      </c>
      <c r="E401" s="751">
        <v>2035</v>
      </c>
      <c r="F401" s="751">
        <v>2318</v>
      </c>
      <c r="G401" s="751">
        <v>356</v>
      </c>
      <c r="H401" s="751">
        <v>133091</v>
      </c>
      <c r="I401" s="751">
        <v>22712</v>
      </c>
      <c r="J401" s="751">
        <v>41741</v>
      </c>
      <c r="K401" s="751">
        <v>68638</v>
      </c>
      <c r="L401" s="754">
        <v>0</v>
      </c>
    </row>
    <row r="402" spans="2:15" ht="12.75">
      <c r="B402" s="772" t="s">
        <v>277</v>
      </c>
      <c r="C402" s="751">
        <f t="shared" si="10"/>
        <v>169805</v>
      </c>
      <c r="D402" s="752">
        <v>5406</v>
      </c>
      <c r="E402" s="752">
        <v>2609</v>
      </c>
      <c r="F402" s="752">
        <v>2592</v>
      </c>
      <c r="G402" s="753">
        <v>205</v>
      </c>
      <c r="H402" s="751">
        <v>164399</v>
      </c>
      <c r="I402" s="752">
        <v>28402</v>
      </c>
      <c r="J402" s="752">
        <v>50847</v>
      </c>
      <c r="K402" s="752">
        <v>85150</v>
      </c>
      <c r="L402" s="753">
        <v>0</v>
      </c>
      <c r="N402" s="751"/>
      <c r="O402" s="751"/>
    </row>
    <row r="403" spans="2:15" ht="12.75">
      <c r="B403" s="772" t="s">
        <v>278</v>
      </c>
      <c r="C403" s="751">
        <f>SUM(D403+H403)</f>
        <v>143826</v>
      </c>
      <c r="D403" s="751">
        <v>5957</v>
      </c>
      <c r="E403" s="754">
        <v>3079</v>
      </c>
      <c r="F403" s="754">
        <v>2627</v>
      </c>
      <c r="G403" s="751">
        <v>251</v>
      </c>
      <c r="H403" s="751">
        <v>137869</v>
      </c>
      <c r="I403" s="751">
        <v>21774</v>
      </c>
      <c r="J403" s="751">
        <v>43335</v>
      </c>
      <c r="K403" s="751">
        <v>72760</v>
      </c>
      <c r="L403" s="754">
        <v>0</v>
      </c>
      <c r="N403" s="751"/>
      <c r="O403" s="751"/>
    </row>
    <row r="404" spans="2:15" ht="12.75">
      <c r="B404" s="772" t="s">
        <v>279</v>
      </c>
      <c r="C404" s="751">
        <f>SUM(D404+H404)</f>
        <v>157519</v>
      </c>
      <c r="D404" s="776">
        <v>4757</v>
      </c>
      <c r="E404" s="715">
        <v>2322</v>
      </c>
      <c r="F404" s="717">
        <v>2142</v>
      </c>
      <c r="G404" s="717">
        <v>293</v>
      </c>
      <c r="H404" s="776">
        <v>152762</v>
      </c>
      <c r="I404" s="715">
        <v>24428</v>
      </c>
      <c r="J404" s="715">
        <v>42846</v>
      </c>
      <c r="K404" s="717">
        <v>85488</v>
      </c>
      <c r="L404" s="754">
        <v>0</v>
      </c>
      <c r="N404" s="805"/>
      <c r="O404" s="805"/>
    </row>
    <row r="405" spans="2:15" ht="12.75">
      <c r="B405" s="772" t="s">
        <v>280</v>
      </c>
      <c r="C405" s="751">
        <f t="shared" si="10"/>
        <v>167380</v>
      </c>
      <c r="D405" s="751">
        <v>5640</v>
      </c>
      <c r="E405" s="754">
        <v>2230</v>
      </c>
      <c r="F405" s="754">
        <v>3183</v>
      </c>
      <c r="G405" s="751">
        <v>227</v>
      </c>
      <c r="H405" s="751">
        <v>161740</v>
      </c>
      <c r="I405" s="751">
        <v>29820</v>
      </c>
      <c r="J405" s="751">
        <v>51196</v>
      </c>
      <c r="K405" s="751">
        <v>80724</v>
      </c>
      <c r="L405" s="754">
        <v>0</v>
      </c>
    </row>
    <row r="406" spans="2:15" ht="12.75">
      <c r="B406" s="772" t="s">
        <v>281</v>
      </c>
      <c r="C406" s="751">
        <f>SUM(D406+H406)</f>
        <v>171735</v>
      </c>
      <c r="D406" s="777">
        <v>5424</v>
      </c>
      <c r="E406" s="752">
        <v>2254</v>
      </c>
      <c r="F406" s="753">
        <v>2901</v>
      </c>
      <c r="G406" s="753">
        <v>269</v>
      </c>
      <c r="H406" s="751">
        <v>166311</v>
      </c>
      <c r="I406" s="752">
        <v>29103</v>
      </c>
      <c r="J406" s="752">
        <v>53333</v>
      </c>
      <c r="K406" s="752">
        <v>83875</v>
      </c>
      <c r="L406" s="753">
        <v>0</v>
      </c>
    </row>
    <row r="407" spans="2:15" ht="12.75">
      <c r="B407" s="772" t="s">
        <v>282</v>
      </c>
      <c r="C407" s="751">
        <v>169404</v>
      </c>
      <c r="D407" s="777">
        <v>5064</v>
      </c>
      <c r="E407" s="752">
        <v>2316</v>
      </c>
      <c r="F407" s="752">
        <v>2611</v>
      </c>
      <c r="G407" s="753">
        <v>137</v>
      </c>
      <c r="H407" s="751">
        <v>164340</v>
      </c>
      <c r="I407" s="752">
        <v>25228</v>
      </c>
      <c r="J407" s="752">
        <v>52498</v>
      </c>
      <c r="K407" s="752">
        <v>86614</v>
      </c>
      <c r="L407" s="753">
        <v>0</v>
      </c>
    </row>
    <row r="408" spans="2:15" ht="12.75">
      <c r="B408" s="772" t="s">
        <v>283</v>
      </c>
      <c r="C408" s="751">
        <v>172982</v>
      </c>
      <c r="D408" s="751">
        <v>6274</v>
      </c>
      <c r="E408" s="754">
        <v>2518</v>
      </c>
      <c r="F408" s="754">
        <v>3121</v>
      </c>
      <c r="G408" s="751">
        <v>635</v>
      </c>
      <c r="H408" s="751">
        <v>166708</v>
      </c>
      <c r="I408" s="751">
        <v>26444</v>
      </c>
      <c r="J408" s="751">
        <v>56017</v>
      </c>
      <c r="K408" s="751">
        <v>84247</v>
      </c>
      <c r="L408" s="754">
        <v>0</v>
      </c>
    </row>
    <row r="409" spans="2:15" ht="12.75">
      <c r="B409" s="772" t="s">
        <v>284</v>
      </c>
      <c r="C409" s="751">
        <v>178724</v>
      </c>
      <c r="D409" s="777">
        <v>5649</v>
      </c>
      <c r="E409" s="752">
        <v>2339</v>
      </c>
      <c r="F409" s="752">
        <v>2939</v>
      </c>
      <c r="G409" s="752">
        <v>371</v>
      </c>
      <c r="H409" s="754">
        <v>173075</v>
      </c>
      <c r="I409" s="752">
        <v>27983</v>
      </c>
      <c r="J409" s="752">
        <v>60272</v>
      </c>
      <c r="K409" s="752">
        <v>84820</v>
      </c>
      <c r="L409" s="753">
        <v>0</v>
      </c>
    </row>
    <row r="410" spans="2:15" ht="12.75">
      <c r="B410" s="772" t="s">
        <v>285</v>
      </c>
      <c r="C410" s="751">
        <f>SUM(D410+H410)</f>
        <v>169376</v>
      </c>
      <c r="D410" s="752">
        <v>4663</v>
      </c>
      <c r="E410" s="752">
        <v>2074</v>
      </c>
      <c r="F410" s="752">
        <v>2336</v>
      </c>
      <c r="G410" s="752">
        <v>253</v>
      </c>
      <c r="H410" s="752">
        <v>164713</v>
      </c>
      <c r="I410" s="752">
        <v>26084</v>
      </c>
      <c r="J410" s="752">
        <v>57837</v>
      </c>
      <c r="K410" s="752">
        <v>80792</v>
      </c>
      <c r="L410" s="752">
        <v>0</v>
      </c>
    </row>
    <row r="411" spans="2:15" ht="12.75">
      <c r="B411" s="772" t="s">
        <v>286</v>
      </c>
      <c r="C411" s="751">
        <f t="shared" ref="C411" si="11">SUM(D411+H411)</f>
        <v>152498</v>
      </c>
      <c r="D411" s="752">
        <v>5089</v>
      </c>
      <c r="E411" s="752">
        <v>2321</v>
      </c>
      <c r="F411" s="752">
        <v>2452</v>
      </c>
      <c r="G411" s="752">
        <v>316</v>
      </c>
      <c r="H411" s="752">
        <v>147409</v>
      </c>
      <c r="I411" s="752">
        <v>22785</v>
      </c>
      <c r="J411" s="752">
        <v>48292</v>
      </c>
      <c r="K411" s="752">
        <v>76332</v>
      </c>
      <c r="L411" s="752">
        <v>0</v>
      </c>
    </row>
    <row r="412" spans="2:15" ht="15">
      <c r="B412" s="774"/>
      <c r="C412" s="754"/>
      <c r="D412" s="754"/>
      <c r="E412" s="754"/>
      <c r="F412" s="754"/>
      <c r="G412" s="754"/>
      <c r="H412" s="754"/>
      <c r="I412" s="754"/>
      <c r="J412" s="754"/>
      <c r="K412" s="754"/>
      <c r="L412" s="767"/>
    </row>
    <row r="413" spans="2:15" ht="12.75">
      <c r="B413" s="773">
        <v>2017</v>
      </c>
      <c r="C413" s="755">
        <f t="shared" ref="C413:K413" si="12">SUM(C400:C411)</f>
        <v>1933068</v>
      </c>
      <c r="D413" s="755">
        <f>SUM(D400:D411)</f>
        <v>63744</v>
      </c>
      <c r="E413" s="755">
        <f t="shared" si="12"/>
        <v>28507</v>
      </c>
      <c r="F413" s="755">
        <f t="shared" si="12"/>
        <v>31496</v>
      </c>
      <c r="G413" s="755">
        <f>SUM(G400:G411)</f>
        <v>3741</v>
      </c>
      <c r="H413" s="755">
        <f t="shared" si="12"/>
        <v>1869324</v>
      </c>
      <c r="I413" s="755">
        <f t="shared" si="12"/>
        <v>306648</v>
      </c>
      <c r="J413" s="755">
        <f t="shared" si="12"/>
        <v>602123</v>
      </c>
      <c r="K413" s="755">
        <f t="shared" si="12"/>
        <v>960553</v>
      </c>
      <c r="L413" s="755">
        <f>SUM(L400:L411)</f>
        <v>0</v>
      </c>
    </row>
    <row r="414" spans="2:15" ht="12.75">
      <c r="B414" s="771"/>
      <c r="C414" s="756"/>
      <c r="D414" s="756"/>
      <c r="E414" s="756"/>
      <c r="F414" s="756"/>
      <c r="G414" s="756"/>
      <c r="H414" s="756"/>
      <c r="I414" s="756"/>
      <c r="J414" s="756"/>
      <c r="K414" s="756"/>
      <c r="L414" s="768"/>
    </row>
    <row r="415" spans="2:15" ht="12.75">
      <c r="B415" s="771"/>
      <c r="C415" s="1270" t="s">
        <v>299</v>
      </c>
      <c r="D415" s="1270"/>
      <c r="E415" s="1270"/>
      <c r="F415" s="1270"/>
      <c r="G415" s="1270"/>
      <c r="H415" s="1270"/>
      <c r="I415" s="1270"/>
      <c r="J415" s="1270"/>
      <c r="K415" s="1270"/>
      <c r="L415" s="1271"/>
    </row>
    <row r="416" spans="2:15" ht="12.75">
      <c r="B416" s="770"/>
      <c r="C416" s="756"/>
      <c r="D416" s="756"/>
      <c r="E416" s="756"/>
      <c r="F416" s="756"/>
      <c r="G416" s="756"/>
      <c r="H416" s="756"/>
      <c r="I416" s="756"/>
      <c r="J416" s="756"/>
      <c r="K416" s="756"/>
      <c r="L416" s="768"/>
    </row>
    <row r="417" spans="2:12" ht="12.75">
      <c r="B417" s="772" t="s">
        <v>275</v>
      </c>
      <c r="C417" s="751">
        <f t="shared" ref="C417:C423" si="13">SUM(D417+H417)</f>
        <v>41284749</v>
      </c>
      <c r="D417" s="751">
        <v>258614</v>
      </c>
      <c r="E417" s="751">
        <v>82064</v>
      </c>
      <c r="F417" s="751">
        <v>124018</v>
      </c>
      <c r="G417" s="751">
        <v>52532</v>
      </c>
      <c r="H417" s="751">
        <v>41026135</v>
      </c>
      <c r="I417" s="751">
        <v>5754367</v>
      </c>
      <c r="J417" s="751">
        <v>11777688</v>
      </c>
      <c r="K417" s="751">
        <v>23494080</v>
      </c>
      <c r="L417" s="751">
        <v>0</v>
      </c>
    </row>
    <row r="418" spans="2:12" ht="12.75">
      <c r="B418" s="772" t="s">
        <v>276</v>
      </c>
      <c r="C418" s="751">
        <f t="shared" si="13"/>
        <v>39885929</v>
      </c>
      <c r="D418" s="751">
        <v>248053</v>
      </c>
      <c r="E418" s="751">
        <v>69467</v>
      </c>
      <c r="F418" s="751">
        <v>130095</v>
      </c>
      <c r="G418" s="751">
        <v>48491</v>
      </c>
      <c r="H418" s="751">
        <v>39637876</v>
      </c>
      <c r="I418" s="751">
        <v>5869144</v>
      </c>
      <c r="J418" s="751">
        <v>11348293</v>
      </c>
      <c r="K418" s="751">
        <v>22420439</v>
      </c>
      <c r="L418" s="751">
        <v>0</v>
      </c>
    </row>
    <row r="419" spans="2:12" ht="12.75">
      <c r="B419" s="772" t="s">
        <v>277</v>
      </c>
      <c r="C419" s="751">
        <f t="shared" si="13"/>
        <v>49565417</v>
      </c>
      <c r="D419" s="752">
        <v>279950</v>
      </c>
      <c r="E419" s="752">
        <v>90328</v>
      </c>
      <c r="F419" s="752">
        <v>159641</v>
      </c>
      <c r="G419" s="753">
        <v>29981</v>
      </c>
      <c r="H419" s="751">
        <v>49285467</v>
      </c>
      <c r="I419" s="752">
        <v>7544830</v>
      </c>
      <c r="J419" s="752">
        <v>13676720</v>
      </c>
      <c r="K419" s="752">
        <v>28063917</v>
      </c>
      <c r="L419" s="753">
        <v>0</v>
      </c>
    </row>
    <row r="420" spans="2:12" ht="12.75">
      <c r="B420" s="772" t="s">
        <v>278</v>
      </c>
      <c r="C420" s="751">
        <f t="shared" si="13"/>
        <v>41822512</v>
      </c>
      <c r="D420" s="751">
        <v>297950</v>
      </c>
      <c r="E420" s="754">
        <v>106177</v>
      </c>
      <c r="F420" s="754">
        <v>154822</v>
      </c>
      <c r="G420" s="751">
        <v>36951</v>
      </c>
      <c r="H420" s="751">
        <v>41524562</v>
      </c>
      <c r="I420" s="751">
        <v>5781070</v>
      </c>
      <c r="J420" s="751">
        <v>11588848</v>
      </c>
      <c r="K420" s="751">
        <v>24154644</v>
      </c>
      <c r="L420" s="751">
        <v>0</v>
      </c>
    </row>
    <row r="421" spans="2:12" ht="12.75">
      <c r="B421" s="772" t="s">
        <v>279</v>
      </c>
      <c r="C421" s="751">
        <f t="shared" si="13"/>
        <v>47073682</v>
      </c>
      <c r="D421" s="715">
        <v>258829</v>
      </c>
      <c r="E421" s="715">
        <v>84615</v>
      </c>
      <c r="F421" s="715">
        <v>129240</v>
      </c>
      <c r="G421" s="715">
        <v>44974</v>
      </c>
      <c r="H421" s="715">
        <v>46814853</v>
      </c>
      <c r="I421" s="715">
        <v>6502594</v>
      </c>
      <c r="J421" s="715">
        <v>11727296</v>
      </c>
      <c r="K421" s="715">
        <v>28584963</v>
      </c>
      <c r="L421" s="751">
        <v>0</v>
      </c>
    </row>
    <row r="422" spans="2:12" ht="12.75">
      <c r="B422" s="772" t="s">
        <v>280</v>
      </c>
      <c r="C422" s="751">
        <f t="shared" si="13"/>
        <v>48420690</v>
      </c>
      <c r="D422" s="751">
        <v>290566</v>
      </c>
      <c r="E422" s="754">
        <v>79673</v>
      </c>
      <c r="F422" s="754">
        <v>178876</v>
      </c>
      <c r="G422" s="751">
        <v>32017</v>
      </c>
      <c r="H422" s="751">
        <v>48130124</v>
      </c>
      <c r="I422" s="751">
        <v>7982252</v>
      </c>
      <c r="J422" s="751">
        <v>13825867</v>
      </c>
      <c r="K422" s="751">
        <v>26322005</v>
      </c>
      <c r="L422" s="751">
        <v>0</v>
      </c>
    </row>
    <row r="423" spans="2:12" ht="12.75">
      <c r="B423" s="772" t="s">
        <v>281</v>
      </c>
      <c r="C423" s="751">
        <f t="shared" si="13"/>
        <v>49583982</v>
      </c>
      <c r="D423" s="752">
        <v>288103</v>
      </c>
      <c r="E423" s="752">
        <v>81207</v>
      </c>
      <c r="F423" s="752">
        <v>167580</v>
      </c>
      <c r="G423" s="753">
        <v>39316</v>
      </c>
      <c r="H423" s="751">
        <v>49295879</v>
      </c>
      <c r="I423" s="752">
        <v>7692900</v>
      </c>
      <c r="J423" s="752">
        <v>14162171</v>
      </c>
      <c r="K423" s="752">
        <v>27440808</v>
      </c>
      <c r="L423" s="753">
        <v>0</v>
      </c>
    </row>
    <row r="424" spans="2:12" ht="12.75">
      <c r="B424" s="772" t="s">
        <v>282</v>
      </c>
      <c r="C424" s="751">
        <v>49308554</v>
      </c>
      <c r="D424" s="752">
        <v>248689</v>
      </c>
      <c r="E424" s="752">
        <v>84427</v>
      </c>
      <c r="F424" s="752">
        <v>146773</v>
      </c>
      <c r="G424" s="753">
        <v>17489</v>
      </c>
      <c r="H424" s="751">
        <v>49059865</v>
      </c>
      <c r="I424" s="752">
        <v>6595512</v>
      </c>
      <c r="J424" s="752">
        <v>13787237</v>
      </c>
      <c r="K424" s="752">
        <v>28677116</v>
      </c>
      <c r="L424" s="753">
        <v>0</v>
      </c>
    </row>
    <row r="425" spans="2:12" ht="12.75">
      <c r="B425" s="772" t="s">
        <v>283</v>
      </c>
      <c r="C425" s="751">
        <v>49438456</v>
      </c>
      <c r="D425" s="752">
        <v>345800</v>
      </c>
      <c r="E425" s="752">
        <v>89061</v>
      </c>
      <c r="F425" s="752">
        <v>167893</v>
      </c>
      <c r="G425" s="753">
        <v>88846</v>
      </c>
      <c r="H425" s="751">
        <v>49092656</v>
      </c>
      <c r="I425" s="752">
        <v>6815830</v>
      </c>
      <c r="J425" s="752">
        <v>14849864</v>
      </c>
      <c r="K425" s="752">
        <v>27426962</v>
      </c>
      <c r="L425" s="753">
        <v>0</v>
      </c>
    </row>
    <row r="426" spans="2:12" ht="12.75">
      <c r="B426" s="772" t="s">
        <v>284</v>
      </c>
      <c r="C426" s="751">
        <v>50346027</v>
      </c>
      <c r="D426" s="752">
        <v>295352</v>
      </c>
      <c r="E426" s="752">
        <v>84726</v>
      </c>
      <c r="F426" s="752">
        <v>167445</v>
      </c>
      <c r="G426" s="752">
        <v>43181</v>
      </c>
      <c r="H426" s="754">
        <v>50050675</v>
      </c>
      <c r="I426" s="752">
        <v>7132124</v>
      </c>
      <c r="J426" s="752">
        <v>15718038</v>
      </c>
      <c r="K426" s="752">
        <v>27200513</v>
      </c>
      <c r="L426" s="753">
        <v>0</v>
      </c>
    </row>
    <row r="427" spans="2:12" ht="12.75">
      <c r="B427" s="772" t="s">
        <v>285</v>
      </c>
      <c r="C427" s="751">
        <f t="shared" ref="C427:C428" si="14">SUM(D427+H427)</f>
        <v>48798626</v>
      </c>
      <c r="D427" s="752">
        <v>261198</v>
      </c>
      <c r="E427" s="752">
        <v>70669</v>
      </c>
      <c r="F427" s="752">
        <v>148982</v>
      </c>
      <c r="G427" s="752">
        <v>41547</v>
      </c>
      <c r="H427" s="752">
        <v>48537428</v>
      </c>
      <c r="I427" s="752">
        <v>6751971</v>
      </c>
      <c r="J427" s="752">
        <v>15640889</v>
      </c>
      <c r="K427" s="752">
        <v>26144568</v>
      </c>
      <c r="L427" s="752">
        <v>0</v>
      </c>
    </row>
    <row r="428" spans="2:12" ht="12.75">
      <c r="B428" s="772" t="s">
        <v>286</v>
      </c>
      <c r="C428" s="751">
        <f t="shared" si="14"/>
        <v>43494618</v>
      </c>
      <c r="D428" s="752">
        <v>256297</v>
      </c>
      <c r="E428" s="752">
        <v>77163</v>
      </c>
      <c r="F428" s="752">
        <v>143113</v>
      </c>
      <c r="G428" s="752">
        <v>36021</v>
      </c>
      <c r="H428" s="752">
        <v>43238321</v>
      </c>
      <c r="I428" s="752">
        <v>5912817</v>
      </c>
      <c r="J428" s="752">
        <v>12978598</v>
      </c>
      <c r="K428" s="752">
        <v>24346906</v>
      </c>
      <c r="L428" s="752">
        <v>0</v>
      </c>
    </row>
    <row r="429" spans="2:12" ht="12.75">
      <c r="B429" s="771"/>
      <c r="C429" s="754"/>
      <c r="D429" s="754"/>
      <c r="E429" s="754"/>
      <c r="F429" s="754"/>
      <c r="G429" s="754"/>
      <c r="H429" s="754"/>
      <c r="I429" s="754"/>
      <c r="J429" s="754"/>
      <c r="K429" s="754"/>
      <c r="L429" s="751"/>
    </row>
    <row r="430" spans="2:12" ht="12.75">
      <c r="B430" s="773">
        <v>2017</v>
      </c>
      <c r="C430" s="755">
        <f t="shared" ref="C430:L430" si="15">SUM(C417:C428)</f>
        <v>559023242</v>
      </c>
      <c r="D430" s="755">
        <f t="shared" si="15"/>
        <v>3329401</v>
      </c>
      <c r="E430" s="755">
        <f t="shared" si="15"/>
        <v>999577</v>
      </c>
      <c r="F430" s="755">
        <f t="shared" si="15"/>
        <v>1818478</v>
      </c>
      <c r="G430" s="755">
        <f t="shared" si="15"/>
        <v>511346</v>
      </c>
      <c r="H430" s="755">
        <f t="shared" si="15"/>
        <v>555693841</v>
      </c>
      <c r="I430" s="755">
        <f t="shared" si="15"/>
        <v>80335411</v>
      </c>
      <c r="J430" s="755">
        <f t="shared" si="15"/>
        <v>161081509</v>
      </c>
      <c r="K430" s="755">
        <f t="shared" si="15"/>
        <v>314276921</v>
      </c>
      <c r="L430" s="755">
        <f t="shared" si="15"/>
        <v>0</v>
      </c>
    </row>
    <row r="431" spans="2:12" ht="12.75">
      <c r="B431" s="757"/>
      <c r="C431" s="758"/>
      <c r="D431" s="758"/>
      <c r="E431" s="758"/>
      <c r="F431" s="758"/>
      <c r="G431" s="758"/>
      <c r="H431" s="758"/>
      <c r="I431" s="758"/>
      <c r="J431" s="758"/>
      <c r="K431" s="758"/>
      <c r="L431" s="758"/>
    </row>
    <row r="432" spans="2:12" ht="12.75" customHeight="1">
      <c r="B432" s="1272" t="s">
        <v>263</v>
      </c>
      <c r="C432" s="1256" t="s">
        <v>22</v>
      </c>
      <c r="D432" s="1256" t="s">
        <v>264</v>
      </c>
      <c r="E432" s="1261" t="s">
        <v>265</v>
      </c>
      <c r="F432" s="1262"/>
      <c r="G432" s="1263"/>
      <c r="H432" s="1264" t="s">
        <v>266</v>
      </c>
      <c r="I432" s="1274" t="s">
        <v>267</v>
      </c>
      <c r="J432" s="1275"/>
      <c r="K432" s="1275"/>
      <c r="L432" s="1276"/>
    </row>
    <row r="433" spans="2:12" ht="11.25" customHeight="1">
      <c r="B433" s="1273"/>
      <c r="C433" s="1257"/>
      <c r="D433" s="1257"/>
      <c r="E433" s="1266" t="s">
        <v>304</v>
      </c>
      <c r="F433" s="1268" t="s">
        <v>305</v>
      </c>
      <c r="G433" s="1268" t="s">
        <v>306</v>
      </c>
      <c r="H433" s="1265"/>
      <c r="I433" s="1254" t="s">
        <v>271</v>
      </c>
      <c r="J433" s="1254" t="s">
        <v>24</v>
      </c>
      <c r="K433" s="1256" t="s">
        <v>272</v>
      </c>
      <c r="L433" s="1254" t="s">
        <v>273</v>
      </c>
    </row>
    <row r="434" spans="2:12" ht="11.25" customHeight="1">
      <c r="B434" s="1273"/>
      <c r="C434" s="1257"/>
      <c r="D434" s="1257"/>
      <c r="E434" s="1267"/>
      <c r="F434" s="1269"/>
      <c r="G434" s="1269"/>
      <c r="H434" s="1265"/>
      <c r="I434" s="1258"/>
      <c r="J434" s="1258"/>
      <c r="K434" s="1277"/>
      <c r="L434" s="1258"/>
    </row>
    <row r="435" spans="2:12" ht="12.75">
      <c r="B435" s="748">
        <v>0</v>
      </c>
      <c r="C435" s="759">
        <v>1</v>
      </c>
      <c r="D435" s="759">
        <v>2</v>
      </c>
      <c r="E435" s="760">
        <v>3</v>
      </c>
      <c r="F435" s="760">
        <v>4</v>
      </c>
      <c r="G435" s="759">
        <v>5</v>
      </c>
      <c r="H435" s="759">
        <v>6</v>
      </c>
      <c r="I435" s="759">
        <v>7</v>
      </c>
      <c r="J435" s="759">
        <v>8</v>
      </c>
      <c r="K435" s="759">
        <v>9</v>
      </c>
      <c r="L435" s="759">
        <v>10</v>
      </c>
    </row>
    <row r="436" spans="2:12" ht="12.75">
      <c r="B436" s="770"/>
      <c r="C436" s="756"/>
      <c r="D436" s="756"/>
      <c r="E436" s="756"/>
      <c r="F436" s="756"/>
      <c r="G436" s="756"/>
      <c r="H436" s="756"/>
      <c r="I436" s="756"/>
      <c r="J436" s="756"/>
      <c r="K436" s="756"/>
      <c r="L436" s="768"/>
    </row>
    <row r="437" spans="2:12" ht="12.75">
      <c r="B437" s="771"/>
      <c r="C437" s="1270" t="s">
        <v>300</v>
      </c>
      <c r="D437" s="1270"/>
      <c r="E437" s="1270"/>
      <c r="F437" s="1270"/>
      <c r="G437" s="1270"/>
      <c r="H437" s="1270"/>
      <c r="I437" s="1270"/>
      <c r="J437" s="1270"/>
      <c r="K437" s="1270"/>
      <c r="L437" s="1271"/>
    </row>
    <row r="438" spans="2:12" ht="12.75">
      <c r="B438" s="771"/>
      <c r="C438" s="761"/>
      <c r="D438" s="761"/>
      <c r="E438" s="761"/>
      <c r="F438" s="761"/>
      <c r="G438" s="761"/>
      <c r="H438" s="761"/>
      <c r="I438" s="761"/>
      <c r="J438" s="761"/>
      <c r="K438" s="761"/>
      <c r="L438" s="769"/>
    </row>
    <row r="439" spans="2:12" ht="12.75">
      <c r="B439" s="772" t="s">
        <v>275</v>
      </c>
      <c r="C439" s="751">
        <f>SUM(D439+H439)</f>
        <v>82047763</v>
      </c>
      <c r="D439" s="751">
        <v>445114</v>
      </c>
      <c r="E439" s="751">
        <v>144107</v>
      </c>
      <c r="F439" s="751">
        <v>212420</v>
      </c>
      <c r="G439" s="751">
        <v>88587</v>
      </c>
      <c r="H439" s="751">
        <v>81602649</v>
      </c>
      <c r="I439" s="751">
        <v>11433324</v>
      </c>
      <c r="J439" s="751">
        <v>24279425</v>
      </c>
      <c r="K439" s="751">
        <v>45889900</v>
      </c>
      <c r="L439" s="751">
        <v>0</v>
      </c>
    </row>
    <row r="440" spans="2:12" ht="12.75">
      <c r="B440" s="772" t="s">
        <v>276</v>
      </c>
      <c r="C440" s="751">
        <f t="shared" ref="C440:C444" si="16">SUM(D440+H440)</f>
        <v>79287813</v>
      </c>
      <c r="D440" s="751">
        <v>431200</v>
      </c>
      <c r="E440" s="751">
        <v>121487</v>
      </c>
      <c r="F440" s="751">
        <v>225727</v>
      </c>
      <c r="G440" s="751">
        <v>83986</v>
      </c>
      <c r="H440" s="751">
        <v>78856613</v>
      </c>
      <c r="I440" s="751">
        <v>11712359</v>
      </c>
      <c r="J440" s="751">
        <v>23159515</v>
      </c>
      <c r="K440" s="751">
        <v>43984739</v>
      </c>
      <c r="L440" s="751">
        <v>0</v>
      </c>
    </row>
    <row r="441" spans="2:12" ht="12.75">
      <c r="B441" s="772" t="s">
        <v>277</v>
      </c>
      <c r="C441" s="751">
        <f t="shared" si="16"/>
        <v>98808454</v>
      </c>
      <c r="D441" s="752">
        <v>475895</v>
      </c>
      <c r="E441" s="752">
        <v>153902</v>
      </c>
      <c r="F441" s="752">
        <v>271849</v>
      </c>
      <c r="G441" s="753">
        <v>50144</v>
      </c>
      <c r="H441" s="751">
        <v>98332559</v>
      </c>
      <c r="I441" s="752">
        <v>15012576</v>
      </c>
      <c r="J441" s="752">
        <v>28202934</v>
      </c>
      <c r="K441" s="752">
        <v>55117049</v>
      </c>
      <c r="L441" s="753">
        <v>0</v>
      </c>
    </row>
    <row r="442" spans="2:12" ht="12.75">
      <c r="B442" s="772" t="s">
        <v>278</v>
      </c>
      <c r="C442" s="751">
        <f t="shared" si="16"/>
        <v>83378440</v>
      </c>
      <c r="D442" s="751">
        <v>506953</v>
      </c>
      <c r="E442" s="754">
        <v>180973</v>
      </c>
      <c r="F442" s="754">
        <v>263009</v>
      </c>
      <c r="G442" s="754">
        <v>62971</v>
      </c>
      <c r="H442" s="751">
        <v>82871487</v>
      </c>
      <c r="I442" s="754">
        <v>11495417</v>
      </c>
      <c r="J442" s="754">
        <v>23956645</v>
      </c>
      <c r="K442" s="754">
        <v>47419425</v>
      </c>
      <c r="L442" s="754">
        <v>0</v>
      </c>
    </row>
    <row r="443" spans="2:12" ht="12.75">
      <c r="B443" s="772" t="s">
        <v>279</v>
      </c>
      <c r="C443" s="751">
        <f t="shared" si="16"/>
        <v>93901078</v>
      </c>
      <c r="D443" s="715">
        <v>444824</v>
      </c>
      <c r="E443" s="715">
        <v>145798</v>
      </c>
      <c r="F443" s="715">
        <v>221921</v>
      </c>
      <c r="G443" s="715">
        <v>77105</v>
      </c>
      <c r="H443" s="715">
        <v>93456254</v>
      </c>
      <c r="I443" s="716">
        <v>12989301</v>
      </c>
      <c r="J443" s="715">
        <v>24252314</v>
      </c>
      <c r="K443" s="715">
        <v>56214639</v>
      </c>
      <c r="L443" s="717">
        <v>0</v>
      </c>
    </row>
    <row r="444" spans="2:12" ht="12.75">
      <c r="B444" s="772" t="s">
        <v>280</v>
      </c>
      <c r="C444" s="751">
        <f t="shared" si="16"/>
        <v>97715871</v>
      </c>
      <c r="D444" s="751">
        <v>501090</v>
      </c>
      <c r="E444" s="754">
        <v>136122</v>
      </c>
      <c r="F444" s="754">
        <v>308716</v>
      </c>
      <c r="G444" s="754">
        <v>56252</v>
      </c>
      <c r="H444" s="751">
        <v>97214781</v>
      </c>
      <c r="I444" s="754">
        <v>15895397</v>
      </c>
      <c r="J444" s="754">
        <v>28478797</v>
      </c>
      <c r="K444" s="754">
        <v>52840587</v>
      </c>
      <c r="L444" s="754">
        <v>0</v>
      </c>
    </row>
    <row r="445" spans="2:12" ht="12.75">
      <c r="B445" s="772" t="s">
        <v>281</v>
      </c>
      <c r="C445" s="751">
        <f>SUM(D445+H445)</f>
        <v>99467079</v>
      </c>
      <c r="D445" s="752">
        <v>496753</v>
      </c>
      <c r="E445" s="752">
        <v>139368</v>
      </c>
      <c r="F445" s="752">
        <v>288296</v>
      </c>
      <c r="G445" s="753">
        <v>69089</v>
      </c>
      <c r="H445" s="751">
        <v>98970326</v>
      </c>
      <c r="I445" s="752">
        <v>15406513</v>
      </c>
      <c r="J445" s="752">
        <v>29584265</v>
      </c>
      <c r="K445" s="752">
        <v>53979548</v>
      </c>
      <c r="L445" s="753">
        <v>0</v>
      </c>
    </row>
    <row r="446" spans="2:12" ht="12.75">
      <c r="B446" s="772" t="s">
        <v>282</v>
      </c>
      <c r="C446" s="751">
        <v>98783442</v>
      </c>
      <c r="D446" s="752">
        <v>431889</v>
      </c>
      <c r="E446" s="752">
        <v>146917</v>
      </c>
      <c r="F446" s="752">
        <v>253926</v>
      </c>
      <c r="G446" s="753">
        <v>31046</v>
      </c>
      <c r="H446" s="751">
        <v>98351553</v>
      </c>
      <c r="I446" s="752">
        <v>13211629</v>
      </c>
      <c r="J446" s="752">
        <v>28906546</v>
      </c>
      <c r="K446" s="752">
        <v>56233378</v>
      </c>
      <c r="L446" s="753">
        <v>0</v>
      </c>
    </row>
    <row r="447" spans="2:12" ht="12.75">
      <c r="B447" s="772" t="s">
        <v>283</v>
      </c>
      <c r="C447" s="751">
        <v>99441068</v>
      </c>
      <c r="D447" s="751">
        <v>604779</v>
      </c>
      <c r="E447" s="754">
        <v>156559</v>
      </c>
      <c r="F447" s="754">
        <v>296235</v>
      </c>
      <c r="G447" s="754">
        <v>151985</v>
      </c>
      <c r="H447" s="751">
        <v>98836289</v>
      </c>
      <c r="I447" s="754">
        <v>13738070</v>
      </c>
      <c r="J447" s="754">
        <v>31047650</v>
      </c>
      <c r="K447" s="754">
        <v>54050569</v>
      </c>
      <c r="L447" s="754">
        <v>0</v>
      </c>
    </row>
    <row r="448" spans="2:12" ht="12.75">
      <c r="B448" s="772" t="s">
        <v>284</v>
      </c>
      <c r="C448" s="751">
        <v>100815036</v>
      </c>
      <c r="D448" s="752">
        <v>512334</v>
      </c>
      <c r="E448" s="752">
        <v>145829</v>
      </c>
      <c r="F448" s="752">
        <v>290888</v>
      </c>
      <c r="G448" s="752">
        <v>75617</v>
      </c>
      <c r="H448" s="754">
        <v>100302702</v>
      </c>
      <c r="I448" s="752">
        <v>14244388</v>
      </c>
      <c r="J448" s="752">
        <v>32756234</v>
      </c>
      <c r="K448" s="752">
        <v>53302080</v>
      </c>
      <c r="L448" s="753">
        <v>0</v>
      </c>
    </row>
    <row r="449" spans="2:12" ht="12.75">
      <c r="B449" s="772" t="s">
        <v>285</v>
      </c>
      <c r="C449" s="751">
        <f t="shared" ref="C449:C450" si="17">SUM(D449+H449)</f>
        <v>97522278</v>
      </c>
      <c r="D449" s="752">
        <v>455737</v>
      </c>
      <c r="E449" s="752">
        <v>125370</v>
      </c>
      <c r="F449" s="752">
        <v>259194</v>
      </c>
      <c r="G449" s="753">
        <v>71173</v>
      </c>
      <c r="H449" s="762">
        <v>97066541</v>
      </c>
      <c r="I449" s="752">
        <v>13496180</v>
      </c>
      <c r="J449" s="752">
        <v>32357917</v>
      </c>
      <c r="K449" s="752">
        <v>51212444</v>
      </c>
      <c r="L449" s="752">
        <v>0</v>
      </c>
    </row>
    <row r="450" spans="2:12" ht="12.75">
      <c r="B450" s="772" t="s">
        <v>286</v>
      </c>
      <c r="C450" s="751">
        <f t="shared" si="17"/>
        <v>87972319</v>
      </c>
      <c r="D450" s="752">
        <v>449241</v>
      </c>
      <c r="E450" s="752">
        <v>137836</v>
      </c>
      <c r="F450" s="752">
        <v>249036</v>
      </c>
      <c r="G450" s="753">
        <v>62369</v>
      </c>
      <c r="H450" s="762">
        <v>87523078</v>
      </c>
      <c r="I450" s="752">
        <v>11823830</v>
      </c>
      <c r="J450" s="752">
        <v>26806394</v>
      </c>
      <c r="K450" s="752">
        <v>48892854</v>
      </c>
      <c r="L450" s="752">
        <v>0</v>
      </c>
    </row>
    <row r="451" spans="2:12" ht="12.75">
      <c r="B451" s="772"/>
      <c r="C451" s="763"/>
      <c r="D451" s="764"/>
      <c r="E451" s="765"/>
      <c r="F451" s="765"/>
      <c r="G451" s="765"/>
      <c r="H451" s="764"/>
      <c r="I451" s="765"/>
      <c r="J451" s="765"/>
      <c r="K451" s="765"/>
      <c r="L451" s="765"/>
    </row>
    <row r="452" spans="2:12" ht="12.75">
      <c r="B452" s="773">
        <v>2017</v>
      </c>
      <c r="C452" s="766">
        <f t="shared" ref="C452:K452" si="18">SUM(C439:C450)</f>
        <v>1119140641</v>
      </c>
      <c r="D452" s="766">
        <f t="shared" si="18"/>
        <v>5755809</v>
      </c>
      <c r="E452" s="766">
        <f t="shared" si="18"/>
        <v>1734268</v>
      </c>
      <c r="F452" s="766">
        <f t="shared" si="18"/>
        <v>3141217</v>
      </c>
      <c r="G452" s="766">
        <f t="shared" si="18"/>
        <v>880324</v>
      </c>
      <c r="H452" s="766">
        <f t="shared" si="18"/>
        <v>1113384832</v>
      </c>
      <c r="I452" s="766">
        <f t="shared" si="18"/>
        <v>160458984</v>
      </c>
      <c r="J452" s="766">
        <f t="shared" si="18"/>
        <v>333788636</v>
      </c>
      <c r="K452" s="766">
        <f t="shared" si="18"/>
        <v>619137212</v>
      </c>
      <c r="L452" s="766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7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7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7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7" ht="18">
      <c r="B472" s="573" t="s">
        <v>354</v>
      </c>
    </row>
    <row r="474" spans="2:17" ht="18">
      <c r="B474" s="924"/>
      <c r="C474" s="924"/>
      <c r="D474" s="924"/>
      <c r="E474" s="924"/>
      <c r="F474" s="925" t="s">
        <v>262</v>
      </c>
      <c r="G474" s="924"/>
      <c r="H474" s="924"/>
      <c r="I474" s="924"/>
      <c r="J474" s="924"/>
      <c r="K474" s="924"/>
      <c r="L474" s="924"/>
    </row>
    <row r="475" spans="2:17" ht="12.75" customHeight="1">
      <c r="B475" s="1254" t="s">
        <v>263</v>
      </c>
      <c r="C475" s="1256" t="s">
        <v>22</v>
      </c>
      <c r="D475" s="1256" t="s">
        <v>264</v>
      </c>
      <c r="E475" s="1261" t="s">
        <v>265</v>
      </c>
      <c r="F475" s="1262"/>
      <c r="G475" s="1263"/>
      <c r="H475" s="1264" t="s">
        <v>266</v>
      </c>
      <c r="I475" s="1261" t="s">
        <v>267</v>
      </c>
      <c r="J475" s="1262"/>
      <c r="K475" s="1262"/>
      <c r="L475" s="1263"/>
    </row>
    <row r="476" spans="2:17" ht="11.25" customHeight="1">
      <c r="B476" s="1255"/>
      <c r="C476" s="1257"/>
      <c r="D476" s="1257"/>
      <c r="E476" s="1266" t="s">
        <v>304</v>
      </c>
      <c r="F476" s="1268" t="s">
        <v>305</v>
      </c>
      <c r="G476" s="1268" t="s">
        <v>306</v>
      </c>
      <c r="H476" s="1265"/>
      <c r="I476" s="1254" t="s">
        <v>271</v>
      </c>
      <c r="J476" s="1254" t="s">
        <v>24</v>
      </c>
      <c r="K476" s="1256" t="s">
        <v>272</v>
      </c>
      <c r="L476" s="1254" t="s">
        <v>273</v>
      </c>
    </row>
    <row r="477" spans="2:17" ht="11.25" customHeight="1">
      <c r="B477" s="1255"/>
      <c r="C477" s="1257"/>
      <c r="D477" s="1257"/>
      <c r="E477" s="1267"/>
      <c r="F477" s="1269"/>
      <c r="G477" s="1269"/>
      <c r="H477" s="1265"/>
      <c r="I477" s="1255"/>
      <c r="J477" s="1255"/>
      <c r="K477" s="1257"/>
      <c r="L477" s="1258"/>
    </row>
    <row r="478" spans="2:17" ht="12.75">
      <c r="B478" s="748">
        <v>0</v>
      </c>
      <c r="C478" s="747">
        <v>1</v>
      </c>
      <c r="D478" s="747">
        <v>2</v>
      </c>
      <c r="E478" s="748">
        <v>3</v>
      </c>
      <c r="F478" s="748">
        <v>4</v>
      </c>
      <c r="G478" s="747">
        <v>5</v>
      </c>
      <c r="H478" s="747">
        <v>6</v>
      </c>
      <c r="I478" s="747">
        <v>7</v>
      </c>
      <c r="J478" s="747">
        <v>8</v>
      </c>
      <c r="K478" s="749">
        <v>9</v>
      </c>
      <c r="L478" s="747">
        <v>10</v>
      </c>
      <c r="Q478" s="751"/>
    </row>
    <row r="479" spans="2:17" ht="12.75">
      <c r="B479" s="770"/>
      <c r="C479" s="750"/>
      <c r="D479" s="750"/>
      <c r="E479" s="750"/>
      <c r="F479" s="750"/>
      <c r="G479" s="750"/>
      <c r="H479" s="750"/>
      <c r="I479" s="750"/>
      <c r="J479" s="750"/>
      <c r="K479" s="750"/>
      <c r="L479" s="775"/>
      <c r="Q479" s="751"/>
    </row>
    <row r="480" spans="2:17" ht="14.25">
      <c r="B480" s="771"/>
      <c r="C480" s="1259" t="s">
        <v>274</v>
      </c>
      <c r="D480" s="1259"/>
      <c r="E480" s="1259"/>
      <c r="F480" s="1259"/>
      <c r="G480" s="1259"/>
      <c r="H480" s="1259"/>
      <c r="I480" s="1259"/>
      <c r="J480" s="1259"/>
      <c r="K480" s="1259"/>
      <c r="L480" s="1260"/>
      <c r="Q480" s="751"/>
    </row>
    <row r="481" spans="2:17" ht="12.75">
      <c r="B481" s="770"/>
      <c r="C481" s="750"/>
      <c r="D481" s="750"/>
      <c r="E481" s="750"/>
      <c r="F481" s="750"/>
      <c r="G481" s="750"/>
      <c r="H481" s="750"/>
      <c r="I481" s="750"/>
      <c r="J481" s="750"/>
      <c r="K481" s="750"/>
      <c r="L481" s="775"/>
      <c r="Q481" s="751"/>
    </row>
    <row r="482" spans="2:17" ht="15">
      <c r="B482" s="926" t="s">
        <v>275</v>
      </c>
      <c r="C482" s="751">
        <f>SUM(D482+H482)</f>
        <v>153311</v>
      </c>
      <c r="D482" s="751">
        <v>4907</v>
      </c>
      <c r="E482" s="751">
        <v>2376</v>
      </c>
      <c r="F482" s="751">
        <v>2183</v>
      </c>
      <c r="G482" s="751">
        <v>348</v>
      </c>
      <c r="H482" s="751">
        <v>148404</v>
      </c>
      <c r="I482" s="751">
        <v>23209</v>
      </c>
      <c r="J482" s="751">
        <v>48538</v>
      </c>
      <c r="K482" s="751">
        <v>76657</v>
      </c>
      <c r="L482" s="751">
        <v>0</v>
      </c>
      <c r="Q482" s="776"/>
    </row>
    <row r="483" spans="2:17" ht="15">
      <c r="B483" s="926" t="s">
        <v>276</v>
      </c>
      <c r="C483" s="751">
        <f t="shared" ref="C483:C493" si="21">SUM(D483+H483)</f>
        <v>149700</v>
      </c>
      <c r="D483" s="751">
        <v>4276</v>
      </c>
      <c r="E483" s="751">
        <v>1971</v>
      </c>
      <c r="F483" s="751">
        <v>2099</v>
      </c>
      <c r="G483" s="751">
        <v>206</v>
      </c>
      <c r="H483" s="751">
        <v>145424</v>
      </c>
      <c r="I483" s="751">
        <v>23853</v>
      </c>
      <c r="J483" s="751">
        <v>43685</v>
      </c>
      <c r="K483" s="751">
        <v>77886</v>
      </c>
      <c r="L483" s="751">
        <v>0</v>
      </c>
      <c r="Q483" s="751"/>
    </row>
    <row r="484" spans="2:17" ht="15">
      <c r="B484" s="926" t="s">
        <v>277</v>
      </c>
      <c r="C484" s="751">
        <f t="shared" si="21"/>
        <v>176360</v>
      </c>
      <c r="D484" s="752">
        <v>5618</v>
      </c>
      <c r="E484" s="752">
        <v>2663</v>
      </c>
      <c r="F484" s="752">
        <v>2694</v>
      </c>
      <c r="G484" s="753">
        <v>261</v>
      </c>
      <c r="H484" s="751">
        <v>170742</v>
      </c>
      <c r="I484" s="752">
        <v>27174</v>
      </c>
      <c r="J484" s="752">
        <v>52139</v>
      </c>
      <c r="K484" s="752">
        <v>91429</v>
      </c>
      <c r="L484" s="753">
        <v>0</v>
      </c>
      <c r="Q484" s="751"/>
    </row>
    <row r="485" spans="2:17" ht="15">
      <c r="B485" s="926" t="s">
        <v>278</v>
      </c>
      <c r="C485" s="751">
        <f>SUM(D485+H485)</f>
        <v>152257</v>
      </c>
      <c r="D485" s="751">
        <v>4644</v>
      </c>
      <c r="E485" s="754">
        <v>2428</v>
      </c>
      <c r="F485" s="754">
        <v>2008</v>
      </c>
      <c r="G485" s="751">
        <v>208</v>
      </c>
      <c r="H485" s="751">
        <v>147613</v>
      </c>
      <c r="I485" s="751">
        <v>23760</v>
      </c>
      <c r="J485" s="751">
        <v>44089</v>
      </c>
      <c r="K485" s="751">
        <v>79764</v>
      </c>
      <c r="L485" s="751">
        <v>0</v>
      </c>
      <c r="Q485" s="751"/>
    </row>
    <row r="486" spans="2:17" ht="15">
      <c r="B486" s="926" t="s">
        <v>279</v>
      </c>
      <c r="C486" s="751">
        <f>SUM(D486+H486)</f>
        <v>162957</v>
      </c>
      <c r="D486" s="776">
        <v>4436</v>
      </c>
      <c r="E486" s="715">
        <v>1879</v>
      </c>
      <c r="F486" s="717">
        <v>2351</v>
      </c>
      <c r="G486" s="717">
        <v>206</v>
      </c>
      <c r="H486" s="776">
        <v>158521</v>
      </c>
      <c r="I486" s="715">
        <v>25665</v>
      </c>
      <c r="J486" s="715">
        <v>43148</v>
      </c>
      <c r="K486" s="717">
        <v>89708</v>
      </c>
      <c r="L486" s="751">
        <v>0</v>
      </c>
      <c r="Q486" s="751"/>
    </row>
    <row r="487" spans="2:17" ht="15">
      <c r="B487" s="926" t="s">
        <v>280</v>
      </c>
      <c r="C487" s="751">
        <f t="shared" si="21"/>
        <v>181713</v>
      </c>
      <c r="D487" s="751">
        <v>5439</v>
      </c>
      <c r="E487" s="754">
        <v>2129</v>
      </c>
      <c r="F487" s="754">
        <v>3088</v>
      </c>
      <c r="G487" s="751">
        <v>222</v>
      </c>
      <c r="H487" s="751">
        <v>176274</v>
      </c>
      <c r="I487" s="751">
        <v>31296</v>
      </c>
      <c r="J487" s="751">
        <v>51302</v>
      </c>
      <c r="K487" s="751">
        <v>93676</v>
      </c>
      <c r="L487" s="751">
        <v>0</v>
      </c>
      <c r="Q487" s="805"/>
    </row>
    <row r="488" spans="2:17" ht="15">
      <c r="B488" s="926" t="s">
        <v>281</v>
      </c>
      <c r="C488" s="751">
        <f>SUM(D488+H488)</f>
        <v>167840</v>
      </c>
      <c r="D488" s="777">
        <v>5002</v>
      </c>
      <c r="E488" s="752">
        <v>2060</v>
      </c>
      <c r="F488" s="753">
        <v>2632</v>
      </c>
      <c r="G488" s="753">
        <v>310</v>
      </c>
      <c r="H488" s="751">
        <v>162838</v>
      </c>
      <c r="I488" s="752">
        <v>28780</v>
      </c>
      <c r="J488" s="752">
        <v>54814</v>
      </c>
      <c r="K488" s="752">
        <v>79244</v>
      </c>
      <c r="L488" s="753">
        <v>0</v>
      </c>
    </row>
    <row r="489" spans="2:17" ht="15">
      <c r="B489" s="926" t="s">
        <v>282</v>
      </c>
      <c r="C489" s="751">
        <v>172228</v>
      </c>
      <c r="D489" s="777">
        <v>4825</v>
      </c>
      <c r="E489" s="752">
        <v>1907</v>
      </c>
      <c r="F489" s="752">
        <v>2589</v>
      </c>
      <c r="G489" s="753">
        <v>329</v>
      </c>
      <c r="H489" s="751">
        <v>167403</v>
      </c>
      <c r="I489" s="752">
        <v>26432</v>
      </c>
      <c r="J489" s="752">
        <v>56705</v>
      </c>
      <c r="K489" s="752">
        <v>84266</v>
      </c>
      <c r="L489" s="753">
        <v>0</v>
      </c>
    </row>
    <row r="490" spans="2:17" ht="15">
      <c r="B490" s="926" t="s">
        <v>283</v>
      </c>
      <c r="C490" s="751">
        <v>160101</v>
      </c>
      <c r="D490" s="751">
        <v>5229</v>
      </c>
      <c r="E490" s="754">
        <v>1936</v>
      </c>
      <c r="F490" s="754">
        <v>2930</v>
      </c>
      <c r="G490" s="751">
        <v>363</v>
      </c>
      <c r="H490" s="751">
        <v>154872</v>
      </c>
      <c r="I490" s="751">
        <v>25855</v>
      </c>
      <c r="J490" s="751">
        <v>53933</v>
      </c>
      <c r="K490" s="751">
        <v>75084</v>
      </c>
      <c r="L490" s="751">
        <v>0</v>
      </c>
    </row>
    <row r="491" spans="2:17" ht="15">
      <c r="B491" s="927" t="s">
        <v>284</v>
      </c>
      <c r="C491" s="751">
        <f>SUM(D491+H491)</f>
        <v>0</v>
      </c>
      <c r="D491" s="777"/>
      <c r="E491" s="752"/>
      <c r="F491" s="752"/>
      <c r="G491" s="752"/>
      <c r="H491" s="754"/>
      <c r="I491" s="752"/>
      <c r="J491" s="752"/>
      <c r="K491" s="752"/>
      <c r="L491" s="753"/>
    </row>
    <row r="492" spans="2:17" ht="15">
      <c r="B492" s="928" t="s">
        <v>285</v>
      </c>
      <c r="C492" s="751">
        <f>SUM(D492+H492)</f>
        <v>0</v>
      </c>
      <c r="D492" s="752"/>
      <c r="E492" s="752"/>
      <c r="F492" s="752"/>
      <c r="G492" s="752"/>
      <c r="H492" s="752"/>
      <c r="I492" s="752"/>
      <c r="J492" s="752"/>
      <c r="K492" s="752"/>
      <c r="L492" s="753"/>
    </row>
    <row r="493" spans="2:17" ht="15">
      <c r="B493" s="928" t="s">
        <v>286</v>
      </c>
      <c r="C493" s="751">
        <f t="shared" si="21"/>
        <v>0</v>
      </c>
      <c r="D493" s="752"/>
      <c r="E493" s="752"/>
      <c r="F493" s="752"/>
      <c r="G493" s="752"/>
      <c r="H493" s="752"/>
      <c r="I493" s="752"/>
      <c r="J493" s="752"/>
      <c r="K493" s="752"/>
      <c r="L493" s="753"/>
    </row>
    <row r="494" spans="2:17" ht="15">
      <c r="B494" s="774"/>
      <c r="C494" s="754"/>
      <c r="D494" s="754"/>
      <c r="E494" s="754"/>
      <c r="F494" s="754"/>
      <c r="G494" s="754"/>
      <c r="H494" s="754"/>
      <c r="I494" s="754"/>
      <c r="J494" s="754"/>
      <c r="K494" s="754"/>
      <c r="L494" s="751"/>
    </row>
    <row r="495" spans="2:17" ht="12.75">
      <c r="B495" s="773">
        <v>2018</v>
      </c>
      <c r="C495" s="755">
        <f t="shared" ref="C495:K495" si="22">SUM(C482:C493)</f>
        <v>1476467</v>
      </c>
      <c r="D495" s="755">
        <f>SUM(D482:D493)</f>
        <v>44376</v>
      </c>
      <c r="E495" s="755">
        <f t="shared" si="22"/>
        <v>19349</v>
      </c>
      <c r="F495" s="755">
        <f t="shared" si="22"/>
        <v>22574</v>
      </c>
      <c r="G495" s="755">
        <f>SUM(G482:G493)</f>
        <v>2453</v>
      </c>
      <c r="H495" s="755">
        <f t="shared" si="22"/>
        <v>1432091</v>
      </c>
      <c r="I495" s="755">
        <f t="shared" si="22"/>
        <v>236024</v>
      </c>
      <c r="J495" s="755">
        <f t="shared" si="22"/>
        <v>448353</v>
      </c>
      <c r="K495" s="755">
        <f t="shared" si="22"/>
        <v>747714</v>
      </c>
      <c r="L495" s="755">
        <f>SUM(L482:L493)</f>
        <v>0</v>
      </c>
    </row>
    <row r="496" spans="2:17" ht="12.75">
      <c r="B496" s="771"/>
      <c r="C496" s="756"/>
      <c r="D496" s="756"/>
      <c r="E496" s="756"/>
      <c r="F496" s="756"/>
      <c r="G496" s="756"/>
      <c r="H496" s="756"/>
      <c r="I496" s="756"/>
      <c r="J496" s="756"/>
      <c r="K496" s="756"/>
      <c r="L496" s="768"/>
    </row>
    <row r="497" spans="2:12" ht="12.75">
      <c r="B497" s="771"/>
      <c r="C497" s="1270" t="s">
        <v>299</v>
      </c>
      <c r="D497" s="1270"/>
      <c r="E497" s="1270"/>
      <c r="F497" s="1270"/>
      <c r="G497" s="1270"/>
      <c r="H497" s="1270"/>
      <c r="I497" s="1270"/>
      <c r="J497" s="1270"/>
      <c r="K497" s="1270"/>
      <c r="L497" s="1271"/>
    </row>
    <row r="498" spans="2:12" ht="12.75">
      <c r="B498" s="770"/>
      <c r="C498" s="756"/>
      <c r="D498" s="756"/>
      <c r="E498" s="756"/>
      <c r="F498" s="756"/>
      <c r="G498" s="756"/>
      <c r="H498" s="756"/>
      <c r="I498" s="756"/>
      <c r="J498" s="756"/>
      <c r="K498" s="756"/>
      <c r="L498" s="768"/>
    </row>
    <row r="499" spans="2:12" ht="12.75">
      <c r="B499" s="772" t="s">
        <v>275</v>
      </c>
      <c r="C499" s="751">
        <f t="shared" ref="C499:C510" si="23">SUM(D499+H499)</f>
        <v>45099890</v>
      </c>
      <c r="D499" s="751">
        <v>252878</v>
      </c>
      <c r="E499" s="751">
        <v>84059</v>
      </c>
      <c r="F499" s="751">
        <v>124324</v>
      </c>
      <c r="G499" s="751">
        <v>44495</v>
      </c>
      <c r="H499" s="751">
        <v>44847012</v>
      </c>
      <c r="I499" s="751">
        <v>6130268</v>
      </c>
      <c r="J499" s="751">
        <v>13150822</v>
      </c>
      <c r="K499" s="751">
        <v>25565922</v>
      </c>
      <c r="L499" s="751">
        <v>0</v>
      </c>
    </row>
    <row r="500" spans="2:12" ht="12.75">
      <c r="B500" s="772" t="s">
        <v>276</v>
      </c>
      <c r="C500" s="751">
        <f t="shared" si="23"/>
        <v>44003287</v>
      </c>
      <c r="D500" s="751">
        <v>212882</v>
      </c>
      <c r="E500" s="751">
        <v>66858</v>
      </c>
      <c r="F500" s="751">
        <v>119964</v>
      </c>
      <c r="G500" s="751">
        <v>26060</v>
      </c>
      <c r="H500" s="751">
        <v>43790405</v>
      </c>
      <c r="I500" s="751">
        <v>6249605</v>
      </c>
      <c r="J500" s="751">
        <v>11767910</v>
      </c>
      <c r="K500" s="751">
        <v>25772890</v>
      </c>
      <c r="L500" s="751">
        <v>0</v>
      </c>
    </row>
    <row r="501" spans="2:12" ht="12.75">
      <c r="B501" s="772" t="s">
        <v>277</v>
      </c>
      <c r="C501" s="751">
        <f t="shared" si="23"/>
        <v>51532662</v>
      </c>
      <c r="D501" s="752">
        <v>276186</v>
      </c>
      <c r="E501" s="752">
        <v>92377</v>
      </c>
      <c r="F501" s="752">
        <v>149908</v>
      </c>
      <c r="G501" s="753">
        <v>33901</v>
      </c>
      <c r="H501" s="751">
        <v>51256476</v>
      </c>
      <c r="I501" s="752">
        <v>7135756</v>
      </c>
      <c r="J501" s="752">
        <v>13997142</v>
      </c>
      <c r="K501" s="752">
        <v>30123578</v>
      </c>
      <c r="L501" s="753">
        <v>0</v>
      </c>
    </row>
    <row r="502" spans="2:12" ht="12.75">
      <c r="B502" s="772" t="s">
        <v>278</v>
      </c>
      <c r="C502" s="751">
        <f t="shared" si="23"/>
        <v>45189937</v>
      </c>
      <c r="D502" s="751">
        <v>208679</v>
      </c>
      <c r="E502" s="754">
        <v>67024</v>
      </c>
      <c r="F502" s="754">
        <v>110501</v>
      </c>
      <c r="G502" s="751">
        <v>31154</v>
      </c>
      <c r="H502" s="751">
        <v>44981258</v>
      </c>
      <c r="I502" s="751">
        <v>6355996</v>
      </c>
      <c r="J502" s="751">
        <v>11909326</v>
      </c>
      <c r="K502" s="751">
        <v>26715936</v>
      </c>
      <c r="L502" s="751">
        <v>0</v>
      </c>
    </row>
    <row r="503" spans="2:12" ht="12.75">
      <c r="B503" s="772" t="s">
        <v>279</v>
      </c>
      <c r="C503" s="751">
        <f t="shared" si="23"/>
        <v>48304474</v>
      </c>
      <c r="D503" s="715">
        <v>222782</v>
      </c>
      <c r="E503" s="715">
        <v>65617</v>
      </c>
      <c r="F503" s="715">
        <v>131166</v>
      </c>
      <c r="G503" s="715">
        <v>25999</v>
      </c>
      <c r="H503" s="715">
        <v>48081692</v>
      </c>
      <c r="I503" s="715">
        <v>6862169</v>
      </c>
      <c r="J503" s="715">
        <v>11707521</v>
      </c>
      <c r="K503" s="717">
        <v>29512002</v>
      </c>
      <c r="L503" s="751">
        <v>0</v>
      </c>
    </row>
    <row r="504" spans="2:12" ht="12.75">
      <c r="B504" s="772" t="s">
        <v>280</v>
      </c>
      <c r="C504" s="751">
        <f t="shared" si="23"/>
        <v>51811853</v>
      </c>
      <c r="D504" s="751">
        <v>282004</v>
      </c>
      <c r="E504" s="754">
        <v>76688</v>
      </c>
      <c r="F504" s="754">
        <v>177674</v>
      </c>
      <c r="G504" s="751">
        <v>27642</v>
      </c>
      <c r="H504" s="751">
        <v>51529849</v>
      </c>
      <c r="I504" s="751">
        <v>8016005</v>
      </c>
      <c r="J504" s="751">
        <v>13339077</v>
      </c>
      <c r="K504" s="751">
        <v>30174767</v>
      </c>
      <c r="L504" s="751">
        <v>0</v>
      </c>
    </row>
    <row r="505" spans="2:12" ht="12.75">
      <c r="B505" s="772" t="s">
        <v>281</v>
      </c>
      <c r="C505" s="751">
        <f t="shared" si="23"/>
        <v>48842758</v>
      </c>
      <c r="D505" s="752">
        <v>265436</v>
      </c>
      <c r="E505" s="752">
        <v>71941</v>
      </c>
      <c r="F505" s="752">
        <v>155048</v>
      </c>
      <c r="G505" s="753">
        <v>38447</v>
      </c>
      <c r="H505" s="751">
        <v>48577322</v>
      </c>
      <c r="I505" s="752">
        <v>7658442</v>
      </c>
      <c r="J505" s="752">
        <v>14565252</v>
      </c>
      <c r="K505" s="752">
        <v>26353628</v>
      </c>
      <c r="L505" s="753">
        <v>0</v>
      </c>
    </row>
    <row r="506" spans="2:12" ht="12.75">
      <c r="B506" s="772" t="s">
        <v>282</v>
      </c>
      <c r="C506" s="751">
        <v>48263436</v>
      </c>
      <c r="D506" s="752">
        <v>256924</v>
      </c>
      <c r="E506" s="752">
        <v>69078</v>
      </c>
      <c r="F506" s="752">
        <v>147163</v>
      </c>
      <c r="G506" s="753">
        <v>40683</v>
      </c>
      <c r="H506" s="751">
        <v>48006512</v>
      </c>
      <c r="I506" s="752">
        <v>6609994</v>
      </c>
      <c r="J506" s="752">
        <v>14348975</v>
      </c>
      <c r="K506" s="752">
        <v>27047543</v>
      </c>
      <c r="L506" s="753">
        <v>0</v>
      </c>
    </row>
    <row r="507" spans="2:12" ht="12.75">
      <c r="B507" s="772" t="s">
        <v>283</v>
      </c>
      <c r="C507" s="751">
        <v>45286151</v>
      </c>
      <c r="D507" s="752">
        <v>278053</v>
      </c>
      <c r="E507" s="752">
        <v>69043</v>
      </c>
      <c r="F507" s="752">
        <v>162479</v>
      </c>
      <c r="G507" s="753">
        <v>46531</v>
      </c>
      <c r="H507" s="751">
        <v>45008098</v>
      </c>
      <c r="I507" s="752">
        <v>6477502</v>
      </c>
      <c r="J507" s="752">
        <v>13766890</v>
      </c>
      <c r="K507" s="752">
        <v>24763706</v>
      </c>
      <c r="L507" s="753">
        <v>0</v>
      </c>
    </row>
    <row r="508" spans="2:12" ht="12.75">
      <c r="B508" s="772" t="s">
        <v>284</v>
      </c>
      <c r="C508" s="751">
        <f>SUM(D508+H508)</f>
        <v>0</v>
      </c>
      <c r="D508" s="752"/>
      <c r="E508" s="752"/>
      <c r="F508" s="752"/>
      <c r="G508" s="752"/>
      <c r="H508" s="754"/>
      <c r="I508" s="752"/>
      <c r="J508" s="752"/>
      <c r="K508" s="752"/>
      <c r="L508" s="753"/>
    </row>
    <row r="509" spans="2:12" ht="12.75">
      <c r="B509" s="772" t="s">
        <v>285</v>
      </c>
      <c r="C509" s="751">
        <f t="shared" si="23"/>
        <v>0</v>
      </c>
      <c r="D509" s="752"/>
      <c r="E509" s="752"/>
      <c r="F509" s="752"/>
      <c r="G509" s="752"/>
      <c r="H509" s="752"/>
      <c r="I509" s="752"/>
      <c r="J509" s="752"/>
      <c r="K509" s="752"/>
      <c r="L509" s="753"/>
    </row>
    <row r="510" spans="2:12" ht="12.75">
      <c r="B510" s="772" t="s">
        <v>286</v>
      </c>
      <c r="C510" s="751">
        <f t="shared" si="23"/>
        <v>0</v>
      </c>
      <c r="D510" s="752"/>
      <c r="E510" s="752"/>
      <c r="F510" s="752"/>
      <c r="G510" s="752"/>
      <c r="H510" s="752"/>
      <c r="I510" s="752"/>
      <c r="J510" s="752"/>
      <c r="K510" s="752"/>
      <c r="L510" s="753"/>
    </row>
    <row r="511" spans="2:12" ht="12.75">
      <c r="B511" s="771"/>
      <c r="C511" s="754"/>
      <c r="D511" s="754"/>
      <c r="E511" s="754"/>
      <c r="F511" s="754"/>
      <c r="G511" s="754"/>
      <c r="H511" s="754"/>
      <c r="I511" s="754"/>
      <c r="J511" s="754"/>
      <c r="K511" s="754"/>
      <c r="L511" s="751"/>
    </row>
    <row r="512" spans="2:12" ht="12.75">
      <c r="B512" s="773">
        <v>2018</v>
      </c>
      <c r="C512" s="755">
        <f t="shared" ref="C512:L512" si="24">SUM(C499:C510)</f>
        <v>428334448</v>
      </c>
      <c r="D512" s="755">
        <f t="shared" si="24"/>
        <v>2255824</v>
      </c>
      <c r="E512" s="755">
        <f t="shared" si="24"/>
        <v>662685</v>
      </c>
      <c r="F512" s="755">
        <f t="shared" si="24"/>
        <v>1278227</v>
      </c>
      <c r="G512" s="755">
        <f t="shared" si="24"/>
        <v>314912</v>
      </c>
      <c r="H512" s="755">
        <f t="shared" si="24"/>
        <v>426078624</v>
      </c>
      <c r="I512" s="755">
        <f t="shared" si="24"/>
        <v>61495737</v>
      </c>
      <c r="J512" s="755">
        <f t="shared" si="24"/>
        <v>118552915</v>
      </c>
      <c r="K512" s="755">
        <f t="shared" si="24"/>
        <v>246029972</v>
      </c>
      <c r="L512" s="755">
        <f t="shared" si="24"/>
        <v>0</v>
      </c>
    </row>
    <row r="513" spans="2:12" ht="12.75">
      <c r="B513" s="1043"/>
      <c r="C513" s="758"/>
      <c r="D513" s="758"/>
      <c r="E513" s="758"/>
      <c r="F513" s="758"/>
      <c r="G513" s="758"/>
      <c r="H513" s="758"/>
      <c r="I513" s="758"/>
      <c r="J513" s="758"/>
      <c r="K513" s="758"/>
      <c r="L513" s="1044"/>
    </row>
    <row r="514" spans="2:12" ht="12.75" customHeight="1">
      <c r="B514" s="1272" t="s">
        <v>263</v>
      </c>
      <c r="C514" s="1256" t="s">
        <v>22</v>
      </c>
      <c r="D514" s="1256" t="s">
        <v>264</v>
      </c>
      <c r="E514" s="1261" t="s">
        <v>265</v>
      </c>
      <c r="F514" s="1262"/>
      <c r="G514" s="1263"/>
      <c r="H514" s="1264" t="s">
        <v>266</v>
      </c>
      <c r="I514" s="1274" t="s">
        <v>267</v>
      </c>
      <c r="J514" s="1275"/>
      <c r="K514" s="1275"/>
      <c r="L514" s="1276"/>
    </row>
    <row r="515" spans="2:12" ht="11.25" customHeight="1">
      <c r="B515" s="1273"/>
      <c r="C515" s="1257"/>
      <c r="D515" s="1257"/>
      <c r="E515" s="1266" t="s">
        <v>304</v>
      </c>
      <c r="F515" s="1268" t="s">
        <v>305</v>
      </c>
      <c r="G515" s="1268" t="s">
        <v>306</v>
      </c>
      <c r="H515" s="1265"/>
      <c r="I515" s="1254" t="s">
        <v>271</v>
      </c>
      <c r="J515" s="1254" t="s">
        <v>24</v>
      </c>
      <c r="K515" s="1256" t="s">
        <v>272</v>
      </c>
      <c r="L515" s="1254" t="s">
        <v>273</v>
      </c>
    </row>
    <row r="516" spans="2:12" ht="11.25" customHeight="1">
      <c r="B516" s="1273"/>
      <c r="C516" s="1257"/>
      <c r="D516" s="1257"/>
      <c r="E516" s="1267"/>
      <c r="F516" s="1269"/>
      <c r="G516" s="1269"/>
      <c r="H516" s="1265"/>
      <c r="I516" s="1258"/>
      <c r="J516" s="1258"/>
      <c r="K516" s="1277"/>
      <c r="L516" s="1258"/>
    </row>
    <row r="517" spans="2:12" ht="12.75">
      <c r="B517" s="748">
        <v>0</v>
      </c>
      <c r="C517" s="759">
        <v>1</v>
      </c>
      <c r="D517" s="759">
        <v>2</v>
      </c>
      <c r="E517" s="760">
        <v>3</v>
      </c>
      <c r="F517" s="760">
        <v>4</v>
      </c>
      <c r="G517" s="759">
        <v>5</v>
      </c>
      <c r="H517" s="759">
        <v>6</v>
      </c>
      <c r="I517" s="759">
        <v>7</v>
      </c>
      <c r="J517" s="759">
        <v>8</v>
      </c>
      <c r="K517" s="759">
        <v>9</v>
      </c>
      <c r="L517" s="759">
        <v>10</v>
      </c>
    </row>
    <row r="518" spans="2:12" ht="12.75">
      <c r="B518" s="770"/>
      <c r="C518" s="756"/>
      <c r="D518" s="756"/>
      <c r="E518" s="756"/>
      <c r="F518" s="756"/>
      <c r="G518" s="756"/>
      <c r="H518" s="756"/>
      <c r="I518" s="756"/>
      <c r="J518" s="756"/>
      <c r="K518" s="756"/>
      <c r="L518" s="768"/>
    </row>
    <row r="519" spans="2:12" ht="12.75">
      <c r="B519" s="771"/>
      <c r="C519" s="1270" t="s">
        <v>300</v>
      </c>
      <c r="D519" s="1270"/>
      <c r="E519" s="1270"/>
      <c r="F519" s="1270"/>
      <c r="G519" s="1270"/>
      <c r="H519" s="1270"/>
      <c r="I519" s="1270"/>
      <c r="J519" s="1270"/>
      <c r="K519" s="1270"/>
      <c r="L519" s="1271"/>
    </row>
    <row r="520" spans="2:12" ht="12.75">
      <c r="B520" s="771"/>
      <c r="C520" s="761"/>
      <c r="D520" s="761"/>
      <c r="E520" s="761"/>
      <c r="F520" s="761"/>
      <c r="G520" s="761"/>
      <c r="H520" s="761"/>
      <c r="I520" s="761"/>
      <c r="J520" s="761"/>
      <c r="K520" s="761"/>
      <c r="L520" s="769"/>
    </row>
    <row r="521" spans="2:12" ht="12.75">
      <c r="B521" s="772" t="s">
        <v>275</v>
      </c>
      <c r="C521" s="751">
        <f>SUM(D521+H521)</f>
        <v>90057014</v>
      </c>
      <c r="D521" s="751">
        <v>438151</v>
      </c>
      <c r="E521" s="751">
        <v>144810</v>
      </c>
      <c r="F521" s="751">
        <v>215494</v>
      </c>
      <c r="G521" s="751">
        <v>77847</v>
      </c>
      <c r="H521" s="751">
        <v>89618863</v>
      </c>
      <c r="I521" s="751">
        <v>12292165</v>
      </c>
      <c r="J521" s="751">
        <v>27496766</v>
      </c>
      <c r="K521" s="751">
        <v>49829932</v>
      </c>
      <c r="L521" s="751">
        <v>0</v>
      </c>
    </row>
    <row r="522" spans="2:12" ht="12.75">
      <c r="B522" s="772" t="s">
        <v>276</v>
      </c>
      <c r="C522" s="751">
        <f t="shared" ref="C522:C532" si="25">SUM(D522+H522)</f>
        <v>87625873</v>
      </c>
      <c r="D522" s="751">
        <v>376411</v>
      </c>
      <c r="E522" s="751">
        <v>117606</v>
      </c>
      <c r="F522" s="751">
        <v>212849</v>
      </c>
      <c r="G522" s="751">
        <v>45956</v>
      </c>
      <c r="H522" s="751">
        <v>87249462</v>
      </c>
      <c r="I522" s="751">
        <v>12525302</v>
      </c>
      <c r="J522" s="751">
        <v>24475372</v>
      </c>
      <c r="K522" s="751">
        <v>50248788</v>
      </c>
      <c r="L522" s="751">
        <v>0</v>
      </c>
    </row>
    <row r="523" spans="2:12" ht="12.75">
      <c r="B523" s="772" t="s">
        <v>277</v>
      </c>
      <c r="C523" s="751">
        <f t="shared" si="25"/>
        <v>102956905</v>
      </c>
      <c r="D523" s="752">
        <v>484939</v>
      </c>
      <c r="E523" s="752">
        <v>160312</v>
      </c>
      <c r="F523" s="752">
        <v>263733</v>
      </c>
      <c r="G523" s="753">
        <v>60894</v>
      </c>
      <c r="H523" s="751">
        <v>102471966</v>
      </c>
      <c r="I523" s="752">
        <v>14376293</v>
      </c>
      <c r="J523" s="752">
        <v>29217947</v>
      </c>
      <c r="K523" s="752">
        <v>58877726</v>
      </c>
      <c r="L523" s="753">
        <v>0</v>
      </c>
    </row>
    <row r="524" spans="2:12" ht="12.75">
      <c r="B524" s="772" t="s">
        <v>278</v>
      </c>
      <c r="C524" s="751">
        <f t="shared" si="25"/>
        <v>89833124</v>
      </c>
      <c r="D524" s="751">
        <v>369992</v>
      </c>
      <c r="E524" s="754">
        <v>117042</v>
      </c>
      <c r="F524" s="754">
        <v>198243</v>
      </c>
      <c r="G524" s="754">
        <v>54707</v>
      </c>
      <c r="H524" s="751">
        <v>89463132</v>
      </c>
      <c r="I524" s="754">
        <v>12659311</v>
      </c>
      <c r="J524" s="754">
        <v>24713683</v>
      </c>
      <c r="K524" s="754">
        <v>52090138</v>
      </c>
      <c r="L524" s="754">
        <v>0</v>
      </c>
    </row>
    <row r="525" spans="2:12" ht="12.75">
      <c r="B525" s="772" t="s">
        <v>279</v>
      </c>
      <c r="C525" s="751">
        <f t="shared" si="25"/>
        <v>96131249</v>
      </c>
      <c r="D525" s="715">
        <v>388194</v>
      </c>
      <c r="E525" s="715">
        <v>117359</v>
      </c>
      <c r="F525" s="715">
        <v>226856</v>
      </c>
      <c r="G525" s="715">
        <v>43979</v>
      </c>
      <c r="H525" s="715">
        <v>95743055</v>
      </c>
      <c r="I525" s="715">
        <v>13695188</v>
      </c>
      <c r="J525" s="715">
        <v>24193988</v>
      </c>
      <c r="K525" s="715">
        <v>57853879</v>
      </c>
      <c r="L525" s="717">
        <v>0</v>
      </c>
    </row>
    <row r="526" spans="2:12" ht="12.75">
      <c r="B526" s="772" t="s">
        <v>280</v>
      </c>
      <c r="C526" s="751">
        <f t="shared" si="25"/>
        <v>106478761</v>
      </c>
      <c r="D526" s="751">
        <v>490758</v>
      </c>
      <c r="E526" s="754">
        <v>133555</v>
      </c>
      <c r="F526" s="754">
        <v>309712</v>
      </c>
      <c r="G526" s="754">
        <v>47491</v>
      </c>
      <c r="H526" s="751">
        <v>105988003</v>
      </c>
      <c r="I526" s="754">
        <v>16711067</v>
      </c>
      <c r="J526" s="754">
        <v>28416605</v>
      </c>
      <c r="K526" s="754">
        <v>60860331</v>
      </c>
      <c r="L526" s="754">
        <v>0</v>
      </c>
    </row>
    <row r="527" spans="2:12" ht="12.75">
      <c r="B527" s="772" t="s">
        <v>281</v>
      </c>
      <c r="C527" s="751">
        <f>SUM(D527+H527)</f>
        <v>97513011</v>
      </c>
      <c r="D527" s="752">
        <v>466110</v>
      </c>
      <c r="E527" s="752">
        <v>126040</v>
      </c>
      <c r="F527" s="752">
        <v>272293</v>
      </c>
      <c r="G527" s="753">
        <v>67777</v>
      </c>
      <c r="H527" s="751">
        <v>97046901</v>
      </c>
      <c r="I527" s="752">
        <v>15281444</v>
      </c>
      <c r="J527" s="752">
        <v>30459496</v>
      </c>
      <c r="K527" s="752">
        <v>51305961</v>
      </c>
      <c r="L527" s="753">
        <v>0</v>
      </c>
    </row>
    <row r="528" spans="2:12" ht="12.75">
      <c r="B528" s="772" t="s">
        <v>282</v>
      </c>
      <c r="C528" s="751">
        <v>99779863</v>
      </c>
      <c r="D528" s="752">
        <v>453846</v>
      </c>
      <c r="E528" s="752">
        <v>121139</v>
      </c>
      <c r="F528" s="752">
        <v>255727</v>
      </c>
      <c r="G528" s="753">
        <v>76980</v>
      </c>
      <c r="H528" s="751">
        <v>99326017</v>
      </c>
      <c r="I528" s="752">
        <v>13903750</v>
      </c>
      <c r="J528" s="752">
        <v>30830195</v>
      </c>
      <c r="K528" s="752">
        <v>54592072</v>
      </c>
      <c r="L528" s="753">
        <v>0</v>
      </c>
    </row>
    <row r="529" spans="2:12" ht="12.75">
      <c r="B529" s="772" t="s">
        <v>283</v>
      </c>
      <c r="C529" s="751">
        <v>91969686</v>
      </c>
      <c r="D529" s="751">
        <v>483179</v>
      </c>
      <c r="E529" s="754">
        <v>120441</v>
      </c>
      <c r="F529" s="754">
        <v>282316</v>
      </c>
      <c r="G529" s="754">
        <v>80422</v>
      </c>
      <c r="H529" s="751">
        <v>91486507</v>
      </c>
      <c r="I529" s="754">
        <v>13573553</v>
      </c>
      <c r="J529" s="754">
        <v>29620194</v>
      </c>
      <c r="K529" s="754">
        <v>48292760</v>
      </c>
      <c r="L529" s="754">
        <v>0</v>
      </c>
    </row>
    <row r="530" spans="2:12" ht="12.75">
      <c r="B530" s="772" t="s">
        <v>284</v>
      </c>
      <c r="C530" s="751">
        <f t="shared" si="25"/>
        <v>0</v>
      </c>
      <c r="D530" s="752"/>
      <c r="E530" s="752"/>
      <c r="F530" s="752"/>
      <c r="G530" s="752"/>
      <c r="H530" s="754"/>
      <c r="I530" s="752"/>
      <c r="J530" s="752"/>
      <c r="K530" s="752"/>
      <c r="L530" s="753"/>
    </row>
    <row r="531" spans="2:12" ht="12.75">
      <c r="B531" s="772" t="s">
        <v>285</v>
      </c>
      <c r="C531" s="751">
        <f t="shared" si="25"/>
        <v>0</v>
      </c>
      <c r="D531" s="752"/>
      <c r="E531" s="752"/>
      <c r="F531" s="752"/>
      <c r="G531" s="753"/>
      <c r="H531" s="762"/>
      <c r="I531" s="752"/>
      <c r="J531" s="752"/>
      <c r="K531" s="752"/>
      <c r="L531" s="753"/>
    </row>
    <row r="532" spans="2:12" ht="12.75">
      <c r="B532" s="772" t="s">
        <v>286</v>
      </c>
      <c r="C532" s="751">
        <f t="shared" si="25"/>
        <v>0</v>
      </c>
      <c r="D532" s="752"/>
      <c r="E532" s="752"/>
      <c r="F532" s="752"/>
      <c r="G532" s="753"/>
      <c r="H532" s="762"/>
      <c r="I532" s="752"/>
      <c r="J532" s="752"/>
      <c r="K532" s="752"/>
      <c r="L532" s="753"/>
    </row>
    <row r="533" spans="2:12" ht="12.75">
      <c r="B533" s="772"/>
      <c r="C533" s="763"/>
      <c r="D533" s="764"/>
      <c r="E533" s="765"/>
      <c r="F533" s="765"/>
      <c r="G533" s="765"/>
      <c r="H533" s="764"/>
      <c r="I533" s="765"/>
      <c r="J533" s="765"/>
      <c r="K533" s="765"/>
      <c r="L533" s="765"/>
    </row>
    <row r="534" spans="2:12" ht="12.75">
      <c r="B534" s="773">
        <v>2018</v>
      </c>
      <c r="C534" s="766">
        <f t="shared" ref="C534:K534" si="26">SUM(C521:C532)</f>
        <v>862345486</v>
      </c>
      <c r="D534" s="766">
        <f t="shared" si="26"/>
        <v>3951580</v>
      </c>
      <c r="E534" s="766">
        <f t="shared" si="26"/>
        <v>1158304</v>
      </c>
      <c r="F534" s="766">
        <f t="shared" si="26"/>
        <v>2237223</v>
      </c>
      <c r="G534" s="766">
        <f t="shared" si="26"/>
        <v>556053</v>
      </c>
      <c r="H534" s="766">
        <f t="shared" si="26"/>
        <v>858393906</v>
      </c>
      <c r="I534" s="766">
        <f t="shared" si="26"/>
        <v>125018073</v>
      </c>
      <c r="J534" s="766">
        <f t="shared" si="26"/>
        <v>249424246</v>
      </c>
      <c r="K534" s="766">
        <f t="shared" si="26"/>
        <v>483951587</v>
      </c>
      <c r="L534" s="766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>
        <f t="shared" ref="C546:K546" si="36">C529/C490</f>
        <v>574.44791725223456</v>
      </c>
      <c r="D546" s="591">
        <f t="shared" si="36"/>
        <v>92.403710078408878</v>
      </c>
      <c r="E546" s="591">
        <f t="shared" si="36"/>
        <v>62.211260330578511</v>
      </c>
      <c r="F546" s="591">
        <f t="shared" si="36"/>
        <v>96.353583617747447</v>
      </c>
      <c r="G546" s="591">
        <f t="shared" si="36"/>
        <v>221.54820936639118</v>
      </c>
      <c r="H546" s="591">
        <f t="shared" si="36"/>
        <v>590.72335218761305</v>
      </c>
      <c r="I546" s="591">
        <f t="shared" si="36"/>
        <v>524.98754592922069</v>
      </c>
      <c r="J546" s="591">
        <f t="shared" si="36"/>
        <v>549.20353030612057</v>
      </c>
      <c r="K546" s="591">
        <f t="shared" si="36"/>
        <v>643.18310159288262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G463" sqref="G46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79" t="s">
        <v>360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</row>
    <row r="3" spans="1:29" ht="12.75" hidden="1" customHeight="1">
      <c r="A3" s="1279"/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</row>
    <row r="4" spans="1:29" ht="12.75" hidden="1" customHeight="1">
      <c r="A4" s="1279"/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78" t="s">
        <v>220</v>
      </c>
      <c r="R7" s="1278"/>
      <c r="S7" s="1278"/>
      <c r="T7" s="165"/>
      <c r="U7" s="162">
        <v>2003</v>
      </c>
      <c r="V7" s="1278" t="s">
        <v>221</v>
      </c>
      <c r="W7" s="1280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78" t="s">
        <v>220</v>
      </c>
      <c r="Q16" s="1278"/>
      <c r="R16" s="1278"/>
      <c r="S16" s="1278"/>
      <c r="T16" s="163"/>
      <c r="U16" s="162">
        <v>2004</v>
      </c>
      <c r="V16" s="1278" t="s">
        <v>221</v>
      </c>
      <c r="W16" s="1278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78" t="s">
        <v>220</v>
      </c>
      <c r="Q25" s="1278"/>
      <c r="R25" s="1278"/>
      <c r="S25" s="1278"/>
      <c r="T25" s="163"/>
      <c r="U25" s="162">
        <v>2005</v>
      </c>
      <c r="V25" s="1278" t="s">
        <v>221</v>
      </c>
      <c r="W25" s="1278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78" t="s">
        <v>220</v>
      </c>
      <c r="Q34" s="1278"/>
      <c r="R34" s="1278"/>
      <c r="S34" s="1278"/>
      <c r="T34" s="163"/>
      <c r="U34" s="162">
        <v>2006</v>
      </c>
      <c r="V34" s="1278" t="s">
        <v>221</v>
      </c>
      <c r="W34" s="1278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78" t="s">
        <v>220</v>
      </c>
      <c r="Q43" s="1278"/>
      <c r="R43" s="1278"/>
      <c r="S43" s="1278"/>
      <c r="T43" s="163"/>
      <c r="U43" s="162">
        <v>2007</v>
      </c>
      <c r="V43" s="1278" t="s">
        <v>221</v>
      </c>
      <c r="W43" s="1278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78" t="s">
        <v>220</v>
      </c>
      <c r="Q52" s="1278"/>
      <c r="R52" s="1278"/>
      <c r="S52" s="1278"/>
      <c r="T52" s="163"/>
      <c r="U52" s="162">
        <v>2008</v>
      </c>
      <c r="V52" s="1278" t="s">
        <v>221</v>
      </c>
      <c r="W52" s="1278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78" t="s">
        <v>220</v>
      </c>
      <c r="Q61" s="1278"/>
      <c r="R61" s="1278"/>
      <c r="S61" s="1278"/>
      <c r="T61" s="163"/>
      <c r="U61" s="162">
        <v>2009</v>
      </c>
      <c r="V61" s="1278" t="s">
        <v>221</v>
      </c>
      <c r="W61" s="1278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78" t="s">
        <v>220</v>
      </c>
      <c r="Q70" s="1278"/>
      <c r="R70" s="1278"/>
      <c r="S70" s="1278"/>
      <c r="T70" s="163"/>
      <c r="U70" s="162">
        <v>2010</v>
      </c>
      <c r="V70" s="1278" t="s">
        <v>221</v>
      </c>
      <c r="W70" s="1278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78" t="s">
        <v>220</v>
      </c>
      <c r="Q79" s="1278"/>
      <c r="R79" s="1278"/>
      <c r="S79" s="1278"/>
      <c r="T79" s="163"/>
      <c r="U79" s="162">
        <v>2011</v>
      </c>
      <c r="V79" s="1278" t="s">
        <v>221</v>
      </c>
      <c r="W79" s="1278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78" t="s">
        <v>220</v>
      </c>
      <c r="Q88" s="1278"/>
      <c r="R88" s="1278"/>
      <c r="S88" s="1278"/>
      <c r="T88" s="163"/>
      <c r="U88" s="162">
        <v>2012</v>
      </c>
      <c r="V88" s="1278" t="s">
        <v>221</v>
      </c>
      <c r="W88" s="1278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78" t="s">
        <v>220</v>
      </c>
      <c r="Q97" s="1278"/>
      <c r="R97" s="1278"/>
      <c r="S97" s="1278"/>
      <c r="T97" s="163"/>
      <c r="U97" s="162">
        <v>2013</v>
      </c>
      <c r="V97" s="1278" t="s">
        <v>221</v>
      </c>
      <c r="W97" s="1278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78" t="s">
        <v>220</v>
      </c>
      <c r="Q106" s="1278"/>
      <c r="R106" s="1278"/>
      <c r="S106" s="1278"/>
      <c r="T106" s="163"/>
      <c r="U106" s="162">
        <v>2014</v>
      </c>
      <c r="V106" s="1278" t="s">
        <v>221</v>
      </c>
      <c r="W106" s="1278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78" t="s">
        <v>220</v>
      </c>
      <c r="Q116" s="1278"/>
      <c r="R116" s="1278"/>
      <c r="S116" s="1278"/>
      <c r="T116" s="163"/>
      <c r="U116" s="162">
        <v>2015</v>
      </c>
      <c r="V116" s="1278" t="s">
        <v>221</v>
      </c>
      <c r="W116" s="1278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78" t="s">
        <v>220</v>
      </c>
      <c r="Q126" s="1278"/>
      <c r="R126" s="1278"/>
      <c r="S126" s="1278"/>
      <c r="T126" s="163"/>
      <c r="U126" s="162">
        <v>2016</v>
      </c>
      <c r="V126" s="1278" t="s">
        <v>221</v>
      </c>
      <c r="W126" s="1278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78" t="s">
        <v>220</v>
      </c>
      <c r="Q136" s="1278"/>
      <c r="R136" s="1278"/>
      <c r="S136" s="1278"/>
      <c r="T136" s="163"/>
      <c r="U136" s="162">
        <v>2017</v>
      </c>
      <c r="V136" s="1278" t="s">
        <v>221</v>
      </c>
      <c r="W136" s="1278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1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78" t="s">
        <v>220</v>
      </c>
      <c r="Q146" s="1278"/>
      <c r="R146" s="1278"/>
      <c r="S146" s="1278"/>
      <c r="T146" s="163"/>
      <c r="U146" s="162">
        <v>2018</v>
      </c>
      <c r="V146" s="1278" t="s">
        <v>221</v>
      </c>
      <c r="W146" s="1278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1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356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20" t="s">
        <v>88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5"/>
      <c r="B3" s="1126" t="s">
        <v>99</v>
      </c>
      <c r="C3" s="1127"/>
      <c r="D3" s="1127"/>
      <c r="E3" s="1127"/>
      <c r="F3" s="1128"/>
      <c r="G3" s="1122" t="s">
        <v>71</v>
      </c>
      <c r="H3" s="1123"/>
      <c r="I3" s="1129" t="s">
        <v>319</v>
      </c>
      <c r="J3" s="1124" t="s">
        <v>72</v>
      </c>
      <c r="K3" s="1125"/>
      <c r="L3" s="5"/>
    </row>
    <row r="4" spans="1:12" s="127" customFormat="1" ht="12.75" customHeight="1">
      <c r="A4" s="856" t="s">
        <v>73</v>
      </c>
      <c r="B4" s="854" t="s">
        <v>74</v>
      </c>
      <c r="C4" s="154" t="s">
        <v>75</v>
      </c>
      <c r="D4" s="154" t="s">
        <v>76</v>
      </c>
      <c r="E4" s="671" t="s">
        <v>69</v>
      </c>
      <c r="F4" s="672" t="s">
        <v>77</v>
      </c>
      <c r="G4" s="153" t="s">
        <v>78</v>
      </c>
      <c r="H4" s="674" t="s">
        <v>91</v>
      </c>
      <c r="I4" s="1130"/>
      <c r="J4" s="129" t="s">
        <v>70</v>
      </c>
      <c r="K4" s="673" t="s">
        <v>81</v>
      </c>
      <c r="L4" s="5"/>
    </row>
    <row r="5" spans="1:12" s="127" customFormat="1" ht="21" customHeight="1" thickBot="1">
      <c r="A5" s="857"/>
      <c r="B5" s="852" t="s">
        <v>382</v>
      </c>
      <c r="C5" s="850" t="s">
        <v>382</v>
      </c>
      <c r="D5" s="850" t="s">
        <v>382</v>
      </c>
      <c r="E5" s="850" t="s">
        <v>127</v>
      </c>
      <c r="F5" s="851" t="s">
        <v>79</v>
      </c>
      <c r="G5" s="852" t="s">
        <v>382</v>
      </c>
      <c r="H5" s="853" t="s">
        <v>90</v>
      </c>
      <c r="I5" s="976"/>
      <c r="J5" s="850" t="s">
        <v>382</v>
      </c>
      <c r="K5" s="939" t="s">
        <v>80</v>
      </c>
      <c r="L5" s="5"/>
    </row>
    <row r="6" spans="1:12" s="127" customFormat="1" ht="28.5" customHeight="1" thickBot="1">
      <c r="A6" s="83" t="s">
        <v>22</v>
      </c>
      <c r="B6" s="821">
        <v>6.6327284228777721</v>
      </c>
      <c r="C6" s="822">
        <v>12804.495024860562</v>
      </c>
      <c r="D6" s="822">
        <v>13060.584925357773</v>
      </c>
      <c r="E6" s="823">
        <v>-4.2202303986212712E-2</v>
      </c>
      <c r="F6" s="824">
        <v>-3.844232153083456</v>
      </c>
      <c r="G6" s="825">
        <v>311.60600058428275</v>
      </c>
      <c r="H6" s="823">
        <v>-9.8862256838403953E-2</v>
      </c>
      <c r="I6" s="825">
        <v>-5.5046378091872796</v>
      </c>
      <c r="J6" s="826">
        <v>100</v>
      </c>
      <c r="K6" s="827" t="s">
        <v>23</v>
      </c>
    </row>
    <row r="7" spans="1:12" s="127" customFormat="1" ht="25.5" customHeight="1">
      <c r="A7" s="956" t="s">
        <v>103</v>
      </c>
      <c r="B7" s="952">
        <v>6.7814546724509812</v>
      </c>
      <c r="C7" s="828">
        <v>12581.54855742297</v>
      </c>
      <c r="D7" s="828">
        <v>12833.179528571429</v>
      </c>
      <c r="E7" s="829">
        <v>-5.8714122797764183</v>
      </c>
      <c r="F7" s="830">
        <v>-8.3391028100804903</v>
      </c>
      <c r="G7" s="831">
        <v>266.64285714285717</v>
      </c>
      <c r="H7" s="832">
        <v>7.5606523367717475</v>
      </c>
      <c r="I7" s="832">
        <v>10.526315789473683</v>
      </c>
      <c r="J7" s="832">
        <v>0.1226993865030675</v>
      </c>
      <c r="K7" s="833">
        <v>1.7796559647943813E-2</v>
      </c>
    </row>
    <row r="8" spans="1:12" s="127" customFormat="1" ht="24" customHeight="1">
      <c r="A8" s="957" t="s">
        <v>104</v>
      </c>
      <c r="B8" s="953">
        <v>7.3824667180383248</v>
      </c>
      <c r="C8" s="834">
        <v>13850.781834968713</v>
      </c>
      <c r="D8" s="834">
        <v>14127.797471668087</v>
      </c>
      <c r="E8" s="835">
        <v>4.1969878182035382E-2</v>
      </c>
      <c r="F8" s="836">
        <v>-3.5485091303855567</v>
      </c>
      <c r="G8" s="837">
        <v>349.5375408989151</v>
      </c>
      <c r="H8" s="838">
        <v>0.12266944014061938</v>
      </c>
      <c r="I8" s="838">
        <v>-7.6201081769010495</v>
      </c>
      <c r="J8" s="838">
        <v>33.929301782062524</v>
      </c>
      <c r="K8" s="839">
        <v>-0.7769703027431305</v>
      </c>
    </row>
    <row r="9" spans="1:12" s="127" customFormat="1" ht="24" customHeight="1">
      <c r="A9" s="957" t="s">
        <v>105</v>
      </c>
      <c r="B9" s="953">
        <v>7.2899214898546552</v>
      </c>
      <c r="C9" s="834">
        <v>13677.151012860515</v>
      </c>
      <c r="D9" s="834">
        <v>13950.694033117725</v>
      </c>
      <c r="E9" s="835">
        <v>-0.4904921331771509</v>
      </c>
      <c r="F9" s="836">
        <v>-3.7463399047512982</v>
      </c>
      <c r="G9" s="840">
        <v>386.48571428571427</v>
      </c>
      <c r="H9" s="841">
        <v>-0.13857428438604366</v>
      </c>
      <c r="I9" s="841">
        <v>-9.0318388564002596</v>
      </c>
      <c r="J9" s="841">
        <v>8.1799591002044991</v>
      </c>
      <c r="K9" s="842">
        <v>-0.31716987506051808</v>
      </c>
    </row>
    <row r="10" spans="1:12" s="127" customFormat="1" ht="24" customHeight="1">
      <c r="A10" s="957" t="s">
        <v>106</v>
      </c>
      <c r="B10" s="954" t="s">
        <v>100</v>
      </c>
      <c r="C10" s="938" t="s">
        <v>100</v>
      </c>
      <c r="D10" s="938" t="s">
        <v>100</v>
      </c>
      <c r="E10" s="843" t="s">
        <v>100</v>
      </c>
      <c r="F10" s="937" t="s">
        <v>100</v>
      </c>
      <c r="G10" s="843" t="s">
        <v>100</v>
      </c>
      <c r="H10" s="843" t="s">
        <v>100</v>
      </c>
      <c r="I10" s="843" t="s">
        <v>100</v>
      </c>
      <c r="J10" s="929" t="s">
        <v>100</v>
      </c>
      <c r="K10" s="930" t="s">
        <v>100</v>
      </c>
    </row>
    <row r="11" spans="1:12" s="127" customFormat="1" ht="24" customHeight="1">
      <c r="A11" s="957" t="s">
        <v>98</v>
      </c>
      <c r="B11" s="953">
        <v>5.322639366978696</v>
      </c>
      <c r="C11" s="834">
        <v>10929.4442853772</v>
      </c>
      <c r="D11" s="834">
        <v>11148.033171084744</v>
      </c>
      <c r="E11" s="835">
        <v>-0.25504705346374551</v>
      </c>
      <c r="F11" s="836">
        <v>-5.2422023349226787</v>
      </c>
      <c r="G11" s="840">
        <v>274.58558055509934</v>
      </c>
      <c r="H11" s="841">
        <v>-2.951971281065606E-2</v>
      </c>
      <c r="I11" s="841">
        <v>-3.1493558135835853</v>
      </c>
      <c r="J11" s="841">
        <v>35.576979257960858</v>
      </c>
      <c r="K11" s="842">
        <v>0.86518597174177359</v>
      </c>
    </row>
    <row r="12" spans="1:12" s="127" customFormat="1" ht="24" customHeight="1" thickBot="1">
      <c r="A12" s="958" t="s">
        <v>107</v>
      </c>
      <c r="B12" s="955">
        <v>6.8907668051140938</v>
      </c>
      <c r="C12" s="844">
        <v>13302.638619911377</v>
      </c>
      <c r="D12" s="844">
        <v>13568.691392309605</v>
      </c>
      <c r="E12" s="845">
        <v>1.2645114929580934</v>
      </c>
      <c r="F12" s="846">
        <v>0.59812116012719507</v>
      </c>
      <c r="G12" s="847">
        <v>285.60850447604003</v>
      </c>
      <c r="H12" s="848">
        <v>0.82305088188692266</v>
      </c>
      <c r="I12" s="848">
        <v>-4.5968349660889221</v>
      </c>
      <c r="J12" s="848">
        <v>22.191060473269062</v>
      </c>
      <c r="K12" s="849">
        <v>0.21115764641393753</v>
      </c>
    </row>
    <row r="13" spans="1:12" s="127" customFormat="1"/>
    <row r="14" spans="1:12" s="127" customFormat="1" ht="46.5" customHeight="1">
      <c r="A14" s="1121" t="s">
        <v>126</v>
      </c>
      <c r="B14" s="1121"/>
      <c r="C14" s="1121"/>
      <c r="D14" s="1121"/>
      <c r="E14" s="1121"/>
      <c r="F14" s="1121"/>
      <c r="G14" s="1121"/>
      <c r="H14" s="1121"/>
      <c r="I14" s="1121"/>
      <c r="J14" s="1121"/>
      <c r="K14" s="1121"/>
    </row>
    <row r="15" spans="1:12" s="127" customFormat="1" ht="33.75" customHeight="1">
      <c r="A15" s="1121" t="s">
        <v>352</v>
      </c>
      <c r="B15" s="1121"/>
      <c r="C15" s="1121"/>
      <c r="D15" s="1121"/>
      <c r="E15" s="1121"/>
      <c r="F15" s="1121"/>
      <c r="G15" s="1121"/>
      <c r="H15" s="1121"/>
      <c r="I15" s="1121"/>
      <c r="J15" s="1121"/>
      <c r="K15" s="1121"/>
    </row>
    <row r="16" spans="1:12" s="127" customFormat="1">
      <c r="A16" s="1121" t="s">
        <v>171</v>
      </c>
      <c r="B16" s="1121"/>
      <c r="C16" s="1121"/>
      <c r="D16" s="1121"/>
      <c r="E16" s="1121"/>
      <c r="F16" s="1121"/>
      <c r="G16" s="1121"/>
      <c r="H16" s="1121"/>
      <c r="I16" s="1121"/>
      <c r="J16" s="1121"/>
      <c r="K16" s="1121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M43" sqref="M43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13.5" customHeight="1">
      <c r="A44" s="127" t="s">
        <v>326</v>
      </c>
    </row>
    <row r="58" spans="1:8">
      <c r="A58" s="700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T36" sqref="T36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31" t="s">
        <v>87</v>
      </c>
      <c r="B1" s="1131"/>
      <c r="C1" s="1131"/>
      <c r="D1" s="1131"/>
      <c r="E1" s="1131"/>
      <c r="F1" s="1131"/>
      <c r="G1" s="1131"/>
      <c r="H1" s="1131"/>
      <c r="I1" s="1131"/>
      <c r="J1" s="1131"/>
      <c r="K1" s="152"/>
    </row>
    <row r="2" spans="1:11" ht="19.5" thickBot="1">
      <c r="A2" s="1145" t="s">
        <v>353</v>
      </c>
      <c r="B2" s="1146"/>
      <c r="C2" s="1146"/>
      <c r="D2" s="1146"/>
      <c r="E2" s="1146"/>
      <c r="F2" s="1146"/>
      <c r="G2" s="1146"/>
      <c r="H2" s="1146"/>
      <c r="I2" s="1146"/>
      <c r="J2" s="1147"/>
    </row>
    <row r="3" spans="1:11" ht="26.25" thickBot="1">
      <c r="A3" s="797"/>
      <c r="B3" s="917"/>
      <c r="C3" s="918" t="s">
        <v>82</v>
      </c>
      <c r="D3" s="155"/>
      <c r="E3" s="858"/>
      <c r="F3" s="859" t="s">
        <v>334</v>
      </c>
      <c r="G3" s="860" t="s">
        <v>335</v>
      </c>
      <c r="H3" s="861" t="s">
        <v>91</v>
      </c>
      <c r="I3" s="859" t="s">
        <v>336</v>
      </c>
      <c r="J3" s="860" t="s">
        <v>337</v>
      </c>
    </row>
    <row r="4" spans="1:11" ht="27">
      <c r="A4" s="798" t="s">
        <v>73</v>
      </c>
      <c r="B4" s="862" t="s">
        <v>83</v>
      </c>
      <c r="C4" s="863" t="s">
        <v>84</v>
      </c>
      <c r="D4" s="864" t="s">
        <v>85</v>
      </c>
      <c r="E4" s="864" t="s">
        <v>92</v>
      </c>
      <c r="F4" s="865" t="s">
        <v>78</v>
      </c>
      <c r="G4" s="866" t="s">
        <v>69</v>
      </c>
      <c r="H4" s="867" t="s">
        <v>93</v>
      </c>
      <c r="I4" s="156" t="s">
        <v>70</v>
      </c>
      <c r="J4" s="868" t="s">
        <v>92</v>
      </c>
    </row>
    <row r="5" spans="1:11" ht="14.25" thickBot="1">
      <c r="A5" s="157"/>
      <c r="B5" s="869" t="s">
        <v>382</v>
      </c>
      <c r="C5" s="870" t="s">
        <v>382</v>
      </c>
      <c r="D5" s="871" t="s">
        <v>382</v>
      </c>
      <c r="E5" s="872" t="s">
        <v>70</v>
      </c>
      <c r="F5" s="873" t="s">
        <v>382</v>
      </c>
      <c r="G5" s="874" t="s">
        <v>94</v>
      </c>
      <c r="H5" s="875" t="s">
        <v>90</v>
      </c>
      <c r="I5" s="873" t="s">
        <v>382</v>
      </c>
      <c r="J5" s="876" t="s">
        <v>80</v>
      </c>
    </row>
    <row r="6" spans="1:11" ht="16.5" thickBot="1">
      <c r="A6" s="877" t="s">
        <v>341</v>
      </c>
      <c r="B6" s="878"/>
      <c r="C6" s="878"/>
      <c r="D6" s="878"/>
      <c r="E6" s="878"/>
      <c r="F6" s="878"/>
      <c r="G6" s="878"/>
      <c r="H6" s="878"/>
      <c r="I6" s="878"/>
      <c r="J6" s="879"/>
    </row>
    <row r="7" spans="1:11" ht="15.75" thickBot="1">
      <c r="A7" s="880" t="s">
        <v>22</v>
      </c>
      <c r="B7" s="881">
        <v>6.6607484523516867</v>
      </c>
      <c r="C7" s="882">
        <v>12858.587745852677</v>
      </c>
      <c r="D7" s="883">
        <v>13115.759500769731</v>
      </c>
      <c r="E7" s="884">
        <v>-9.682185660220731E-2</v>
      </c>
      <c r="F7" s="885">
        <v>312.38859829244564</v>
      </c>
      <c r="G7" s="884">
        <v>-0.53236235192796211</v>
      </c>
      <c r="H7" s="884">
        <v>0.83914559721011328</v>
      </c>
      <c r="I7" s="884">
        <v>100</v>
      </c>
      <c r="J7" s="886" t="s">
        <v>23</v>
      </c>
    </row>
    <row r="8" spans="1:11" ht="15">
      <c r="A8" s="887" t="s">
        <v>103</v>
      </c>
      <c r="B8" s="888">
        <v>6.6736627872999792</v>
      </c>
      <c r="C8" s="889">
        <v>12381.563612801445</v>
      </c>
      <c r="D8" s="890">
        <v>12629.194885057474</v>
      </c>
      <c r="E8" s="891">
        <v>0.84264881984649398</v>
      </c>
      <c r="F8" s="892">
        <v>271.88750000000005</v>
      </c>
      <c r="G8" s="893">
        <v>27.447265625000018</v>
      </c>
      <c r="H8" s="893">
        <v>433.33333333333331</v>
      </c>
      <c r="I8" s="893">
        <v>0.17291689181886954</v>
      </c>
      <c r="J8" s="894">
        <v>0.14022290751198202</v>
      </c>
    </row>
    <row r="9" spans="1:11" ht="15">
      <c r="A9" s="895" t="s">
        <v>104</v>
      </c>
      <c r="B9" s="896">
        <v>7.3808823294524784</v>
      </c>
      <c r="C9" s="897">
        <v>13847.80924850371</v>
      </c>
      <c r="D9" s="898">
        <v>14124.765433473785</v>
      </c>
      <c r="E9" s="899">
        <v>0.27191678691637089</v>
      </c>
      <c r="F9" s="900">
        <v>350.55235940530059</v>
      </c>
      <c r="G9" s="901">
        <v>0.38563726968517564</v>
      </c>
      <c r="H9" s="901">
        <v>6.4683053040103494E-2</v>
      </c>
      <c r="I9" s="901">
        <v>33.437803955473896</v>
      </c>
      <c r="J9" s="902">
        <v>-0.25879587015818828</v>
      </c>
    </row>
    <row r="10" spans="1:11" ht="15">
      <c r="A10" s="895" t="s">
        <v>105</v>
      </c>
      <c r="B10" s="896">
        <v>7.293162737361742</v>
      </c>
      <c r="C10" s="897">
        <v>13683.23215264867</v>
      </c>
      <c r="D10" s="898">
        <v>13956.896795701645</v>
      </c>
      <c r="E10" s="899">
        <v>-0.43133781349414768</v>
      </c>
      <c r="F10" s="900">
        <v>390.60123456790126</v>
      </c>
      <c r="G10" s="901">
        <v>9.9787106973933018E-2</v>
      </c>
      <c r="H10" s="901">
        <v>-12.71551724137931</v>
      </c>
      <c r="I10" s="901">
        <v>8.7539176483302708</v>
      </c>
      <c r="J10" s="902">
        <v>-1.3594214972669381</v>
      </c>
    </row>
    <row r="11" spans="1:11" ht="15">
      <c r="A11" s="895" t="s">
        <v>106</v>
      </c>
      <c r="B11" s="903" t="s">
        <v>100</v>
      </c>
      <c r="C11" s="897" t="s">
        <v>100</v>
      </c>
      <c r="D11" s="898" t="s">
        <v>100</v>
      </c>
      <c r="E11" s="899" t="s">
        <v>100</v>
      </c>
      <c r="F11" s="900" t="s">
        <v>100</v>
      </c>
      <c r="G11" s="901" t="s">
        <v>100</v>
      </c>
      <c r="H11" s="901" t="s">
        <v>100</v>
      </c>
      <c r="I11" s="901" t="s">
        <v>100</v>
      </c>
      <c r="J11" s="902" t="s">
        <v>100</v>
      </c>
    </row>
    <row r="12" spans="1:11" ht="15">
      <c r="A12" s="895" t="s">
        <v>98</v>
      </c>
      <c r="B12" s="896">
        <v>5.2827050722413986</v>
      </c>
      <c r="C12" s="897">
        <v>10847.443680167144</v>
      </c>
      <c r="D12" s="898">
        <v>11064.392553770487</v>
      </c>
      <c r="E12" s="899">
        <v>-1.1454669170591789</v>
      </c>
      <c r="F12" s="900">
        <v>270.95001629195178</v>
      </c>
      <c r="G12" s="901">
        <v>-0.85959971735804253</v>
      </c>
      <c r="H12" s="901">
        <v>7.9873328641801553</v>
      </c>
      <c r="I12" s="901">
        <v>33.167621312006915</v>
      </c>
      <c r="J12" s="902">
        <v>2.1955201786154603</v>
      </c>
    </row>
    <row r="13" spans="1:11" ht="15.75" thickBot="1">
      <c r="A13" s="904" t="s">
        <v>107</v>
      </c>
      <c r="B13" s="905">
        <v>6.9307199949528284</v>
      </c>
      <c r="C13" s="906">
        <v>13379.768330024765</v>
      </c>
      <c r="D13" s="907">
        <v>13647.36369662526</v>
      </c>
      <c r="E13" s="908">
        <v>2.2154481148181655</v>
      </c>
      <c r="F13" s="909">
        <v>288.71020318021198</v>
      </c>
      <c r="G13" s="910">
        <v>0.69528577692378946</v>
      </c>
      <c r="H13" s="910">
        <v>-2.033751622674167</v>
      </c>
      <c r="I13" s="910">
        <v>24.467740192370041</v>
      </c>
      <c r="J13" s="911">
        <v>-0.71752571870232273</v>
      </c>
    </row>
    <row r="14" spans="1:11" ht="16.5" thickBot="1">
      <c r="A14" s="877" t="s">
        <v>338</v>
      </c>
      <c r="B14" s="878"/>
      <c r="C14" s="878"/>
      <c r="D14" s="878"/>
      <c r="E14" s="878"/>
      <c r="F14" s="878"/>
      <c r="G14" s="878"/>
      <c r="H14" s="878"/>
      <c r="I14" s="878"/>
      <c r="J14" s="879"/>
    </row>
    <row r="15" spans="1:11" ht="15.75" thickBot="1">
      <c r="A15" s="880" t="s">
        <v>22</v>
      </c>
      <c r="B15" s="912">
        <v>6.7044436856572478</v>
      </c>
      <c r="C15" s="913">
        <v>12942.941478102794</v>
      </c>
      <c r="D15" s="914">
        <v>13201.800307664849</v>
      </c>
      <c r="E15" s="884">
        <v>-0.12609766523371921</v>
      </c>
      <c r="F15" s="884">
        <v>312.47153480071387</v>
      </c>
      <c r="G15" s="884">
        <v>-6.9642585165175089E-2</v>
      </c>
      <c r="H15" s="884">
        <v>-12.150509537496735</v>
      </c>
      <c r="I15" s="884">
        <v>100</v>
      </c>
      <c r="J15" s="886" t="s">
        <v>23</v>
      </c>
    </row>
    <row r="16" spans="1:11" ht="15">
      <c r="A16" s="887" t="s">
        <v>103</v>
      </c>
      <c r="B16" s="888">
        <v>7.1565704285490188</v>
      </c>
      <c r="C16" s="889">
        <v>13277.496156862744</v>
      </c>
      <c r="D16" s="890">
        <v>13543.04608</v>
      </c>
      <c r="E16" s="891">
        <v>-1.920366582234394</v>
      </c>
      <c r="F16" s="892">
        <v>250</v>
      </c>
      <c r="G16" s="893">
        <v>-1.729559748427675</v>
      </c>
      <c r="H16" s="893">
        <v>-68.75</v>
      </c>
      <c r="I16" s="893">
        <v>7.4360499702557994E-2</v>
      </c>
      <c r="J16" s="894">
        <v>-0.13468052459846108</v>
      </c>
    </row>
    <row r="17" spans="1:10" ht="15">
      <c r="A17" s="895" t="s">
        <v>104</v>
      </c>
      <c r="B17" s="896">
        <v>7.4173176650843375</v>
      </c>
      <c r="C17" s="897">
        <v>13916.168227175118</v>
      </c>
      <c r="D17" s="898">
        <v>14194.491591718621</v>
      </c>
      <c r="E17" s="899">
        <v>-0.10224517084492532</v>
      </c>
      <c r="F17" s="900">
        <v>347.89864433811806</v>
      </c>
      <c r="G17" s="901">
        <v>-0.46966264231998023</v>
      </c>
      <c r="H17" s="901">
        <v>-15.126903553299492</v>
      </c>
      <c r="I17" s="901">
        <v>37.299226650803092</v>
      </c>
      <c r="J17" s="902">
        <v>-1.3080375247913665</v>
      </c>
    </row>
    <row r="18" spans="1:10" ht="15">
      <c r="A18" s="895" t="s">
        <v>105</v>
      </c>
      <c r="B18" s="896">
        <v>7.3168479988841231</v>
      </c>
      <c r="C18" s="897">
        <v>13727.669791527434</v>
      </c>
      <c r="D18" s="898">
        <v>14002.223187357984</v>
      </c>
      <c r="E18" s="899">
        <v>-0.46305739180133182</v>
      </c>
      <c r="F18" s="900">
        <v>377.46198830409355</v>
      </c>
      <c r="G18" s="901">
        <v>-0.95642784679041792</v>
      </c>
      <c r="H18" s="901">
        <v>-7.8994614003590664</v>
      </c>
      <c r="I18" s="901">
        <v>7.6293872694824518</v>
      </c>
      <c r="J18" s="902">
        <v>0.3521466110032252</v>
      </c>
    </row>
    <row r="19" spans="1:10" ht="15">
      <c r="A19" s="895" t="s">
        <v>106</v>
      </c>
      <c r="B19" s="903" t="s">
        <v>100</v>
      </c>
      <c r="C19" s="897" t="s">
        <v>100</v>
      </c>
      <c r="D19" s="898" t="s">
        <v>100</v>
      </c>
      <c r="E19" s="899" t="s">
        <v>100</v>
      </c>
      <c r="F19" s="900" t="s">
        <v>100</v>
      </c>
      <c r="G19" s="901" t="s">
        <v>100</v>
      </c>
      <c r="H19" s="901" t="s">
        <v>100</v>
      </c>
      <c r="I19" s="901" t="s">
        <v>100</v>
      </c>
      <c r="J19" s="902" t="s">
        <v>100</v>
      </c>
    </row>
    <row r="20" spans="1:10" ht="15">
      <c r="A20" s="895" t="s">
        <v>98</v>
      </c>
      <c r="B20" s="896">
        <v>5.4438157914608469</v>
      </c>
      <c r="C20" s="897">
        <v>11178.266512239934</v>
      </c>
      <c r="D20" s="898">
        <v>11401.831842484733</v>
      </c>
      <c r="E20" s="899">
        <v>0.38836500253670653</v>
      </c>
      <c r="F20" s="900">
        <v>279.07052541648869</v>
      </c>
      <c r="G20" s="901">
        <v>1.0064110832050899</v>
      </c>
      <c r="H20" s="901">
        <v>-11.560256894597657</v>
      </c>
      <c r="I20" s="901">
        <v>34.815585960737657</v>
      </c>
      <c r="J20" s="902">
        <v>0.23236150293781321</v>
      </c>
    </row>
    <row r="21" spans="1:10" ht="15.75" thickBot="1">
      <c r="A21" s="904" t="s">
        <v>107</v>
      </c>
      <c r="B21" s="905">
        <v>6.9104416461833527</v>
      </c>
      <c r="C21" s="906">
        <v>13340.6209385779</v>
      </c>
      <c r="D21" s="907">
        <v>13607.433357349459</v>
      </c>
      <c r="E21" s="908">
        <v>9.4858504964817555E-2</v>
      </c>
      <c r="F21" s="909">
        <v>280.27759764185703</v>
      </c>
      <c r="G21" s="910">
        <v>0.43238876807898613</v>
      </c>
      <c r="H21" s="910">
        <v>-8.2488167680865452</v>
      </c>
      <c r="I21" s="910">
        <v>20.18143961927424</v>
      </c>
      <c r="J21" s="911">
        <v>0.85820993544878732</v>
      </c>
    </row>
    <row r="22" spans="1:10" ht="16.5" thickBot="1">
      <c r="A22" s="877" t="s">
        <v>342</v>
      </c>
      <c r="B22" s="878"/>
      <c r="C22" s="878"/>
      <c r="D22" s="878"/>
      <c r="E22" s="878"/>
      <c r="F22" s="878"/>
      <c r="G22" s="878"/>
      <c r="H22" s="878"/>
      <c r="I22" s="878"/>
      <c r="J22" s="879"/>
    </row>
    <row r="23" spans="1:10" ht="15.75" thickBot="1">
      <c r="A23" s="880" t="s">
        <v>22</v>
      </c>
      <c r="B23" s="912">
        <v>5.9541188364624684</v>
      </c>
      <c r="C23" s="913">
        <v>11494.437908228703</v>
      </c>
      <c r="D23" s="914">
        <v>11724.326666393277</v>
      </c>
      <c r="E23" s="884">
        <v>0.97415766960926631</v>
      </c>
      <c r="F23" s="884">
        <v>299.98919156414769</v>
      </c>
      <c r="G23" s="884">
        <v>2.772428521749295</v>
      </c>
      <c r="H23" s="884">
        <v>-11.23244929797192</v>
      </c>
      <c r="I23" s="884">
        <v>100</v>
      </c>
      <c r="J23" s="886" t="s">
        <v>23</v>
      </c>
    </row>
    <row r="24" spans="1:10" ht="15">
      <c r="A24" s="887" t="s">
        <v>103</v>
      </c>
      <c r="B24" s="915" t="s">
        <v>100</v>
      </c>
      <c r="C24" s="889" t="s">
        <v>100</v>
      </c>
      <c r="D24" s="890" t="s">
        <v>100</v>
      </c>
      <c r="E24" s="891" t="s">
        <v>100</v>
      </c>
      <c r="F24" s="892" t="s">
        <v>100</v>
      </c>
      <c r="G24" s="893" t="s">
        <v>100</v>
      </c>
      <c r="H24" s="916" t="s">
        <v>100</v>
      </c>
      <c r="I24" s="916" t="s">
        <v>100</v>
      </c>
      <c r="J24" s="931" t="s">
        <v>100</v>
      </c>
    </row>
    <row r="25" spans="1:10" ht="15">
      <c r="A25" s="895" t="s">
        <v>104</v>
      </c>
      <c r="B25" s="903">
        <v>6.9868362371587827</v>
      </c>
      <c r="C25" s="897">
        <v>13108.510763900154</v>
      </c>
      <c r="D25" s="898">
        <v>13370.680979178158</v>
      </c>
      <c r="E25" s="899">
        <v>-0.87741453440411821</v>
      </c>
      <c r="F25" s="900">
        <v>353.7419512195122</v>
      </c>
      <c r="G25" s="901">
        <v>3.3263747931053711</v>
      </c>
      <c r="H25" s="901">
        <v>-14.225941422594143</v>
      </c>
      <c r="I25" s="901">
        <v>18.014059753954307</v>
      </c>
      <c r="J25" s="902">
        <v>-0.62868595587408649</v>
      </c>
    </row>
    <row r="26" spans="1:10" ht="15">
      <c r="A26" s="895" t="s">
        <v>105</v>
      </c>
      <c r="B26" s="896">
        <v>7.0890335874865853</v>
      </c>
      <c r="C26" s="897">
        <v>13300.250633183086</v>
      </c>
      <c r="D26" s="898">
        <v>13566.255645846748</v>
      </c>
      <c r="E26" s="899">
        <v>-7.4079080019404428E-2</v>
      </c>
      <c r="F26" s="900">
        <v>403.35714285714283</v>
      </c>
      <c r="G26" s="901">
        <v>2.6083293178961102</v>
      </c>
      <c r="H26" s="901">
        <v>42.592592592592595</v>
      </c>
      <c r="I26" s="901">
        <v>6.7662565905096654</v>
      </c>
      <c r="J26" s="902">
        <v>2.5540881037701961</v>
      </c>
    </row>
    <row r="27" spans="1:10" ht="15">
      <c r="A27" s="895" t="s">
        <v>106</v>
      </c>
      <c r="B27" s="903" t="s">
        <v>100</v>
      </c>
      <c r="C27" s="897" t="s">
        <v>100</v>
      </c>
      <c r="D27" s="898" t="s">
        <v>100</v>
      </c>
      <c r="E27" s="899" t="s">
        <v>100</v>
      </c>
      <c r="F27" s="900" t="s">
        <v>100</v>
      </c>
      <c r="G27" s="901" t="s">
        <v>100</v>
      </c>
      <c r="H27" s="901" t="s">
        <v>100</v>
      </c>
      <c r="I27" s="901" t="s">
        <v>100</v>
      </c>
      <c r="J27" s="902" t="s">
        <v>100</v>
      </c>
    </row>
    <row r="28" spans="1:10" ht="15">
      <c r="A28" s="895" t="s">
        <v>98</v>
      </c>
      <c r="B28" s="896">
        <v>5.0769867559478135</v>
      </c>
      <c r="C28" s="897">
        <v>10425.024139523231</v>
      </c>
      <c r="D28" s="898">
        <v>10633.524622313696</v>
      </c>
      <c r="E28" s="899">
        <v>1.1396635426125301</v>
      </c>
      <c r="F28" s="900">
        <v>275.48851251840944</v>
      </c>
      <c r="G28" s="901">
        <v>0.49958764677492812</v>
      </c>
      <c r="H28" s="901">
        <v>-14.912280701754385</v>
      </c>
      <c r="I28" s="901">
        <v>59.666080843585235</v>
      </c>
      <c r="J28" s="902">
        <v>-2.580409016009142</v>
      </c>
    </row>
    <row r="29" spans="1:10" ht="15.75" thickBot="1">
      <c r="A29" s="904" t="s">
        <v>107</v>
      </c>
      <c r="B29" s="905">
        <v>6.2287193923840434</v>
      </c>
      <c r="C29" s="906">
        <v>12024.554811552207</v>
      </c>
      <c r="D29" s="907">
        <v>12265.045907783251</v>
      </c>
      <c r="E29" s="908">
        <v>-1.5981685520284263</v>
      </c>
      <c r="F29" s="909">
        <v>286.75367231638415</v>
      </c>
      <c r="G29" s="910">
        <v>4.4944908296403856</v>
      </c>
      <c r="H29" s="910">
        <v>-7.3298429319371721</v>
      </c>
      <c r="I29" s="910">
        <v>15.553602811950789</v>
      </c>
      <c r="J29" s="911">
        <v>0.65500686811303588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33" t="s">
        <v>60</v>
      </c>
      <c r="C33" s="1134"/>
      <c r="D33" s="1134"/>
      <c r="E33" s="1134"/>
      <c r="F33" s="1134"/>
      <c r="G33" s="1134"/>
      <c r="H33" s="1135"/>
    </row>
    <row r="34" spans="1:8" ht="15.75">
      <c r="A34" s="665" t="s">
        <v>63</v>
      </c>
      <c r="B34" s="1139" t="s">
        <v>64</v>
      </c>
      <c r="C34" s="1140"/>
      <c r="D34" s="1140"/>
      <c r="E34" s="1140"/>
      <c r="F34" s="1140"/>
      <c r="G34" s="1140"/>
      <c r="H34" s="1141"/>
    </row>
    <row r="35" spans="1:8" ht="15.75">
      <c r="A35" s="662" t="s">
        <v>65</v>
      </c>
      <c r="B35" s="1136" t="s">
        <v>66</v>
      </c>
      <c r="C35" s="1137"/>
      <c r="D35" s="1137"/>
      <c r="E35" s="1137"/>
      <c r="F35" s="1137"/>
      <c r="G35" s="1137"/>
      <c r="H35" s="1138"/>
    </row>
    <row r="36" spans="1:8" ht="16.5" thickBot="1">
      <c r="A36" s="663" t="s">
        <v>67</v>
      </c>
      <c r="B36" s="1142" t="s">
        <v>62</v>
      </c>
      <c r="C36" s="1143"/>
      <c r="D36" s="1143"/>
      <c r="E36" s="1143"/>
      <c r="F36" s="1143"/>
      <c r="G36" s="1143"/>
      <c r="H36" s="1144"/>
    </row>
    <row r="37" spans="1:8">
      <c r="A37" s="1132"/>
      <c r="B37" s="1132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00"/>
  <sheetViews>
    <sheetView showGridLines="0" topLeftCell="A28" zoomScale="90" zoomScaleNormal="90" workbookViewId="0">
      <selection activeCell="O60" sqref="O60"/>
    </sheetView>
  </sheetViews>
  <sheetFormatPr defaultRowHeight="12.75"/>
  <cols>
    <col min="1" max="1" width="20.140625" style="127" customWidth="1"/>
    <col min="2" max="2" width="9.7109375" style="127" bestFit="1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2" customWidth="1"/>
    <col min="8" max="8" width="8.7109375" style="127" customWidth="1"/>
    <col min="9" max="9" width="10.42578125" style="1084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9" t="s">
        <v>347</v>
      </c>
      <c r="B1" s="799"/>
      <c r="C1" s="800"/>
      <c r="D1" s="800"/>
      <c r="E1" s="940" t="s">
        <v>365</v>
      </c>
      <c r="F1" s="127"/>
      <c r="G1" s="801"/>
      <c r="H1" s="800"/>
      <c r="I1" s="800"/>
      <c r="J1" s="800"/>
      <c r="K1" s="800"/>
    </row>
    <row r="2" spans="1:12" ht="15" customHeight="1" thickBot="1">
      <c r="A2" s="802" t="s">
        <v>348</v>
      </c>
      <c r="B2" s="802"/>
      <c r="C2" s="800"/>
      <c r="D2" s="800"/>
      <c r="E2" s="800"/>
      <c r="F2" s="801"/>
      <c r="G2" s="800"/>
      <c r="H2" s="800"/>
      <c r="I2" s="800"/>
      <c r="J2" s="800"/>
      <c r="K2" s="800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46"/>
    </row>
    <row r="4" spans="1:12">
      <c r="A4" s="30"/>
      <c r="B4" s="31"/>
      <c r="C4" s="3" t="s">
        <v>9</v>
      </c>
      <c r="D4" s="3"/>
      <c r="E4" s="3"/>
      <c r="F4" s="3"/>
      <c r="G4" s="1047"/>
      <c r="H4" s="1148" t="s">
        <v>10</v>
      </c>
      <c r="I4" s="1149"/>
      <c r="J4" s="997" t="s">
        <v>11</v>
      </c>
      <c r="K4" s="32" t="s">
        <v>12</v>
      </c>
      <c r="L4" s="1048"/>
    </row>
    <row r="5" spans="1:12" ht="15.75">
      <c r="A5" s="33" t="s">
        <v>13</v>
      </c>
      <c r="B5" s="34" t="s">
        <v>14</v>
      </c>
      <c r="C5" s="709" t="s">
        <v>40</v>
      </c>
      <c r="D5" s="709"/>
      <c r="E5" s="710" t="s">
        <v>41</v>
      </c>
      <c r="F5" s="711"/>
      <c r="G5" s="1049"/>
      <c r="H5" s="1150" t="s">
        <v>15</v>
      </c>
      <c r="I5" s="1151"/>
      <c r="J5" s="998" t="s">
        <v>16</v>
      </c>
      <c r="K5" s="86" t="s">
        <v>17</v>
      </c>
      <c r="L5" s="1050"/>
    </row>
    <row r="6" spans="1:12" ht="36" customHeight="1" thickBot="1">
      <c r="A6" s="35" t="s">
        <v>18</v>
      </c>
      <c r="B6" s="36" t="s">
        <v>19</v>
      </c>
      <c r="C6" s="719" t="s">
        <v>382</v>
      </c>
      <c r="D6" s="719" t="s">
        <v>366</v>
      </c>
      <c r="E6" s="920" t="s">
        <v>382</v>
      </c>
      <c r="F6" s="921" t="s">
        <v>366</v>
      </c>
      <c r="G6" s="1051" t="s">
        <v>20</v>
      </c>
      <c r="H6" s="85" t="s">
        <v>382</v>
      </c>
      <c r="I6" s="922" t="s">
        <v>20</v>
      </c>
      <c r="J6" s="996" t="s">
        <v>20</v>
      </c>
      <c r="K6" s="720" t="s">
        <v>382</v>
      </c>
      <c r="L6" s="1052" t="s">
        <v>21</v>
      </c>
    </row>
    <row r="7" spans="1:12" ht="15" thickBot="1">
      <c r="A7" s="37" t="s">
        <v>22</v>
      </c>
      <c r="B7" s="38" t="s">
        <v>23</v>
      </c>
      <c r="C7" s="87">
        <v>12804.495024860562</v>
      </c>
      <c r="D7" s="87">
        <v>12809.901098262382</v>
      </c>
      <c r="E7" s="88">
        <v>13060.584925357773</v>
      </c>
      <c r="F7" s="718">
        <v>13066.099120227631</v>
      </c>
      <c r="G7" s="1053">
        <v>-4.2202303986212712E-2</v>
      </c>
      <c r="H7" s="89">
        <v>311.60600058428275</v>
      </c>
      <c r="I7" s="89">
        <v>-9.8862256838403953E-2</v>
      </c>
      <c r="J7" s="90">
        <v>-5.5046378091872796</v>
      </c>
      <c r="K7" s="89">
        <v>100</v>
      </c>
      <c r="L7" s="1054" t="s">
        <v>23</v>
      </c>
    </row>
    <row r="8" spans="1:12" ht="15" thickBot="1">
      <c r="A8" s="39"/>
      <c r="B8" s="40"/>
      <c r="C8" s="91"/>
      <c r="D8" s="91"/>
      <c r="E8" s="91"/>
      <c r="F8" s="91"/>
      <c r="G8" s="1055"/>
      <c r="H8" s="90"/>
      <c r="I8" s="90"/>
      <c r="J8" s="90"/>
      <c r="K8" s="90"/>
      <c r="L8" s="1056"/>
    </row>
    <row r="9" spans="1:12" ht="15">
      <c r="A9" s="41" t="s">
        <v>108</v>
      </c>
      <c r="B9" s="42" t="s">
        <v>23</v>
      </c>
      <c r="C9" s="92">
        <v>12581.54855742297</v>
      </c>
      <c r="D9" s="92">
        <v>13366.341578202406</v>
      </c>
      <c r="E9" s="93">
        <v>12833.179528571429</v>
      </c>
      <c r="F9" s="93">
        <v>13633.668409766455</v>
      </c>
      <c r="G9" s="1057">
        <v>-5.8714122797764183</v>
      </c>
      <c r="H9" s="94">
        <v>266.64285714285717</v>
      </c>
      <c r="I9" s="94">
        <v>7.5606523367717475</v>
      </c>
      <c r="J9" s="94">
        <v>10.526315789473683</v>
      </c>
      <c r="K9" s="94">
        <v>0.1226993865030675</v>
      </c>
      <c r="L9" s="1058">
        <v>1.7796559647943813E-2</v>
      </c>
    </row>
    <row r="10" spans="1:12" ht="15">
      <c r="A10" s="50" t="s">
        <v>109</v>
      </c>
      <c r="B10" s="95" t="s">
        <v>23</v>
      </c>
      <c r="C10" s="96">
        <v>13850.781834968713</v>
      </c>
      <c r="D10" s="96">
        <v>13844.971117456378</v>
      </c>
      <c r="E10" s="97">
        <v>14127.797471668087</v>
      </c>
      <c r="F10" s="97">
        <v>14121.870539805506</v>
      </c>
      <c r="G10" s="1059">
        <v>4.1969878182035382E-2</v>
      </c>
      <c r="H10" s="98">
        <v>349.5375408989151</v>
      </c>
      <c r="I10" s="98">
        <v>0.12266944014061938</v>
      </c>
      <c r="J10" s="98">
        <v>-7.6201081769010495</v>
      </c>
      <c r="K10" s="98">
        <v>33.929301782062524</v>
      </c>
      <c r="L10" s="1060">
        <v>-0.7769703027431305</v>
      </c>
    </row>
    <row r="11" spans="1:12" ht="15">
      <c r="A11" s="43" t="s">
        <v>110</v>
      </c>
      <c r="B11" s="44" t="s">
        <v>23</v>
      </c>
      <c r="C11" s="99">
        <v>13677.151012860515</v>
      </c>
      <c r="D11" s="99">
        <v>13744.56703289613</v>
      </c>
      <c r="E11" s="100">
        <v>13950.694033117725</v>
      </c>
      <c r="F11" s="100">
        <v>14019.458373554053</v>
      </c>
      <c r="G11" s="1061">
        <v>-0.4904921331771509</v>
      </c>
      <c r="H11" s="101">
        <v>386.48571428571427</v>
      </c>
      <c r="I11" s="101">
        <v>-0.13857428438604366</v>
      </c>
      <c r="J11" s="101">
        <v>-9.0318388564002596</v>
      </c>
      <c r="K11" s="101">
        <v>8.1799591002044991</v>
      </c>
      <c r="L11" s="1062">
        <v>-0.31716987506051808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61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62" t="s">
        <v>100</v>
      </c>
    </row>
    <row r="13" spans="1:12" ht="15">
      <c r="A13" s="43" t="s">
        <v>98</v>
      </c>
      <c r="B13" s="44" t="s">
        <v>23</v>
      </c>
      <c r="C13" s="99">
        <v>10929.4442853772</v>
      </c>
      <c r="D13" s="99">
        <v>10957.390787717783</v>
      </c>
      <c r="E13" s="100">
        <v>11148.033171084744</v>
      </c>
      <c r="F13" s="100">
        <v>11176.538603472138</v>
      </c>
      <c r="G13" s="1061">
        <v>-0.25504705346374551</v>
      </c>
      <c r="H13" s="101">
        <v>274.58558055509934</v>
      </c>
      <c r="I13" s="101">
        <v>-2.951971281065606E-2</v>
      </c>
      <c r="J13" s="101">
        <v>-3.1493558135835853</v>
      </c>
      <c r="K13" s="101">
        <v>35.576979257960858</v>
      </c>
      <c r="L13" s="1062">
        <v>0.86518597174177359</v>
      </c>
    </row>
    <row r="14" spans="1:12" ht="15.75" thickBot="1">
      <c r="A14" s="45" t="s">
        <v>112</v>
      </c>
      <c r="B14" s="46" t="s">
        <v>23</v>
      </c>
      <c r="C14" s="102">
        <v>13302.638619911377</v>
      </c>
      <c r="D14" s="102">
        <v>13136.525742126785</v>
      </c>
      <c r="E14" s="103">
        <v>13568.691392309605</v>
      </c>
      <c r="F14" s="103">
        <v>13399.256256969322</v>
      </c>
      <c r="G14" s="1063">
        <v>1.2645114929580934</v>
      </c>
      <c r="H14" s="104">
        <v>285.60850447604003</v>
      </c>
      <c r="I14" s="104">
        <v>0.82305088188692266</v>
      </c>
      <c r="J14" s="104">
        <v>-4.5968349660889221</v>
      </c>
      <c r="K14" s="104">
        <v>22.191060473269062</v>
      </c>
      <c r="L14" s="1064">
        <v>0.21115764641393753</v>
      </c>
    </row>
    <row r="15" spans="1:12" ht="15" thickBot="1">
      <c r="A15" s="39"/>
      <c r="B15" s="47"/>
      <c r="C15" s="91"/>
      <c r="D15" s="91"/>
      <c r="E15" s="91"/>
      <c r="F15" s="91"/>
      <c r="G15" s="1055"/>
      <c r="H15" s="90"/>
      <c r="I15" s="90"/>
      <c r="J15" s="90"/>
      <c r="K15" s="90"/>
      <c r="L15" s="1056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100</v>
      </c>
      <c r="E16" s="106" t="s">
        <v>100</v>
      </c>
      <c r="F16" s="106" t="s">
        <v>100</v>
      </c>
      <c r="G16" s="1069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70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61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67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1087" t="s">
        <v>100</v>
      </c>
      <c r="E18" s="100" t="s">
        <v>100</v>
      </c>
      <c r="F18" s="100" t="s">
        <v>100</v>
      </c>
      <c r="G18" s="1061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67" t="s">
        <v>100</v>
      </c>
    </row>
    <row r="19" spans="1:12" ht="14.25">
      <c r="A19" s="48" t="s">
        <v>113</v>
      </c>
      <c r="B19" s="52" t="s">
        <v>28</v>
      </c>
      <c r="C19" s="110">
        <v>12608.806511283758</v>
      </c>
      <c r="D19" s="110">
        <v>13801.713450292396</v>
      </c>
      <c r="E19" s="111">
        <v>12860.982641509432</v>
      </c>
      <c r="F19" s="111">
        <v>14077.747719298244</v>
      </c>
      <c r="G19" s="1065">
        <v>-8.643180017502587</v>
      </c>
      <c r="H19" s="112">
        <v>265.02499999999998</v>
      </c>
      <c r="I19" s="112">
        <v>-7.0169283396193327</v>
      </c>
      <c r="J19" s="113">
        <v>0</v>
      </c>
      <c r="K19" s="113">
        <v>2.3371311714869999E-2</v>
      </c>
      <c r="L19" s="1066">
        <v>1.2865060611597506E-3</v>
      </c>
    </row>
    <row r="20" spans="1:12" ht="15">
      <c r="A20" s="50" t="s">
        <v>113</v>
      </c>
      <c r="B20" s="51" t="s">
        <v>29</v>
      </c>
      <c r="C20" s="99" t="s">
        <v>257</v>
      </c>
      <c r="D20" s="99">
        <v>13909.882352941177</v>
      </c>
      <c r="E20" s="100" t="s">
        <v>257</v>
      </c>
      <c r="F20" s="100">
        <v>14188.08</v>
      </c>
      <c r="G20" s="1079" t="s">
        <v>100</v>
      </c>
      <c r="H20" s="101">
        <v>266.7</v>
      </c>
      <c r="I20" s="1081" t="s">
        <v>100</v>
      </c>
      <c r="J20" s="109" t="s">
        <v>100</v>
      </c>
      <c r="K20" s="109" t="s">
        <v>100</v>
      </c>
      <c r="L20" s="1067" t="s">
        <v>100</v>
      </c>
    </row>
    <row r="21" spans="1:12" ht="15">
      <c r="A21" s="50" t="s">
        <v>113</v>
      </c>
      <c r="B21" s="51" t="s">
        <v>30</v>
      </c>
      <c r="C21" s="99" t="s">
        <v>257</v>
      </c>
      <c r="D21" s="1087" t="s">
        <v>100</v>
      </c>
      <c r="E21" s="100" t="s">
        <v>257</v>
      </c>
      <c r="F21" s="1086" t="s">
        <v>100</v>
      </c>
      <c r="G21" s="1079" t="s">
        <v>100</v>
      </c>
      <c r="H21" s="101">
        <v>260</v>
      </c>
      <c r="I21" s="101" t="s">
        <v>100</v>
      </c>
      <c r="J21" s="109" t="s">
        <v>100</v>
      </c>
      <c r="K21" s="109" t="s">
        <v>100</v>
      </c>
      <c r="L21" s="1067" t="s">
        <v>100</v>
      </c>
    </row>
    <row r="22" spans="1:12" ht="14.25">
      <c r="A22" s="48" t="s">
        <v>113</v>
      </c>
      <c r="B22" s="52" t="s">
        <v>31</v>
      </c>
      <c r="C22" s="110">
        <v>12575.184365552388</v>
      </c>
      <c r="D22" s="110">
        <v>13227.315266106443</v>
      </c>
      <c r="E22" s="111">
        <v>12826.688052863436</v>
      </c>
      <c r="F22" s="111">
        <v>13491.861571428572</v>
      </c>
      <c r="G22" s="1065">
        <v>-4.930183392733289</v>
      </c>
      <c r="H22" s="112">
        <v>267.02352941176474</v>
      </c>
      <c r="I22" s="112">
        <v>12.194760257044008</v>
      </c>
      <c r="J22" s="113">
        <v>13.333333333333334</v>
      </c>
      <c r="K22" s="113">
        <v>9.9328074788197496E-2</v>
      </c>
      <c r="L22" s="1066">
        <v>1.6510053586784063E-2</v>
      </c>
    </row>
    <row r="23" spans="1:12" ht="15">
      <c r="A23" s="50" t="s">
        <v>113</v>
      </c>
      <c r="B23" s="51" t="s">
        <v>32</v>
      </c>
      <c r="C23" s="99">
        <v>11999.825490196079</v>
      </c>
      <c r="D23" s="99">
        <v>13038.165686274509</v>
      </c>
      <c r="E23" s="100">
        <v>12239.822</v>
      </c>
      <c r="F23" s="100">
        <v>13298.929</v>
      </c>
      <c r="G23" s="1061">
        <v>-7.963851825962827</v>
      </c>
      <c r="H23" s="101">
        <v>263.60000000000002</v>
      </c>
      <c r="I23" s="101">
        <v>23.755868544600951</v>
      </c>
      <c r="J23" s="109">
        <v>10</v>
      </c>
      <c r="K23" s="109">
        <v>6.4271107215892492E-2</v>
      </c>
      <c r="L23" s="1067">
        <v>9.0590930816168702E-3</v>
      </c>
    </row>
    <row r="24" spans="1:12" ht="15.75" thickBot="1">
      <c r="A24" s="53" t="s">
        <v>113</v>
      </c>
      <c r="B24" s="54" t="s">
        <v>33</v>
      </c>
      <c r="C24" s="114">
        <v>13592.58725490196</v>
      </c>
      <c r="D24" s="114">
        <v>13507.099019607844</v>
      </c>
      <c r="E24" s="115">
        <v>13864.439</v>
      </c>
      <c r="F24" s="115">
        <v>13777.241</v>
      </c>
      <c r="G24" s="1068">
        <v>0.63291336777806473</v>
      </c>
      <c r="H24" s="109">
        <v>273.3</v>
      </c>
      <c r="I24" s="109">
        <v>-5.1041666666666625</v>
      </c>
      <c r="J24" s="109">
        <v>20</v>
      </c>
      <c r="K24" s="109">
        <v>3.5056967572304996E-2</v>
      </c>
      <c r="L24" s="1067">
        <v>7.4509605051671854E-3</v>
      </c>
    </row>
    <row r="25" spans="1:12" ht="15" thickBot="1">
      <c r="A25" s="39"/>
      <c r="B25" s="47"/>
      <c r="C25" s="91"/>
      <c r="D25" s="91"/>
      <c r="E25" s="91"/>
      <c r="F25" s="91"/>
      <c r="G25" s="1055"/>
      <c r="H25" s="90"/>
      <c r="I25" s="90"/>
      <c r="J25" s="90"/>
      <c r="K25" s="90"/>
      <c r="L25" s="1056"/>
    </row>
    <row r="26" spans="1:12" ht="14.25">
      <c r="A26" s="48" t="s">
        <v>114</v>
      </c>
      <c r="B26" s="49" t="s">
        <v>25</v>
      </c>
      <c r="C26" s="105">
        <v>14361.591505327287</v>
      </c>
      <c r="D26" s="105">
        <v>14452.566450065324</v>
      </c>
      <c r="E26" s="106">
        <v>14648.823335433834</v>
      </c>
      <c r="F26" s="106">
        <v>14741.61777906663</v>
      </c>
      <c r="G26" s="1069">
        <v>-0.62947259265238853</v>
      </c>
      <c r="H26" s="107">
        <v>407.17631578947368</v>
      </c>
      <c r="I26" s="107">
        <v>0.40033771657206113</v>
      </c>
      <c r="J26" s="108">
        <v>-0.21881838074398249</v>
      </c>
      <c r="K26" s="108">
        <v>2.6643295354951797</v>
      </c>
      <c r="L26" s="1070">
        <v>0.14114048955878422</v>
      </c>
    </row>
    <row r="27" spans="1:12" ht="15">
      <c r="A27" s="50" t="s">
        <v>114</v>
      </c>
      <c r="B27" s="51" t="s">
        <v>26</v>
      </c>
      <c r="C27" s="99">
        <v>14272.702941176469</v>
      </c>
      <c r="D27" s="99">
        <v>14429.479411764705</v>
      </c>
      <c r="E27" s="100">
        <v>14558.156999999999</v>
      </c>
      <c r="F27" s="100">
        <v>14718.069</v>
      </c>
      <c r="G27" s="1061">
        <v>-1.0865012251267492</v>
      </c>
      <c r="H27" s="101">
        <v>393.6</v>
      </c>
      <c r="I27" s="101">
        <v>1.4956162970603433</v>
      </c>
      <c r="J27" s="109">
        <v>-15.730337078651685</v>
      </c>
      <c r="K27" s="109">
        <v>1.3146362839614372</v>
      </c>
      <c r="L27" s="1067">
        <v>-0.15952449342372188</v>
      </c>
    </row>
    <row r="28" spans="1:12" ht="15">
      <c r="A28" s="50" t="s">
        <v>114</v>
      </c>
      <c r="B28" s="51" t="s">
        <v>27</v>
      </c>
      <c r="C28" s="99">
        <v>14442.653921568626</v>
      </c>
      <c r="D28" s="99">
        <v>14481.792156862744</v>
      </c>
      <c r="E28" s="100">
        <v>14731.507</v>
      </c>
      <c r="F28" s="100">
        <v>14771.428</v>
      </c>
      <c r="G28" s="1061">
        <v>-0.27025823095776713</v>
      </c>
      <c r="H28" s="101">
        <v>420.4</v>
      </c>
      <c r="I28" s="101">
        <v>-2.3461091753774732</v>
      </c>
      <c r="J28" s="109">
        <v>21.578947368421055</v>
      </c>
      <c r="K28" s="109">
        <v>1.3496932515337423</v>
      </c>
      <c r="L28" s="1067">
        <v>0.30066498298250566</v>
      </c>
    </row>
    <row r="29" spans="1:12" ht="14.25">
      <c r="A29" s="48" t="s">
        <v>114</v>
      </c>
      <c r="B29" s="52" t="s">
        <v>28</v>
      </c>
      <c r="C29" s="110">
        <v>14062.236835705171</v>
      </c>
      <c r="D29" s="110">
        <v>14049.358774627293</v>
      </c>
      <c r="E29" s="111">
        <v>14343.481572419274</v>
      </c>
      <c r="F29" s="111">
        <v>14330.345950119839</v>
      </c>
      <c r="G29" s="1065">
        <v>9.1662981097289542E-2</v>
      </c>
      <c r="H29" s="112">
        <v>367.97161084529506</v>
      </c>
      <c r="I29" s="112">
        <v>-0.82945780688764503</v>
      </c>
      <c r="J29" s="113">
        <v>-7.0652173913043477</v>
      </c>
      <c r="K29" s="113">
        <v>10.990359333917617</v>
      </c>
      <c r="L29" s="1066">
        <v>-0.18455232685976775</v>
      </c>
    </row>
    <row r="30" spans="1:12" ht="15">
      <c r="A30" s="50" t="s">
        <v>114</v>
      </c>
      <c r="B30" s="51" t="s">
        <v>29</v>
      </c>
      <c r="C30" s="99">
        <v>14087.13431372549</v>
      </c>
      <c r="D30" s="99">
        <v>14071.129411764705</v>
      </c>
      <c r="E30" s="100">
        <v>14368.877</v>
      </c>
      <c r="F30" s="100">
        <v>14352.552</v>
      </c>
      <c r="G30" s="1061">
        <v>0.11374283820745418</v>
      </c>
      <c r="H30" s="101">
        <v>358.7</v>
      </c>
      <c r="I30" s="101">
        <v>-1.020971302428253</v>
      </c>
      <c r="J30" s="109">
        <v>-2.3157894736842106</v>
      </c>
      <c r="K30" s="109">
        <v>5.4221443178498392</v>
      </c>
      <c r="L30" s="1067">
        <v>0.17700297509365548</v>
      </c>
    </row>
    <row r="31" spans="1:12" ht="15">
      <c r="A31" s="50" t="s">
        <v>114</v>
      </c>
      <c r="B31" s="51" t="s">
        <v>30</v>
      </c>
      <c r="C31" s="99">
        <v>14039.173529411764</v>
      </c>
      <c r="D31" s="99">
        <v>14030.931372549019</v>
      </c>
      <c r="E31" s="100">
        <v>14319.957</v>
      </c>
      <c r="F31" s="100">
        <v>14311.55</v>
      </c>
      <c r="G31" s="1061">
        <v>5.8742763711834588E-2</v>
      </c>
      <c r="H31" s="101">
        <v>377</v>
      </c>
      <c r="I31" s="101">
        <v>-0.44890414576181381</v>
      </c>
      <c r="J31" s="109">
        <v>-11.266294227188082</v>
      </c>
      <c r="K31" s="109">
        <v>5.5682150160677768</v>
      </c>
      <c r="L31" s="1067">
        <v>-0.36155530195342411</v>
      </c>
    </row>
    <row r="32" spans="1:12" ht="14.25">
      <c r="A32" s="48" t="s">
        <v>114</v>
      </c>
      <c r="B32" s="52" t="s">
        <v>31</v>
      </c>
      <c r="C32" s="110">
        <v>13641.382675119758</v>
      </c>
      <c r="D32" s="110">
        <v>13633.446380808635</v>
      </c>
      <c r="E32" s="111">
        <v>13914.210328622154</v>
      </c>
      <c r="F32" s="111">
        <v>13906.115308424807</v>
      </c>
      <c r="G32" s="1065">
        <v>5.821194501704019E-2</v>
      </c>
      <c r="H32" s="112">
        <v>331.97046109510086</v>
      </c>
      <c r="I32" s="112">
        <v>0.39645244266773799</v>
      </c>
      <c r="J32" s="113">
        <v>-8.804204993429698</v>
      </c>
      <c r="K32" s="113">
        <v>20.274612912649722</v>
      </c>
      <c r="L32" s="1066">
        <v>-0.73355846544215098</v>
      </c>
    </row>
    <row r="33" spans="1:12" ht="15">
      <c r="A33" s="50" t="s">
        <v>114</v>
      </c>
      <c r="B33" s="51" t="s">
        <v>32</v>
      </c>
      <c r="C33" s="99">
        <v>13621.036274509805</v>
      </c>
      <c r="D33" s="99">
        <v>13580.434313725489</v>
      </c>
      <c r="E33" s="100">
        <v>13893.457</v>
      </c>
      <c r="F33" s="100">
        <v>13852.043</v>
      </c>
      <c r="G33" s="1061">
        <v>0.29897394918569536</v>
      </c>
      <c r="H33" s="101">
        <v>323.8</v>
      </c>
      <c r="I33" s="101">
        <v>0.77808901338313097</v>
      </c>
      <c r="J33" s="109">
        <v>-5.4800724637681162</v>
      </c>
      <c r="K33" s="109">
        <v>12.193981887233422</v>
      </c>
      <c r="L33" s="1067">
        <v>3.1691663853639085E-3</v>
      </c>
    </row>
    <row r="34" spans="1:12" ht="15.75" thickBot="1">
      <c r="A34" s="53" t="s">
        <v>114</v>
      </c>
      <c r="B34" s="54" t="s">
        <v>33</v>
      </c>
      <c r="C34" s="114">
        <v>13670.255882352942</v>
      </c>
      <c r="D34" s="114">
        <v>13701.972549019609</v>
      </c>
      <c r="E34" s="115">
        <v>13943.661</v>
      </c>
      <c r="F34" s="115">
        <v>13976.012000000001</v>
      </c>
      <c r="G34" s="1068">
        <v>-0.23147518762863514</v>
      </c>
      <c r="H34" s="109">
        <v>344.3</v>
      </c>
      <c r="I34" s="109">
        <v>0.20372526193247631</v>
      </c>
      <c r="J34" s="109">
        <v>-13.400125234815279</v>
      </c>
      <c r="K34" s="109">
        <v>8.0806310254163023</v>
      </c>
      <c r="L34" s="1067">
        <v>-0.73672763182751488</v>
      </c>
    </row>
    <row r="35" spans="1:12" ht="15.75" thickBot="1">
      <c r="A35" s="55"/>
      <c r="B35" s="56"/>
      <c r="C35" s="116"/>
      <c r="D35" s="116"/>
      <c r="E35" s="116"/>
      <c r="F35" s="116"/>
      <c r="G35" s="1071"/>
      <c r="H35" s="117"/>
      <c r="I35" s="117"/>
      <c r="J35" s="117"/>
      <c r="K35" s="117"/>
      <c r="L35" s="1072"/>
    </row>
    <row r="36" spans="1:12" ht="15">
      <c r="A36" s="50" t="s">
        <v>115</v>
      </c>
      <c r="B36" s="57" t="s">
        <v>30</v>
      </c>
      <c r="C36" s="118">
        <v>13846.808823529413</v>
      </c>
      <c r="D36" s="118">
        <v>13924.870588235295</v>
      </c>
      <c r="E36" s="119">
        <v>14123.745000000001</v>
      </c>
      <c r="F36" s="119">
        <v>14203.368</v>
      </c>
      <c r="G36" s="1073">
        <v>-0.56059238907278608</v>
      </c>
      <c r="H36" s="120">
        <v>407.7</v>
      </c>
      <c r="I36" s="120">
        <v>-0.14695077149155589</v>
      </c>
      <c r="J36" s="120">
        <v>-16.387959866220736</v>
      </c>
      <c r="K36" s="120">
        <v>2.9214139643587496</v>
      </c>
      <c r="L36" s="1074">
        <v>-0.38026448087093234</v>
      </c>
    </row>
    <row r="37" spans="1:12" ht="15.75" thickBot="1">
      <c r="A37" s="53" t="s">
        <v>115</v>
      </c>
      <c r="B37" s="54" t="s">
        <v>33</v>
      </c>
      <c r="C37" s="114">
        <v>13574.609803921569</v>
      </c>
      <c r="D37" s="114">
        <v>13619.287254901961</v>
      </c>
      <c r="E37" s="115">
        <v>13846.102000000001</v>
      </c>
      <c r="F37" s="115">
        <v>13891.673000000001</v>
      </c>
      <c r="G37" s="1068">
        <v>-0.3280454413230135</v>
      </c>
      <c r="H37" s="109">
        <v>374.7</v>
      </c>
      <c r="I37" s="109">
        <v>0.32128514056224594</v>
      </c>
      <c r="J37" s="109">
        <v>-4.3570669500531354</v>
      </c>
      <c r="K37" s="109">
        <v>5.2585451358457487</v>
      </c>
      <c r="L37" s="1067">
        <v>6.3094605810412929E-2</v>
      </c>
    </row>
    <row r="38" spans="1:12" ht="15.75" thickBot="1">
      <c r="A38" s="55"/>
      <c r="B38" s="56"/>
      <c r="C38" s="116"/>
      <c r="D38" s="116"/>
      <c r="E38" s="116"/>
      <c r="F38" s="116"/>
      <c r="G38" s="1071"/>
      <c r="H38" s="117"/>
      <c r="I38" s="117"/>
      <c r="J38" s="117"/>
      <c r="K38" s="117"/>
      <c r="L38" s="1072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69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70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61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67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61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67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61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67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65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66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61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67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61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67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65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66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61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67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68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67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71"/>
      <c r="H49" s="117"/>
      <c r="I49" s="117"/>
      <c r="J49" s="117"/>
      <c r="K49" s="117"/>
      <c r="L49" s="1072"/>
    </row>
    <row r="50" spans="1:12" ht="14.25">
      <c r="A50" s="48" t="s">
        <v>24</v>
      </c>
      <c r="B50" s="49" t="s">
        <v>28</v>
      </c>
      <c r="C50" s="105">
        <v>12174.209122554668</v>
      </c>
      <c r="D50" s="105">
        <v>11959.454819297447</v>
      </c>
      <c r="E50" s="106">
        <v>12417.693305005761</v>
      </c>
      <c r="F50" s="106">
        <v>12198.643915683397</v>
      </c>
      <c r="G50" s="1069">
        <v>1.7956863962619658</v>
      </c>
      <c r="H50" s="107">
        <v>335.99141414141417</v>
      </c>
      <c r="I50" s="107">
        <v>-0.29761757249327198</v>
      </c>
      <c r="J50" s="108">
        <v>1.3651877133105803</v>
      </c>
      <c r="K50" s="108">
        <v>3.4706397896581946</v>
      </c>
      <c r="L50" s="1070">
        <v>0.23521576138964351</v>
      </c>
    </row>
    <row r="51" spans="1:12" ht="15">
      <c r="A51" s="50" t="s">
        <v>24</v>
      </c>
      <c r="B51" s="51" t="s">
        <v>29</v>
      </c>
      <c r="C51" s="99">
        <v>11983.572549019607</v>
      </c>
      <c r="D51" s="99">
        <v>11994.499019607842</v>
      </c>
      <c r="E51" s="100">
        <v>12223.244000000001</v>
      </c>
      <c r="F51" s="100">
        <v>12234.388999999999</v>
      </c>
      <c r="G51" s="1061">
        <v>-9.109568119828966E-2</v>
      </c>
      <c r="H51" s="101">
        <v>305.7</v>
      </c>
      <c r="I51" s="101">
        <v>-3.3512488144166999</v>
      </c>
      <c r="J51" s="109">
        <v>-13.223140495867769</v>
      </c>
      <c r="K51" s="109">
        <v>0.61349693251533743</v>
      </c>
      <c r="L51" s="1067">
        <v>-5.4568438509397521E-2</v>
      </c>
    </row>
    <row r="52" spans="1:12" ht="15">
      <c r="A52" s="50" t="s">
        <v>24</v>
      </c>
      <c r="B52" s="51" t="s">
        <v>30</v>
      </c>
      <c r="C52" s="99">
        <v>12231.592156862745</v>
      </c>
      <c r="D52" s="99">
        <v>11916.277450980391</v>
      </c>
      <c r="E52" s="100">
        <v>12476.224</v>
      </c>
      <c r="F52" s="100">
        <v>12154.602999999999</v>
      </c>
      <c r="G52" s="1061">
        <v>2.6460839568351266</v>
      </c>
      <c r="H52" s="101">
        <v>330.4</v>
      </c>
      <c r="I52" s="101">
        <v>-0.54184226369657185</v>
      </c>
      <c r="J52" s="109">
        <v>-4.716981132075472</v>
      </c>
      <c r="K52" s="109">
        <v>1.7703768624014022</v>
      </c>
      <c r="L52" s="1067">
        <v>1.4634812931437535E-2</v>
      </c>
    </row>
    <row r="53" spans="1:12" ht="15">
      <c r="A53" s="50" t="s">
        <v>24</v>
      </c>
      <c r="B53" s="51" t="s">
        <v>35</v>
      </c>
      <c r="C53" s="99">
        <v>12179.773529411765</v>
      </c>
      <c r="D53" s="99">
        <v>12019.576470588236</v>
      </c>
      <c r="E53" s="100">
        <v>12423.369000000001</v>
      </c>
      <c r="F53" s="100">
        <v>12259.968000000001</v>
      </c>
      <c r="G53" s="1061">
        <v>1.3328011949133947</v>
      </c>
      <c r="H53" s="101">
        <v>362.2</v>
      </c>
      <c r="I53" s="101">
        <v>-0.60373216245883332</v>
      </c>
      <c r="J53" s="109">
        <v>26.530612244897959</v>
      </c>
      <c r="K53" s="109">
        <v>1.0867659947414547</v>
      </c>
      <c r="L53" s="1067">
        <v>0.27514938696760316</v>
      </c>
    </row>
    <row r="54" spans="1:12" ht="14.25">
      <c r="A54" s="48" t="s">
        <v>24</v>
      </c>
      <c r="B54" s="52" t="s">
        <v>31</v>
      </c>
      <c r="C54" s="110">
        <v>11241.982231314536</v>
      </c>
      <c r="D54" s="110">
        <v>11394.297736552158</v>
      </c>
      <c r="E54" s="111">
        <v>11466.821875940826</v>
      </c>
      <c r="F54" s="111">
        <v>11622.183691283202</v>
      </c>
      <c r="G54" s="1065">
        <v>-1.336769573336716</v>
      </c>
      <c r="H54" s="112">
        <v>290.51843060597599</v>
      </c>
      <c r="I54" s="112">
        <v>0.2948720677930064</v>
      </c>
      <c r="J54" s="113">
        <v>-2.9802221620157137</v>
      </c>
      <c r="K54" s="113">
        <v>20.923166812737364</v>
      </c>
      <c r="L54" s="1066">
        <v>0.54441239577623435</v>
      </c>
    </row>
    <row r="55" spans="1:12" ht="15">
      <c r="A55" s="50" t="s">
        <v>24</v>
      </c>
      <c r="B55" s="51" t="s">
        <v>32</v>
      </c>
      <c r="C55" s="99">
        <v>10909.066666666666</v>
      </c>
      <c r="D55" s="99">
        <v>11132.98431372549</v>
      </c>
      <c r="E55" s="100">
        <v>11127.248</v>
      </c>
      <c r="F55" s="100">
        <v>11355.644</v>
      </c>
      <c r="G55" s="1061">
        <v>-2.01129940318665</v>
      </c>
      <c r="H55" s="101">
        <v>266.10000000000002</v>
      </c>
      <c r="I55" s="101">
        <v>-0.74599030212607231</v>
      </c>
      <c r="J55" s="109">
        <v>-18.037135278514587</v>
      </c>
      <c r="K55" s="109">
        <v>7.2217353198948286</v>
      </c>
      <c r="L55" s="1067">
        <v>-1.1042364115539334</v>
      </c>
    </row>
    <row r="56" spans="1:12" ht="15">
      <c r="A56" s="50" t="s">
        <v>24</v>
      </c>
      <c r="B56" s="51" t="s">
        <v>33</v>
      </c>
      <c r="C56" s="99">
        <v>11401.748039215685</v>
      </c>
      <c r="D56" s="99">
        <v>11546.526470588235</v>
      </c>
      <c r="E56" s="100">
        <v>11629.782999999999</v>
      </c>
      <c r="F56" s="100">
        <v>11777.457</v>
      </c>
      <c r="G56" s="1061">
        <v>-1.2538699992706479</v>
      </c>
      <c r="H56" s="101">
        <v>295.7</v>
      </c>
      <c r="I56" s="101">
        <v>-0.33704078193461412</v>
      </c>
      <c r="J56" s="109">
        <v>7.4584050487664948</v>
      </c>
      <c r="K56" s="109">
        <v>10.943616710487875</v>
      </c>
      <c r="L56" s="1067">
        <v>1.3201626468836345</v>
      </c>
    </row>
    <row r="57" spans="1:12" ht="15">
      <c r="A57" s="50" t="s">
        <v>24</v>
      </c>
      <c r="B57" s="51" t="s">
        <v>36</v>
      </c>
      <c r="C57" s="99">
        <v>11375.298039215686</v>
      </c>
      <c r="D57" s="99">
        <v>11576.698039215686</v>
      </c>
      <c r="E57" s="100">
        <v>11602.804</v>
      </c>
      <c r="F57" s="100">
        <v>11808.232</v>
      </c>
      <c r="G57" s="1061">
        <v>-1.7397015912288976</v>
      </c>
      <c r="H57" s="101">
        <v>333.9</v>
      </c>
      <c r="I57" s="101">
        <v>-0.53619302949061998</v>
      </c>
      <c r="J57" s="109">
        <v>7.2727272727272725</v>
      </c>
      <c r="K57" s="109">
        <v>2.7578147823546595</v>
      </c>
      <c r="L57" s="1067">
        <v>0.32848616044653234</v>
      </c>
    </row>
    <row r="58" spans="1:12" ht="14.25">
      <c r="A58" s="48" t="s">
        <v>24</v>
      </c>
      <c r="B58" s="52" t="s">
        <v>37</v>
      </c>
      <c r="C58" s="110">
        <v>9601.8957503027141</v>
      </c>
      <c r="D58" s="110">
        <v>9512.3894970095298</v>
      </c>
      <c r="E58" s="111">
        <v>9793.9336653087685</v>
      </c>
      <c r="F58" s="111">
        <v>9702.6372869497209</v>
      </c>
      <c r="G58" s="1065">
        <v>0.94094394811443072</v>
      </c>
      <c r="H58" s="112">
        <v>225.71901776384536</v>
      </c>
      <c r="I58" s="112">
        <v>-1.4134025499518748</v>
      </c>
      <c r="J58" s="113">
        <v>-4.7761194029850751</v>
      </c>
      <c r="K58" s="113">
        <v>11.183172655565293</v>
      </c>
      <c r="L58" s="1066">
        <v>8.5557814575894398E-2</v>
      </c>
    </row>
    <row r="59" spans="1:12" ht="15">
      <c r="A59" s="50" t="s">
        <v>24</v>
      </c>
      <c r="B59" s="51" t="s">
        <v>102</v>
      </c>
      <c r="C59" s="121">
        <v>9198.302941176471</v>
      </c>
      <c r="D59" s="121">
        <v>9205.6382352941182</v>
      </c>
      <c r="E59" s="122">
        <v>9382.2690000000002</v>
      </c>
      <c r="F59" s="122">
        <v>9389.7510000000002</v>
      </c>
      <c r="G59" s="1075">
        <v>-7.9682624171822772E-2</v>
      </c>
      <c r="H59" s="123">
        <v>210.4</v>
      </c>
      <c r="I59" s="123">
        <v>-2.5474756831866605</v>
      </c>
      <c r="J59" s="124">
        <v>-12.217573221757322</v>
      </c>
      <c r="K59" s="124">
        <v>6.1291264972246564</v>
      </c>
      <c r="L59" s="1076">
        <v>-0.46870919182127935</v>
      </c>
    </row>
    <row r="60" spans="1:12" ht="15">
      <c r="A60" s="50" t="s">
        <v>24</v>
      </c>
      <c r="B60" s="51" t="s">
        <v>38</v>
      </c>
      <c r="C60" s="99">
        <v>9980.4715686274503</v>
      </c>
      <c r="D60" s="99">
        <v>9724.5401960784329</v>
      </c>
      <c r="E60" s="100">
        <v>10180.081</v>
      </c>
      <c r="F60" s="100">
        <v>9919.0310000000009</v>
      </c>
      <c r="G60" s="1061">
        <v>2.6318094983269962</v>
      </c>
      <c r="H60" s="101">
        <v>239.8</v>
      </c>
      <c r="I60" s="101">
        <v>-0.82712985938792394</v>
      </c>
      <c r="J60" s="109">
        <v>6.0205580029368582</v>
      </c>
      <c r="K60" s="109">
        <v>4.2185217645340352</v>
      </c>
      <c r="L60" s="1067">
        <v>0.45858360198986592</v>
      </c>
    </row>
    <row r="61" spans="1:12" ht="15.75" thickBot="1">
      <c r="A61" s="50" t="s">
        <v>24</v>
      </c>
      <c r="B61" s="51" t="s">
        <v>39</v>
      </c>
      <c r="C61" s="99">
        <v>10218.09705882353</v>
      </c>
      <c r="D61" s="99">
        <v>10689.929411764704</v>
      </c>
      <c r="E61" s="100">
        <v>10422.459000000001</v>
      </c>
      <c r="F61" s="100">
        <v>10903.727999999999</v>
      </c>
      <c r="G61" s="1061">
        <v>-4.4138023252230649</v>
      </c>
      <c r="H61" s="101">
        <v>267</v>
      </c>
      <c r="I61" s="101">
        <v>-4.6769011067475974</v>
      </c>
      <c r="J61" s="109">
        <v>6.7164179104477615</v>
      </c>
      <c r="K61" s="109">
        <v>0.83552439380660237</v>
      </c>
      <c r="L61" s="1067">
        <v>9.5683404407309158E-2</v>
      </c>
    </row>
    <row r="62" spans="1:12" ht="15.75" thickBot="1">
      <c r="A62" s="55"/>
      <c r="B62" s="56"/>
      <c r="C62" s="116"/>
      <c r="D62" s="116"/>
      <c r="E62" s="116"/>
      <c r="F62" s="116"/>
      <c r="G62" s="1071"/>
      <c r="H62" s="117"/>
      <c r="I62" s="117"/>
      <c r="J62" s="117"/>
      <c r="K62" s="117"/>
      <c r="L62" s="1072"/>
    </row>
    <row r="63" spans="1:12" ht="14.25">
      <c r="A63" s="48" t="s">
        <v>117</v>
      </c>
      <c r="B63" s="52" t="s">
        <v>25</v>
      </c>
      <c r="C63" s="110">
        <v>14057.696066191769</v>
      </c>
      <c r="D63" s="110">
        <v>14169.150132569785</v>
      </c>
      <c r="E63" s="111">
        <v>14338.849987515605</v>
      </c>
      <c r="F63" s="111">
        <v>14452.53313522118</v>
      </c>
      <c r="G63" s="1065">
        <v>-0.78659669306362745</v>
      </c>
      <c r="H63" s="112">
        <v>320.41657142857139</v>
      </c>
      <c r="I63" s="112">
        <v>-2.2948354290405626</v>
      </c>
      <c r="J63" s="113">
        <v>-3.8461538461538463</v>
      </c>
      <c r="K63" s="113">
        <v>1.0224948875255624</v>
      </c>
      <c r="L63" s="1066">
        <v>1.7636230281746101E-2</v>
      </c>
    </row>
    <row r="64" spans="1:12" ht="15">
      <c r="A64" s="50" t="s">
        <v>117</v>
      </c>
      <c r="B64" s="51" t="s">
        <v>26</v>
      </c>
      <c r="C64" s="99">
        <v>13685.376470588235</v>
      </c>
      <c r="D64" s="99">
        <v>14019.585294117647</v>
      </c>
      <c r="E64" s="100">
        <v>13959.084000000001</v>
      </c>
      <c r="F64" s="100">
        <v>14299.977000000001</v>
      </c>
      <c r="G64" s="1061">
        <v>-2.3838709670651919</v>
      </c>
      <c r="H64" s="101">
        <v>306.8</v>
      </c>
      <c r="I64" s="101">
        <v>-4.4236760124610557</v>
      </c>
      <c r="J64" s="109">
        <v>-30.612244897959183</v>
      </c>
      <c r="K64" s="109">
        <v>0.19865614957639499</v>
      </c>
      <c r="L64" s="1067">
        <v>-7.1882719681555574E-2</v>
      </c>
    </row>
    <row r="65" spans="1:12" ht="15">
      <c r="A65" s="50" t="s">
        <v>117</v>
      </c>
      <c r="B65" s="51" t="s">
        <v>27</v>
      </c>
      <c r="C65" s="99">
        <v>14142.78137254902</v>
      </c>
      <c r="D65" s="99">
        <v>14222.680392156863</v>
      </c>
      <c r="E65" s="100">
        <v>14425.637000000001</v>
      </c>
      <c r="F65" s="100">
        <v>14507.134</v>
      </c>
      <c r="G65" s="1061">
        <v>-0.56177188409509005</v>
      </c>
      <c r="H65" s="101">
        <v>323.7</v>
      </c>
      <c r="I65" s="101">
        <v>-2.0574886535552226</v>
      </c>
      <c r="J65" s="109">
        <v>6.0150375939849621</v>
      </c>
      <c r="K65" s="109">
        <v>0.8238387379491674</v>
      </c>
      <c r="L65" s="1067">
        <v>8.9518949963301675E-2</v>
      </c>
    </row>
    <row r="66" spans="1:12" ht="14.25">
      <c r="A66" s="48" t="s">
        <v>117</v>
      </c>
      <c r="B66" s="52" t="s">
        <v>28</v>
      </c>
      <c r="C66" s="110">
        <v>13736.384430919779</v>
      </c>
      <c r="D66" s="110">
        <v>13717.483170700638</v>
      </c>
      <c r="E66" s="111">
        <v>14011.112119538175</v>
      </c>
      <c r="F66" s="111">
        <v>13991.832834114652</v>
      </c>
      <c r="G66" s="1065">
        <v>0.13778956375548368</v>
      </c>
      <c r="H66" s="112">
        <v>305.00486381322958</v>
      </c>
      <c r="I66" s="112">
        <v>0.60661952706294653</v>
      </c>
      <c r="J66" s="113">
        <v>11.255411255411255</v>
      </c>
      <c r="K66" s="113">
        <v>9.0096406660823849</v>
      </c>
      <c r="L66" s="1066">
        <v>1.357255507071784</v>
      </c>
    </row>
    <row r="67" spans="1:12" ht="15">
      <c r="A67" s="50" t="s">
        <v>117</v>
      </c>
      <c r="B67" s="51" t="s">
        <v>29</v>
      </c>
      <c r="C67" s="99">
        <v>13757.256862745098</v>
      </c>
      <c r="D67" s="99">
        <v>13671.586274509804</v>
      </c>
      <c r="E67" s="100">
        <v>14032.402</v>
      </c>
      <c r="F67" s="100">
        <v>13945.018</v>
      </c>
      <c r="G67" s="1061">
        <v>0.62663239301663154</v>
      </c>
      <c r="H67" s="101">
        <v>279.89999999999998</v>
      </c>
      <c r="I67" s="101">
        <v>-0.49768929968006898</v>
      </c>
      <c r="J67" s="109">
        <v>-12.389380530973451</v>
      </c>
      <c r="K67" s="109">
        <v>1.156879929886065</v>
      </c>
      <c r="L67" s="1067">
        <v>-9.0911589548563931E-2</v>
      </c>
    </row>
    <row r="68" spans="1:12" ht="15">
      <c r="A68" s="50" t="s">
        <v>117</v>
      </c>
      <c r="B68" s="51" t="s">
        <v>30</v>
      </c>
      <c r="C68" s="99">
        <v>13748.143137254901</v>
      </c>
      <c r="D68" s="99">
        <v>13764.707843137256</v>
      </c>
      <c r="E68" s="100">
        <v>14023.106</v>
      </c>
      <c r="F68" s="100">
        <v>14040.002</v>
      </c>
      <c r="G68" s="1061">
        <v>-0.12034186319916935</v>
      </c>
      <c r="H68" s="101">
        <v>299.3</v>
      </c>
      <c r="I68" s="101">
        <v>-0.39933444259567008</v>
      </c>
      <c r="J68" s="109">
        <v>9.8707403055229133</v>
      </c>
      <c r="K68" s="109">
        <v>5.4630441133508612</v>
      </c>
      <c r="L68" s="1067">
        <v>0.76450171052400595</v>
      </c>
    </row>
    <row r="69" spans="1:12" ht="15">
      <c r="A69" s="50" t="s">
        <v>117</v>
      </c>
      <c r="B69" s="51" t="s">
        <v>35</v>
      </c>
      <c r="C69" s="99">
        <v>13703.452941176471</v>
      </c>
      <c r="D69" s="99">
        <v>13626.695098039214</v>
      </c>
      <c r="E69" s="100">
        <v>13977.522000000001</v>
      </c>
      <c r="F69" s="100">
        <v>13899.228999999999</v>
      </c>
      <c r="G69" s="1061">
        <v>0.5632902371779146</v>
      </c>
      <c r="H69" s="101">
        <v>330.2</v>
      </c>
      <c r="I69" s="101">
        <v>1.1332312404287868</v>
      </c>
      <c r="J69" s="109">
        <v>32.362459546925564</v>
      </c>
      <c r="K69" s="109">
        <v>2.3897166228454574</v>
      </c>
      <c r="L69" s="1067">
        <v>0.68366538609634087</v>
      </c>
    </row>
    <row r="70" spans="1:12" ht="14.25">
      <c r="A70" s="48" t="s">
        <v>117</v>
      </c>
      <c r="B70" s="52" t="s">
        <v>31</v>
      </c>
      <c r="C70" s="110">
        <v>12861.461825090384</v>
      </c>
      <c r="D70" s="110">
        <v>12664.589512471706</v>
      </c>
      <c r="E70" s="111">
        <v>13118.691061592192</v>
      </c>
      <c r="F70" s="111">
        <v>12917.88130272114</v>
      </c>
      <c r="G70" s="1065">
        <v>1.5545100172793136</v>
      </c>
      <c r="H70" s="112">
        <v>268.30884190293125</v>
      </c>
      <c r="I70" s="112">
        <v>-6.5318039761356431E-2</v>
      </c>
      <c r="J70" s="113">
        <v>-13.758806464981351</v>
      </c>
      <c r="K70" s="113">
        <v>12.158924919661116</v>
      </c>
      <c r="L70" s="1066">
        <v>-1.1637340909395917</v>
      </c>
    </row>
    <row r="71" spans="1:12" ht="15">
      <c r="A71" s="50" t="s">
        <v>117</v>
      </c>
      <c r="B71" s="51" t="s">
        <v>32</v>
      </c>
      <c r="C71" s="99">
        <v>12749.71862745098</v>
      </c>
      <c r="D71" s="99">
        <v>12450.064705882354</v>
      </c>
      <c r="E71" s="100">
        <v>13004.713</v>
      </c>
      <c r="F71" s="100">
        <v>12699.066000000001</v>
      </c>
      <c r="G71" s="1061">
        <v>2.4068462987750361</v>
      </c>
      <c r="H71" s="101">
        <v>245.3</v>
      </c>
      <c r="I71" s="101">
        <v>2.5930572982015963</v>
      </c>
      <c r="J71" s="109">
        <v>-10.690121786197563</v>
      </c>
      <c r="K71" s="109">
        <v>3.8562664329535492</v>
      </c>
      <c r="L71" s="1067">
        <v>-0.22390141156941912</v>
      </c>
    </row>
    <row r="72" spans="1:12" ht="15">
      <c r="A72" s="50" t="s">
        <v>117</v>
      </c>
      <c r="B72" s="51" t="s">
        <v>33</v>
      </c>
      <c r="C72" s="99">
        <v>12931.99705882353</v>
      </c>
      <c r="D72" s="99">
        <v>12774.537254901961</v>
      </c>
      <c r="E72" s="100">
        <v>13190.637000000001</v>
      </c>
      <c r="F72" s="100">
        <v>13030.028</v>
      </c>
      <c r="G72" s="1061">
        <v>1.2326067142756743</v>
      </c>
      <c r="H72" s="101">
        <v>273.3</v>
      </c>
      <c r="I72" s="101">
        <v>-0.79854809437386165</v>
      </c>
      <c r="J72" s="101">
        <v>-14.296463506395787</v>
      </c>
      <c r="K72" s="101">
        <v>6.6549810108092311</v>
      </c>
      <c r="L72" s="1062">
        <v>-0.68269566763599787</v>
      </c>
    </row>
    <row r="73" spans="1:12" ht="15.75" thickBot="1">
      <c r="A73" s="60" t="s">
        <v>117</v>
      </c>
      <c r="B73" s="61" t="s">
        <v>36</v>
      </c>
      <c r="C73" s="102">
        <v>12816.060784313724</v>
      </c>
      <c r="D73" s="102">
        <v>12642.227450980392</v>
      </c>
      <c r="E73" s="103">
        <v>13072.382</v>
      </c>
      <c r="F73" s="103">
        <v>12895.072</v>
      </c>
      <c r="G73" s="1063">
        <v>1.3750214035253119</v>
      </c>
      <c r="H73" s="104">
        <v>302</v>
      </c>
      <c r="I73" s="104">
        <v>-0.78843626806832379</v>
      </c>
      <c r="J73" s="104">
        <v>-18.260869565217391</v>
      </c>
      <c r="K73" s="104">
        <v>1.6476774758983348</v>
      </c>
      <c r="L73" s="1064">
        <v>-0.25713701173417403</v>
      </c>
    </row>
    <row r="74" spans="1:12">
      <c r="A74" s="4"/>
      <c r="B74" s="4"/>
      <c r="C74" s="738"/>
      <c r="D74" s="738"/>
      <c r="E74" s="738"/>
      <c r="F74" s="738"/>
      <c r="G74" s="739"/>
      <c r="H74" s="739"/>
      <c r="I74" s="739"/>
      <c r="J74" s="739"/>
      <c r="K74" s="739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77"/>
    </row>
    <row r="76" spans="1:12" ht="21" thickBot="1">
      <c r="A76" s="28" t="s">
        <v>344</v>
      </c>
      <c r="B76" s="29"/>
      <c r="C76" s="29"/>
      <c r="D76" s="29"/>
      <c r="E76" s="29"/>
      <c r="F76" s="29"/>
      <c r="G76" s="923"/>
      <c r="H76" s="923"/>
      <c r="I76" s="923"/>
      <c r="J76" s="923"/>
      <c r="K76" s="923"/>
      <c r="L76" s="1078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47"/>
      <c r="H77" s="1148" t="s">
        <v>10</v>
      </c>
      <c r="I77" s="1149"/>
      <c r="J77" s="997" t="s">
        <v>11</v>
      </c>
      <c r="K77" s="32" t="s">
        <v>12</v>
      </c>
      <c r="L77" s="1048"/>
    </row>
    <row r="78" spans="1:12" ht="15.75" customHeight="1">
      <c r="A78" s="33" t="s">
        <v>13</v>
      </c>
      <c r="B78" s="34" t="s">
        <v>14</v>
      </c>
      <c r="C78" s="709" t="s">
        <v>40</v>
      </c>
      <c r="D78" s="709" t="s">
        <v>40</v>
      </c>
      <c r="E78" s="710" t="s">
        <v>41</v>
      </c>
      <c r="F78" s="711"/>
      <c r="G78" s="1049"/>
      <c r="H78" s="1150" t="s">
        <v>15</v>
      </c>
      <c r="I78" s="1151"/>
      <c r="J78" s="998" t="s">
        <v>16</v>
      </c>
      <c r="K78" s="86" t="s">
        <v>17</v>
      </c>
      <c r="L78" s="1050"/>
    </row>
    <row r="79" spans="1:12" ht="30.75" customHeight="1" thickBot="1">
      <c r="A79" s="35" t="s">
        <v>18</v>
      </c>
      <c r="B79" s="36" t="s">
        <v>19</v>
      </c>
      <c r="C79" s="719" t="s">
        <v>382</v>
      </c>
      <c r="D79" s="719" t="s">
        <v>366</v>
      </c>
      <c r="E79" s="920" t="s">
        <v>382</v>
      </c>
      <c r="F79" s="921" t="s">
        <v>366</v>
      </c>
      <c r="G79" s="1051" t="s">
        <v>20</v>
      </c>
      <c r="H79" s="85" t="s">
        <v>382</v>
      </c>
      <c r="I79" s="922" t="s">
        <v>20</v>
      </c>
      <c r="J79" s="996" t="s">
        <v>20</v>
      </c>
      <c r="K79" s="720" t="s">
        <v>382</v>
      </c>
      <c r="L79" s="1052" t="s">
        <v>21</v>
      </c>
    </row>
    <row r="80" spans="1:12" ht="15" thickBot="1">
      <c r="A80" s="37" t="s">
        <v>22</v>
      </c>
      <c r="B80" s="38" t="s">
        <v>23</v>
      </c>
      <c r="C80" s="87">
        <v>12858.587745852677</v>
      </c>
      <c r="D80" s="87">
        <v>12871.049735170463</v>
      </c>
      <c r="E80" s="88">
        <v>13115.759500769731</v>
      </c>
      <c r="F80" s="718">
        <v>13128.470729873872</v>
      </c>
      <c r="G80" s="1053">
        <v>-9.682185660220731E-2</v>
      </c>
      <c r="H80" s="89">
        <v>312.38859829244564</v>
      </c>
      <c r="I80" s="89">
        <v>-0.53236235192796211</v>
      </c>
      <c r="J80" s="90">
        <v>0.83914559721011328</v>
      </c>
      <c r="K80" s="89">
        <v>100</v>
      </c>
      <c r="L80" s="1054" t="s">
        <v>23</v>
      </c>
    </row>
    <row r="81" spans="1:12" ht="15" thickBot="1">
      <c r="A81" s="39"/>
      <c r="B81" s="40"/>
      <c r="C81" s="91"/>
      <c r="D81" s="91"/>
      <c r="E81" s="91"/>
      <c r="F81" s="91"/>
      <c r="G81" s="1055"/>
      <c r="H81" s="90"/>
      <c r="I81" s="90"/>
      <c r="J81" s="90"/>
      <c r="K81" s="90"/>
      <c r="L81" s="1056"/>
    </row>
    <row r="82" spans="1:12" ht="15">
      <c r="A82" s="41" t="s">
        <v>108</v>
      </c>
      <c r="B82" s="42" t="s">
        <v>23</v>
      </c>
      <c r="C82" s="92">
        <v>12381.563612801445</v>
      </c>
      <c r="D82" s="92">
        <v>12278.102328431372</v>
      </c>
      <c r="E82" s="93">
        <v>12629.194885057474</v>
      </c>
      <c r="F82" s="93">
        <v>12523.664375</v>
      </c>
      <c r="G82" s="1057">
        <v>0.84264881984649398</v>
      </c>
      <c r="H82" s="94">
        <v>271.88750000000005</v>
      </c>
      <c r="I82" s="94">
        <v>27.447265625000018</v>
      </c>
      <c r="J82" s="94">
        <v>433.33333333333331</v>
      </c>
      <c r="K82" s="94">
        <v>0.17291689181886954</v>
      </c>
      <c r="L82" s="1058">
        <v>0.14022290751198202</v>
      </c>
    </row>
    <row r="83" spans="1:12" ht="15">
      <c r="A83" s="50" t="s">
        <v>109</v>
      </c>
      <c r="B83" s="95" t="s">
        <v>23</v>
      </c>
      <c r="C83" s="96">
        <v>13847.80924850371</v>
      </c>
      <c r="D83" s="96">
        <v>13810.256841834496</v>
      </c>
      <c r="E83" s="97">
        <v>14124.765433473785</v>
      </c>
      <c r="F83" s="97">
        <v>14086.461978671186</v>
      </c>
      <c r="G83" s="1059">
        <v>0.27191678691637089</v>
      </c>
      <c r="H83" s="98">
        <v>350.55235940530059</v>
      </c>
      <c r="I83" s="98">
        <v>0.38563726968517564</v>
      </c>
      <c r="J83" s="98">
        <v>6.4683053040103494E-2</v>
      </c>
      <c r="K83" s="98">
        <v>33.437803955473896</v>
      </c>
      <c r="L83" s="1060">
        <v>-0.25879587015818828</v>
      </c>
    </row>
    <row r="84" spans="1:12" ht="15">
      <c r="A84" s="43" t="s">
        <v>110</v>
      </c>
      <c r="B84" s="44" t="s">
        <v>23</v>
      </c>
      <c r="C84" s="99">
        <v>13683.23215264867</v>
      </c>
      <c r="D84" s="99">
        <v>13742.50878958089</v>
      </c>
      <c r="E84" s="100">
        <v>13956.896795701645</v>
      </c>
      <c r="F84" s="100">
        <v>14017.358965372508</v>
      </c>
      <c r="G84" s="1061">
        <v>-0.43133781349414768</v>
      </c>
      <c r="H84" s="101">
        <v>390.60123456790126</v>
      </c>
      <c r="I84" s="101">
        <v>9.9787106973933018E-2</v>
      </c>
      <c r="J84" s="101">
        <v>-12.71551724137931</v>
      </c>
      <c r="K84" s="101">
        <v>8.7539176483302708</v>
      </c>
      <c r="L84" s="1062">
        <v>-1.3594214972669381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61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62" t="s">
        <v>100</v>
      </c>
    </row>
    <row r="86" spans="1:12" ht="15">
      <c r="A86" s="43" t="s">
        <v>98</v>
      </c>
      <c r="B86" s="44" t="s">
        <v>23</v>
      </c>
      <c r="C86" s="99">
        <v>10847.443680167144</v>
      </c>
      <c r="D86" s="99">
        <v>10973.137338138995</v>
      </c>
      <c r="E86" s="100">
        <v>11064.392553770487</v>
      </c>
      <c r="F86" s="100">
        <v>11192.600084901775</v>
      </c>
      <c r="G86" s="1061">
        <v>-1.1454669170591789</v>
      </c>
      <c r="H86" s="101">
        <v>270.95001629195178</v>
      </c>
      <c r="I86" s="101">
        <v>-0.85959971735804253</v>
      </c>
      <c r="J86" s="101">
        <v>7.9873328641801553</v>
      </c>
      <c r="K86" s="101">
        <v>33.167621312006915</v>
      </c>
      <c r="L86" s="1062">
        <v>2.1955201786154603</v>
      </c>
    </row>
    <row r="87" spans="1:12" ht="15.75" thickBot="1">
      <c r="A87" s="45" t="s">
        <v>112</v>
      </c>
      <c r="B87" s="46" t="s">
        <v>23</v>
      </c>
      <c r="C87" s="102">
        <v>13379.768330024765</v>
      </c>
      <c r="D87" s="102">
        <v>13089.771239857335</v>
      </c>
      <c r="E87" s="103">
        <v>13647.36369662526</v>
      </c>
      <c r="F87" s="103">
        <v>13351.566664654481</v>
      </c>
      <c r="G87" s="1063">
        <v>2.2154481148181655</v>
      </c>
      <c r="H87" s="104">
        <v>288.71020318021198</v>
      </c>
      <c r="I87" s="104">
        <v>0.69528577692378946</v>
      </c>
      <c r="J87" s="104">
        <v>-2.033751622674167</v>
      </c>
      <c r="K87" s="104">
        <v>24.467740192370041</v>
      </c>
      <c r="L87" s="1064">
        <v>-0.71752571870232273</v>
      </c>
    </row>
    <row r="88" spans="1:12" ht="15" thickBot="1">
      <c r="A88" s="39"/>
      <c r="B88" s="47"/>
      <c r="C88" s="91"/>
      <c r="D88" s="91"/>
      <c r="E88" s="91"/>
      <c r="F88" s="91"/>
      <c r="G88" s="1055"/>
      <c r="H88" s="90"/>
      <c r="I88" s="90"/>
      <c r="J88" s="90"/>
      <c r="K88" s="90"/>
      <c r="L88" s="1056"/>
    </row>
    <row r="89" spans="1:12" ht="14.25">
      <c r="A89" s="48" t="s">
        <v>113</v>
      </c>
      <c r="B89" s="49" t="s">
        <v>25</v>
      </c>
      <c r="C89" s="1112" t="s">
        <v>100</v>
      </c>
      <c r="D89" s="1112" t="s">
        <v>100</v>
      </c>
      <c r="E89" s="1113" t="s">
        <v>100</v>
      </c>
      <c r="F89" s="1113" t="s">
        <v>100</v>
      </c>
      <c r="G89" s="1114" t="s">
        <v>100</v>
      </c>
      <c r="H89" s="1115" t="s">
        <v>100</v>
      </c>
      <c r="I89" s="1115" t="s">
        <v>100</v>
      </c>
      <c r="J89" s="1116" t="s">
        <v>100</v>
      </c>
      <c r="K89" s="1116" t="s">
        <v>100</v>
      </c>
      <c r="L89" s="1117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61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67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61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67" t="s">
        <v>100</v>
      </c>
    </row>
    <row r="92" spans="1:12" ht="14.25">
      <c r="A92" s="48" t="s">
        <v>113</v>
      </c>
      <c r="B92" s="52" t="s">
        <v>28</v>
      </c>
      <c r="C92" s="1088" t="s">
        <v>100</v>
      </c>
      <c r="D92" s="1088" t="s">
        <v>100</v>
      </c>
      <c r="E92" s="1101" t="s">
        <v>100</v>
      </c>
      <c r="F92" s="1101" t="s">
        <v>100</v>
      </c>
      <c r="G92" s="1065" t="s">
        <v>100</v>
      </c>
      <c r="H92" s="112" t="s">
        <v>100</v>
      </c>
      <c r="I92" s="112" t="s">
        <v>100</v>
      </c>
      <c r="J92" s="113" t="s">
        <v>100</v>
      </c>
      <c r="K92" s="113" t="s">
        <v>100</v>
      </c>
      <c r="L92" s="1066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257</v>
      </c>
      <c r="E93" s="100" t="s">
        <v>257</v>
      </c>
      <c r="F93" s="100" t="s">
        <v>257</v>
      </c>
      <c r="G93" s="1061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067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1087" t="s">
        <v>100</v>
      </c>
      <c r="E94" s="100" t="s">
        <v>100</v>
      </c>
      <c r="F94" s="100" t="s">
        <v>100</v>
      </c>
      <c r="G94" s="1061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67" t="s">
        <v>100</v>
      </c>
    </row>
    <row r="95" spans="1:12" ht="14.25">
      <c r="A95" s="48" t="s">
        <v>113</v>
      </c>
      <c r="B95" s="52" t="s">
        <v>31</v>
      </c>
      <c r="C95" s="110">
        <v>12518.678196630766</v>
      </c>
      <c r="D95" s="1088" t="s">
        <v>100</v>
      </c>
      <c r="E95" s="111">
        <v>12769.051760563381</v>
      </c>
      <c r="F95" s="111">
        <v>11793.040999999999</v>
      </c>
      <c r="G95" s="1065">
        <v>8.2761584612771379</v>
      </c>
      <c r="H95" s="112">
        <v>273.0846153846154</v>
      </c>
      <c r="I95" s="112">
        <v>36.542307692307702</v>
      </c>
      <c r="J95" s="113">
        <v>550</v>
      </c>
      <c r="K95" s="113">
        <v>0.1404949746028315</v>
      </c>
      <c r="L95" s="1066">
        <v>0.11869898506490648</v>
      </c>
    </row>
    <row r="96" spans="1:12" ht="15">
      <c r="A96" s="50" t="s">
        <v>113</v>
      </c>
      <c r="B96" s="51" t="s">
        <v>32</v>
      </c>
      <c r="C96" s="99">
        <v>12130.671568627451</v>
      </c>
      <c r="D96" s="99" t="s">
        <v>257</v>
      </c>
      <c r="E96" s="100">
        <v>12373.285</v>
      </c>
      <c r="F96" s="100" t="s">
        <v>257</v>
      </c>
      <c r="G96" s="1079" t="s">
        <v>100</v>
      </c>
      <c r="H96" s="101">
        <v>275</v>
      </c>
      <c r="I96" s="101" t="s">
        <v>100</v>
      </c>
      <c r="J96" s="109" t="s">
        <v>100</v>
      </c>
      <c r="K96" s="109" t="s">
        <v>100</v>
      </c>
      <c r="L96" s="1067" t="s">
        <v>100</v>
      </c>
    </row>
    <row r="97" spans="1:12" ht="15.75" thickBot="1">
      <c r="A97" s="53" t="s">
        <v>113</v>
      </c>
      <c r="B97" s="54" t="s">
        <v>33</v>
      </c>
      <c r="C97" s="102" t="s">
        <v>257</v>
      </c>
      <c r="D97" s="1118" t="s">
        <v>100</v>
      </c>
      <c r="E97" s="103" t="s">
        <v>257</v>
      </c>
      <c r="F97" s="103" t="s">
        <v>100</v>
      </c>
      <c r="G97" s="1063" t="s">
        <v>100</v>
      </c>
      <c r="H97" s="104" t="s">
        <v>100</v>
      </c>
      <c r="I97" s="104" t="s">
        <v>100</v>
      </c>
      <c r="J97" s="104" t="s">
        <v>100</v>
      </c>
      <c r="K97" s="1118" t="s">
        <v>100</v>
      </c>
      <c r="L97" s="1119" t="s">
        <v>100</v>
      </c>
    </row>
    <row r="98" spans="1:12" ht="15" thickBot="1">
      <c r="A98" s="39"/>
      <c r="B98" s="47"/>
      <c r="C98" s="91"/>
      <c r="D98" s="91"/>
      <c r="E98" s="91"/>
      <c r="F98" s="91"/>
      <c r="G98" s="1055"/>
      <c r="H98" s="90"/>
      <c r="I98" s="90"/>
      <c r="J98" s="90"/>
      <c r="K98" s="90"/>
      <c r="L98" s="1056"/>
    </row>
    <row r="99" spans="1:12" ht="14.25">
      <c r="A99" s="48" t="s">
        <v>114</v>
      </c>
      <c r="B99" s="49" t="s">
        <v>25</v>
      </c>
      <c r="C99" s="105">
        <v>14172.409098401429</v>
      </c>
      <c r="D99" s="105">
        <v>14326.481375329837</v>
      </c>
      <c r="E99" s="106">
        <v>14455.857280369459</v>
      </c>
      <c r="F99" s="106">
        <v>14613.011002836434</v>
      </c>
      <c r="G99" s="1069">
        <v>-1.0754369680312392</v>
      </c>
      <c r="H99" s="107">
        <v>403.47641509433964</v>
      </c>
      <c r="I99" s="107">
        <v>5.5412096728684901</v>
      </c>
      <c r="J99" s="108">
        <v>27.710843373493976</v>
      </c>
      <c r="K99" s="108">
        <v>2.2911488166000216</v>
      </c>
      <c r="L99" s="1070">
        <v>0.4820816849522449</v>
      </c>
    </row>
    <row r="100" spans="1:12" ht="15">
      <c r="A100" s="50" t="s">
        <v>114</v>
      </c>
      <c r="B100" s="51" t="s">
        <v>26</v>
      </c>
      <c r="C100" s="99">
        <v>14105.23431372549</v>
      </c>
      <c r="D100" s="99">
        <v>14282.415686274509</v>
      </c>
      <c r="E100" s="100">
        <v>14387.339</v>
      </c>
      <c r="F100" s="100">
        <v>14568.064</v>
      </c>
      <c r="G100" s="1061">
        <v>-1.2405560546686254</v>
      </c>
      <c r="H100" s="101">
        <v>398</v>
      </c>
      <c r="I100" s="101">
        <v>15.866084425036389</v>
      </c>
      <c r="J100" s="109">
        <v>24.489795918367346</v>
      </c>
      <c r="K100" s="109">
        <v>1.3184913001188803</v>
      </c>
      <c r="L100" s="1067">
        <v>0.2504878127605541</v>
      </c>
    </row>
    <row r="101" spans="1:12" ht="15">
      <c r="A101" s="50" t="s">
        <v>114</v>
      </c>
      <c r="B101" s="51" t="s">
        <v>27</v>
      </c>
      <c r="C101" s="99">
        <v>14260.600980392157</v>
      </c>
      <c r="D101" s="99">
        <v>14376.254901960785</v>
      </c>
      <c r="E101" s="100">
        <v>14545.813</v>
      </c>
      <c r="F101" s="100">
        <v>14663.78</v>
      </c>
      <c r="G101" s="1061">
        <v>-0.80447879059833516</v>
      </c>
      <c r="H101" s="101">
        <v>410.9</v>
      </c>
      <c r="I101" s="101">
        <v>-6.2300319488817912</v>
      </c>
      <c r="J101" s="109">
        <v>32.352941176470587</v>
      </c>
      <c r="K101" s="109">
        <v>0.97265751648114118</v>
      </c>
      <c r="L101" s="1067">
        <v>0.23159387219169048</v>
      </c>
    </row>
    <row r="102" spans="1:12" ht="14.25">
      <c r="A102" s="48" t="s">
        <v>114</v>
      </c>
      <c r="B102" s="52" t="s">
        <v>28</v>
      </c>
      <c r="C102" s="110">
        <v>14055.50818341694</v>
      </c>
      <c r="D102" s="110">
        <v>14026.769922606401</v>
      </c>
      <c r="E102" s="111">
        <v>14336.618347085279</v>
      </c>
      <c r="F102" s="111">
        <v>14307.305321058529</v>
      </c>
      <c r="G102" s="1065">
        <v>0.20488152988253372</v>
      </c>
      <c r="H102" s="112">
        <v>371.00704663212434</v>
      </c>
      <c r="I102" s="112">
        <v>-0.5628011540410417</v>
      </c>
      <c r="J102" s="113">
        <v>0.8359456635318705</v>
      </c>
      <c r="K102" s="113">
        <v>10.42905003782557</v>
      </c>
      <c r="L102" s="1066">
        <v>-3.3095607155253504E-4</v>
      </c>
    </row>
    <row r="103" spans="1:12" ht="15">
      <c r="A103" s="50" t="s">
        <v>114</v>
      </c>
      <c r="B103" s="51" t="s">
        <v>29</v>
      </c>
      <c r="C103" s="99">
        <v>14157.410784313724</v>
      </c>
      <c r="D103" s="99">
        <v>14111.51274509804</v>
      </c>
      <c r="E103" s="100">
        <v>14440.558999999999</v>
      </c>
      <c r="F103" s="100">
        <v>14393.743</v>
      </c>
      <c r="G103" s="1061">
        <v>0.325252437812728</v>
      </c>
      <c r="H103" s="101">
        <v>364.8</v>
      </c>
      <c r="I103" s="101">
        <v>0.30244707176244784</v>
      </c>
      <c r="J103" s="109">
        <v>9.513742071881607</v>
      </c>
      <c r="K103" s="109">
        <v>5.5981843726359015</v>
      </c>
      <c r="L103" s="1067">
        <v>0.44343284691663332</v>
      </c>
    </row>
    <row r="104" spans="1:12" ht="15">
      <c r="A104" s="50" t="s">
        <v>114</v>
      </c>
      <c r="B104" s="51" t="s">
        <v>30</v>
      </c>
      <c r="C104" s="99">
        <v>13941.603921568627</v>
      </c>
      <c r="D104" s="99">
        <v>13947.980392156864</v>
      </c>
      <c r="E104" s="100">
        <v>14220.436</v>
      </c>
      <c r="F104" s="100">
        <v>14226.94</v>
      </c>
      <c r="G104" s="1061">
        <v>-4.5716085117395694E-2</v>
      </c>
      <c r="H104" s="101">
        <v>378.2</v>
      </c>
      <c r="I104" s="101">
        <v>-1.0724561862411779</v>
      </c>
      <c r="J104" s="109">
        <v>-7.6446280991735529</v>
      </c>
      <c r="K104" s="109">
        <v>4.830865665189668</v>
      </c>
      <c r="L104" s="1067">
        <v>-0.44376380298818674</v>
      </c>
    </row>
    <row r="105" spans="1:12" ht="14.25">
      <c r="A105" s="48" t="s">
        <v>114</v>
      </c>
      <c r="B105" s="52" t="s">
        <v>31</v>
      </c>
      <c r="C105" s="110">
        <v>13688.51101141566</v>
      </c>
      <c r="D105" s="110">
        <v>13643.27196616814</v>
      </c>
      <c r="E105" s="111">
        <v>13962.281231643972</v>
      </c>
      <c r="F105" s="111">
        <v>13916.137405491503</v>
      </c>
      <c r="G105" s="1065">
        <v>0.331585013915284</v>
      </c>
      <c r="H105" s="112">
        <v>334.40281690140847</v>
      </c>
      <c r="I105" s="112">
        <v>-0.11846627873250026</v>
      </c>
      <c r="J105" s="113">
        <v>-2.6409344845099034</v>
      </c>
      <c r="K105" s="113">
        <v>20.71760510104831</v>
      </c>
      <c r="L105" s="1066">
        <v>-0.74054659903887199</v>
      </c>
    </row>
    <row r="106" spans="1:12" ht="15">
      <c r="A106" s="50" t="s">
        <v>114</v>
      </c>
      <c r="B106" s="51" t="s">
        <v>32</v>
      </c>
      <c r="C106" s="99">
        <v>13714.091176470587</v>
      </c>
      <c r="D106" s="99">
        <v>13658.338235294117</v>
      </c>
      <c r="E106" s="100">
        <v>13988.373</v>
      </c>
      <c r="F106" s="100">
        <v>13931.504999999999</v>
      </c>
      <c r="G106" s="1061">
        <v>0.40819710433295181</v>
      </c>
      <c r="H106" s="101">
        <v>328.6</v>
      </c>
      <c r="I106" s="101">
        <v>1.2011087157376146</v>
      </c>
      <c r="J106" s="109">
        <v>7.3553719008264462</v>
      </c>
      <c r="K106" s="109">
        <v>14.038690154544472</v>
      </c>
      <c r="L106" s="1067">
        <v>0.85211648409983454</v>
      </c>
    </row>
    <row r="107" spans="1:12" ht="15.75" thickBot="1">
      <c r="A107" s="53" t="s">
        <v>114</v>
      </c>
      <c r="B107" s="54" t="s">
        <v>33</v>
      </c>
      <c r="C107" s="114">
        <v>13637.544117647059</v>
      </c>
      <c r="D107" s="114">
        <v>13621.043137254901</v>
      </c>
      <c r="E107" s="115">
        <v>13910.295</v>
      </c>
      <c r="F107" s="115">
        <v>13893.464</v>
      </c>
      <c r="G107" s="1068">
        <v>0.12114329442966945</v>
      </c>
      <c r="H107" s="109">
        <v>346.6</v>
      </c>
      <c r="I107" s="109">
        <v>-1.2254203476773882</v>
      </c>
      <c r="J107" s="109">
        <v>-18.57707509881423</v>
      </c>
      <c r="K107" s="109">
        <v>6.678914946503836</v>
      </c>
      <c r="L107" s="1067">
        <v>-1.5926630831387101</v>
      </c>
    </row>
    <row r="108" spans="1:12" ht="15.75" thickBot="1">
      <c r="A108" s="55"/>
      <c r="B108" s="56"/>
      <c r="C108" s="116"/>
      <c r="D108" s="116"/>
      <c r="E108" s="116"/>
      <c r="F108" s="116"/>
      <c r="G108" s="1071"/>
      <c r="H108" s="117"/>
      <c r="I108" s="117"/>
      <c r="J108" s="117"/>
      <c r="K108" s="117"/>
      <c r="L108" s="1072"/>
    </row>
    <row r="109" spans="1:12" ht="15">
      <c r="A109" s="50" t="s">
        <v>115</v>
      </c>
      <c r="B109" s="57" t="s">
        <v>30</v>
      </c>
      <c r="C109" s="118">
        <v>13867.757843137255</v>
      </c>
      <c r="D109" s="118">
        <v>13904.364705882352</v>
      </c>
      <c r="E109" s="119">
        <v>14145.112999999999</v>
      </c>
      <c r="F109" s="119">
        <v>14182.451999999999</v>
      </c>
      <c r="G109" s="1073">
        <v>-0.26327605409840232</v>
      </c>
      <c r="H109" s="120">
        <v>408.3</v>
      </c>
      <c r="I109" s="120">
        <v>-0.26868588177820368</v>
      </c>
      <c r="J109" s="120">
        <v>-20.533333333333335</v>
      </c>
      <c r="K109" s="120">
        <v>3.2205771101264458</v>
      </c>
      <c r="L109" s="1074">
        <v>-0.86617092823449537</v>
      </c>
    </row>
    <row r="110" spans="1:12" ht="15.75" thickBot="1">
      <c r="A110" s="53" t="s">
        <v>115</v>
      </c>
      <c r="B110" s="54" t="s">
        <v>33</v>
      </c>
      <c r="C110" s="114">
        <v>13567.922549019608</v>
      </c>
      <c r="D110" s="114">
        <v>13623.388235294116</v>
      </c>
      <c r="E110" s="115">
        <v>13839.281000000001</v>
      </c>
      <c r="F110" s="115">
        <v>13895.856</v>
      </c>
      <c r="G110" s="1068">
        <v>-0.40713576767058401</v>
      </c>
      <c r="H110" s="109">
        <v>380.3</v>
      </c>
      <c r="I110" s="109">
        <v>0.82184517497349496</v>
      </c>
      <c r="J110" s="109">
        <v>-7.4141048824593128</v>
      </c>
      <c r="K110" s="109">
        <v>5.5333405382038254</v>
      </c>
      <c r="L110" s="1067">
        <v>-0.49325056903244313</v>
      </c>
    </row>
    <row r="111" spans="1:12" ht="15.75" thickBot="1">
      <c r="A111" s="55"/>
      <c r="B111" s="56"/>
      <c r="C111" s="116"/>
      <c r="D111" s="116"/>
      <c r="E111" s="116"/>
      <c r="F111" s="116"/>
      <c r="G111" s="1071"/>
      <c r="H111" s="117"/>
      <c r="I111" s="117"/>
      <c r="J111" s="117"/>
      <c r="K111" s="117"/>
      <c r="L111" s="1072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69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70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61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67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61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67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61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67" t="s">
        <v>100</v>
      </c>
    </row>
    <row r="116" spans="1:12" ht="14.25">
      <c r="A116" s="58" t="s">
        <v>116</v>
      </c>
      <c r="B116" s="52" t="s">
        <v>28</v>
      </c>
      <c r="C116" s="105" t="s">
        <v>100</v>
      </c>
      <c r="D116" s="105" t="s">
        <v>100</v>
      </c>
      <c r="E116" s="106" t="s">
        <v>100</v>
      </c>
      <c r="F116" s="106" t="s">
        <v>100</v>
      </c>
      <c r="G116" s="1069" t="s">
        <v>100</v>
      </c>
      <c r="H116" s="107" t="s">
        <v>100</v>
      </c>
      <c r="I116" s="107" t="s">
        <v>100</v>
      </c>
      <c r="J116" s="108" t="s">
        <v>100</v>
      </c>
      <c r="K116" s="108" t="s">
        <v>100</v>
      </c>
      <c r="L116" s="1070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61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67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61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67" t="s">
        <v>100</v>
      </c>
    </row>
    <row r="119" spans="1:12" ht="14.25">
      <c r="A119" s="58" t="s">
        <v>116</v>
      </c>
      <c r="B119" s="52" t="s">
        <v>31</v>
      </c>
      <c r="C119" s="99" t="s">
        <v>100</v>
      </c>
      <c r="D119" s="99" t="s">
        <v>100</v>
      </c>
      <c r="E119" s="100" t="s">
        <v>100</v>
      </c>
      <c r="F119" s="100" t="s">
        <v>100</v>
      </c>
      <c r="G119" s="1061" t="s">
        <v>100</v>
      </c>
      <c r="H119" s="101" t="s">
        <v>100</v>
      </c>
      <c r="I119" s="101" t="s">
        <v>100</v>
      </c>
      <c r="J119" s="109" t="s">
        <v>100</v>
      </c>
      <c r="K119" s="109" t="s">
        <v>100</v>
      </c>
      <c r="L119" s="1067" t="s">
        <v>100</v>
      </c>
    </row>
    <row r="120" spans="1:12" ht="15">
      <c r="A120" s="43" t="s">
        <v>116</v>
      </c>
      <c r="B120" s="51" t="s">
        <v>32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69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70" t="s">
        <v>100</v>
      </c>
    </row>
    <row r="121" spans="1:12" ht="15.75" thickBot="1">
      <c r="A121" s="59" t="s">
        <v>116</v>
      </c>
      <c r="B121" s="51" t="s">
        <v>33</v>
      </c>
      <c r="C121" s="99" t="s">
        <v>100</v>
      </c>
      <c r="D121" s="99" t="s">
        <v>100</v>
      </c>
      <c r="E121" s="100" t="s">
        <v>100</v>
      </c>
      <c r="F121" s="100" t="s">
        <v>100</v>
      </c>
      <c r="G121" s="1061" t="s">
        <v>100</v>
      </c>
      <c r="H121" s="101" t="s">
        <v>100</v>
      </c>
      <c r="I121" s="101" t="s">
        <v>100</v>
      </c>
      <c r="J121" s="109" t="s">
        <v>100</v>
      </c>
      <c r="K121" s="109" t="s">
        <v>100</v>
      </c>
      <c r="L121" s="1067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71"/>
      <c r="H122" s="117"/>
      <c r="I122" s="117"/>
      <c r="J122" s="117"/>
      <c r="K122" s="117"/>
      <c r="L122" s="1072"/>
    </row>
    <row r="123" spans="1:12" ht="14.25">
      <c r="A123" s="48" t="s">
        <v>24</v>
      </c>
      <c r="B123" s="49" t="s">
        <v>28</v>
      </c>
      <c r="C123" s="105">
        <v>11832.487133995293</v>
      </c>
      <c r="D123" s="105">
        <v>11894.804891182037</v>
      </c>
      <c r="E123" s="106">
        <v>12069.1368766752</v>
      </c>
      <c r="F123" s="106">
        <v>12132.700989005678</v>
      </c>
      <c r="G123" s="1069">
        <v>-0.52390735078757578</v>
      </c>
      <c r="H123" s="107">
        <v>337.10710659898479</v>
      </c>
      <c r="I123" s="107">
        <v>-1.0307732691798461</v>
      </c>
      <c r="J123" s="108">
        <v>-18.930041152263374</v>
      </c>
      <c r="K123" s="108">
        <v>2.1290392305198313</v>
      </c>
      <c r="L123" s="1070">
        <v>-0.5191734983380587</v>
      </c>
    </row>
    <row r="124" spans="1:12" ht="15">
      <c r="A124" s="50" t="s">
        <v>24</v>
      </c>
      <c r="B124" s="51" t="s">
        <v>29</v>
      </c>
      <c r="C124" s="99">
        <v>11697.050980392158</v>
      </c>
      <c r="D124" s="99">
        <v>12123.345098039215</v>
      </c>
      <c r="E124" s="100">
        <v>11930.992</v>
      </c>
      <c r="F124" s="100">
        <v>12365.812</v>
      </c>
      <c r="G124" s="1061">
        <v>-3.5163077038531698</v>
      </c>
      <c r="H124" s="101">
        <v>319.60000000000002</v>
      </c>
      <c r="I124" s="101">
        <v>-1.3275702377276799</v>
      </c>
      <c r="J124" s="109">
        <v>-53.571428571428569</v>
      </c>
      <c r="K124" s="109">
        <v>0.280989949205663</v>
      </c>
      <c r="L124" s="1067">
        <v>-0.32929775785623761</v>
      </c>
    </row>
    <row r="125" spans="1:12" ht="15">
      <c r="A125" s="50" t="s">
        <v>24</v>
      </c>
      <c r="B125" s="51" t="s">
        <v>30</v>
      </c>
      <c r="C125" s="99">
        <v>11821.155882352941</v>
      </c>
      <c r="D125" s="99">
        <v>11822.11568627451</v>
      </c>
      <c r="E125" s="100">
        <v>12057.579</v>
      </c>
      <c r="F125" s="100">
        <v>12058.558000000001</v>
      </c>
      <c r="G125" s="1061">
        <v>-8.1187153555274082E-3</v>
      </c>
      <c r="H125" s="101">
        <v>333.6</v>
      </c>
      <c r="I125" s="101">
        <v>0.60313630880579006</v>
      </c>
      <c r="J125" s="109">
        <v>-24.8</v>
      </c>
      <c r="K125" s="109">
        <v>1.0158867394358586</v>
      </c>
      <c r="L125" s="1067">
        <v>-0.3463626066844554</v>
      </c>
    </row>
    <row r="126" spans="1:12" ht="15">
      <c r="A126" s="50" t="s">
        <v>24</v>
      </c>
      <c r="B126" s="51" t="s">
        <v>35</v>
      </c>
      <c r="C126" s="99">
        <v>11887.865686274508</v>
      </c>
      <c r="D126" s="99">
        <v>11845.937254901961</v>
      </c>
      <c r="E126" s="100">
        <v>12125.623</v>
      </c>
      <c r="F126" s="100">
        <v>12082.856</v>
      </c>
      <c r="G126" s="1061">
        <v>0.35394777526107923</v>
      </c>
      <c r="H126" s="101">
        <v>347.3</v>
      </c>
      <c r="I126" s="101">
        <v>-7.1142016581973708</v>
      </c>
      <c r="J126" s="109">
        <v>24.193548387096776</v>
      </c>
      <c r="K126" s="109">
        <v>0.83216254187830974</v>
      </c>
      <c r="L126" s="1067">
        <v>0.15648686620263408</v>
      </c>
    </row>
    <row r="127" spans="1:12" ht="14.25">
      <c r="A127" s="48" t="s">
        <v>24</v>
      </c>
      <c r="B127" s="52" t="s">
        <v>31</v>
      </c>
      <c r="C127" s="110">
        <v>11167.265876220352</v>
      </c>
      <c r="D127" s="110">
        <v>11320.017633787282</v>
      </c>
      <c r="E127" s="111">
        <v>11390.611193744759</v>
      </c>
      <c r="F127" s="111">
        <v>11546.417986463028</v>
      </c>
      <c r="G127" s="1065">
        <v>-1.3493950496243636</v>
      </c>
      <c r="H127" s="112">
        <v>289.80850501848914</v>
      </c>
      <c r="I127" s="112">
        <v>0.63257044926037964</v>
      </c>
      <c r="J127" s="113">
        <v>12.678571428571427</v>
      </c>
      <c r="K127" s="113">
        <v>20.458229763320006</v>
      </c>
      <c r="L127" s="1066">
        <v>2.1495985514629865</v>
      </c>
    </row>
    <row r="128" spans="1:12" ht="15">
      <c r="A128" s="50" t="s">
        <v>24</v>
      </c>
      <c r="B128" s="51" t="s">
        <v>32</v>
      </c>
      <c r="C128" s="99">
        <v>10904.186274509804</v>
      </c>
      <c r="D128" s="99">
        <v>11219.416666666666</v>
      </c>
      <c r="E128" s="100">
        <v>11122.27</v>
      </c>
      <c r="F128" s="100">
        <v>11443.805</v>
      </c>
      <c r="G128" s="1061">
        <v>-2.8096861140153981</v>
      </c>
      <c r="H128" s="101">
        <v>265.5</v>
      </c>
      <c r="I128" s="101">
        <v>-1.4842300556586272</v>
      </c>
      <c r="J128" s="109">
        <v>-5.9193954659949624</v>
      </c>
      <c r="K128" s="109">
        <v>8.0730573867934723</v>
      </c>
      <c r="L128" s="1067">
        <v>-0.57995045976276138</v>
      </c>
    </row>
    <row r="129" spans="1:12" ht="15">
      <c r="A129" s="50" t="s">
        <v>24</v>
      </c>
      <c r="B129" s="51" t="s">
        <v>33</v>
      </c>
      <c r="C129" s="99">
        <v>11301.801960784313</v>
      </c>
      <c r="D129" s="99">
        <v>11391.108823529412</v>
      </c>
      <c r="E129" s="100">
        <v>11527.838</v>
      </c>
      <c r="F129" s="100">
        <v>11618.931</v>
      </c>
      <c r="G129" s="1061">
        <v>-0.7840050001157659</v>
      </c>
      <c r="H129" s="101">
        <v>300</v>
      </c>
      <c r="I129" s="101">
        <v>6.6711140760503218E-2</v>
      </c>
      <c r="J129" s="109">
        <v>27.296937416777627</v>
      </c>
      <c r="K129" s="109">
        <v>10.331784286177456</v>
      </c>
      <c r="L129" s="1067">
        <v>2.1473902146866095</v>
      </c>
    </row>
    <row r="130" spans="1:12" ht="15">
      <c r="A130" s="50" t="s">
        <v>24</v>
      </c>
      <c r="B130" s="51" t="s">
        <v>36</v>
      </c>
      <c r="C130" s="99">
        <v>11381.331372549021</v>
      </c>
      <c r="D130" s="99">
        <v>11443.596078431374</v>
      </c>
      <c r="E130" s="100">
        <v>11608.958000000001</v>
      </c>
      <c r="F130" s="100">
        <v>11672.468000000001</v>
      </c>
      <c r="G130" s="1061">
        <v>-0.54410087052712608</v>
      </c>
      <c r="H130" s="101">
        <v>334.1</v>
      </c>
      <c r="I130" s="101">
        <v>0.93655589123867755</v>
      </c>
      <c r="J130" s="109">
        <v>40.74074074074074</v>
      </c>
      <c r="K130" s="109">
        <v>2.0533880903490758</v>
      </c>
      <c r="L130" s="1067">
        <v>0.58215879653913682</v>
      </c>
    </row>
    <row r="131" spans="1:12" ht="14.25">
      <c r="A131" s="48" t="s">
        <v>24</v>
      </c>
      <c r="B131" s="52" t="s">
        <v>37</v>
      </c>
      <c r="C131" s="110">
        <v>9734.8888036879252</v>
      </c>
      <c r="D131" s="110">
        <v>9811.4531924442399</v>
      </c>
      <c r="E131" s="111">
        <v>9929.5865797616843</v>
      </c>
      <c r="F131" s="111">
        <v>10007.682256293125</v>
      </c>
      <c r="G131" s="1065">
        <v>-0.78035727485583928</v>
      </c>
      <c r="H131" s="112">
        <v>221.1726251276813</v>
      </c>
      <c r="I131" s="112">
        <v>-3.2698821139344649</v>
      </c>
      <c r="J131" s="113">
        <v>6.5288356909684442</v>
      </c>
      <c r="K131" s="113">
        <v>10.580352318167082</v>
      </c>
      <c r="L131" s="1066">
        <v>0.56509512549053298</v>
      </c>
    </row>
    <row r="132" spans="1:12" ht="15">
      <c r="A132" s="50" t="s">
        <v>24</v>
      </c>
      <c r="B132" s="51" t="s">
        <v>102</v>
      </c>
      <c r="C132" s="121">
        <v>9127.7274509803919</v>
      </c>
      <c r="D132" s="121">
        <v>9397.7372549019601</v>
      </c>
      <c r="E132" s="122">
        <v>9310.2819999999992</v>
      </c>
      <c r="F132" s="122">
        <v>9585.6919999999991</v>
      </c>
      <c r="G132" s="1075">
        <v>-2.8731363369488596</v>
      </c>
      <c r="H132" s="123">
        <v>204.9</v>
      </c>
      <c r="I132" s="123">
        <v>-3.5310734463276838</v>
      </c>
      <c r="J132" s="124">
        <v>-5.2823315118397085</v>
      </c>
      <c r="K132" s="124">
        <v>5.6197989841132605</v>
      </c>
      <c r="L132" s="1076">
        <v>-0.36320014404715817</v>
      </c>
    </row>
    <row r="133" spans="1:12" ht="15">
      <c r="A133" s="50" t="s">
        <v>24</v>
      </c>
      <c r="B133" s="51" t="s">
        <v>38</v>
      </c>
      <c r="C133" s="99">
        <v>10249.685294117648</v>
      </c>
      <c r="D133" s="99">
        <v>10092.492156862745</v>
      </c>
      <c r="E133" s="100">
        <v>10454.679</v>
      </c>
      <c r="F133" s="100">
        <v>10294.342000000001</v>
      </c>
      <c r="G133" s="1061">
        <v>1.557525483416031</v>
      </c>
      <c r="H133" s="101">
        <v>235.1</v>
      </c>
      <c r="I133" s="101">
        <v>-3.608036080360808</v>
      </c>
      <c r="J133" s="109">
        <v>27.61904761904762</v>
      </c>
      <c r="K133" s="109">
        <v>4.3445369069490969</v>
      </c>
      <c r="L133" s="1067">
        <v>0.9116685547259058</v>
      </c>
    </row>
    <row r="134" spans="1:12" ht="15.75" thickBot="1">
      <c r="A134" s="50" t="s">
        <v>24</v>
      </c>
      <c r="B134" s="51" t="s">
        <v>39</v>
      </c>
      <c r="C134" s="99">
        <v>10771.317647058824</v>
      </c>
      <c r="D134" s="99">
        <v>11408.36862745098</v>
      </c>
      <c r="E134" s="100">
        <v>10986.744000000001</v>
      </c>
      <c r="F134" s="100">
        <v>11636.536</v>
      </c>
      <c r="G134" s="1061">
        <v>-5.5840672860033216</v>
      </c>
      <c r="H134" s="101">
        <v>271.39999999999998</v>
      </c>
      <c r="I134" s="101">
        <v>-10.576606260296547</v>
      </c>
      <c r="J134" s="109">
        <v>3.6363636363636362</v>
      </c>
      <c r="K134" s="109">
        <v>0.61601642710472282</v>
      </c>
      <c r="L134" s="1067">
        <v>1.6626714811784682E-2</v>
      </c>
    </row>
    <row r="135" spans="1:12" ht="15.75" thickBot="1">
      <c r="A135" s="55"/>
      <c r="B135" s="56"/>
      <c r="C135" s="116"/>
      <c r="D135" s="116"/>
      <c r="E135" s="116"/>
      <c r="F135" s="116"/>
      <c r="G135" s="1071"/>
      <c r="H135" s="117"/>
      <c r="I135" s="117"/>
      <c r="J135" s="117"/>
      <c r="K135" s="117"/>
      <c r="L135" s="1072"/>
    </row>
    <row r="136" spans="1:12" ht="14.25">
      <c r="A136" s="48" t="s">
        <v>117</v>
      </c>
      <c r="B136" s="52" t="s">
        <v>25</v>
      </c>
      <c r="C136" s="110">
        <v>14161.64298235372</v>
      </c>
      <c r="D136" s="110">
        <v>13939.725725965698</v>
      </c>
      <c r="E136" s="111">
        <v>14444.875842000794</v>
      </c>
      <c r="F136" s="111">
        <v>14218.520240485012</v>
      </c>
      <c r="G136" s="1065">
        <v>1.5919772078058496</v>
      </c>
      <c r="H136" s="112">
        <v>340.36891891891889</v>
      </c>
      <c r="I136" s="112">
        <v>0.88809539242024749</v>
      </c>
      <c r="J136" s="113">
        <v>-15.909090909090908</v>
      </c>
      <c r="K136" s="113">
        <v>0.79974062466227169</v>
      </c>
      <c r="L136" s="1066">
        <v>-0.15928291500642933</v>
      </c>
    </row>
    <row r="137" spans="1:12" ht="15">
      <c r="A137" s="50" t="s">
        <v>117</v>
      </c>
      <c r="B137" s="51" t="s">
        <v>26</v>
      </c>
      <c r="C137" s="99">
        <v>14257.945098039214</v>
      </c>
      <c r="D137" s="99">
        <v>14024.5</v>
      </c>
      <c r="E137" s="100">
        <v>14543.103999999999</v>
      </c>
      <c r="F137" s="100">
        <v>14304.99</v>
      </c>
      <c r="G137" s="1061">
        <v>1.6645520199594657</v>
      </c>
      <c r="H137" s="101">
        <v>325.3</v>
      </c>
      <c r="I137" s="101">
        <v>0.74326416847322219</v>
      </c>
      <c r="J137" s="109">
        <v>-37.5</v>
      </c>
      <c r="K137" s="109">
        <v>0.16210958608019022</v>
      </c>
      <c r="L137" s="1067">
        <v>-9.9442288374910037E-2</v>
      </c>
    </row>
    <row r="138" spans="1:12" ht="15">
      <c r="A138" s="50" t="s">
        <v>117</v>
      </c>
      <c r="B138" s="51" t="s">
        <v>27</v>
      </c>
      <c r="C138" s="99">
        <v>14138.503921568627</v>
      </c>
      <c r="D138" s="99">
        <v>13909.780392156863</v>
      </c>
      <c r="E138" s="100">
        <v>14421.273999999999</v>
      </c>
      <c r="F138" s="100">
        <v>14187.976000000001</v>
      </c>
      <c r="G138" s="1061">
        <v>1.6443360208672388</v>
      </c>
      <c r="H138" s="101">
        <v>344.2</v>
      </c>
      <c r="I138" s="101">
        <v>0.40840140023336563</v>
      </c>
      <c r="J138" s="109">
        <v>-7.8125</v>
      </c>
      <c r="K138" s="109">
        <v>0.63763103858208148</v>
      </c>
      <c r="L138" s="1067">
        <v>-5.9840626631519234E-2</v>
      </c>
    </row>
    <row r="139" spans="1:12" ht="14.25">
      <c r="A139" s="48" t="s">
        <v>117</v>
      </c>
      <c r="B139" s="52" t="s">
        <v>28</v>
      </c>
      <c r="C139" s="110">
        <v>13800.099923024873</v>
      </c>
      <c r="D139" s="110">
        <v>13772.116527471879</v>
      </c>
      <c r="E139" s="111">
        <v>14076.10192148537</v>
      </c>
      <c r="F139" s="111">
        <v>14047.558858021317</v>
      </c>
      <c r="G139" s="1065">
        <v>0.20318878000467711</v>
      </c>
      <c r="H139" s="112">
        <v>310.22155688622752</v>
      </c>
      <c r="I139" s="112">
        <v>0.89567466813090368</v>
      </c>
      <c r="J139" s="113">
        <v>16.946778711484594</v>
      </c>
      <c r="K139" s="113">
        <v>9.0241002917972537</v>
      </c>
      <c r="L139" s="1066">
        <v>1.2429320267580204</v>
      </c>
    </row>
    <row r="140" spans="1:12" ht="15">
      <c r="A140" s="50" t="s">
        <v>117</v>
      </c>
      <c r="B140" s="51" t="s">
        <v>29</v>
      </c>
      <c r="C140" s="99">
        <v>13968.883333333333</v>
      </c>
      <c r="D140" s="99">
        <v>13883.559803921567</v>
      </c>
      <c r="E140" s="100">
        <v>14248.261</v>
      </c>
      <c r="F140" s="100">
        <v>14161.231</v>
      </c>
      <c r="G140" s="1061">
        <v>0.61456521682331611</v>
      </c>
      <c r="H140" s="101">
        <v>288.2</v>
      </c>
      <c r="I140" s="101">
        <v>1.2293642430628733</v>
      </c>
      <c r="J140" s="109">
        <v>-3.6496350364963499</v>
      </c>
      <c r="K140" s="109">
        <v>1.4265643575056739</v>
      </c>
      <c r="L140" s="1067">
        <v>-6.646092584219021E-2</v>
      </c>
    </row>
    <row r="141" spans="1:12" ht="15">
      <c r="A141" s="50" t="s">
        <v>117</v>
      </c>
      <c r="B141" s="51" t="s">
        <v>30</v>
      </c>
      <c r="C141" s="99">
        <v>13796.308823529413</v>
      </c>
      <c r="D141" s="99">
        <v>13824.5</v>
      </c>
      <c r="E141" s="100">
        <v>14072.235000000001</v>
      </c>
      <c r="F141" s="100">
        <v>14100.99</v>
      </c>
      <c r="G141" s="1061">
        <v>-0.20392185229547144</v>
      </c>
      <c r="H141" s="101">
        <v>305.2</v>
      </c>
      <c r="I141" s="101">
        <v>-0.84470435347629069</v>
      </c>
      <c r="J141" s="109">
        <v>19.213973799126638</v>
      </c>
      <c r="K141" s="109">
        <v>5.900788933318923</v>
      </c>
      <c r="L141" s="1067">
        <v>0.90950732913409293</v>
      </c>
    </row>
    <row r="142" spans="1:12" ht="15">
      <c r="A142" s="50" t="s">
        <v>117</v>
      </c>
      <c r="B142" s="51" t="s">
        <v>35</v>
      </c>
      <c r="C142" s="99">
        <v>13693.611764705882</v>
      </c>
      <c r="D142" s="99">
        <v>13475.556862745098</v>
      </c>
      <c r="E142" s="100">
        <v>13967.484</v>
      </c>
      <c r="F142" s="100">
        <v>13745.067999999999</v>
      </c>
      <c r="G142" s="1061">
        <v>1.6181513252608213</v>
      </c>
      <c r="H142" s="101">
        <v>346.2</v>
      </c>
      <c r="I142" s="101">
        <v>4.151624548736466</v>
      </c>
      <c r="J142" s="109">
        <v>31.932773109243694</v>
      </c>
      <c r="K142" s="109">
        <v>1.6967470009726575</v>
      </c>
      <c r="L142" s="1067">
        <v>0.39988562346611878</v>
      </c>
    </row>
    <row r="143" spans="1:12" ht="14.25">
      <c r="A143" s="48" t="s">
        <v>117</v>
      </c>
      <c r="B143" s="52" t="s">
        <v>31</v>
      </c>
      <c r="C143" s="110">
        <v>13031.700969564667</v>
      </c>
      <c r="D143" s="110">
        <v>12666.362354672397</v>
      </c>
      <c r="E143" s="111">
        <v>13292.334988955959</v>
      </c>
      <c r="F143" s="111">
        <v>12919.689601765846</v>
      </c>
      <c r="G143" s="1065">
        <v>2.8843215175942101</v>
      </c>
      <c r="H143" s="112">
        <v>272.63291512915129</v>
      </c>
      <c r="I143" s="112">
        <v>-0.47862098122186836</v>
      </c>
      <c r="J143" s="113">
        <v>-10.205434062292909</v>
      </c>
      <c r="K143" s="113">
        <v>14.643899275910515</v>
      </c>
      <c r="L143" s="1066">
        <v>-1.801174830453915</v>
      </c>
    </row>
    <row r="144" spans="1:12" ht="15">
      <c r="A144" s="50" t="s">
        <v>117</v>
      </c>
      <c r="B144" s="51" t="s">
        <v>32</v>
      </c>
      <c r="C144" s="99">
        <v>12911.699019607844</v>
      </c>
      <c r="D144" s="99">
        <v>12550.553921568628</v>
      </c>
      <c r="E144" s="100">
        <v>13169.933000000001</v>
      </c>
      <c r="F144" s="100">
        <v>12801.565000000001</v>
      </c>
      <c r="G144" s="1061">
        <v>2.8775231778302137</v>
      </c>
      <c r="H144" s="101">
        <v>249.4</v>
      </c>
      <c r="I144" s="101">
        <v>1.3409183258837918</v>
      </c>
      <c r="J144" s="109">
        <v>9.6846846846846848</v>
      </c>
      <c r="K144" s="109">
        <v>5.2631578947368416</v>
      </c>
      <c r="L144" s="1067">
        <v>0.42444821731748661</v>
      </c>
    </row>
    <row r="145" spans="1:12" ht="15">
      <c r="A145" s="50" t="s">
        <v>117</v>
      </c>
      <c r="B145" s="51" t="s">
        <v>33</v>
      </c>
      <c r="C145" s="99">
        <v>13090.877450980392</v>
      </c>
      <c r="D145" s="99">
        <v>12764.495098039215</v>
      </c>
      <c r="E145" s="100">
        <v>13352.695</v>
      </c>
      <c r="F145" s="100">
        <v>13019.785</v>
      </c>
      <c r="G145" s="1061">
        <v>2.5569546655340303</v>
      </c>
      <c r="H145" s="101">
        <v>280.60000000000002</v>
      </c>
      <c r="I145" s="101">
        <v>7.1326676176906384E-2</v>
      </c>
      <c r="J145" s="101">
        <v>-16.538882803943046</v>
      </c>
      <c r="K145" s="101">
        <v>8.2351669728736621</v>
      </c>
      <c r="L145" s="1062">
        <v>-1.7147022511891112</v>
      </c>
    </row>
    <row r="146" spans="1:12" ht="15.75" thickBot="1">
      <c r="A146" s="60" t="s">
        <v>117</v>
      </c>
      <c r="B146" s="61" t="s">
        <v>36</v>
      </c>
      <c r="C146" s="102">
        <v>13088.043137254901</v>
      </c>
      <c r="D146" s="102">
        <v>12407.129411764707</v>
      </c>
      <c r="E146" s="103">
        <v>13349.804</v>
      </c>
      <c r="F146" s="103">
        <v>12655.272000000001</v>
      </c>
      <c r="G146" s="1063">
        <v>5.4880843335488896</v>
      </c>
      <c r="H146" s="104">
        <v>322.10000000000002</v>
      </c>
      <c r="I146" s="104">
        <v>1.769352290679312</v>
      </c>
      <c r="J146" s="104">
        <v>-30.263157894736842</v>
      </c>
      <c r="K146" s="104">
        <v>1.1455744083000108</v>
      </c>
      <c r="L146" s="1064">
        <v>-0.51092079658229084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77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3"/>
      <c r="H149" s="923"/>
      <c r="I149" s="923"/>
      <c r="J149" s="923"/>
      <c r="K149" s="923"/>
      <c r="L149" s="1078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47"/>
      <c r="H150" s="1148" t="s">
        <v>10</v>
      </c>
      <c r="I150" s="1149"/>
      <c r="J150" s="997" t="s">
        <v>11</v>
      </c>
      <c r="K150" s="32" t="s">
        <v>12</v>
      </c>
      <c r="L150" s="1048"/>
    </row>
    <row r="151" spans="1:12" ht="15.75" customHeight="1">
      <c r="A151" s="33" t="s">
        <v>13</v>
      </c>
      <c r="B151" s="34" t="s">
        <v>14</v>
      </c>
      <c r="C151" s="709" t="s">
        <v>40</v>
      </c>
      <c r="D151" s="709" t="s">
        <v>40</v>
      </c>
      <c r="E151" s="710" t="s">
        <v>41</v>
      </c>
      <c r="F151" s="711"/>
      <c r="G151" s="1049"/>
      <c r="H151" s="1150" t="s">
        <v>15</v>
      </c>
      <c r="I151" s="1151"/>
      <c r="J151" s="998" t="s">
        <v>16</v>
      </c>
      <c r="K151" s="86" t="s">
        <v>17</v>
      </c>
      <c r="L151" s="1050"/>
    </row>
    <row r="152" spans="1:12" ht="26.25" thickBot="1">
      <c r="A152" s="35" t="s">
        <v>18</v>
      </c>
      <c r="B152" s="36" t="s">
        <v>19</v>
      </c>
      <c r="C152" s="719" t="s">
        <v>382</v>
      </c>
      <c r="D152" s="719" t="s">
        <v>366</v>
      </c>
      <c r="E152" s="920" t="s">
        <v>382</v>
      </c>
      <c r="F152" s="921" t="s">
        <v>366</v>
      </c>
      <c r="G152" s="1051" t="s">
        <v>20</v>
      </c>
      <c r="H152" s="85" t="s">
        <v>382</v>
      </c>
      <c r="I152" s="922" t="s">
        <v>20</v>
      </c>
      <c r="J152" s="996" t="s">
        <v>20</v>
      </c>
      <c r="K152" s="720" t="s">
        <v>382</v>
      </c>
      <c r="L152" s="1052" t="s">
        <v>21</v>
      </c>
    </row>
    <row r="153" spans="1:12" ht="15" thickBot="1">
      <c r="A153" s="37" t="s">
        <v>22</v>
      </c>
      <c r="B153" s="38" t="s">
        <v>23</v>
      </c>
      <c r="C153" s="87">
        <v>12942.941478102794</v>
      </c>
      <c r="D153" s="87">
        <v>12959.282831183951</v>
      </c>
      <c r="E153" s="88">
        <v>13201.800307664849</v>
      </c>
      <c r="F153" s="718">
        <v>13218.46848780763</v>
      </c>
      <c r="G153" s="1053">
        <v>-0.12609766523371921</v>
      </c>
      <c r="H153" s="89">
        <v>312.47153480071387</v>
      </c>
      <c r="I153" s="89">
        <v>-6.9642585165175089E-2</v>
      </c>
      <c r="J153" s="90">
        <v>-12.150509537496735</v>
      </c>
      <c r="K153" s="89">
        <v>100</v>
      </c>
      <c r="L153" s="1054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55"/>
      <c r="H154" s="90"/>
      <c r="I154" s="90"/>
      <c r="J154" s="90"/>
      <c r="K154" s="90"/>
      <c r="L154" s="1056"/>
    </row>
    <row r="155" spans="1:12" ht="15">
      <c r="A155" s="41" t="s">
        <v>108</v>
      </c>
      <c r="B155" s="42" t="s">
        <v>23</v>
      </c>
      <c r="C155" s="92">
        <v>13277.496156862744</v>
      </c>
      <c r="D155" s="92">
        <v>13537.465112973936</v>
      </c>
      <c r="E155" s="93">
        <v>13543.04608</v>
      </c>
      <c r="F155" s="93">
        <v>13808.214415233415</v>
      </c>
      <c r="G155" s="1057">
        <v>-1.920366582234394</v>
      </c>
      <c r="H155" s="94">
        <v>250</v>
      </c>
      <c r="I155" s="94">
        <v>-1.729559748427675</v>
      </c>
      <c r="J155" s="94">
        <v>-68.75</v>
      </c>
      <c r="K155" s="94">
        <v>7.4360499702557994E-2</v>
      </c>
      <c r="L155" s="1058">
        <v>-0.13468052459846108</v>
      </c>
    </row>
    <row r="156" spans="1:12" ht="15">
      <c r="A156" s="50" t="s">
        <v>109</v>
      </c>
      <c r="B156" s="95" t="s">
        <v>23</v>
      </c>
      <c r="C156" s="96">
        <v>13916.168227175118</v>
      </c>
      <c r="D156" s="96">
        <v>13930.411400110563</v>
      </c>
      <c r="E156" s="97">
        <v>14194.491591718621</v>
      </c>
      <c r="F156" s="97">
        <v>14209.019628112774</v>
      </c>
      <c r="G156" s="1059">
        <v>-0.10224517084492532</v>
      </c>
      <c r="H156" s="98">
        <v>347.89864433811806</v>
      </c>
      <c r="I156" s="98">
        <v>-0.46966264231998023</v>
      </c>
      <c r="J156" s="98">
        <v>-15.126903553299492</v>
      </c>
      <c r="K156" s="98">
        <v>37.299226650803092</v>
      </c>
      <c r="L156" s="1060">
        <v>-1.3080375247913665</v>
      </c>
    </row>
    <row r="157" spans="1:12" ht="15">
      <c r="A157" s="43" t="s">
        <v>110</v>
      </c>
      <c r="B157" s="44" t="s">
        <v>23</v>
      </c>
      <c r="C157" s="99">
        <v>13727.669791527434</v>
      </c>
      <c r="D157" s="99">
        <v>13791.532502221655</v>
      </c>
      <c r="E157" s="100">
        <v>14002.223187357984</v>
      </c>
      <c r="F157" s="100">
        <v>14067.363152266089</v>
      </c>
      <c r="G157" s="1061">
        <v>-0.46305739180133182</v>
      </c>
      <c r="H157" s="101">
        <v>377.46198830409355</v>
      </c>
      <c r="I157" s="101">
        <v>-0.95642784679041792</v>
      </c>
      <c r="J157" s="101">
        <v>-7.8994614003590664</v>
      </c>
      <c r="K157" s="101">
        <v>7.6293872694824518</v>
      </c>
      <c r="L157" s="1062">
        <v>0.3521466110032252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61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62" t="s">
        <v>100</v>
      </c>
    </row>
    <row r="159" spans="1:12" ht="15">
      <c r="A159" s="43" t="s">
        <v>98</v>
      </c>
      <c r="B159" s="44" t="s">
        <v>23</v>
      </c>
      <c r="C159" s="99">
        <v>11178.266512239934</v>
      </c>
      <c r="D159" s="99">
        <v>11135.021983829971</v>
      </c>
      <c r="E159" s="100">
        <v>11401.831842484733</v>
      </c>
      <c r="F159" s="100">
        <v>11357.72242350657</v>
      </c>
      <c r="G159" s="1061">
        <v>0.38836500253670653</v>
      </c>
      <c r="H159" s="101">
        <v>279.07052541648869</v>
      </c>
      <c r="I159" s="101">
        <v>1.0064110832050899</v>
      </c>
      <c r="J159" s="101">
        <v>-11.560256894597657</v>
      </c>
      <c r="K159" s="101">
        <v>34.815585960737657</v>
      </c>
      <c r="L159" s="1062">
        <v>0.23236150293781321</v>
      </c>
    </row>
    <row r="160" spans="1:12" ht="15.75" thickBot="1">
      <c r="A160" s="45" t="s">
        <v>112</v>
      </c>
      <c r="B160" s="46" t="s">
        <v>23</v>
      </c>
      <c r="C160" s="102">
        <v>13340.6209385779</v>
      </c>
      <c r="D160" s="102">
        <v>13327.978217698555</v>
      </c>
      <c r="E160" s="103">
        <v>13607.433357349459</v>
      </c>
      <c r="F160" s="103">
        <v>13594.537782052526</v>
      </c>
      <c r="G160" s="1063">
        <v>9.4858504964817555E-2</v>
      </c>
      <c r="H160" s="104">
        <v>280.27759764185703</v>
      </c>
      <c r="I160" s="104">
        <v>0.43238876807898613</v>
      </c>
      <c r="J160" s="104">
        <v>-8.2488167680865452</v>
      </c>
      <c r="K160" s="104">
        <v>20.18143961927424</v>
      </c>
      <c r="L160" s="1064">
        <v>0.85820993544878732</v>
      </c>
    </row>
    <row r="161" spans="1:12" ht="15" thickBot="1">
      <c r="A161" s="39"/>
      <c r="B161" s="47"/>
      <c r="C161" s="91"/>
      <c r="D161" s="91"/>
      <c r="E161" s="91"/>
      <c r="F161" s="91"/>
      <c r="G161" s="1055"/>
      <c r="H161" s="90"/>
      <c r="I161" s="90"/>
      <c r="J161" s="90"/>
      <c r="K161" s="90"/>
      <c r="L161" s="1056"/>
    </row>
    <row r="162" spans="1:12" ht="14.25">
      <c r="A162" s="48" t="s">
        <v>113</v>
      </c>
      <c r="B162" s="49" t="s">
        <v>25</v>
      </c>
      <c r="C162" s="105" t="s">
        <v>100</v>
      </c>
      <c r="D162" s="105" t="s">
        <v>100</v>
      </c>
      <c r="E162" s="106" t="s">
        <v>100</v>
      </c>
      <c r="F162" s="106" t="s">
        <v>100</v>
      </c>
      <c r="G162" s="1069" t="s">
        <v>100</v>
      </c>
      <c r="H162" s="107" t="s">
        <v>100</v>
      </c>
      <c r="I162" s="107" t="s">
        <v>100</v>
      </c>
      <c r="J162" s="108" t="s">
        <v>100</v>
      </c>
      <c r="K162" s="108" t="s">
        <v>100</v>
      </c>
      <c r="L162" s="1070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61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67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100</v>
      </c>
      <c r="E164" s="100" t="s">
        <v>100</v>
      </c>
      <c r="F164" s="100" t="s">
        <v>100</v>
      </c>
      <c r="G164" s="1061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067" t="s">
        <v>100</v>
      </c>
    </row>
    <row r="165" spans="1:12" ht="14.25">
      <c r="A165" s="48" t="s">
        <v>113</v>
      </c>
      <c r="B165" s="52" t="s">
        <v>28</v>
      </c>
      <c r="C165" s="1088" t="s">
        <v>100</v>
      </c>
      <c r="D165" s="110">
        <v>13889.655337690632</v>
      </c>
      <c r="E165" s="1101" t="s">
        <v>100</v>
      </c>
      <c r="F165" s="111">
        <v>14167.448444444444</v>
      </c>
      <c r="G165" s="1102" t="s">
        <v>100</v>
      </c>
      <c r="H165" s="112">
        <v>260</v>
      </c>
      <c r="I165" s="112">
        <v>-13.333333333333334</v>
      </c>
      <c r="J165" s="113">
        <v>-66.666666666666657</v>
      </c>
      <c r="K165" s="113">
        <v>1.4872099940511601E-2</v>
      </c>
      <c r="L165" s="1066">
        <v>-2.4323092115929479E-2</v>
      </c>
    </row>
    <row r="166" spans="1:12" ht="15">
      <c r="A166" s="50" t="s">
        <v>113</v>
      </c>
      <c r="B166" s="51" t="s">
        <v>29</v>
      </c>
      <c r="C166" s="1087" t="s">
        <v>100</v>
      </c>
      <c r="D166" s="99" t="s">
        <v>257</v>
      </c>
      <c r="E166" s="1086" t="s">
        <v>100</v>
      </c>
      <c r="F166" s="100" t="s">
        <v>257</v>
      </c>
      <c r="G166" s="1061" t="s">
        <v>100</v>
      </c>
      <c r="H166" s="1081" t="s">
        <v>100</v>
      </c>
      <c r="I166" s="101" t="s">
        <v>100</v>
      </c>
      <c r="J166" s="109" t="s">
        <v>100</v>
      </c>
      <c r="K166" s="109" t="s">
        <v>100</v>
      </c>
      <c r="L166" s="1067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 t="s">
        <v>257</v>
      </c>
      <c r="E167" s="100" t="s">
        <v>257</v>
      </c>
      <c r="F167" s="100" t="s">
        <v>257</v>
      </c>
      <c r="G167" s="1061" t="s">
        <v>100</v>
      </c>
      <c r="H167" s="101">
        <v>260</v>
      </c>
      <c r="I167" s="101" t="s">
        <v>100</v>
      </c>
      <c r="J167" s="109" t="s">
        <v>100</v>
      </c>
      <c r="K167" s="109" t="s">
        <v>100</v>
      </c>
      <c r="L167" s="1067" t="s">
        <v>100</v>
      </c>
    </row>
    <row r="168" spans="1:12" ht="14.25">
      <c r="A168" s="48" t="s">
        <v>113</v>
      </c>
      <c r="B168" s="52" t="s">
        <v>31</v>
      </c>
      <c r="C168" s="110">
        <v>12777.807486631018</v>
      </c>
      <c r="D168" s="110">
        <v>13437.474197439229</v>
      </c>
      <c r="E168" s="111">
        <v>13033.363636363638</v>
      </c>
      <c r="F168" s="111">
        <v>13706.223681388014</v>
      </c>
      <c r="G168" s="1065">
        <v>-4.9091570418339758</v>
      </c>
      <c r="H168" s="112">
        <v>247.5</v>
      </c>
      <c r="I168" s="112">
        <v>1.4856169568508704</v>
      </c>
      <c r="J168" s="113">
        <v>-69.230769230769226</v>
      </c>
      <c r="K168" s="113">
        <v>5.9488399762046403E-2</v>
      </c>
      <c r="L168" s="1066">
        <v>-0.1103574324825316</v>
      </c>
    </row>
    <row r="169" spans="1:12" ht="15">
      <c r="A169" s="50" t="s">
        <v>113</v>
      </c>
      <c r="B169" s="51" t="s">
        <v>32</v>
      </c>
      <c r="C169" s="99" t="s">
        <v>257</v>
      </c>
      <c r="D169" s="99">
        <v>13379.520588235295</v>
      </c>
      <c r="E169" s="100" t="s">
        <v>257</v>
      </c>
      <c r="F169" s="100">
        <v>13647.111000000001</v>
      </c>
      <c r="G169" s="1061" t="s">
        <v>100</v>
      </c>
      <c r="H169" s="101">
        <v>150</v>
      </c>
      <c r="I169" s="101" t="s">
        <v>100</v>
      </c>
      <c r="J169" s="109" t="s">
        <v>100</v>
      </c>
      <c r="K169" s="109" t="s">
        <v>100</v>
      </c>
      <c r="L169" s="1067" t="s">
        <v>100</v>
      </c>
    </row>
    <row r="170" spans="1:12" ht="15.75" thickBot="1">
      <c r="A170" s="53" t="s">
        <v>113</v>
      </c>
      <c r="B170" s="54" t="s">
        <v>33</v>
      </c>
      <c r="C170" s="114" t="s">
        <v>257</v>
      </c>
      <c r="D170" s="114">
        <v>13507.099019607844</v>
      </c>
      <c r="E170" s="115" t="s">
        <v>257</v>
      </c>
      <c r="F170" s="115">
        <v>13777.241</v>
      </c>
      <c r="G170" s="1061" t="s">
        <v>100</v>
      </c>
      <c r="H170" s="109">
        <v>280</v>
      </c>
      <c r="I170" s="109" t="s">
        <v>100</v>
      </c>
      <c r="J170" s="109" t="s">
        <v>100</v>
      </c>
      <c r="K170" s="109" t="s">
        <v>100</v>
      </c>
      <c r="L170" s="1067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55"/>
      <c r="H171" s="90"/>
      <c r="I171" s="90"/>
      <c r="J171" s="90"/>
      <c r="K171" s="90"/>
      <c r="L171" s="1056"/>
    </row>
    <row r="172" spans="1:12" ht="14.25">
      <c r="A172" s="48" t="s">
        <v>114</v>
      </c>
      <c r="B172" s="49" t="s">
        <v>25</v>
      </c>
      <c r="C172" s="105">
        <v>14569.864244472958</v>
      </c>
      <c r="D172" s="105">
        <v>14571.671985097142</v>
      </c>
      <c r="E172" s="106">
        <v>14861.261529362417</v>
      </c>
      <c r="F172" s="106">
        <v>14863.105424799085</v>
      </c>
      <c r="G172" s="1069">
        <v>-1.2405855869069268E-2</v>
      </c>
      <c r="H172" s="107">
        <v>409.26094420600862</v>
      </c>
      <c r="I172" s="107">
        <v>-3.1317933309690944</v>
      </c>
      <c r="J172" s="108">
        <v>-13.059701492537313</v>
      </c>
      <c r="K172" s="108">
        <v>3.4651992861392027</v>
      </c>
      <c r="L172" s="1070">
        <v>-3.6237870902866565E-2</v>
      </c>
    </row>
    <row r="173" spans="1:12" ht="15">
      <c r="A173" s="50" t="s">
        <v>114</v>
      </c>
      <c r="B173" s="51" t="s">
        <v>26</v>
      </c>
      <c r="C173" s="99">
        <v>14581.764705882353</v>
      </c>
      <c r="D173" s="99">
        <v>14587.061764705883</v>
      </c>
      <c r="E173" s="100">
        <v>14873.4</v>
      </c>
      <c r="F173" s="100">
        <v>14878.803</v>
      </c>
      <c r="G173" s="1061">
        <v>-3.6313405050125654E-2</v>
      </c>
      <c r="H173" s="101">
        <v>385.1</v>
      </c>
      <c r="I173" s="101">
        <v>-8.090692124105006</v>
      </c>
      <c r="J173" s="109">
        <v>-36.486486486486484</v>
      </c>
      <c r="K173" s="109">
        <v>1.3979773944080904</v>
      </c>
      <c r="L173" s="1067">
        <v>-0.53565208037633627</v>
      </c>
    </row>
    <row r="174" spans="1:12" ht="15">
      <c r="A174" s="50" t="s">
        <v>114</v>
      </c>
      <c r="B174" s="51" t="s">
        <v>27</v>
      </c>
      <c r="C174" s="99">
        <v>14562.582352941177</v>
      </c>
      <c r="D174" s="99">
        <v>14553.040196078431</v>
      </c>
      <c r="E174" s="100">
        <v>14853.834000000001</v>
      </c>
      <c r="F174" s="100">
        <v>14844.101000000001</v>
      </c>
      <c r="G174" s="1061">
        <v>6.5568133765730729E-2</v>
      </c>
      <c r="H174" s="101">
        <v>425.6</v>
      </c>
      <c r="I174" s="101">
        <v>-0.28116213683223723</v>
      </c>
      <c r="J174" s="109">
        <v>15.833333333333332</v>
      </c>
      <c r="K174" s="109">
        <v>2.0672218917311125</v>
      </c>
      <c r="L174" s="1067">
        <v>0.49941420947346948</v>
      </c>
    </row>
    <row r="175" spans="1:12" ht="14.25">
      <c r="A175" s="48" t="s">
        <v>114</v>
      </c>
      <c r="B175" s="52" t="s">
        <v>28</v>
      </c>
      <c r="C175" s="110">
        <v>14125.377021193524</v>
      </c>
      <c r="D175" s="110">
        <v>14126.160722224879</v>
      </c>
      <c r="E175" s="111">
        <v>14407.884561617395</v>
      </c>
      <c r="F175" s="111">
        <v>14408.683936669377</v>
      </c>
      <c r="G175" s="1065">
        <v>-5.5478699893430255E-3</v>
      </c>
      <c r="H175" s="112">
        <v>364.01744730679161</v>
      </c>
      <c r="I175" s="112">
        <v>-1.3747923616602713</v>
      </c>
      <c r="J175" s="113">
        <v>-14.514514514514515</v>
      </c>
      <c r="K175" s="113">
        <v>12.700773349196906</v>
      </c>
      <c r="L175" s="1066">
        <v>-0.35122560559797122</v>
      </c>
    </row>
    <row r="176" spans="1:12" ht="15">
      <c r="A176" s="50" t="s">
        <v>114</v>
      </c>
      <c r="B176" s="51" t="s">
        <v>29</v>
      </c>
      <c r="C176" s="99">
        <v>14079.160784313726</v>
      </c>
      <c r="D176" s="99">
        <v>14119.775490196078</v>
      </c>
      <c r="E176" s="100">
        <v>14360.744000000001</v>
      </c>
      <c r="F176" s="100">
        <v>14402.171</v>
      </c>
      <c r="G176" s="1061">
        <v>-0.28764413365179231</v>
      </c>
      <c r="H176" s="101">
        <v>350.5</v>
      </c>
      <c r="I176" s="101">
        <v>-3.0160486995019307</v>
      </c>
      <c r="J176" s="109">
        <v>-13.594470046082948</v>
      </c>
      <c r="K176" s="109">
        <v>5.5770374776918503</v>
      </c>
      <c r="L176" s="1067">
        <v>-9.3200306473292471E-2</v>
      </c>
    </row>
    <row r="177" spans="1:12" ht="15">
      <c r="A177" s="50" t="s">
        <v>114</v>
      </c>
      <c r="B177" s="51" t="s">
        <v>30</v>
      </c>
      <c r="C177" s="99">
        <v>14159.232352941175</v>
      </c>
      <c r="D177" s="99">
        <v>14130.888235294116</v>
      </c>
      <c r="E177" s="100">
        <v>14442.416999999999</v>
      </c>
      <c r="F177" s="100">
        <v>14413.505999999999</v>
      </c>
      <c r="G177" s="1061">
        <v>0.20058270347270163</v>
      </c>
      <c r="H177" s="101">
        <v>374.6</v>
      </c>
      <c r="I177" s="101">
        <v>-0.1066666666666606</v>
      </c>
      <c r="J177" s="109">
        <v>-15.221238938053098</v>
      </c>
      <c r="K177" s="109">
        <v>7.1237358715050565</v>
      </c>
      <c r="L177" s="1067">
        <v>-0.25802529912467964</v>
      </c>
    </row>
    <row r="178" spans="1:12" ht="14.25">
      <c r="A178" s="48" t="s">
        <v>114</v>
      </c>
      <c r="B178" s="52" t="s">
        <v>31</v>
      </c>
      <c r="C178" s="110">
        <v>13643.028626450259</v>
      </c>
      <c r="D178" s="110">
        <v>13667.604932445105</v>
      </c>
      <c r="E178" s="111">
        <v>13915.889198979265</v>
      </c>
      <c r="F178" s="111">
        <v>13940.957031094007</v>
      </c>
      <c r="G178" s="1065">
        <v>-0.17981428433378729</v>
      </c>
      <c r="H178" s="112">
        <v>328.14996481351164</v>
      </c>
      <c r="I178" s="112">
        <v>0.54019225383619351</v>
      </c>
      <c r="J178" s="113">
        <v>-15.817535545023699</v>
      </c>
      <c r="K178" s="113">
        <v>21.133254015466985</v>
      </c>
      <c r="L178" s="1066">
        <v>-0.92057404829052913</v>
      </c>
    </row>
    <row r="179" spans="1:12" ht="15">
      <c r="A179" s="50" t="s">
        <v>114</v>
      </c>
      <c r="B179" s="51" t="s">
        <v>32</v>
      </c>
      <c r="C179" s="99">
        <v>13531.96862745098</v>
      </c>
      <c r="D179" s="99">
        <v>13531.077450980392</v>
      </c>
      <c r="E179" s="100">
        <v>13802.608</v>
      </c>
      <c r="F179" s="100">
        <v>13801.699000000001</v>
      </c>
      <c r="G179" s="1061">
        <v>6.5861456622090557E-3</v>
      </c>
      <c r="H179" s="101">
        <v>314.10000000000002</v>
      </c>
      <c r="I179" s="101">
        <v>-1.039697542533067</v>
      </c>
      <c r="J179" s="109">
        <v>-22.9490022172949</v>
      </c>
      <c r="K179" s="109">
        <v>10.336109458655562</v>
      </c>
      <c r="L179" s="1067">
        <v>-1.4485782863143886</v>
      </c>
    </row>
    <row r="180" spans="1:12" ht="15.75" thickBot="1">
      <c r="A180" s="53" t="s">
        <v>114</v>
      </c>
      <c r="B180" s="54" t="s">
        <v>33</v>
      </c>
      <c r="C180" s="114">
        <v>13740.776470588236</v>
      </c>
      <c r="D180" s="114">
        <v>13815.323529411764</v>
      </c>
      <c r="E180" s="115">
        <v>14015.592000000001</v>
      </c>
      <c r="F180" s="115">
        <v>14091.63</v>
      </c>
      <c r="G180" s="1068">
        <v>-0.53959690965487073</v>
      </c>
      <c r="H180" s="109">
        <v>341.6</v>
      </c>
      <c r="I180" s="109">
        <v>1.4553014553014654</v>
      </c>
      <c r="J180" s="109">
        <v>-7.6335877862595423</v>
      </c>
      <c r="K180" s="109">
        <v>10.797144556811421</v>
      </c>
      <c r="L180" s="1067">
        <v>0.52800423802385943</v>
      </c>
    </row>
    <row r="181" spans="1:12" ht="15.75" thickBot="1">
      <c r="A181" s="55"/>
      <c r="B181" s="56"/>
      <c r="C181" s="116"/>
      <c r="D181" s="116"/>
      <c r="E181" s="116"/>
      <c r="F181" s="116"/>
      <c r="G181" s="1071"/>
      <c r="H181" s="117"/>
      <c r="I181" s="117"/>
      <c r="J181" s="117"/>
      <c r="K181" s="117"/>
      <c r="L181" s="1072"/>
    </row>
    <row r="182" spans="1:12" ht="15">
      <c r="A182" s="50" t="s">
        <v>115</v>
      </c>
      <c r="B182" s="57" t="s">
        <v>30</v>
      </c>
      <c r="C182" s="118">
        <v>13909.746078431373</v>
      </c>
      <c r="D182" s="118">
        <v>13991.579411764706</v>
      </c>
      <c r="E182" s="119">
        <v>14187.941000000001</v>
      </c>
      <c r="F182" s="119">
        <v>14271.411</v>
      </c>
      <c r="G182" s="1073">
        <v>-0.58487559499196917</v>
      </c>
      <c r="H182" s="120">
        <v>401</v>
      </c>
      <c r="I182" s="120">
        <v>-1.3287401574803095</v>
      </c>
      <c r="J182" s="120">
        <v>-20</v>
      </c>
      <c r="K182" s="120">
        <v>2.4985127900059489</v>
      </c>
      <c r="L182" s="1074">
        <v>-0.24515065394492641</v>
      </c>
    </row>
    <row r="183" spans="1:12" ht="15.75" thickBot="1">
      <c r="A183" s="53" t="s">
        <v>115</v>
      </c>
      <c r="B183" s="54" t="s">
        <v>33</v>
      </c>
      <c r="C183" s="114">
        <v>13630.547058823529</v>
      </c>
      <c r="D183" s="114">
        <v>13657.022549019608</v>
      </c>
      <c r="E183" s="115">
        <v>13903.157999999999</v>
      </c>
      <c r="F183" s="115">
        <v>13930.163</v>
      </c>
      <c r="G183" s="1068">
        <v>-0.19385989955753583</v>
      </c>
      <c r="H183" s="109">
        <v>366</v>
      </c>
      <c r="I183" s="109">
        <v>5.4674685620554567E-2</v>
      </c>
      <c r="J183" s="109">
        <v>-0.57636887608069165</v>
      </c>
      <c r="K183" s="109">
        <v>5.1308744794765024</v>
      </c>
      <c r="L183" s="1067">
        <v>0.59729726494815161</v>
      </c>
    </row>
    <row r="184" spans="1:12" ht="15.75" thickBot="1">
      <c r="A184" s="55"/>
      <c r="B184" s="56"/>
      <c r="C184" s="116"/>
      <c r="D184" s="116"/>
      <c r="E184" s="116"/>
      <c r="F184" s="116"/>
      <c r="G184" s="1071"/>
      <c r="H184" s="117"/>
      <c r="I184" s="117"/>
      <c r="J184" s="117"/>
      <c r="K184" s="117"/>
      <c r="L184" s="1072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69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70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61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67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61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67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61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67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65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66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61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67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61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67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65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66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61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67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68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67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71"/>
      <c r="H195" s="117"/>
      <c r="I195" s="117"/>
      <c r="J195" s="117"/>
      <c r="K195" s="117"/>
      <c r="L195" s="1072"/>
    </row>
    <row r="196" spans="1:12" ht="14.25">
      <c r="A196" s="48" t="s">
        <v>24</v>
      </c>
      <c r="B196" s="49" t="s">
        <v>28</v>
      </c>
      <c r="C196" s="105">
        <v>12462.899789135114</v>
      </c>
      <c r="D196" s="105">
        <v>12318.727101128266</v>
      </c>
      <c r="E196" s="106">
        <v>12712.157784917816</v>
      </c>
      <c r="F196" s="106">
        <v>12565.101643150832</v>
      </c>
      <c r="G196" s="1069">
        <v>1.1703537778155799</v>
      </c>
      <c r="H196" s="107">
        <v>336.31138888888893</v>
      </c>
      <c r="I196" s="107">
        <v>-0.28726940321725364</v>
      </c>
      <c r="J196" s="108">
        <v>31.386861313868614</v>
      </c>
      <c r="K196" s="108">
        <v>5.3539559785841764</v>
      </c>
      <c r="L196" s="1070">
        <v>1.774128437429225</v>
      </c>
    </row>
    <row r="197" spans="1:12" ht="15">
      <c r="A197" s="50" t="s">
        <v>24</v>
      </c>
      <c r="B197" s="51" t="s">
        <v>29</v>
      </c>
      <c r="C197" s="99">
        <v>12194.48725490196</v>
      </c>
      <c r="D197" s="99">
        <v>12152.816666666666</v>
      </c>
      <c r="E197" s="100">
        <v>12438.377</v>
      </c>
      <c r="F197" s="100">
        <v>12395.873</v>
      </c>
      <c r="G197" s="1061">
        <v>0.342888314522106</v>
      </c>
      <c r="H197" s="101">
        <v>303.89999999999998</v>
      </c>
      <c r="I197" s="101">
        <v>-2.7520000000000073</v>
      </c>
      <c r="J197" s="109">
        <v>38.461538461538467</v>
      </c>
      <c r="K197" s="109">
        <v>1.0707911957168352</v>
      </c>
      <c r="L197" s="1067">
        <v>0.39140786673852324</v>
      </c>
    </row>
    <row r="198" spans="1:12" ht="15">
      <c r="A198" s="50" t="s">
        <v>24</v>
      </c>
      <c r="B198" s="51" t="s">
        <v>30</v>
      </c>
      <c r="C198" s="99">
        <v>12535.817647058822</v>
      </c>
      <c r="D198" s="99">
        <v>12335.011764705881</v>
      </c>
      <c r="E198" s="100">
        <v>12786.534</v>
      </c>
      <c r="F198" s="100">
        <v>12581.712</v>
      </c>
      <c r="G198" s="1061">
        <v>1.6279342588671568</v>
      </c>
      <c r="H198" s="101">
        <v>330.1</v>
      </c>
      <c r="I198" s="101">
        <v>-1.8727705112960629</v>
      </c>
      <c r="J198" s="109">
        <v>25.657894736842106</v>
      </c>
      <c r="K198" s="109">
        <v>2.8405710886377156</v>
      </c>
      <c r="L198" s="1067">
        <v>0.85468135777803433</v>
      </c>
    </row>
    <row r="199" spans="1:12" ht="15">
      <c r="A199" s="50" t="s">
        <v>24</v>
      </c>
      <c r="B199" s="51" t="s">
        <v>35</v>
      </c>
      <c r="C199" s="99">
        <v>12498.190196078431</v>
      </c>
      <c r="D199" s="99">
        <v>12393.167647058825</v>
      </c>
      <c r="E199" s="100">
        <v>12748.154</v>
      </c>
      <c r="F199" s="100">
        <v>12641.031000000001</v>
      </c>
      <c r="G199" s="1061">
        <v>0.84742296731967182</v>
      </c>
      <c r="H199" s="101">
        <v>372.6</v>
      </c>
      <c r="I199" s="101">
        <v>4.1946308724832209</v>
      </c>
      <c r="J199" s="109">
        <v>38.571428571428577</v>
      </c>
      <c r="K199" s="109">
        <v>1.4425936942296251</v>
      </c>
      <c r="L199" s="1067">
        <v>0.52803921291266676</v>
      </c>
    </row>
    <row r="200" spans="1:12" ht="14.25">
      <c r="A200" s="48" t="s">
        <v>24</v>
      </c>
      <c r="B200" s="52" t="s">
        <v>31</v>
      </c>
      <c r="C200" s="110">
        <v>11460.646598008589</v>
      </c>
      <c r="D200" s="110">
        <v>11546.688626489318</v>
      </c>
      <c r="E200" s="111">
        <v>11689.85952996876</v>
      </c>
      <c r="F200" s="111">
        <v>11777.622399019105</v>
      </c>
      <c r="G200" s="1065">
        <v>-0.74516626596598656</v>
      </c>
      <c r="H200" s="112">
        <v>287.57339832869081</v>
      </c>
      <c r="I200" s="112">
        <v>-0.15367586319557444</v>
      </c>
      <c r="J200" s="113">
        <v>-15.479693937610358</v>
      </c>
      <c r="K200" s="113">
        <v>21.35633551457466</v>
      </c>
      <c r="L200" s="1066">
        <v>-0.84120825338980509</v>
      </c>
    </row>
    <row r="201" spans="1:12" ht="15">
      <c r="A201" s="50" t="s">
        <v>24</v>
      </c>
      <c r="B201" s="51" t="s">
        <v>32</v>
      </c>
      <c r="C201" s="99">
        <v>11001.506862745098</v>
      </c>
      <c r="D201" s="99">
        <v>11091.139215686273</v>
      </c>
      <c r="E201" s="100">
        <v>11221.537</v>
      </c>
      <c r="F201" s="100">
        <v>11312.962</v>
      </c>
      <c r="G201" s="1061">
        <v>-0.80814379116626811</v>
      </c>
      <c r="H201" s="101">
        <v>265.7</v>
      </c>
      <c r="I201" s="101">
        <v>0.52970109723797842</v>
      </c>
      <c r="J201" s="109">
        <v>-29.096989966555181</v>
      </c>
      <c r="K201" s="109">
        <v>6.3057703747769187</v>
      </c>
      <c r="L201" s="1067">
        <v>-1.5071379084736698</v>
      </c>
    </row>
    <row r="202" spans="1:12" ht="15">
      <c r="A202" s="50" t="s">
        <v>24</v>
      </c>
      <c r="B202" s="51" t="s">
        <v>33</v>
      </c>
      <c r="C202" s="99">
        <v>11662.800000000001</v>
      </c>
      <c r="D202" s="99">
        <v>11784.642156862745</v>
      </c>
      <c r="E202" s="100">
        <v>11896.056</v>
      </c>
      <c r="F202" s="100">
        <v>12020.334999999999</v>
      </c>
      <c r="G202" s="1061">
        <v>-1.0339062929610419</v>
      </c>
      <c r="H202" s="101">
        <v>287.8</v>
      </c>
      <c r="I202" s="101">
        <v>-1.0996563573883122</v>
      </c>
      <c r="J202" s="109">
        <v>-6.7535545023696688</v>
      </c>
      <c r="K202" s="109">
        <v>11.70434265318263</v>
      </c>
      <c r="L202" s="1067">
        <v>0.67742862130387316</v>
      </c>
    </row>
    <row r="203" spans="1:12" ht="15">
      <c r="A203" s="50" t="s">
        <v>24</v>
      </c>
      <c r="B203" s="51" t="s">
        <v>36</v>
      </c>
      <c r="C203" s="99">
        <v>11541.096078431372</v>
      </c>
      <c r="D203" s="99">
        <v>11705.127450980392</v>
      </c>
      <c r="E203" s="100">
        <v>11771.918</v>
      </c>
      <c r="F203" s="100">
        <v>11939.23</v>
      </c>
      <c r="G203" s="1061">
        <v>-1.4013634045076602</v>
      </c>
      <c r="H203" s="101">
        <v>328</v>
      </c>
      <c r="I203" s="101">
        <v>-1.6196760647870359</v>
      </c>
      <c r="J203" s="109">
        <v>-12.45136186770428</v>
      </c>
      <c r="K203" s="109">
        <v>3.34622248661511</v>
      </c>
      <c r="L203" s="1067">
        <v>-1.1498966220008899E-2</v>
      </c>
    </row>
    <row r="204" spans="1:12" ht="14.25">
      <c r="A204" s="48" t="s">
        <v>24</v>
      </c>
      <c r="B204" s="52" t="s">
        <v>37</v>
      </c>
      <c r="C204" s="110">
        <v>8896.6050747439094</v>
      </c>
      <c r="D204" s="110">
        <v>9057.1670471584366</v>
      </c>
      <c r="E204" s="111">
        <v>9074.5371762387877</v>
      </c>
      <c r="F204" s="111">
        <v>9238.310388101605</v>
      </c>
      <c r="G204" s="1065">
        <v>-1.7727615222124113</v>
      </c>
      <c r="H204" s="112">
        <v>218.8561467889908</v>
      </c>
      <c r="I204" s="112">
        <v>-1.3880746812324081</v>
      </c>
      <c r="J204" s="113">
        <v>-19.13946587537092</v>
      </c>
      <c r="K204" s="113">
        <v>8.1052944675788225</v>
      </c>
      <c r="L204" s="1066">
        <v>-0.70055868110160624</v>
      </c>
    </row>
    <row r="205" spans="1:12" ht="15">
      <c r="A205" s="50" t="s">
        <v>24</v>
      </c>
      <c r="B205" s="51" t="s">
        <v>102</v>
      </c>
      <c r="C205" s="121">
        <v>8698.8156862745091</v>
      </c>
      <c r="D205" s="121">
        <v>8639.4980392156867</v>
      </c>
      <c r="E205" s="122">
        <v>8872.7919999999995</v>
      </c>
      <c r="F205" s="122">
        <v>8812.2880000000005</v>
      </c>
      <c r="G205" s="1075">
        <v>0.68658672980273672</v>
      </c>
      <c r="H205" s="123">
        <v>205.4</v>
      </c>
      <c r="I205" s="123">
        <v>-0.53268765133171636</v>
      </c>
      <c r="J205" s="124">
        <v>-12.5</v>
      </c>
      <c r="K205" s="124">
        <v>4.476502082093992</v>
      </c>
      <c r="L205" s="1076">
        <v>-1.7879940377918402E-2</v>
      </c>
    </row>
    <row r="206" spans="1:12" ht="15">
      <c r="A206" s="50" t="s">
        <v>24</v>
      </c>
      <c r="B206" s="51" t="s">
        <v>38</v>
      </c>
      <c r="C206" s="99">
        <v>8916.3656862745083</v>
      </c>
      <c r="D206" s="99">
        <v>9232.0323529411762</v>
      </c>
      <c r="E206" s="100">
        <v>9094.6929999999993</v>
      </c>
      <c r="F206" s="100">
        <v>9416.6730000000007</v>
      </c>
      <c r="G206" s="1061">
        <v>-3.4192543374926729</v>
      </c>
      <c r="H206" s="101">
        <v>231.2</v>
      </c>
      <c r="I206" s="101">
        <v>-0.47352561343091809</v>
      </c>
      <c r="J206" s="109">
        <v>-29.389312977099237</v>
      </c>
      <c r="K206" s="109">
        <v>2.7513384889946462</v>
      </c>
      <c r="L206" s="1067">
        <v>-0.67170828393454096</v>
      </c>
    </row>
    <row r="207" spans="1:12" ht="15.75" thickBot="1">
      <c r="A207" s="50" t="s">
        <v>24</v>
      </c>
      <c r="B207" s="51" t="s">
        <v>39</v>
      </c>
      <c r="C207" s="99">
        <v>9671.9578431372556</v>
      </c>
      <c r="D207" s="99">
        <v>10133.090196078432</v>
      </c>
      <c r="E207" s="100">
        <v>9865.3970000000008</v>
      </c>
      <c r="F207" s="100">
        <v>10335.752</v>
      </c>
      <c r="G207" s="1061">
        <v>-4.5507574098140084</v>
      </c>
      <c r="H207" s="101">
        <v>248.8</v>
      </c>
      <c r="I207" s="101">
        <v>-4.3444828911956979</v>
      </c>
      <c r="J207" s="109">
        <v>-13.23529411764706</v>
      </c>
      <c r="K207" s="109">
        <v>0.87745389649018446</v>
      </c>
      <c r="L207" s="1067">
        <v>-1.0970456789146654E-2</v>
      </c>
    </row>
    <row r="208" spans="1:12" ht="15.75" thickBot="1">
      <c r="A208" s="55"/>
      <c r="B208" s="56"/>
      <c r="C208" s="116"/>
      <c r="D208" s="116"/>
      <c r="E208" s="116"/>
      <c r="F208" s="116"/>
      <c r="G208" s="1071"/>
      <c r="H208" s="117"/>
      <c r="I208" s="117"/>
      <c r="J208" s="117"/>
      <c r="K208" s="117"/>
      <c r="L208" s="1072"/>
    </row>
    <row r="209" spans="1:12" ht="14.25">
      <c r="A209" s="48" t="s">
        <v>117</v>
      </c>
      <c r="B209" s="52" t="s">
        <v>25</v>
      </c>
      <c r="C209" s="110">
        <v>14155.51093701589</v>
      </c>
      <c r="D209" s="110">
        <v>14532.696563368227</v>
      </c>
      <c r="E209" s="111">
        <v>14438.621155756207</v>
      </c>
      <c r="F209" s="111">
        <v>14823.350494635592</v>
      </c>
      <c r="G209" s="1065">
        <v>-2.5954276600193289</v>
      </c>
      <c r="H209" s="112">
        <v>305.54137931034484</v>
      </c>
      <c r="I209" s="112">
        <v>-5.0411578286629917</v>
      </c>
      <c r="J209" s="113">
        <v>3.5714285714285712</v>
      </c>
      <c r="K209" s="113">
        <v>1.2938726948245094</v>
      </c>
      <c r="L209" s="1066">
        <v>0.19640731724415916</v>
      </c>
    </row>
    <row r="210" spans="1:12" ht="15">
      <c r="A210" s="50" t="s">
        <v>117</v>
      </c>
      <c r="B210" s="51" t="s">
        <v>26</v>
      </c>
      <c r="C210" s="99">
        <v>13404.87843137255</v>
      </c>
      <c r="D210" s="99">
        <v>14260.849019607844</v>
      </c>
      <c r="E210" s="100">
        <v>13672.976000000001</v>
      </c>
      <c r="F210" s="100">
        <v>14546.066000000001</v>
      </c>
      <c r="G210" s="1061">
        <v>-6.0022414307758547</v>
      </c>
      <c r="H210" s="101">
        <v>288.3</v>
      </c>
      <c r="I210" s="101">
        <v>-12.503793626707131</v>
      </c>
      <c r="J210" s="109">
        <v>-36.84210526315789</v>
      </c>
      <c r="K210" s="109">
        <v>0.17846519928613919</v>
      </c>
      <c r="L210" s="1067">
        <v>-6.9771017071320968E-2</v>
      </c>
    </row>
    <row r="211" spans="1:12" ht="15">
      <c r="A211" s="50" t="s">
        <v>117</v>
      </c>
      <c r="B211" s="51" t="s">
        <v>27</v>
      </c>
      <c r="C211" s="99">
        <v>14267.846078431372</v>
      </c>
      <c r="D211" s="99">
        <v>14614.630392156863</v>
      </c>
      <c r="E211" s="100">
        <v>14553.203</v>
      </c>
      <c r="F211" s="100">
        <v>14906.923000000001</v>
      </c>
      <c r="G211" s="1061">
        <v>-2.3728572288191274</v>
      </c>
      <c r="H211" s="101">
        <v>308.3</v>
      </c>
      <c r="I211" s="101">
        <v>-3.5054773082942061</v>
      </c>
      <c r="J211" s="109">
        <v>15.384615384615385</v>
      </c>
      <c r="K211" s="109">
        <v>1.1154074955383702</v>
      </c>
      <c r="L211" s="1067">
        <v>0.2661783343154801</v>
      </c>
    </row>
    <row r="212" spans="1:12" ht="14.25">
      <c r="A212" s="48" t="s">
        <v>117</v>
      </c>
      <c r="B212" s="52" t="s">
        <v>28</v>
      </c>
      <c r="C212" s="110">
        <v>13796.465380191999</v>
      </c>
      <c r="D212" s="110">
        <v>13810.850111107464</v>
      </c>
      <c r="E212" s="111">
        <v>14072.394687795841</v>
      </c>
      <c r="F212" s="111">
        <v>14087.067113329613</v>
      </c>
      <c r="G212" s="1065">
        <v>-0.1041552894987537</v>
      </c>
      <c r="H212" s="112">
        <v>298.12147239263805</v>
      </c>
      <c r="I212" s="112">
        <v>-0.23570952110742333</v>
      </c>
      <c r="J212" s="113">
        <v>8.6666666666666679</v>
      </c>
      <c r="K212" s="113">
        <v>9.6966091612135639</v>
      </c>
      <c r="L212" s="1066">
        <v>1.8575707499253484</v>
      </c>
    </row>
    <row r="213" spans="1:12" ht="15">
      <c r="A213" s="50" t="s">
        <v>117</v>
      </c>
      <c r="B213" s="51" t="s">
        <v>29</v>
      </c>
      <c r="C213" s="99">
        <v>13344.957843137254</v>
      </c>
      <c r="D213" s="99">
        <v>13668.76274509804</v>
      </c>
      <c r="E213" s="100">
        <v>13611.857</v>
      </c>
      <c r="F213" s="100">
        <v>13942.138000000001</v>
      </c>
      <c r="G213" s="1061">
        <v>-2.3689408324605652</v>
      </c>
      <c r="H213" s="101">
        <v>263.8</v>
      </c>
      <c r="I213" s="101">
        <v>-5.684662138004998</v>
      </c>
      <c r="J213" s="109">
        <v>-16.43835616438356</v>
      </c>
      <c r="K213" s="109">
        <v>0.90719809637120763</v>
      </c>
      <c r="L213" s="1067">
        <v>-4.6551577002191813E-2</v>
      </c>
    </row>
    <row r="214" spans="1:12" ht="15">
      <c r="A214" s="50" t="s">
        <v>117</v>
      </c>
      <c r="B214" s="51" t="s">
        <v>30</v>
      </c>
      <c r="C214" s="99">
        <v>13866.585294117645</v>
      </c>
      <c r="D214" s="99">
        <v>13855.620588235293</v>
      </c>
      <c r="E214" s="100">
        <v>14143.916999999999</v>
      </c>
      <c r="F214" s="100">
        <v>14132.733</v>
      </c>
      <c r="G214" s="1061">
        <v>7.9135436861357863E-2</v>
      </c>
      <c r="H214" s="101">
        <v>289</v>
      </c>
      <c r="I214" s="101">
        <v>-0.85763293310463129</v>
      </c>
      <c r="J214" s="109">
        <v>-0.5714285714285714</v>
      </c>
      <c r="K214" s="109">
        <v>5.1754907792980376</v>
      </c>
      <c r="L214" s="1067">
        <v>0.60271837271324546</v>
      </c>
    </row>
    <row r="215" spans="1:12" ht="15">
      <c r="A215" s="50" t="s">
        <v>117</v>
      </c>
      <c r="B215" s="51" t="s">
        <v>35</v>
      </c>
      <c r="C215" s="99">
        <v>13799.212745098039</v>
      </c>
      <c r="D215" s="99">
        <v>13781.549019607843</v>
      </c>
      <c r="E215" s="100">
        <v>14075.197</v>
      </c>
      <c r="F215" s="100">
        <v>14057.18</v>
      </c>
      <c r="G215" s="1061">
        <v>0.12816937678823082</v>
      </c>
      <c r="H215" s="101">
        <v>319.8</v>
      </c>
      <c r="I215" s="101">
        <v>-0.43586550435864796</v>
      </c>
      <c r="J215" s="109">
        <v>37.288135593220339</v>
      </c>
      <c r="K215" s="109">
        <v>3.6139202855443191</v>
      </c>
      <c r="L215" s="1067">
        <v>1.3014039542142957</v>
      </c>
    </row>
    <row r="216" spans="1:12" ht="14.25">
      <c r="A216" s="48" t="s">
        <v>117</v>
      </c>
      <c r="B216" s="52" t="s">
        <v>31</v>
      </c>
      <c r="C216" s="110">
        <v>12648.742789540514</v>
      </c>
      <c r="D216" s="110">
        <v>12750.821470270032</v>
      </c>
      <c r="E216" s="111">
        <v>12901.717645331324</v>
      </c>
      <c r="F216" s="111">
        <v>13005.837899675433</v>
      </c>
      <c r="G216" s="1065">
        <v>-0.80056552409212312</v>
      </c>
      <c r="H216" s="112">
        <v>257.89546925566344</v>
      </c>
      <c r="I216" s="112">
        <v>-0.67604191296466898</v>
      </c>
      <c r="J216" s="113">
        <v>-22.264150943396228</v>
      </c>
      <c r="K216" s="113">
        <v>9.1909577632361685</v>
      </c>
      <c r="L216" s="1066">
        <v>-1.1957681317207172</v>
      </c>
    </row>
    <row r="217" spans="1:12" ht="15">
      <c r="A217" s="50" t="s">
        <v>117</v>
      </c>
      <c r="B217" s="51" t="s">
        <v>32</v>
      </c>
      <c r="C217" s="99">
        <v>12322.172549019608</v>
      </c>
      <c r="D217" s="99">
        <v>12356.64019607843</v>
      </c>
      <c r="E217" s="100">
        <v>12568.616</v>
      </c>
      <c r="F217" s="100">
        <v>12603.772999999999</v>
      </c>
      <c r="G217" s="1061">
        <v>-0.27894028240590529</v>
      </c>
      <c r="H217" s="101">
        <v>231.7</v>
      </c>
      <c r="I217" s="101">
        <v>-1.8220338983050897</v>
      </c>
      <c r="J217" s="109">
        <v>-43.071161048689142</v>
      </c>
      <c r="K217" s="109">
        <v>2.2605591909577631</v>
      </c>
      <c r="L217" s="1067">
        <v>-1.2278129020654927</v>
      </c>
    </row>
    <row r="218" spans="1:12" ht="15">
      <c r="A218" s="50" t="s">
        <v>117</v>
      </c>
      <c r="B218" s="51" t="s">
        <v>33</v>
      </c>
      <c r="C218" s="99">
        <v>12737.701960784314</v>
      </c>
      <c r="D218" s="99">
        <v>12882.626470588235</v>
      </c>
      <c r="E218" s="100">
        <v>12992.456</v>
      </c>
      <c r="F218" s="100">
        <v>13140.279</v>
      </c>
      <c r="G218" s="1061">
        <v>-1.1249608931438999</v>
      </c>
      <c r="H218" s="101">
        <v>256.10000000000002</v>
      </c>
      <c r="I218" s="101">
        <v>-2.6605853287723296</v>
      </c>
      <c r="J218" s="101">
        <v>-13.736263736263737</v>
      </c>
      <c r="K218" s="101">
        <v>4.6698393813206422</v>
      </c>
      <c r="L218" s="1062">
        <v>-8.5843921527541944E-2</v>
      </c>
    </row>
    <row r="219" spans="1:12" ht="15.75" thickBot="1">
      <c r="A219" s="60" t="s">
        <v>117</v>
      </c>
      <c r="B219" s="61" t="s">
        <v>36</v>
      </c>
      <c r="C219" s="102">
        <v>12748.182352941178</v>
      </c>
      <c r="D219" s="102">
        <v>13007.183333333332</v>
      </c>
      <c r="E219" s="103">
        <v>13003.146000000001</v>
      </c>
      <c r="F219" s="103">
        <v>13267.326999999999</v>
      </c>
      <c r="G219" s="1063">
        <v>-1.9912149598784945</v>
      </c>
      <c r="H219" s="104">
        <v>287.8</v>
      </c>
      <c r="I219" s="104">
        <v>-0.92943201376935924</v>
      </c>
      <c r="J219" s="104">
        <v>-7.3170731707317067</v>
      </c>
      <c r="K219" s="104">
        <v>2.2605591909577631</v>
      </c>
      <c r="L219" s="1064">
        <v>0.11788869187231743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80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77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3"/>
      <c r="H223" s="923"/>
      <c r="I223" s="923"/>
      <c r="J223" s="923"/>
      <c r="K223" s="923"/>
      <c r="L223" s="1078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47"/>
      <c r="H224" s="1148" t="s">
        <v>10</v>
      </c>
      <c r="I224" s="1149"/>
      <c r="J224" s="997" t="s">
        <v>11</v>
      </c>
      <c r="K224" s="32" t="s">
        <v>12</v>
      </c>
      <c r="L224" s="1048"/>
    </row>
    <row r="225" spans="1:12" ht="15.75" customHeight="1">
      <c r="A225" s="33" t="s">
        <v>13</v>
      </c>
      <c r="B225" s="34" t="s">
        <v>14</v>
      </c>
      <c r="C225" s="709" t="s">
        <v>40</v>
      </c>
      <c r="D225" s="709" t="s">
        <v>40</v>
      </c>
      <c r="E225" s="710" t="s">
        <v>41</v>
      </c>
      <c r="F225" s="711"/>
      <c r="G225" s="1049"/>
      <c r="H225" s="1150" t="s">
        <v>15</v>
      </c>
      <c r="I225" s="1151"/>
      <c r="J225" s="998" t="s">
        <v>16</v>
      </c>
      <c r="K225" s="86" t="s">
        <v>17</v>
      </c>
      <c r="L225" s="1050"/>
    </row>
    <row r="226" spans="1:12" ht="26.25" thickBot="1">
      <c r="A226" s="35" t="s">
        <v>18</v>
      </c>
      <c r="B226" s="36" t="s">
        <v>19</v>
      </c>
      <c r="C226" s="719" t="s">
        <v>382</v>
      </c>
      <c r="D226" s="719" t="s">
        <v>366</v>
      </c>
      <c r="E226" s="920" t="s">
        <v>382</v>
      </c>
      <c r="F226" s="921" t="s">
        <v>366</v>
      </c>
      <c r="G226" s="1051" t="s">
        <v>20</v>
      </c>
      <c r="H226" s="85" t="s">
        <v>382</v>
      </c>
      <c r="I226" s="922" t="s">
        <v>20</v>
      </c>
      <c r="J226" s="996" t="s">
        <v>20</v>
      </c>
      <c r="K226" s="720" t="s">
        <v>382</v>
      </c>
      <c r="L226" s="1052" t="s">
        <v>21</v>
      </c>
    </row>
    <row r="227" spans="1:12" ht="15" thickBot="1">
      <c r="A227" s="37" t="s">
        <v>22</v>
      </c>
      <c r="B227" s="38" t="s">
        <v>23</v>
      </c>
      <c r="C227" s="87">
        <v>11494.437908228703</v>
      </c>
      <c r="D227" s="87">
        <v>11383.544238951592</v>
      </c>
      <c r="E227" s="88">
        <v>11724.326666393277</v>
      </c>
      <c r="F227" s="718">
        <v>11611.215123730624</v>
      </c>
      <c r="G227" s="1053">
        <v>0.97415766960926631</v>
      </c>
      <c r="H227" s="89">
        <v>299.98919156414769</v>
      </c>
      <c r="I227" s="89">
        <v>2.772428521749295</v>
      </c>
      <c r="J227" s="90">
        <v>-11.23244929797192</v>
      </c>
      <c r="K227" s="89">
        <v>100</v>
      </c>
      <c r="L227" s="1054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55"/>
      <c r="H228" s="90"/>
      <c r="I228" s="90"/>
      <c r="J228" s="90"/>
      <c r="K228" s="90"/>
      <c r="L228" s="1056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57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58" t="s">
        <v>100</v>
      </c>
    </row>
    <row r="230" spans="1:12" ht="15">
      <c r="A230" s="50" t="s">
        <v>109</v>
      </c>
      <c r="B230" s="95" t="s">
        <v>23</v>
      </c>
      <c r="C230" s="96">
        <v>13108.510763900154</v>
      </c>
      <c r="D230" s="96">
        <v>13224.54484245666</v>
      </c>
      <c r="E230" s="97">
        <v>13370.680979178158</v>
      </c>
      <c r="F230" s="97">
        <v>13489.035739305793</v>
      </c>
      <c r="G230" s="1059">
        <v>-0.87741453440411821</v>
      </c>
      <c r="H230" s="98">
        <v>353.7419512195122</v>
      </c>
      <c r="I230" s="98">
        <v>3.3263747931053711</v>
      </c>
      <c r="J230" s="98">
        <v>-14.225941422594143</v>
      </c>
      <c r="K230" s="98">
        <v>18.014059753954307</v>
      </c>
      <c r="L230" s="1060">
        <v>-0.62868595587408649</v>
      </c>
    </row>
    <row r="231" spans="1:12" ht="15">
      <c r="A231" s="43" t="s">
        <v>110</v>
      </c>
      <c r="B231" s="44" t="s">
        <v>23</v>
      </c>
      <c r="C231" s="99">
        <v>13300.250633183086</v>
      </c>
      <c r="D231" s="99">
        <v>13310.110640695279</v>
      </c>
      <c r="E231" s="100">
        <v>13566.255645846748</v>
      </c>
      <c r="F231" s="100">
        <v>13576.312853509184</v>
      </c>
      <c r="G231" s="1061">
        <v>-7.4079080019404428E-2</v>
      </c>
      <c r="H231" s="101">
        <v>403.35714285714283</v>
      </c>
      <c r="I231" s="101">
        <v>2.6083293178961102</v>
      </c>
      <c r="J231" s="101">
        <v>42.592592592592595</v>
      </c>
      <c r="K231" s="101">
        <v>6.7662565905096654</v>
      </c>
      <c r="L231" s="1062">
        <v>2.5540881037701961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61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62" t="s">
        <v>100</v>
      </c>
    </row>
    <row r="233" spans="1:12" ht="15">
      <c r="A233" s="43" t="s">
        <v>98</v>
      </c>
      <c r="B233" s="44" t="s">
        <v>23</v>
      </c>
      <c r="C233" s="99">
        <v>10425.024139523231</v>
      </c>
      <c r="D233" s="99">
        <v>10307.552719048668</v>
      </c>
      <c r="E233" s="100">
        <v>10633.524622313696</v>
      </c>
      <c r="F233" s="100">
        <v>10513.703773429641</v>
      </c>
      <c r="G233" s="1061">
        <v>1.1396635426125301</v>
      </c>
      <c r="H233" s="101">
        <v>275.48851251840944</v>
      </c>
      <c r="I233" s="101">
        <v>0.49958764677492812</v>
      </c>
      <c r="J233" s="101">
        <v>-14.912280701754385</v>
      </c>
      <c r="K233" s="101">
        <v>59.666080843585235</v>
      </c>
      <c r="L233" s="1062">
        <v>-2.580409016009142</v>
      </c>
    </row>
    <row r="234" spans="1:12" ht="15.75" thickBot="1">
      <c r="A234" s="45" t="s">
        <v>112</v>
      </c>
      <c r="B234" s="46" t="s">
        <v>23</v>
      </c>
      <c r="C234" s="102">
        <v>12024.554811552207</v>
      </c>
      <c r="D234" s="102">
        <v>12219.848588803961</v>
      </c>
      <c r="E234" s="103">
        <v>12265.045907783251</v>
      </c>
      <c r="F234" s="103">
        <v>12464.245560580041</v>
      </c>
      <c r="G234" s="1063">
        <v>-1.5981685520284263</v>
      </c>
      <c r="H234" s="104">
        <v>286.75367231638415</v>
      </c>
      <c r="I234" s="104">
        <v>4.4944908296403856</v>
      </c>
      <c r="J234" s="104">
        <v>-7.3298429319371721</v>
      </c>
      <c r="K234" s="104">
        <v>15.553602811950789</v>
      </c>
      <c r="L234" s="1064">
        <v>0.65500686811303588</v>
      </c>
    </row>
    <row r="235" spans="1:12" ht="15" thickBot="1">
      <c r="A235" s="39"/>
      <c r="B235" s="47"/>
      <c r="C235" s="91"/>
      <c r="D235" s="91"/>
      <c r="E235" s="91"/>
      <c r="F235" s="91"/>
      <c r="G235" s="1055"/>
      <c r="H235" s="90"/>
      <c r="I235" s="90"/>
      <c r="J235" s="90"/>
      <c r="K235" s="90"/>
      <c r="L235" s="1056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69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70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61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67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61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67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65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66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61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67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61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67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65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66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61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67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68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67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55"/>
      <c r="H245" s="90"/>
      <c r="I245" s="90"/>
      <c r="J245" s="90"/>
      <c r="K245" s="90"/>
      <c r="L245" s="1056"/>
    </row>
    <row r="246" spans="1:12" ht="14.25">
      <c r="A246" s="48" t="s">
        <v>114</v>
      </c>
      <c r="B246" s="49" t="s">
        <v>25</v>
      </c>
      <c r="C246" s="105">
        <v>13591.691635901221</v>
      </c>
      <c r="D246" s="105">
        <v>13819.198326767197</v>
      </c>
      <c r="E246" s="106">
        <v>13863.525468619246</v>
      </c>
      <c r="F246" s="106">
        <v>14095.582293302541</v>
      </c>
      <c r="G246" s="1069">
        <v>-1.6463088920672422</v>
      </c>
      <c r="H246" s="107">
        <v>434.51818181818186</v>
      </c>
      <c r="I246" s="107">
        <v>15.413874050930593</v>
      </c>
      <c r="J246" s="108">
        <v>-52.173913043478258</v>
      </c>
      <c r="K246" s="108">
        <v>0.96660808435852363</v>
      </c>
      <c r="L246" s="1070">
        <v>-0.82746367851199132</v>
      </c>
    </row>
    <row r="247" spans="1:12" ht="15">
      <c r="A247" s="50" t="s">
        <v>114</v>
      </c>
      <c r="B247" s="51" t="s">
        <v>26</v>
      </c>
      <c r="C247" s="99">
        <v>13470.219607843137</v>
      </c>
      <c r="D247" s="99">
        <v>13817.613725490197</v>
      </c>
      <c r="E247" s="100">
        <v>13739.624</v>
      </c>
      <c r="F247" s="100">
        <v>14093.966</v>
      </c>
      <c r="G247" s="1061">
        <v>-2.5141397389492819</v>
      </c>
      <c r="H247" s="101">
        <v>423.3</v>
      </c>
      <c r="I247" s="101">
        <v>12.819829424307041</v>
      </c>
      <c r="J247" s="109">
        <v>-57.142857142857139</v>
      </c>
      <c r="K247" s="109">
        <v>0.7908611599297013</v>
      </c>
      <c r="L247" s="1067">
        <v>-0.84720436269120358</v>
      </c>
    </row>
    <row r="248" spans="1:12" ht="15">
      <c r="A248" s="50" t="s">
        <v>114</v>
      </c>
      <c r="B248" s="51" t="s">
        <v>27</v>
      </c>
      <c r="C248" s="99" t="s">
        <v>257</v>
      </c>
      <c r="D248" s="99" t="s">
        <v>257</v>
      </c>
      <c r="E248" s="100">
        <v>14350.19</v>
      </c>
      <c r="F248" s="100">
        <v>14111.911</v>
      </c>
      <c r="G248" s="1061">
        <v>1.6884956261416364</v>
      </c>
      <c r="H248" s="101">
        <v>485</v>
      </c>
      <c r="I248" s="101">
        <v>24.358974358974358</v>
      </c>
      <c r="J248" s="109">
        <v>0</v>
      </c>
      <c r="K248" s="109">
        <v>0.17574692442882248</v>
      </c>
      <c r="L248" s="1067">
        <v>1.9740684179212487E-2</v>
      </c>
    </row>
    <row r="249" spans="1:12" ht="14.25">
      <c r="A249" s="48" t="s">
        <v>114</v>
      </c>
      <c r="B249" s="52" t="s">
        <v>28</v>
      </c>
      <c r="C249" s="110">
        <v>13322.244446691442</v>
      </c>
      <c r="D249" s="110">
        <v>13245.770499533148</v>
      </c>
      <c r="E249" s="111">
        <v>13588.689335625271</v>
      </c>
      <c r="F249" s="111">
        <v>13510.685909523811</v>
      </c>
      <c r="G249" s="1065">
        <v>0.57734615861712368</v>
      </c>
      <c r="H249" s="112">
        <v>375.30161290322582</v>
      </c>
      <c r="I249" s="112">
        <v>1.2790980205703557</v>
      </c>
      <c r="J249" s="113">
        <v>-8.8235294117647065</v>
      </c>
      <c r="K249" s="113">
        <v>5.4481546572934976</v>
      </c>
      <c r="L249" s="1066">
        <v>0.14394248880675775</v>
      </c>
    </row>
    <row r="250" spans="1:12" ht="15">
      <c r="A250" s="50" t="s">
        <v>114</v>
      </c>
      <c r="B250" s="51" t="s">
        <v>29</v>
      </c>
      <c r="C250" s="99">
        <v>13103.907843137256</v>
      </c>
      <c r="D250" s="99">
        <v>13122.656862745098</v>
      </c>
      <c r="E250" s="100">
        <v>13365.986000000001</v>
      </c>
      <c r="F250" s="100">
        <v>13385.11</v>
      </c>
      <c r="G250" s="1061">
        <v>-0.14287517995742879</v>
      </c>
      <c r="H250" s="101">
        <v>355.4</v>
      </c>
      <c r="I250" s="101">
        <v>-0.55959709009513159</v>
      </c>
      <c r="J250" s="109">
        <v>-18.604651162790699</v>
      </c>
      <c r="K250" s="109">
        <v>3.0755711775043935</v>
      </c>
      <c r="L250" s="1067">
        <v>-0.27856298786222089</v>
      </c>
    </row>
    <row r="251" spans="1:12" ht="15">
      <c r="A251" s="50" t="s">
        <v>114</v>
      </c>
      <c r="B251" s="51" t="s">
        <v>30</v>
      </c>
      <c r="C251" s="99">
        <v>13573.039215686274</v>
      </c>
      <c r="D251" s="99">
        <v>13438.26862745098</v>
      </c>
      <c r="E251" s="100">
        <v>13844.5</v>
      </c>
      <c r="F251" s="100">
        <v>13707.034</v>
      </c>
      <c r="G251" s="1061">
        <v>1.0028865471552806</v>
      </c>
      <c r="H251" s="101">
        <v>401.1</v>
      </c>
      <c r="I251" s="101">
        <v>2.0091556459816973</v>
      </c>
      <c r="J251" s="109">
        <v>8</v>
      </c>
      <c r="K251" s="109">
        <v>2.3725834797891037</v>
      </c>
      <c r="L251" s="1067">
        <v>0.42250547666897886</v>
      </c>
    </row>
    <row r="252" spans="1:12" ht="14.25">
      <c r="A252" s="48" t="s">
        <v>114</v>
      </c>
      <c r="B252" s="52" t="s">
        <v>31</v>
      </c>
      <c r="C252" s="110">
        <v>12944.733220236598</v>
      </c>
      <c r="D252" s="110">
        <v>13106.017199995093</v>
      </c>
      <c r="E252" s="111">
        <v>13203.62788464133</v>
      </c>
      <c r="F252" s="111">
        <v>13368.137543994995</v>
      </c>
      <c r="G252" s="1065">
        <v>-1.2306101639982279</v>
      </c>
      <c r="H252" s="112">
        <v>336.8840909090909</v>
      </c>
      <c r="I252" s="112">
        <v>3.947956965769893</v>
      </c>
      <c r="J252" s="113">
        <v>-10.810810810810811</v>
      </c>
      <c r="K252" s="113">
        <v>11.599297012302284</v>
      </c>
      <c r="L252" s="1066">
        <v>5.4835233831143526E-2</v>
      </c>
    </row>
    <row r="253" spans="1:12" ht="15">
      <c r="A253" s="50" t="s">
        <v>114</v>
      </c>
      <c r="B253" s="51" t="s">
        <v>32</v>
      </c>
      <c r="C253" s="99">
        <v>12957.773529411765</v>
      </c>
      <c r="D253" s="99">
        <v>13033.549019607843</v>
      </c>
      <c r="E253" s="100">
        <v>13216.929</v>
      </c>
      <c r="F253" s="100">
        <v>13294.22</v>
      </c>
      <c r="G253" s="1061">
        <v>-0.58138800170299021</v>
      </c>
      <c r="H253" s="101">
        <v>328.7</v>
      </c>
      <c r="I253" s="101">
        <v>4.7148773494743592</v>
      </c>
      <c r="J253" s="109">
        <v>-3.125</v>
      </c>
      <c r="K253" s="109">
        <v>8.172231985940245</v>
      </c>
      <c r="L253" s="1067">
        <v>0.68393245395896507</v>
      </c>
    </row>
    <row r="254" spans="1:12" ht="15.75" thickBot="1">
      <c r="A254" s="53" t="s">
        <v>114</v>
      </c>
      <c r="B254" s="54" t="s">
        <v>33</v>
      </c>
      <c r="C254" s="114">
        <v>12916.053921568628</v>
      </c>
      <c r="D254" s="114">
        <v>13228.477450980392</v>
      </c>
      <c r="E254" s="115">
        <v>13174.375</v>
      </c>
      <c r="F254" s="115">
        <v>13493.047</v>
      </c>
      <c r="G254" s="1068">
        <v>-2.3617497219123336</v>
      </c>
      <c r="H254" s="109">
        <v>356.4</v>
      </c>
      <c r="I254" s="109">
        <v>3.9370078740157481</v>
      </c>
      <c r="J254" s="109">
        <v>-25</v>
      </c>
      <c r="K254" s="109">
        <v>3.427065026362039</v>
      </c>
      <c r="L254" s="1067">
        <v>-0.6290972201278211</v>
      </c>
    </row>
    <row r="255" spans="1:12" ht="15.75" thickBot="1">
      <c r="A255" s="55"/>
      <c r="B255" s="56"/>
      <c r="C255" s="116"/>
      <c r="D255" s="116"/>
      <c r="E255" s="116"/>
      <c r="F255" s="116"/>
      <c r="G255" s="1071"/>
      <c r="H255" s="117"/>
      <c r="I255" s="117"/>
      <c r="J255" s="117"/>
      <c r="K255" s="117"/>
      <c r="L255" s="1072"/>
    </row>
    <row r="256" spans="1:12" ht="15">
      <c r="A256" s="50" t="s">
        <v>115</v>
      </c>
      <c r="B256" s="57" t="s">
        <v>30</v>
      </c>
      <c r="C256" s="118">
        <v>13388.13137254902</v>
      </c>
      <c r="D256" s="118">
        <v>13446.566666666666</v>
      </c>
      <c r="E256" s="119">
        <v>13655.894</v>
      </c>
      <c r="F256" s="119">
        <v>13715.498</v>
      </c>
      <c r="G256" s="1073">
        <v>-0.43457408546156595</v>
      </c>
      <c r="H256" s="120">
        <v>435.3</v>
      </c>
      <c r="I256" s="120">
        <v>6.37829912023461</v>
      </c>
      <c r="J256" s="120">
        <v>161.53846153846155</v>
      </c>
      <c r="K256" s="120">
        <v>2.9876977152899822</v>
      </c>
      <c r="L256" s="1074">
        <v>1.9736571536675172</v>
      </c>
    </row>
    <row r="257" spans="1:12" ht="15.75" thickBot="1">
      <c r="A257" s="53" t="s">
        <v>115</v>
      </c>
      <c r="B257" s="54" t="s">
        <v>33</v>
      </c>
      <c r="C257" s="114">
        <v>13220.260784313725</v>
      </c>
      <c r="D257" s="114">
        <v>13264.482352941177</v>
      </c>
      <c r="E257" s="115">
        <v>13484.665999999999</v>
      </c>
      <c r="F257" s="115">
        <v>13529.772000000001</v>
      </c>
      <c r="G257" s="1068">
        <v>-0.33338329722039356</v>
      </c>
      <c r="H257" s="109">
        <v>378.1</v>
      </c>
      <c r="I257" s="109">
        <v>-2.5515463917525714</v>
      </c>
      <c r="J257" s="109">
        <v>4.8780487804878048</v>
      </c>
      <c r="K257" s="109">
        <v>3.7785588752196833</v>
      </c>
      <c r="L257" s="1067">
        <v>0.58043095010267898</v>
      </c>
    </row>
    <row r="258" spans="1:12" ht="15.75" thickBot="1">
      <c r="A258" s="55"/>
      <c r="B258" s="56"/>
      <c r="C258" s="116"/>
      <c r="D258" s="116"/>
      <c r="E258" s="116"/>
      <c r="F258" s="116"/>
      <c r="G258" s="1071"/>
      <c r="H258" s="117"/>
      <c r="I258" s="117"/>
      <c r="J258" s="117"/>
      <c r="K258" s="117"/>
      <c r="L258" s="1072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69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70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61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67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61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67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61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67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65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66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61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67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61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67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65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66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61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67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68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67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71"/>
      <c r="H269" s="117"/>
      <c r="I269" s="117"/>
      <c r="J269" s="117"/>
      <c r="K269" s="117"/>
      <c r="L269" s="1072"/>
    </row>
    <row r="270" spans="1:12" ht="14.25">
      <c r="A270" s="48" t="s">
        <v>24</v>
      </c>
      <c r="B270" s="49" t="s">
        <v>28</v>
      </c>
      <c r="C270" s="105">
        <v>11160.315027814271</v>
      </c>
      <c r="D270" s="105">
        <v>10709.327529746188</v>
      </c>
      <c r="E270" s="106">
        <v>11383.521328370556</v>
      </c>
      <c r="F270" s="106">
        <v>10923.514080341112</v>
      </c>
      <c r="G270" s="1069">
        <v>4.211165423929943</v>
      </c>
      <c r="H270" s="107">
        <v>326.77027027027026</v>
      </c>
      <c r="I270" s="107">
        <v>1.1931469377848043</v>
      </c>
      <c r="J270" s="108">
        <v>-46.376811594202898</v>
      </c>
      <c r="K270" s="108">
        <v>3.2513181019332165</v>
      </c>
      <c r="L270" s="1070">
        <v>-2.1308971866783275</v>
      </c>
    </row>
    <row r="271" spans="1:12" ht="15">
      <c r="A271" s="50" t="s">
        <v>24</v>
      </c>
      <c r="B271" s="51" t="s">
        <v>29</v>
      </c>
      <c r="C271" s="99" t="s">
        <v>257</v>
      </c>
      <c r="D271" s="99">
        <v>10729.060784313726</v>
      </c>
      <c r="E271" s="100" t="s">
        <v>257</v>
      </c>
      <c r="F271" s="100">
        <v>10943.642</v>
      </c>
      <c r="G271" s="1079" t="s">
        <v>100</v>
      </c>
      <c r="H271" s="101">
        <v>272.89999999999998</v>
      </c>
      <c r="I271" s="101" t="s">
        <v>100</v>
      </c>
      <c r="J271" s="109" t="s">
        <v>100</v>
      </c>
      <c r="K271" s="109" t="s">
        <v>100</v>
      </c>
      <c r="L271" s="1067" t="s">
        <v>100</v>
      </c>
    </row>
    <row r="272" spans="1:12" ht="15">
      <c r="A272" s="50" t="s">
        <v>24</v>
      </c>
      <c r="B272" s="51" t="s">
        <v>30</v>
      </c>
      <c r="C272" s="99">
        <v>11124.555882352941</v>
      </c>
      <c r="D272" s="99">
        <v>10574.434313725491</v>
      </c>
      <c r="E272" s="100">
        <v>11347.047</v>
      </c>
      <c r="F272" s="100">
        <v>10785.923000000001</v>
      </c>
      <c r="G272" s="1061">
        <v>5.2023735010902614</v>
      </c>
      <c r="H272" s="101">
        <v>316.7</v>
      </c>
      <c r="I272" s="101">
        <v>-0.50267043669494893</v>
      </c>
      <c r="J272" s="109">
        <v>-56.09756097560976</v>
      </c>
      <c r="K272" s="109">
        <v>1.5817223198594026</v>
      </c>
      <c r="L272" s="1067">
        <v>-1.6164056052576017</v>
      </c>
    </row>
    <row r="273" spans="1:12" ht="15">
      <c r="A273" s="50" t="s">
        <v>24</v>
      </c>
      <c r="B273" s="51" t="s">
        <v>35</v>
      </c>
      <c r="C273" s="99">
        <v>11353.443137254902</v>
      </c>
      <c r="D273" s="99">
        <v>11024.054901960784</v>
      </c>
      <c r="E273" s="100">
        <v>11580.512000000001</v>
      </c>
      <c r="F273" s="100">
        <v>11244.536</v>
      </c>
      <c r="G273" s="1061">
        <v>2.9879045253623677</v>
      </c>
      <c r="H273" s="101">
        <v>373.3</v>
      </c>
      <c r="I273" s="101">
        <v>4.653770675637797</v>
      </c>
      <c r="J273" s="109">
        <v>-20</v>
      </c>
      <c r="K273" s="109">
        <v>1.0544815465729349</v>
      </c>
      <c r="L273" s="1067">
        <v>-0.11556525529913997</v>
      </c>
    </row>
    <row r="274" spans="1:12" ht="14.25">
      <c r="A274" s="48" t="s">
        <v>24</v>
      </c>
      <c r="B274" s="52" t="s">
        <v>31</v>
      </c>
      <c r="C274" s="110">
        <v>10615.724160215406</v>
      </c>
      <c r="D274" s="110">
        <v>10991.848950360434</v>
      </c>
      <c r="E274" s="111">
        <v>10828.038643419715</v>
      </c>
      <c r="F274" s="111">
        <v>11211.685929367643</v>
      </c>
      <c r="G274" s="1065">
        <v>-3.42185188173181</v>
      </c>
      <c r="H274" s="112">
        <v>312.37341269841272</v>
      </c>
      <c r="I274" s="112">
        <v>1.5298199453129042</v>
      </c>
      <c r="J274" s="113">
        <v>-19.230769230769234</v>
      </c>
      <c r="K274" s="113">
        <v>22.144112478031637</v>
      </c>
      <c r="L274" s="1066">
        <v>-2.19286100090752</v>
      </c>
    </row>
    <row r="275" spans="1:12" ht="15">
      <c r="A275" s="50" t="s">
        <v>24</v>
      </c>
      <c r="B275" s="51" t="s">
        <v>32</v>
      </c>
      <c r="C275" s="99">
        <v>10381.38137254902</v>
      </c>
      <c r="D275" s="99">
        <v>10764.766666666666</v>
      </c>
      <c r="E275" s="100">
        <v>10589.009</v>
      </c>
      <c r="F275" s="100">
        <v>10980.062</v>
      </c>
      <c r="G275" s="1061">
        <v>-3.5614826218649762</v>
      </c>
      <c r="H275" s="101">
        <v>275.39999999999998</v>
      </c>
      <c r="I275" s="101">
        <v>-1.0064701653486741</v>
      </c>
      <c r="J275" s="109">
        <v>-43.96551724137931</v>
      </c>
      <c r="K275" s="109">
        <v>5.711775043936731</v>
      </c>
      <c r="L275" s="1067">
        <v>-3.3365868905406479</v>
      </c>
    </row>
    <row r="276" spans="1:12" ht="15">
      <c r="A276" s="50" t="s">
        <v>24</v>
      </c>
      <c r="B276" s="51" t="s">
        <v>33</v>
      </c>
      <c r="C276" s="99">
        <v>10649.911764705883</v>
      </c>
      <c r="D276" s="99">
        <v>11040.219607843137</v>
      </c>
      <c r="E276" s="100">
        <v>10862.91</v>
      </c>
      <c r="F276" s="100">
        <v>11261.023999999999</v>
      </c>
      <c r="G276" s="1061">
        <v>-3.5353268050933875</v>
      </c>
      <c r="H276" s="101">
        <v>311.60000000000002</v>
      </c>
      <c r="I276" s="101">
        <v>-0.5743458838544846</v>
      </c>
      <c r="J276" s="109">
        <v>-12.162162162162163</v>
      </c>
      <c r="K276" s="109">
        <v>11.423550087873462</v>
      </c>
      <c r="L276" s="1067">
        <v>-0.12091169059767815</v>
      </c>
    </row>
    <row r="277" spans="1:12" ht="15">
      <c r="A277" s="50" t="s">
        <v>24</v>
      </c>
      <c r="B277" s="51" t="s">
        <v>36</v>
      </c>
      <c r="C277" s="99">
        <v>10754.069607843137</v>
      </c>
      <c r="D277" s="99">
        <v>11285.073529411764</v>
      </c>
      <c r="E277" s="100">
        <v>10969.151</v>
      </c>
      <c r="F277" s="100">
        <v>11510.775</v>
      </c>
      <c r="G277" s="1061">
        <v>-4.7053651904411282</v>
      </c>
      <c r="H277" s="101">
        <v>356.3</v>
      </c>
      <c r="I277" s="101">
        <v>-1.3565891472868155</v>
      </c>
      <c r="J277" s="109">
        <v>18.75</v>
      </c>
      <c r="K277" s="109">
        <v>5.0087873462214407</v>
      </c>
      <c r="L277" s="1067">
        <v>1.2646375802308008</v>
      </c>
    </row>
    <row r="278" spans="1:12" ht="14.25">
      <c r="A278" s="48" t="s">
        <v>24</v>
      </c>
      <c r="B278" s="52" t="s">
        <v>37</v>
      </c>
      <c r="C278" s="110">
        <v>10176.696113878277</v>
      </c>
      <c r="D278" s="110">
        <v>9564.6728740605413</v>
      </c>
      <c r="E278" s="111">
        <v>10380.230036155843</v>
      </c>
      <c r="F278" s="111">
        <v>9755.9663315417529</v>
      </c>
      <c r="G278" s="1065">
        <v>6.398789042514422</v>
      </c>
      <c r="H278" s="112">
        <v>246.78999999999996</v>
      </c>
      <c r="I278" s="112">
        <v>2.4262369157301755</v>
      </c>
      <c r="J278" s="113">
        <v>-6.4748201438848918</v>
      </c>
      <c r="K278" s="113">
        <v>34.270650263620389</v>
      </c>
      <c r="L278" s="1066">
        <v>1.7433491715767104</v>
      </c>
    </row>
    <row r="279" spans="1:12" ht="15">
      <c r="A279" s="50" t="s">
        <v>24</v>
      </c>
      <c r="B279" s="51" t="s">
        <v>102</v>
      </c>
      <c r="C279" s="121">
        <v>9931.7813725490196</v>
      </c>
      <c r="D279" s="121">
        <v>9459.038235294116</v>
      </c>
      <c r="E279" s="122">
        <v>10130.416999999999</v>
      </c>
      <c r="F279" s="122">
        <v>9648.2189999999991</v>
      </c>
      <c r="G279" s="1075">
        <v>4.9977928568992924</v>
      </c>
      <c r="H279" s="123">
        <v>229.6</v>
      </c>
      <c r="I279" s="123">
        <v>-1.416917131816235</v>
      </c>
      <c r="J279" s="124">
        <v>-24.503311258278146</v>
      </c>
      <c r="K279" s="124">
        <v>20.035149384885763</v>
      </c>
      <c r="L279" s="1076">
        <v>-3.5217928928053439</v>
      </c>
    </row>
    <row r="280" spans="1:12" ht="15">
      <c r="A280" s="50" t="s">
        <v>24</v>
      </c>
      <c r="B280" s="51" t="s">
        <v>38</v>
      </c>
      <c r="C280" s="99">
        <v>10539.948039215686</v>
      </c>
      <c r="D280" s="99">
        <v>9787.5696078431374</v>
      </c>
      <c r="E280" s="100">
        <v>10750.746999999999</v>
      </c>
      <c r="F280" s="100">
        <v>9983.3209999999999</v>
      </c>
      <c r="G280" s="1061">
        <v>7.6870812828716968</v>
      </c>
      <c r="H280" s="101">
        <v>265.7</v>
      </c>
      <c r="I280" s="101">
        <v>2.4286815728604516</v>
      </c>
      <c r="J280" s="109">
        <v>29.807692307692307</v>
      </c>
      <c r="K280" s="109">
        <v>11.86291739894552</v>
      </c>
      <c r="L280" s="1067">
        <v>3.7505929059657994</v>
      </c>
    </row>
    <row r="281" spans="1:12" ht="15.75" thickBot="1">
      <c r="A281" s="50" t="s">
        <v>24</v>
      </c>
      <c r="B281" s="51" t="s">
        <v>39</v>
      </c>
      <c r="C281" s="99">
        <v>10150.723529411764</v>
      </c>
      <c r="D281" s="99">
        <v>10012.625490196078</v>
      </c>
      <c r="E281" s="100">
        <v>10353.737999999999</v>
      </c>
      <c r="F281" s="100">
        <v>10212.878000000001</v>
      </c>
      <c r="G281" s="1061">
        <v>1.3792390352650719</v>
      </c>
      <c r="H281" s="101">
        <v>297.39999999999998</v>
      </c>
      <c r="I281" s="101">
        <v>3.5154890358510147</v>
      </c>
      <c r="J281" s="109">
        <v>145.45454545454547</v>
      </c>
      <c r="K281" s="109">
        <v>2.3725834797891037</v>
      </c>
      <c r="L281" s="1067">
        <v>1.5145491584162487</v>
      </c>
    </row>
    <row r="282" spans="1:12" ht="15.75" thickBot="1">
      <c r="A282" s="55"/>
      <c r="B282" s="56"/>
      <c r="C282" s="116"/>
      <c r="D282" s="116"/>
      <c r="E282" s="116"/>
      <c r="F282" s="116"/>
      <c r="G282" s="1071"/>
      <c r="H282" s="117"/>
      <c r="I282" s="117"/>
      <c r="J282" s="117"/>
      <c r="K282" s="117"/>
      <c r="L282" s="1072"/>
    </row>
    <row r="283" spans="1:12" ht="14.25">
      <c r="A283" s="1082" t="s">
        <v>117</v>
      </c>
      <c r="B283" s="1083" t="s">
        <v>25</v>
      </c>
      <c r="C283" s="110">
        <v>12844.125038759688</v>
      </c>
      <c r="D283" s="110">
        <v>13150.543097509275</v>
      </c>
      <c r="E283" s="111">
        <v>13101.007539534883</v>
      </c>
      <c r="F283" s="111">
        <v>13413.553959459461</v>
      </c>
      <c r="G283" s="1065">
        <v>-2.3300791189956418</v>
      </c>
      <c r="H283" s="112">
        <v>307.15000000000003</v>
      </c>
      <c r="I283" s="112">
        <v>3.759881089115618</v>
      </c>
      <c r="J283" s="113">
        <v>40</v>
      </c>
      <c r="K283" s="113">
        <v>1.2302284710017575</v>
      </c>
      <c r="L283" s="1066">
        <v>0.45019726975370755</v>
      </c>
    </row>
    <row r="284" spans="1:12" ht="15">
      <c r="A284" s="50" t="s">
        <v>117</v>
      </c>
      <c r="B284" s="51" t="s">
        <v>26</v>
      </c>
      <c r="C284" s="99" t="s">
        <v>257</v>
      </c>
      <c r="D284" s="99" t="s">
        <v>257</v>
      </c>
      <c r="E284" s="100" t="s">
        <v>257</v>
      </c>
      <c r="F284" s="100" t="s">
        <v>257</v>
      </c>
      <c r="G284" s="1061" t="s">
        <v>100</v>
      </c>
      <c r="H284" s="101">
        <v>298.60000000000002</v>
      </c>
      <c r="I284" s="101" t="s">
        <v>100</v>
      </c>
      <c r="J284" s="109" t="s">
        <v>100</v>
      </c>
      <c r="K284" s="109" t="s">
        <v>100</v>
      </c>
      <c r="L284" s="1067" t="s">
        <v>100</v>
      </c>
    </row>
    <row r="285" spans="1:12" ht="15">
      <c r="A285" s="50" t="s">
        <v>117</v>
      </c>
      <c r="B285" s="51" t="s">
        <v>27</v>
      </c>
      <c r="C285" s="99">
        <v>12873.717647058822</v>
      </c>
      <c r="D285" s="99" t="s">
        <v>257</v>
      </c>
      <c r="E285" s="100">
        <v>13131.191999999999</v>
      </c>
      <c r="F285" s="100" t="s">
        <v>257</v>
      </c>
      <c r="G285" s="1061" t="s">
        <v>100</v>
      </c>
      <c r="H285" s="101">
        <v>315.7</v>
      </c>
      <c r="I285" s="101" t="s">
        <v>100</v>
      </c>
      <c r="J285" s="109" t="s">
        <v>100</v>
      </c>
      <c r="K285" s="109" t="s">
        <v>100</v>
      </c>
      <c r="L285" s="1067" t="s">
        <v>100</v>
      </c>
    </row>
    <row r="286" spans="1:12" ht="14.25">
      <c r="A286" s="48" t="s">
        <v>117</v>
      </c>
      <c r="B286" s="52" t="s">
        <v>28</v>
      </c>
      <c r="C286" s="110">
        <v>12067.737464446998</v>
      </c>
      <c r="D286" s="110">
        <v>12374.106230234027</v>
      </c>
      <c r="E286" s="111">
        <v>12309.092213735938</v>
      </c>
      <c r="F286" s="111">
        <v>12621.588354838708</v>
      </c>
      <c r="G286" s="1065">
        <v>-2.4758860162237011</v>
      </c>
      <c r="H286" s="112">
        <v>307.11818181818182</v>
      </c>
      <c r="I286" s="112">
        <v>3.3700568957398764</v>
      </c>
      <c r="J286" s="113">
        <v>-23.611111111111111</v>
      </c>
      <c r="K286" s="113">
        <v>4.8330404217926182</v>
      </c>
      <c r="L286" s="1066">
        <v>-0.7831842271933418</v>
      </c>
    </row>
    <row r="287" spans="1:12" ht="15">
      <c r="A287" s="50" t="s">
        <v>117</v>
      </c>
      <c r="B287" s="51" t="s">
        <v>29</v>
      </c>
      <c r="C287" s="99">
        <v>12667.73431372549</v>
      </c>
      <c r="D287" s="99">
        <v>11688.149019607843</v>
      </c>
      <c r="E287" s="100">
        <v>12921.089</v>
      </c>
      <c r="F287" s="100">
        <v>11921.912</v>
      </c>
      <c r="G287" s="1061">
        <v>8.3810130455584613</v>
      </c>
      <c r="H287" s="101">
        <v>260</v>
      </c>
      <c r="I287" s="101">
        <v>0.46367851622874362</v>
      </c>
      <c r="J287" s="109">
        <v>-68.75</v>
      </c>
      <c r="K287" s="109">
        <v>0.43936731107205629</v>
      </c>
      <c r="L287" s="1067">
        <v>-0.80868261092482363</v>
      </c>
    </row>
    <row r="288" spans="1:12" ht="15">
      <c r="A288" s="50" t="s">
        <v>117</v>
      </c>
      <c r="B288" s="51" t="s">
        <v>30</v>
      </c>
      <c r="C288" s="99">
        <v>12167.022549019606</v>
      </c>
      <c r="D288" s="99">
        <v>12378.351960784314</v>
      </c>
      <c r="E288" s="100">
        <v>12410.362999999999</v>
      </c>
      <c r="F288" s="100">
        <v>12625.919</v>
      </c>
      <c r="G288" s="1061">
        <v>-1.7072499831497452</v>
      </c>
      <c r="H288" s="101">
        <v>307.60000000000002</v>
      </c>
      <c r="I288" s="101">
        <v>3.5690235690235763</v>
      </c>
      <c r="J288" s="109">
        <v>-4.6511627906976747</v>
      </c>
      <c r="K288" s="109">
        <v>3.6028119507908607</v>
      </c>
      <c r="L288" s="1067">
        <v>0.24867778542424634</v>
      </c>
    </row>
    <row r="289" spans="1:12" ht="15">
      <c r="A289" s="50" t="s">
        <v>117</v>
      </c>
      <c r="B289" s="51" t="s">
        <v>35</v>
      </c>
      <c r="C289" s="99">
        <v>11385.864705882354</v>
      </c>
      <c r="D289" s="99" t="s">
        <v>257</v>
      </c>
      <c r="E289" s="100">
        <v>11613.582</v>
      </c>
      <c r="F289" s="100">
        <v>13255.82</v>
      </c>
      <c r="G289" s="1061">
        <v>-12.388807331421212</v>
      </c>
      <c r="H289" s="101">
        <v>331.1</v>
      </c>
      <c r="I289" s="101">
        <v>-3.9175856065002899</v>
      </c>
      <c r="J289" s="109">
        <v>-30.76923076923077</v>
      </c>
      <c r="K289" s="109">
        <v>0.7908611599297013</v>
      </c>
      <c r="L289" s="1067">
        <v>-0.22317940169276373</v>
      </c>
    </row>
    <row r="290" spans="1:12" ht="14.25">
      <c r="A290" s="48" t="s">
        <v>117</v>
      </c>
      <c r="B290" s="52" t="s">
        <v>31</v>
      </c>
      <c r="C290" s="110">
        <v>11880.660799901829</v>
      </c>
      <c r="D290" s="110">
        <v>12004.081422162591</v>
      </c>
      <c r="E290" s="111">
        <v>12118.274015899866</v>
      </c>
      <c r="F290" s="111">
        <v>12244.163050605843</v>
      </c>
      <c r="G290" s="1065">
        <v>-1.0281554907891224</v>
      </c>
      <c r="H290" s="112">
        <v>273.73888888888888</v>
      </c>
      <c r="I290" s="112">
        <v>6.3256845062749019</v>
      </c>
      <c r="J290" s="113">
        <v>-0.91743119266055051</v>
      </c>
      <c r="K290" s="113">
        <v>9.4903339191564147</v>
      </c>
      <c r="L290" s="1066">
        <v>0.98799382555267101</v>
      </c>
    </row>
    <row r="291" spans="1:12" ht="15">
      <c r="A291" s="50" t="s">
        <v>117</v>
      </c>
      <c r="B291" s="51" t="s">
        <v>32</v>
      </c>
      <c r="C291" s="99">
        <v>11861.739215686275</v>
      </c>
      <c r="D291" s="99">
        <v>11303.052941176469</v>
      </c>
      <c r="E291" s="100">
        <v>12098.974</v>
      </c>
      <c r="F291" s="100">
        <v>11529.114</v>
      </c>
      <c r="G291" s="1061">
        <v>4.9427909204471447</v>
      </c>
      <c r="H291" s="101">
        <v>247.6</v>
      </c>
      <c r="I291" s="101">
        <v>56.116015132408577</v>
      </c>
      <c r="J291" s="109">
        <v>-25</v>
      </c>
      <c r="K291" s="109">
        <v>1.845342706502636</v>
      </c>
      <c r="L291" s="1067">
        <v>-0.3387446569919037</v>
      </c>
    </row>
    <row r="292" spans="1:12" ht="15">
      <c r="A292" s="50" t="s">
        <v>117</v>
      </c>
      <c r="B292" s="51" t="s">
        <v>33</v>
      </c>
      <c r="C292" s="99">
        <v>11856.980392156864</v>
      </c>
      <c r="D292" s="99">
        <v>12231.870588235293</v>
      </c>
      <c r="E292" s="100">
        <v>12094.12</v>
      </c>
      <c r="F292" s="100">
        <v>12476.508</v>
      </c>
      <c r="G292" s="1061">
        <v>-3.0648639827746593</v>
      </c>
      <c r="H292" s="101">
        <v>271</v>
      </c>
      <c r="I292" s="101">
        <v>-1.7403915881073282</v>
      </c>
      <c r="J292" s="101">
        <v>21.153846153846153</v>
      </c>
      <c r="K292" s="101">
        <v>5.5360281195079093</v>
      </c>
      <c r="L292" s="1062">
        <v>1.4798658730180492</v>
      </c>
    </row>
    <row r="293" spans="1:12" ht="15.75" thickBot="1">
      <c r="A293" s="60" t="s">
        <v>117</v>
      </c>
      <c r="B293" s="61" t="s">
        <v>36</v>
      </c>
      <c r="C293" s="102">
        <v>11949.606862745099</v>
      </c>
      <c r="D293" s="102">
        <v>11987.494117647058</v>
      </c>
      <c r="E293" s="103">
        <v>12188.599</v>
      </c>
      <c r="F293" s="103">
        <v>12227.244000000001</v>
      </c>
      <c r="G293" s="1063">
        <v>-0.31605650463833412</v>
      </c>
      <c r="H293" s="104">
        <v>303.8</v>
      </c>
      <c r="I293" s="104">
        <v>-5.0624999999999964</v>
      </c>
      <c r="J293" s="104">
        <v>-17.241379310344829</v>
      </c>
      <c r="K293" s="104">
        <v>2.1089630931458698</v>
      </c>
      <c r="L293" s="1064">
        <v>-0.1531273904734749</v>
      </c>
    </row>
    <row r="294" spans="1:12">
      <c r="C294" s="84"/>
      <c r="E294" s="127"/>
      <c r="G294" s="977"/>
      <c r="H294" s="84"/>
      <c r="I294" s="712"/>
      <c r="J294" s="84"/>
      <c r="K294" s="84"/>
      <c r="L294" s="84"/>
    </row>
    <row r="295" spans="1:12">
      <c r="C295" s="84"/>
      <c r="E295" s="127"/>
      <c r="G295" s="977"/>
      <c r="H295" s="84"/>
      <c r="I295" s="712"/>
      <c r="J295" s="84"/>
      <c r="K295" s="84"/>
      <c r="L295" s="84"/>
    </row>
    <row r="296" spans="1:12">
      <c r="C296" s="84"/>
      <c r="E296" s="127"/>
      <c r="G296" s="977"/>
      <c r="H296" s="84"/>
      <c r="I296" s="712"/>
      <c r="J296" s="84"/>
      <c r="K296" s="84"/>
      <c r="L296" s="84"/>
    </row>
    <row r="297" spans="1:12">
      <c r="C297" s="84"/>
      <c r="E297" s="127"/>
      <c r="G297" s="977"/>
      <c r="H297" s="84"/>
      <c r="I297" s="712"/>
      <c r="J297" s="84"/>
      <c r="K297" s="84"/>
      <c r="L297" s="84"/>
    </row>
    <row r="298" spans="1:12">
      <c r="C298" s="84"/>
      <c r="E298" s="127"/>
      <c r="G298" s="977"/>
      <c r="H298" s="84"/>
      <c r="I298" s="712"/>
      <c r="J298" s="84"/>
      <c r="K298" s="84"/>
      <c r="L298" s="84"/>
    </row>
    <row r="299" spans="1:12">
      <c r="C299" s="84"/>
      <c r="E299" s="127"/>
      <c r="G299" s="977"/>
      <c r="H299" s="84"/>
      <c r="I299" s="712"/>
      <c r="J299" s="84"/>
      <c r="K299" s="84"/>
      <c r="L299" s="84"/>
    </row>
    <row r="300" spans="1:12">
      <c r="C300" s="84"/>
      <c r="E300" s="127"/>
      <c r="G300" s="977"/>
      <c r="H300" s="84"/>
      <c r="I300" s="712"/>
      <c r="J300" s="84"/>
      <c r="K300" s="84"/>
      <c r="L300" s="84"/>
    </row>
    <row r="301" spans="1:12">
      <c r="C301" s="84"/>
      <c r="E301" s="127"/>
      <c r="H301" s="84"/>
      <c r="I301" s="712"/>
      <c r="J301" s="84"/>
      <c r="K301" s="84"/>
      <c r="L301" s="84"/>
    </row>
    <row r="302" spans="1:12">
      <c r="C302" s="84"/>
      <c r="E302" s="127"/>
      <c r="H302" s="84"/>
      <c r="I302" s="712"/>
      <c r="J302" s="84"/>
      <c r="K302" s="84"/>
      <c r="L302" s="84"/>
    </row>
    <row r="303" spans="1:12">
      <c r="C303" s="84"/>
      <c r="E303" s="127"/>
      <c r="H303" s="84"/>
      <c r="I303" s="712"/>
      <c r="J303" s="84"/>
      <c r="K303" s="84"/>
      <c r="L303" s="84"/>
    </row>
    <row r="304" spans="1:12">
      <c r="E304" s="127"/>
      <c r="F304" s="127"/>
      <c r="H304" s="84"/>
      <c r="I304" s="712"/>
      <c r="J304" s="84"/>
      <c r="K304" s="84"/>
      <c r="L304" s="84"/>
    </row>
    <row r="305" spans="5:12">
      <c r="E305" s="127"/>
      <c r="F305" s="127"/>
      <c r="H305" s="84"/>
      <c r="I305" s="712"/>
      <c r="J305" s="84"/>
      <c r="K305" s="84"/>
      <c r="L305" s="84"/>
    </row>
    <row r="306" spans="5:12">
      <c r="E306" s="127"/>
      <c r="F306" s="127"/>
      <c r="H306" s="84"/>
      <c r="I306" s="712"/>
      <c r="J306" s="84"/>
      <c r="K306" s="84"/>
      <c r="L306" s="84"/>
    </row>
    <row r="307" spans="5:12">
      <c r="E307" s="127"/>
      <c r="F307" s="127"/>
      <c r="H307" s="84"/>
      <c r="I307" s="712"/>
      <c r="J307" s="84"/>
      <c r="K307" s="84"/>
      <c r="L307" s="84"/>
    </row>
    <row r="308" spans="5:12">
      <c r="E308" s="127"/>
      <c r="F308" s="127"/>
      <c r="H308" s="84"/>
      <c r="I308" s="712"/>
      <c r="J308" s="84"/>
      <c r="K308" s="84"/>
      <c r="L308" s="84"/>
    </row>
    <row r="309" spans="5:12">
      <c r="E309" s="127"/>
      <c r="F309" s="127"/>
      <c r="H309" s="84"/>
      <c r="I309" s="712"/>
      <c r="J309" s="84"/>
      <c r="K309" s="84"/>
      <c r="L309" s="84"/>
    </row>
    <row r="310" spans="5:12">
      <c r="E310" s="127"/>
      <c r="F310" s="127"/>
      <c r="H310" s="84"/>
      <c r="I310" s="712"/>
      <c r="J310" s="84"/>
      <c r="K310" s="84"/>
      <c r="L310" s="84"/>
    </row>
    <row r="311" spans="5:12">
      <c r="E311" s="127"/>
      <c r="F311" s="127"/>
      <c r="H311" s="84"/>
      <c r="I311" s="712"/>
      <c r="J311" s="84"/>
      <c r="K311" s="84"/>
      <c r="L311" s="84"/>
    </row>
    <row r="312" spans="5:12">
      <c r="E312" s="127"/>
      <c r="F312" s="127"/>
      <c r="H312" s="84"/>
      <c r="I312" s="712"/>
      <c r="J312" s="84"/>
      <c r="K312" s="84"/>
      <c r="L312" s="84"/>
    </row>
    <row r="313" spans="5:12">
      <c r="E313" s="127"/>
      <c r="F313" s="127"/>
      <c r="H313" s="84"/>
      <c r="I313" s="712"/>
      <c r="J313" s="84"/>
      <c r="K313" s="84"/>
      <c r="L313" s="84"/>
    </row>
    <row r="314" spans="5:12">
      <c r="E314" s="127"/>
      <c r="F314" s="127"/>
      <c r="H314" s="84"/>
      <c r="I314" s="712"/>
      <c r="J314" s="84"/>
      <c r="K314" s="84"/>
      <c r="L314" s="84"/>
    </row>
    <row r="315" spans="5:12">
      <c r="E315" s="127"/>
      <c r="F315" s="127"/>
      <c r="H315" s="84"/>
      <c r="I315" s="712"/>
      <c r="J315" s="84"/>
      <c r="K315" s="84"/>
      <c r="L315" s="84"/>
    </row>
    <row r="316" spans="5:12">
      <c r="E316" s="127"/>
      <c r="F316" s="127"/>
      <c r="H316" s="84"/>
      <c r="I316" s="712"/>
      <c r="J316" s="84"/>
      <c r="K316" s="84"/>
      <c r="L316" s="84"/>
    </row>
    <row r="317" spans="5:12">
      <c r="E317" s="127"/>
      <c r="F317" s="127"/>
      <c r="H317" s="84"/>
      <c r="I317" s="712"/>
      <c r="J317" s="84"/>
      <c r="K317" s="84"/>
      <c r="L317" s="84"/>
    </row>
    <row r="318" spans="5:12">
      <c r="E318" s="127"/>
      <c r="H318" s="84"/>
      <c r="I318" s="712"/>
      <c r="J318" s="84"/>
      <c r="K318" s="84"/>
      <c r="L318" s="84"/>
    </row>
    <row r="319" spans="5:12">
      <c r="E319" s="127"/>
      <c r="H319" s="84"/>
      <c r="I319" s="712"/>
      <c r="J319" s="84"/>
      <c r="K319" s="84"/>
      <c r="L319" s="84"/>
    </row>
    <row r="320" spans="5:12">
      <c r="E320" s="127"/>
      <c r="H320" s="84"/>
      <c r="I320" s="712"/>
      <c r="J320" s="84"/>
      <c r="K320" s="84"/>
      <c r="L320" s="84"/>
    </row>
    <row r="321" spans="5:12">
      <c r="E321" s="127"/>
      <c r="H321" s="84"/>
      <c r="I321" s="712"/>
      <c r="J321" s="84"/>
      <c r="K321" s="84"/>
      <c r="L321" s="84"/>
    </row>
    <row r="322" spans="5:12">
      <c r="E322" s="127"/>
      <c r="H322" s="84"/>
      <c r="I322" s="712"/>
      <c r="J322" s="84"/>
      <c r="K322" s="84"/>
      <c r="L322" s="84"/>
    </row>
    <row r="323" spans="5:12">
      <c r="E323" s="127"/>
      <c r="H323" s="84"/>
      <c r="I323" s="712"/>
      <c r="J323" s="84"/>
      <c r="K323" s="84"/>
      <c r="L323" s="84"/>
    </row>
    <row r="324" spans="5:12">
      <c r="E324" s="127"/>
      <c r="H324" s="84"/>
      <c r="I324" s="712"/>
      <c r="J324" s="84"/>
      <c r="K324" s="84"/>
      <c r="L324" s="84"/>
    </row>
    <row r="325" spans="5:12">
      <c r="E325" s="127"/>
      <c r="H325" s="84"/>
      <c r="I325" s="712"/>
      <c r="J325" s="84"/>
      <c r="K325" s="84"/>
      <c r="L325" s="84"/>
    </row>
    <row r="326" spans="5:12">
      <c r="E326" s="127"/>
      <c r="H326" s="84"/>
      <c r="I326" s="712"/>
      <c r="J326" s="84"/>
      <c r="K326" s="84"/>
      <c r="L326" s="84"/>
    </row>
    <row r="327" spans="5:12">
      <c r="E327" s="127"/>
      <c r="H327" s="84"/>
      <c r="I327" s="712"/>
      <c r="J327" s="84"/>
      <c r="K327" s="84"/>
      <c r="L327" s="84"/>
    </row>
    <row r="328" spans="5:12">
      <c r="E328" s="127"/>
      <c r="H328" s="84"/>
      <c r="I328" s="712"/>
      <c r="J328" s="84"/>
      <c r="K328" s="84"/>
      <c r="L328" s="84"/>
    </row>
    <row r="329" spans="5:12">
      <c r="E329" s="127"/>
      <c r="H329" s="84"/>
      <c r="I329" s="712"/>
      <c r="J329" s="84"/>
      <c r="K329" s="84"/>
      <c r="L329" s="84"/>
    </row>
    <row r="330" spans="5:12">
      <c r="E330" s="127"/>
      <c r="H330" s="84"/>
      <c r="I330" s="712"/>
      <c r="J330" s="84"/>
      <c r="K330" s="84"/>
      <c r="L330" s="84"/>
    </row>
    <row r="331" spans="5:12">
      <c r="E331" s="127"/>
      <c r="H331" s="84"/>
      <c r="I331" s="712"/>
      <c r="J331" s="84"/>
      <c r="K331" s="84"/>
      <c r="L331" s="84"/>
    </row>
    <row r="332" spans="5:12">
      <c r="E332" s="127"/>
      <c r="H332" s="84"/>
      <c r="I332" s="712"/>
      <c r="J332" s="84"/>
      <c r="K332" s="84"/>
      <c r="L332" s="84"/>
    </row>
    <row r="333" spans="5:12">
      <c r="E333" s="127"/>
      <c r="H333" s="84"/>
      <c r="I333" s="712"/>
      <c r="J333" s="84"/>
      <c r="K333" s="84"/>
      <c r="L333" s="84"/>
    </row>
    <row r="334" spans="5:12">
      <c r="E334" s="127"/>
      <c r="H334" s="84"/>
      <c r="I334" s="712"/>
      <c r="J334" s="84"/>
      <c r="K334" s="84"/>
      <c r="L334" s="84"/>
    </row>
    <row r="335" spans="5:12">
      <c r="E335" s="127"/>
      <c r="H335" s="84"/>
      <c r="I335" s="712"/>
      <c r="J335" s="84"/>
      <c r="K335" s="84"/>
      <c r="L335" s="84"/>
    </row>
    <row r="336" spans="5:12">
      <c r="E336" s="127"/>
      <c r="H336" s="84"/>
      <c r="I336" s="712"/>
      <c r="J336" s="84"/>
      <c r="K336" s="84"/>
      <c r="L336" s="84"/>
    </row>
    <row r="337" spans="5:12">
      <c r="E337" s="127"/>
      <c r="H337" s="84"/>
      <c r="I337" s="712"/>
      <c r="J337" s="84"/>
      <c r="K337" s="84"/>
      <c r="L337" s="84"/>
    </row>
    <row r="338" spans="5:12">
      <c r="E338" s="127"/>
      <c r="H338" s="84"/>
      <c r="I338" s="712"/>
      <c r="J338" s="84"/>
      <c r="K338" s="84"/>
      <c r="L338" s="84"/>
    </row>
    <row r="339" spans="5:12">
      <c r="E339" s="127"/>
      <c r="H339" s="84"/>
      <c r="I339" s="712"/>
      <c r="J339" s="84"/>
      <c r="K339" s="84"/>
      <c r="L339" s="84"/>
    </row>
    <row r="340" spans="5:12">
      <c r="E340" s="127"/>
      <c r="H340" s="84"/>
      <c r="I340" s="712"/>
      <c r="J340" s="84"/>
      <c r="K340" s="84"/>
      <c r="L340" s="84"/>
    </row>
    <row r="341" spans="5:12">
      <c r="E341" s="127"/>
      <c r="H341" s="84"/>
      <c r="I341" s="712"/>
      <c r="J341" s="84"/>
      <c r="K341" s="84"/>
      <c r="L341" s="84"/>
    </row>
    <row r="342" spans="5:12">
      <c r="E342" s="127"/>
      <c r="H342" s="84"/>
      <c r="I342" s="712"/>
      <c r="J342" s="84"/>
      <c r="K342" s="84"/>
      <c r="L342" s="84"/>
    </row>
    <row r="343" spans="5:12">
      <c r="E343" s="127"/>
      <c r="H343" s="84"/>
      <c r="I343" s="712"/>
      <c r="J343" s="84"/>
      <c r="K343" s="84"/>
      <c r="L343" s="84"/>
    </row>
    <row r="344" spans="5:12">
      <c r="E344" s="127"/>
      <c r="H344" s="84"/>
      <c r="I344" s="712"/>
      <c r="J344" s="84"/>
      <c r="K344" s="84"/>
      <c r="L344" s="84"/>
    </row>
    <row r="345" spans="5:12">
      <c r="E345" s="127"/>
      <c r="H345" s="84"/>
      <c r="I345" s="712"/>
      <c r="J345" s="84"/>
      <c r="K345" s="84"/>
      <c r="L345" s="84"/>
    </row>
    <row r="346" spans="5:12">
      <c r="E346" s="127"/>
      <c r="H346" s="84"/>
      <c r="I346" s="712"/>
      <c r="J346" s="84"/>
      <c r="K346" s="84"/>
      <c r="L346" s="84"/>
    </row>
    <row r="347" spans="5:12">
      <c r="E347" s="127"/>
      <c r="H347" s="84"/>
      <c r="I347" s="712"/>
      <c r="J347" s="84"/>
      <c r="K347" s="84"/>
      <c r="L347" s="84"/>
    </row>
    <row r="348" spans="5:12">
      <c r="E348" s="127"/>
      <c r="H348" s="84"/>
      <c r="I348" s="712"/>
      <c r="J348" s="84"/>
      <c r="K348" s="84"/>
      <c r="L348" s="84"/>
    </row>
    <row r="349" spans="5:12">
      <c r="E349" s="127"/>
      <c r="H349" s="84"/>
      <c r="I349" s="712"/>
      <c r="J349" s="84"/>
      <c r="K349" s="84"/>
      <c r="L349" s="84"/>
    </row>
    <row r="350" spans="5:12">
      <c r="E350" s="127"/>
      <c r="H350" s="84"/>
      <c r="I350" s="712"/>
      <c r="J350" s="84"/>
      <c r="K350" s="84"/>
      <c r="L350" s="84"/>
    </row>
    <row r="351" spans="5:12">
      <c r="E351" s="127"/>
      <c r="H351" s="84"/>
      <c r="I351" s="712"/>
      <c r="J351" s="84"/>
      <c r="K351" s="84"/>
      <c r="L351" s="84"/>
    </row>
    <row r="352" spans="5:12">
      <c r="E352" s="127"/>
      <c r="H352" s="84"/>
      <c r="I352" s="712"/>
      <c r="J352" s="84"/>
      <c r="K352" s="84"/>
      <c r="L352" s="84"/>
    </row>
    <row r="353" spans="5:12">
      <c r="E353" s="127"/>
      <c r="H353" s="84"/>
      <c r="I353" s="712"/>
      <c r="J353" s="84"/>
      <c r="K353" s="84"/>
      <c r="L353" s="84"/>
    </row>
    <row r="354" spans="5:12">
      <c r="E354" s="127"/>
      <c r="H354" s="84"/>
      <c r="I354" s="712"/>
      <c r="J354" s="84"/>
      <c r="K354" s="84"/>
      <c r="L354" s="84"/>
    </row>
    <row r="355" spans="5:12">
      <c r="E355" s="127"/>
      <c r="H355" s="84"/>
      <c r="I355" s="712"/>
      <c r="J355" s="84"/>
      <c r="K355" s="84"/>
      <c r="L355" s="84"/>
    </row>
    <row r="356" spans="5:12">
      <c r="E356" s="127"/>
    </row>
    <row r="357" spans="5:12">
      <c r="E357" s="127"/>
    </row>
    <row r="358" spans="5:12">
      <c r="E358" s="127"/>
    </row>
    <row r="359" spans="5:12">
      <c r="E359" s="127"/>
    </row>
    <row r="360" spans="5:12">
      <c r="E360" s="127"/>
    </row>
    <row r="361" spans="5:12">
      <c r="E361" s="127"/>
    </row>
    <row r="362" spans="5:12">
      <c r="E362" s="127"/>
    </row>
    <row r="363" spans="5:12">
      <c r="E363" s="127"/>
    </row>
    <row r="364" spans="5:12">
      <c r="E364" s="127"/>
    </row>
    <row r="365" spans="5:12">
      <c r="E365" s="127"/>
    </row>
    <row r="366" spans="5:12">
      <c r="E366" s="127"/>
    </row>
    <row r="367" spans="5:12">
      <c r="E367" s="127"/>
    </row>
    <row r="368" spans="5:12">
      <c r="E368" s="127"/>
    </row>
    <row r="369" spans="5:5">
      <c r="E369" s="127"/>
    </row>
    <row r="370" spans="5:5">
      <c r="E370" s="127"/>
    </row>
    <row r="371" spans="5:5">
      <c r="E371" s="127"/>
    </row>
    <row r="372" spans="5:5">
      <c r="E372" s="127"/>
    </row>
    <row r="373" spans="5:5">
      <c r="E373" s="127"/>
    </row>
    <row r="374" spans="5:5">
      <c r="E374" s="127"/>
    </row>
    <row r="375" spans="5:5">
      <c r="E375" s="127"/>
    </row>
    <row r="376" spans="5:5">
      <c r="E376" s="127"/>
    </row>
    <row r="377" spans="5:5">
      <c r="E377" s="127"/>
    </row>
    <row r="378" spans="5:5">
      <c r="E378" s="127"/>
    </row>
    <row r="379" spans="5:5">
      <c r="E379" s="127"/>
    </row>
    <row r="380" spans="5:5">
      <c r="E380" s="127"/>
    </row>
    <row r="381" spans="5:5">
      <c r="E381" s="127"/>
    </row>
    <row r="382" spans="5:5">
      <c r="E382" s="127"/>
    </row>
    <row r="383" spans="5:5">
      <c r="E383" s="127"/>
    </row>
    <row r="384" spans="5:5">
      <c r="E384" s="127"/>
    </row>
    <row r="385" spans="5:5">
      <c r="E385" s="127"/>
    </row>
    <row r="386" spans="5:5">
      <c r="E386" s="127"/>
    </row>
    <row r="387" spans="5:5">
      <c r="E387" s="127"/>
    </row>
    <row r="388" spans="5:5">
      <c r="E388" s="127"/>
    </row>
    <row r="389" spans="5:5">
      <c r="E389" s="127"/>
    </row>
    <row r="390" spans="5:5">
      <c r="E390" s="127"/>
    </row>
    <row r="391" spans="5:5">
      <c r="E391" s="127"/>
    </row>
    <row r="392" spans="5:5">
      <c r="E392" s="127"/>
    </row>
    <row r="393" spans="5:5">
      <c r="E393" s="127"/>
    </row>
    <row r="394" spans="5:5">
      <c r="E394" s="127"/>
    </row>
    <row r="395" spans="5:5">
      <c r="E395" s="127"/>
    </row>
    <row r="396" spans="5:5">
      <c r="E396" s="127"/>
    </row>
    <row r="397" spans="5:5">
      <c r="E397" s="127"/>
    </row>
    <row r="398" spans="5:5">
      <c r="E398" s="127"/>
    </row>
    <row r="399" spans="5:5">
      <c r="E399" s="127"/>
    </row>
    <row r="400" spans="5:5">
      <c r="E400" s="127"/>
    </row>
    <row r="401" spans="5:5">
      <c r="E401" s="127"/>
    </row>
    <row r="402" spans="5:5">
      <c r="E402" s="127"/>
    </row>
    <row r="403" spans="5:5">
      <c r="E403" s="127"/>
    </row>
    <row r="404" spans="5:5">
      <c r="E404" s="127"/>
    </row>
    <row r="405" spans="5:5">
      <c r="E405" s="127"/>
    </row>
    <row r="406" spans="5:5">
      <c r="E406" s="127"/>
    </row>
    <row r="407" spans="5:5">
      <c r="E407" s="127"/>
    </row>
    <row r="408" spans="5:5">
      <c r="E408" s="127"/>
    </row>
    <row r="409" spans="5:5">
      <c r="E409" s="127"/>
    </row>
    <row r="410" spans="5:5">
      <c r="E410" s="127"/>
    </row>
    <row r="411" spans="5:5">
      <c r="E411" s="127"/>
    </row>
    <row r="412" spans="5:5">
      <c r="E412" s="127"/>
    </row>
    <row r="413" spans="5:5">
      <c r="E413" s="127"/>
    </row>
    <row r="414" spans="5:5">
      <c r="E414" s="127"/>
    </row>
    <row r="415" spans="5:5">
      <c r="E415" s="127"/>
    </row>
    <row r="416" spans="5:5">
      <c r="E416" s="127"/>
    </row>
    <row r="417" spans="5:5">
      <c r="E417" s="127"/>
    </row>
    <row r="418" spans="5:5">
      <c r="E418" s="127"/>
    </row>
    <row r="419" spans="5:5">
      <c r="E419" s="127"/>
    </row>
    <row r="420" spans="5:5">
      <c r="E420" s="127"/>
    </row>
    <row r="421" spans="5:5">
      <c r="E421" s="127"/>
    </row>
    <row r="422" spans="5:5">
      <c r="E422" s="127"/>
    </row>
    <row r="423" spans="5:5">
      <c r="E423" s="127"/>
    </row>
    <row r="424" spans="5:5">
      <c r="E424" s="127"/>
    </row>
    <row r="425" spans="5:5">
      <c r="E425" s="127"/>
    </row>
    <row r="426" spans="5:5">
      <c r="E426" s="127"/>
    </row>
    <row r="427" spans="5:5">
      <c r="E427" s="127"/>
    </row>
    <row r="428" spans="5:5">
      <c r="E428" s="127"/>
    </row>
    <row r="429" spans="5:5">
      <c r="E429" s="127"/>
    </row>
    <row r="430" spans="5:5">
      <c r="E430" s="127"/>
    </row>
    <row r="431" spans="5:5">
      <c r="E431" s="127"/>
    </row>
    <row r="432" spans="5:5">
      <c r="E432" s="127"/>
    </row>
    <row r="433" spans="5:5">
      <c r="E433" s="127"/>
    </row>
    <row r="434" spans="5:5">
      <c r="E434" s="127"/>
    </row>
    <row r="435" spans="5:5">
      <c r="E435" s="127"/>
    </row>
    <row r="436" spans="5:5">
      <c r="E436" s="127"/>
    </row>
    <row r="437" spans="5:5">
      <c r="E437" s="127"/>
    </row>
    <row r="438" spans="5:5">
      <c r="E438" s="127"/>
    </row>
    <row r="439" spans="5:5">
      <c r="E439" s="127"/>
    </row>
    <row r="440" spans="5:5">
      <c r="E440" s="127"/>
    </row>
    <row r="441" spans="5:5">
      <c r="E441" s="127"/>
    </row>
    <row r="442" spans="5:5">
      <c r="E442" s="127"/>
    </row>
    <row r="443" spans="5:5">
      <c r="E443" s="127"/>
    </row>
    <row r="444" spans="5:5">
      <c r="E444" s="127"/>
    </row>
    <row r="445" spans="5:5">
      <c r="E445" s="127"/>
    </row>
    <row r="446" spans="5:5">
      <c r="E446" s="127"/>
    </row>
    <row r="447" spans="5:5">
      <c r="E447" s="127"/>
    </row>
    <row r="448" spans="5:5">
      <c r="E448" s="127"/>
    </row>
    <row r="449" spans="5:5">
      <c r="E449" s="127"/>
    </row>
    <row r="450" spans="5:5">
      <c r="E450" s="127"/>
    </row>
    <row r="451" spans="5:5">
      <c r="E451" s="127"/>
    </row>
    <row r="452" spans="5:5">
      <c r="E452" s="127"/>
    </row>
    <row r="453" spans="5:5">
      <c r="E453" s="127"/>
    </row>
    <row r="454" spans="5:5">
      <c r="E454" s="127"/>
    </row>
    <row r="455" spans="5:5">
      <c r="E455" s="127"/>
    </row>
    <row r="456" spans="5:5">
      <c r="E456" s="127"/>
    </row>
    <row r="457" spans="5:5">
      <c r="E457" s="127"/>
    </row>
    <row r="458" spans="5:5">
      <c r="E458" s="127"/>
    </row>
    <row r="459" spans="5:5">
      <c r="E459" s="127"/>
    </row>
    <row r="460" spans="5:5">
      <c r="E460" s="127"/>
    </row>
    <row r="461" spans="5:5">
      <c r="E461" s="127"/>
    </row>
    <row r="462" spans="5:5">
      <c r="E462" s="127"/>
    </row>
    <row r="463" spans="5:5">
      <c r="E463" s="127"/>
    </row>
    <row r="464" spans="5:5">
      <c r="E464" s="127"/>
    </row>
    <row r="465" spans="5:5">
      <c r="E465" s="127"/>
    </row>
    <row r="466" spans="5:5">
      <c r="E466" s="127"/>
    </row>
    <row r="467" spans="5:5">
      <c r="E467" s="127"/>
    </row>
    <row r="468" spans="5:5">
      <c r="E468" s="127"/>
    </row>
    <row r="469" spans="5:5">
      <c r="E469" s="127"/>
    </row>
    <row r="470" spans="5:5">
      <c r="E470" s="127"/>
    </row>
    <row r="471" spans="5:5">
      <c r="E471" s="127"/>
    </row>
    <row r="472" spans="5:5">
      <c r="E472" s="127"/>
    </row>
    <row r="473" spans="5:5">
      <c r="E473" s="127"/>
    </row>
    <row r="474" spans="5:5">
      <c r="E474" s="127"/>
    </row>
    <row r="475" spans="5:5">
      <c r="E475" s="127"/>
    </row>
    <row r="476" spans="5:5">
      <c r="E476" s="127"/>
    </row>
    <row r="477" spans="5:5">
      <c r="E477" s="127"/>
    </row>
    <row r="478" spans="5:5">
      <c r="E478" s="127"/>
    </row>
    <row r="479" spans="5:5">
      <c r="E479" s="127"/>
    </row>
    <row r="480" spans="5:5">
      <c r="E480" s="127"/>
    </row>
    <row r="481" spans="5:5">
      <c r="E481" s="127"/>
    </row>
    <row r="482" spans="5:5">
      <c r="E482" s="127"/>
    </row>
    <row r="483" spans="5:5">
      <c r="E483" s="127"/>
    </row>
    <row r="484" spans="5:5">
      <c r="E484" s="127"/>
    </row>
    <row r="485" spans="5:5">
      <c r="E485" s="127"/>
    </row>
    <row r="486" spans="5:5">
      <c r="E486" s="127"/>
    </row>
    <row r="487" spans="5:5">
      <c r="E487" s="127"/>
    </row>
    <row r="488" spans="5:5">
      <c r="E488" s="127"/>
    </row>
    <row r="489" spans="5:5">
      <c r="E489" s="127"/>
    </row>
    <row r="490" spans="5:5">
      <c r="E490" s="127"/>
    </row>
    <row r="491" spans="5:5">
      <c r="E491" s="127"/>
    </row>
    <row r="492" spans="5:5">
      <c r="E492" s="127"/>
    </row>
    <row r="493" spans="5:5">
      <c r="E493" s="127"/>
    </row>
    <row r="494" spans="5:5">
      <c r="E494" s="127"/>
    </row>
    <row r="495" spans="5:5">
      <c r="E495" s="127"/>
    </row>
    <row r="496" spans="5:5">
      <c r="E496" s="127"/>
    </row>
    <row r="497" spans="5:5">
      <c r="E497" s="127"/>
    </row>
    <row r="498" spans="5:5">
      <c r="E498" s="127"/>
    </row>
    <row r="499" spans="5:5">
      <c r="E499" s="127"/>
    </row>
    <row r="500" spans="5:5">
      <c r="E500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P22" sqref="P22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52" t="s">
        <v>128</v>
      </c>
      <c r="B1" s="1152"/>
      <c r="C1" s="1152"/>
      <c r="D1" s="1152"/>
      <c r="E1" s="1152"/>
      <c r="F1" s="1152"/>
      <c r="G1" s="1152"/>
      <c r="H1" s="1152"/>
    </row>
    <row r="2" spans="1:8" ht="40.5" customHeight="1">
      <c r="A2" s="960" t="s">
        <v>129</v>
      </c>
      <c r="B2" s="3" t="s">
        <v>9</v>
      </c>
      <c r="C2" s="3"/>
      <c r="D2" s="961" t="s">
        <v>130</v>
      </c>
      <c r="E2" s="1153" t="s">
        <v>131</v>
      </c>
      <c r="F2" s="1154"/>
      <c r="G2" s="1155"/>
      <c r="H2" s="962" t="s">
        <v>132</v>
      </c>
    </row>
    <row r="3" spans="1:8" ht="27.75" thickBot="1">
      <c r="A3" s="647"/>
      <c r="B3" s="1045" t="s">
        <v>382</v>
      </c>
      <c r="C3" s="1045" t="s">
        <v>366</v>
      </c>
      <c r="D3" s="984" t="s">
        <v>70</v>
      </c>
      <c r="E3" s="922" t="s">
        <v>382</v>
      </c>
      <c r="F3" s="666" t="s">
        <v>366</v>
      </c>
      <c r="G3" s="985" t="s">
        <v>133</v>
      </c>
      <c r="H3" s="986" t="s">
        <v>134</v>
      </c>
    </row>
    <row r="4" spans="1:8" ht="15.75">
      <c r="A4" s="702" t="s">
        <v>8</v>
      </c>
      <c r="B4" s="963"/>
      <c r="C4" s="963"/>
      <c r="D4" s="964"/>
      <c r="E4" s="965"/>
      <c r="F4" s="965"/>
      <c r="G4" s="966"/>
      <c r="H4" s="967"/>
    </row>
    <row r="5" spans="1:8" ht="15">
      <c r="A5" s="464" t="s">
        <v>313</v>
      </c>
      <c r="B5" s="150">
        <v>13632.32374702318</v>
      </c>
      <c r="C5" s="150">
        <v>13491.89693174336</v>
      </c>
      <c r="D5" s="932">
        <v>1.0408233622762653</v>
      </c>
      <c r="E5" s="987">
        <v>100</v>
      </c>
      <c r="F5" s="988">
        <v>100</v>
      </c>
      <c r="G5" s="687" t="s">
        <v>100</v>
      </c>
      <c r="H5" s="690">
        <v>11.584510681016287</v>
      </c>
    </row>
    <row r="6" spans="1:8">
      <c r="A6" s="675" t="s">
        <v>135</v>
      </c>
      <c r="B6" s="99">
        <v>10971.083000000001</v>
      </c>
      <c r="C6" s="99">
        <v>11020.468999999999</v>
      </c>
      <c r="D6" s="933">
        <v>-0.44812974838002451</v>
      </c>
      <c r="E6" s="989">
        <v>8.0268310753598637</v>
      </c>
      <c r="F6" s="990">
        <v>10.694302965882752</v>
      </c>
      <c r="G6" s="685">
        <v>-24.942924275034358</v>
      </c>
      <c r="H6" s="686">
        <v>-16.247929320817221</v>
      </c>
    </row>
    <row r="7" spans="1:8">
      <c r="A7" s="675" t="s">
        <v>136</v>
      </c>
      <c r="B7" s="99">
        <v>15866.714</v>
      </c>
      <c r="C7" s="99">
        <v>16512.095000000001</v>
      </c>
      <c r="D7" s="933">
        <v>-3.9085349254591928</v>
      </c>
      <c r="E7" s="989">
        <v>7.9950783234546989</v>
      </c>
      <c r="F7" s="990">
        <v>9.2704135110796173</v>
      </c>
      <c r="G7" s="685">
        <v>-13.757047472593214</v>
      </c>
      <c r="H7" s="686">
        <v>-3.7662234254319644</v>
      </c>
    </row>
    <row r="8" spans="1:8" ht="13.5" thickBot="1">
      <c r="A8" s="676" t="s">
        <v>137</v>
      </c>
      <c r="B8" s="102">
        <v>13673.968000000001</v>
      </c>
      <c r="C8" s="102">
        <v>13472.302</v>
      </c>
      <c r="D8" s="934">
        <v>1.4968934039631911</v>
      </c>
      <c r="E8" s="991">
        <v>83.978090601185428</v>
      </c>
      <c r="F8" s="992">
        <v>80.03528352303762</v>
      </c>
      <c r="G8" s="688">
        <v>4.9263361165115356</v>
      </c>
      <c r="H8" s="691">
        <v>17.081538731127861</v>
      </c>
    </row>
    <row r="9" spans="1:8" ht="15">
      <c r="A9" s="648" t="s">
        <v>314</v>
      </c>
      <c r="B9" s="151">
        <v>10944.053751316669</v>
      </c>
      <c r="C9" s="151">
        <v>10924.655026753793</v>
      </c>
      <c r="D9" s="935">
        <v>0.17756830321295899</v>
      </c>
      <c r="E9" s="993">
        <v>100</v>
      </c>
      <c r="F9" s="994">
        <v>100</v>
      </c>
      <c r="G9" s="689" t="s">
        <v>100</v>
      </c>
      <c r="H9" s="692">
        <v>12.226812816188888</v>
      </c>
    </row>
    <row r="10" spans="1:8">
      <c r="A10" s="675" t="s">
        <v>135</v>
      </c>
      <c r="B10" s="99">
        <v>9482.5380000000005</v>
      </c>
      <c r="C10" s="99">
        <v>9482.0079999999998</v>
      </c>
      <c r="D10" s="933">
        <v>5.5895333562327176E-3</v>
      </c>
      <c r="E10" s="989">
        <v>3.4702969925094465</v>
      </c>
      <c r="F10" s="990">
        <v>6.2976391231028659</v>
      </c>
      <c r="G10" s="685">
        <v>-44.895270677249911</v>
      </c>
      <c r="H10" s="686">
        <v>-38.157718570089706</v>
      </c>
    </row>
    <row r="11" spans="1:8">
      <c r="A11" s="675" t="s">
        <v>136</v>
      </c>
      <c r="B11" s="99">
        <v>14219.739</v>
      </c>
      <c r="C11" s="99">
        <v>14309.941000000001</v>
      </c>
      <c r="D11" s="933">
        <v>-0.63034501679637345</v>
      </c>
      <c r="E11" s="989">
        <v>4.7663052869625311</v>
      </c>
      <c r="F11" s="990">
        <v>6.2403035413153463</v>
      </c>
      <c r="G11" s="685">
        <v>-23.620617884913372</v>
      </c>
      <c r="H11" s="686">
        <v>-14.28185380354007</v>
      </c>
    </row>
    <row r="12" spans="1:8" ht="13.5" thickBot="1">
      <c r="A12" s="677" t="s">
        <v>137</v>
      </c>
      <c r="B12" s="99">
        <v>10829.182000000001</v>
      </c>
      <c r="C12" s="99">
        <v>10786.995999999999</v>
      </c>
      <c r="D12" s="933">
        <v>0.39108200281154748</v>
      </c>
      <c r="E12" s="989">
        <v>91.763397720528019</v>
      </c>
      <c r="F12" s="990">
        <v>87.46205733558179</v>
      </c>
      <c r="G12" s="685">
        <v>4.9179501557372296</v>
      </c>
      <c r="H12" s="686">
        <v>17.746071531861578</v>
      </c>
    </row>
    <row r="13" spans="1:8" ht="15.75">
      <c r="A13" s="702" t="s">
        <v>138</v>
      </c>
      <c r="B13" s="706"/>
      <c r="C13" s="706"/>
      <c r="D13" s="936"/>
      <c r="E13" s="995"/>
      <c r="F13" s="995"/>
      <c r="G13" s="707"/>
      <c r="H13" s="708"/>
    </row>
    <row r="14" spans="1:8" ht="15">
      <c r="A14" s="464" t="s">
        <v>313</v>
      </c>
      <c r="B14" s="150">
        <v>13570.827018859613</v>
      </c>
      <c r="C14" s="150">
        <v>10706.443069837638</v>
      </c>
      <c r="D14" s="932">
        <v>26.753833465864702</v>
      </c>
      <c r="E14" s="987">
        <v>100</v>
      </c>
      <c r="F14" s="988">
        <v>100</v>
      </c>
      <c r="G14" s="687" t="s">
        <v>100</v>
      </c>
      <c r="H14" s="690">
        <v>27.6425812741385</v>
      </c>
    </row>
    <row r="15" spans="1:8">
      <c r="A15" s="675" t="s">
        <v>135</v>
      </c>
      <c r="B15" s="99">
        <v>11025.418</v>
      </c>
      <c r="C15" s="99">
        <v>10249.379999999999</v>
      </c>
      <c r="D15" s="933">
        <v>7.5715604260940719</v>
      </c>
      <c r="E15" s="989">
        <v>3.2519608707147269</v>
      </c>
      <c r="F15" s="990">
        <v>2.112940117739698</v>
      </c>
      <c r="G15" s="685">
        <v>53.906911199806643</v>
      </c>
      <c r="H15" s="686">
        <v>96.450754214729386</v>
      </c>
    </row>
    <row r="16" spans="1:8">
      <c r="A16" s="675" t="s">
        <v>136</v>
      </c>
      <c r="B16" s="99">
        <v>13671.279</v>
      </c>
      <c r="C16" s="99" t="s">
        <v>100</v>
      </c>
      <c r="D16" s="933" t="s">
        <v>100</v>
      </c>
      <c r="E16" s="989">
        <v>1.653887958638113</v>
      </c>
      <c r="F16" s="990">
        <v>0</v>
      </c>
      <c r="G16" s="685" t="s">
        <v>100</v>
      </c>
      <c r="H16" s="686" t="s">
        <v>100</v>
      </c>
    </row>
    <row r="17" spans="1:12" ht="13.5" thickBot="1">
      <c r="A17" s="676" t="s">
        <v>137</v>
      </c>
      <c r="B17" s="102">
        <v>13656.126</v>
      </c>
      <c r="C17" s="102">
        <v>10716.308999999999</v>
      </c>
      <c r="D17" s="934">
        <v>27.433111531218458</v>
      </c>
      <c r="E17" s="991">
        <v>95.094151170647166</v>
      </c>
      <c r="F17" s="992">
        <v>97.887059882260303</v>
      </c>
      <c r="G17" s="688">
        <v>-2.8531950136948439</v>
      </c>
      <c r="H17" s="691">
        <v>24.000689509873389</v>
      </c>
    </row>
    <row r="18" spans="1:12" ht="15">
      <c r="A18" s="648" t="s">
        <v>314</v>
      </c>
      <c r="B18" s="151">
        <v>10782.03687236909</v>
      </c>
      <c r="C18" s="151">
        <v>10706.443069837638</v>
      </c>
      <c r="D18" s="935">
        <v>0.70605897811585805</v>
      </c>
      <c r="E18" s="993">
        <v>100</v>
      </c>
      <c r="F18" s="994">
        <v>100</v>
      </c>
      <c r="G18" s="689" t="s">
        <v>100</v>
      </c>
      <c r="H18" s="692">
        <v>2.973489819640784</v>
      </c>
    </row>
    <row r="19" spans="1:12">
      <c r="A19" s="675" t="s">
        <v>135</v>
      </c>
      <c r="B19" s="99" t="s">
        <v>257</v>
      </c>
      <c r="C19" s="99" t="s">
        <v>257</v>
      </c>
      <c r="D19" s="933" t="s">
        <v>100</v>
      </c>
      <c r="E19" s="989">
        <v>0.20027674604908602</v>
      </c>
      <c r="F19" s="990">
        <v>2.112940117739698</v>
      </c>
      <c r="G19" s="685" t="s">
        <v>100</v>
      </c>
      <c r="H19" s="686" t="s">
        <v>100</v>
      </c>
    </row>
    <row r="20" spans="1:12">
      <c r="A20" s="675" t="s">
        <v>136</v>
      </c>
      <c r="B20" s="99" t="s">
        <v>100</v>
      </c>
      <c r="C20" s="99" t="s">
        <v>100</v>
      </c>
      <c r="D20" s="933" t="s">
        <v>100</v>
      </c>
      <c r="E20" s="989">
        <v>0</v>
      </c>
      <c r="F20" s="990">
        <v>0</v>
      </c>
      <c r="G20" s="685" t="s">
        <v>100</v>
      </c>
      <c r="H20" s="686" t="s">
        <v>100</v>
      </c>
    </row>
    <row r="21" spans="1:12" ht="13.5" thickBot="1">
      <c r="A21" s="677" t="s">
        <v>137</v>
      </c>
      <c r="B21" s="99">
        <v>10783.826999999999</v>
      </c>
      <c r="C21" s="99">
        <v>10716.308999999999</v>
      </c>
      <c r="D21" s="933">
        <v>0.63004902154277209</v>
      </c>
      <c r="E21" s="989">
        <v>99.799723253950916</v>
      </c>
      <c r="F21" s="990">
        <v>97.887059882260303</v>
      </c>
      <c r="G21" s="685">
        <v>1.9539491470999197</v>
      </c>
      <c r="H21" s="686">
        <v>4.9855394457106685</v>
      </c>
    </row>
    <row r="22" spans="1:12" ht="15.75">
      <c r="A22" s="702" t="s">
        <v>139</v>
      </c>
      <c r="B22" s="706"/>
      <c r="C22" s="706"/>
      <c r="D22" s="936"/>
      <c r="E22" s="995"/>
      <c r="F22" s="995"/>
      <c r="G22" s="707"/>
      <c r="H22" s="708"/>
    </row>
    <row r="23" spans="1:12" ht="15">
      <c r="A23" s="464" t="s">
        <v>313</v>
      </c>
      <c r="B23" s="150">
        <v>13665.861120772259</v>
      </c>
      <c r="C23" s="1089">
        <v>10999.587299230949</v>
      </c>
      <c r="D23" s="932">
        <v>24.239762356608839</v>
      </c>
      <c r="E23" s="987">
        <v>100</v>
      </c>
      <c r="F23" s="988">
        <v>100</v>
      </c>
      <c r="G23" s="687" t="s">
        <v>100</v>
      </c>
      <c r="H23" s="690">
        <v>47.867629923094839</v>
      </c>
    </row>
    <row r="24" spans="1:12">
      <c r="A24" s="675" t="s">
        <v>135</v>
      </c>
      <c r="B24" s="99">
        <v>10915.138999999999</v>
      </c>
      <c r="C24" s="99">
        <v>8951.2000000000007</v>
      </c>
      <c r="D24" s="933">
        <v>21.940510769505746</v>
      </c>
      <c r="E24" s="989">
        <v>14.277383766745469</v>
      </c>
      <c r="F24" s="990">
        <v>1.433232346772314</v>
      </c>
      <c r="G24" s="685">
        <v>896.16672753015951</v>
      </c>
      <c r="H24" s="686">
        <v>1373.0081300813006</v>
      </c>
    </row>
    <row r="25" spans="1:12">
      <c r="A25" s="675" t="s">
        <v>136</v>
      </c>
      <c r="B25" s="99">
        <v>16109.972</v>
      </c>
      <c r="C25" s="99">
        <v>14202.03</v>
      </c>
      <c r="D25" s="933">
        <v>13.434290731677084</v>
      </c>
      <c r="E25" s="989">
        <v>15.97478329393223</v>
      </c>
      <c r="F25" s="990">
        <v>5.4975530179445347</v>
      </c>
      <c r="G25" s="685">
        <v>190.5798860290937</v>
      </c>
      <c r="H25" s="686">
        <v>329.67359050445106</v>
      </c>
    </row>
    <row r="26" spans="1:12" ht="13.5" thickBot="1">
      <c r="A26" s="676" t="s">
        <v>137</v>
      </c>
      <c r="B26" s="102">
        <v>13669.144</v>
      </c>
      <c r="C26" s="102">
        <v>10841.965</v>
      </c>
      <c r="D26" s="934">
        <v>26.076260161326847</v>
      </c>
      <c r="E26" s="991">
        <v>69.747832939322308</v>
      </c>
      <c r="F26" s="992">
        <v>93.069214635283146</v>
      </c>
      <c r="G26" s="688">
        <v>-25.058105182634204</v>
      </c>
      <c r="H26" s="691">
        <v>10.814803685897436</v>
      </c>
    </row>
    <row r="27" spans="1:12" ht="15">
      <c r="A27" s="648" t="s">
        <v>314</v>
      </c>
      <c r="B27" s="151">
        <v>10968.103921274096</v>
      </c>
      <c r="C27" s="151">
        <v>10999.587299230949</v>
      </c>
      <c r="D27" s="935">
        <v>-0.28622326547700355</v>
      </c>
      <c r="E27" s="993">
        <v>100</v>
      </c>
      <c r="F27" s="994">
        <v>100</v>
      </c>
      <c r="G27" s="689" t="s">
        <v>100</v>
      </c>
      <c r="H27" s="692">
        <v>21.013749708692604</v>
      </c>
      <c r="L27" s="796"/>
    </row>
    <row r="28" spans="1:12">
      <c r="A28" s="675" t="s">
        <v>135</v>
      </c>
      <c r="B28" s="99" t="s">
        <v>257</v>
      </c>
      <c r="C28" s="99" t="s">
        <v>257</v>
      </c>
      <c r="D28" s="933" t="s">
        <v>100</v>
      </c>
      <c r="E28" s="989">
        <v>0.80690199703429832</v>
      </c>
      <c r="F28" s="990">
        <v>1.433232346772314</v>
      </c>
      <c r="G28" s="685" t="s">
        <v>100</v>
      </c>
      <c r="H28" s="686" t="s">
        <v>100</v>
      </c>
    </row>
    <row r="29" spans="1:12">
      <c r="A29" s="675" t="s">
        <v>136</v>
      </c>
      <c r="B29" s="99" t="s">
        <v>257</v>
      </c>
      <c r="C29" s="99" t="s">
        <v>257</v>
      </c>
      <c r="D29" s="933" t="s">
        <v>100</v>
      </c>
      <c r="E29" s="989">
        <v>2.7500144433531686</v>
      </c>
      <c r="F29" s="990">
        <v>5.4975530179445347</v>
      </c>
      <c r="G29" s="685" t="s">
        <v>100</v>
      </c>
      <c r="H29" s="686" t="s">
        <v>100</v>
      </c>
    </row>
    <row r="30" spans="1:12" ht="13.5" thickBot="1">
      <c r="A30" s="677" t="s">
        <v>137</v>
      </c>
      <c r="B30" s="99">
        <v>10900.407999999999</v>
      </c>
      <c r="C30" s="99">
        <v>10841.965</v>
      </c>
      <c r="D30" s="933">
        <v>0.53904435219998681</v>
      </c>
      <c r="E30" s="989">
        <v>96.443083559612546</v>
      </c>
      <c r="F30" s="990">
        <v>93.069214635283146</v>
      </c>
      <c r="G30" s="685">
        <v>3.625118077498362</v>
      </c>
      <c r="H30" s="686">
        <v>25.400641025641026</v>
      </c>
    </row>
    <row r="31" spans="1:12" ht="15.75">
      <c r="A31" s="702" t="s">
        <v>140</v>
      </c>
      <c r="B31" s="706"/>
      <c r="C31" s="706"/>
      <c r="D31" s="936"/>
      <c r="E31" s="995"/>
      <c r="F31" s="995"/>
      <c r="G31" s="707"/>
      <c r="H31" s="708"/>
    </row>
    <row r="32" spans="1:12" ht="15">
      <c r="A32" s="464" t="s">
        <v>313</v>
      </c>
      <c r="B32" s="150">
        <v>13737.1763093298</v>
      </c>
      <c r="C32" s="150">
        <v>13883.060181163764</v>
      </c>
      <c r="D32" s="932">
        <v>-1.0508048652839299</v>
      </c>
      <c r="E32" s="987">
        <v>100</v>
      </c>
      <c r="F32" s="988">
        <v>100</v>
      </c>
      <c r="G32" s="687" t="s">
        <v>100</v>
      </c>
      <c r="H32" s="690">
        <v>7.0840377379069537</v>
      </c>
    </row>
    <row r="33" spans="1:8">
      <c r="A33" s="675" t="s">
        <v>135</v>
      </c>
      <c r="B33" s="99" t="s">
        <v>257</v>
      </c>
      <c r="C33" s="99" t="s">
        <v>257</v>
      </c>
      <c r="D33" s="933" t="s">
        <v>100</v>
      </c>
      <c r="E33" s="989">
        <v>4.3848034222855974</v>
      </c>
      <c r="F33" s="990">
        <v>8.2728908763701803</v>
      </c>
      <c r="G33" s="685" t="s">
        <v>100</v>
      </c>
      <c r="H33" s="686" t="s">
        <v>100</v>
      </c>
    </row>
    <row r="34" spans="1:8">
      <c r="A34" s="675" t="s">
        <v>136</v>
      </c>
      <c r="B34" s="99" t="s">
        <v>257</v>
      </c>
      <c r="C34" s="99" t="s">
        <v>257</v>
      </c>
      <c r="D34" s="933" t="s">
        <v>100</v>
      </c>
      <c r="E34" s="989">
        <v>4.1963740069260549</v>
      </c>
      <c r="F34" s="990">
        <v>3.9755685226591044</v>
      </c>
      <c r="G34" s="685" t="s">
        <v>100</v>
      </c>
      <c r="H34" s="686" t="s">
        <v>100</v>
      </c>
    </row>
    <row r="35" spans="1:8" ht="13.5" thickBot="1">
      <c r="A35" s="676" t="s">
        <v>137</v>
      </c>
      <c r="B35" s="102">
        <v>13750.21</v>
      </c>
      <c r="C35" s="102">
        <v>14003.212</v>
      </c>
      <c r="D35" s="934">
        <v>-1.8067426244778726</v>
      </c>
      <c r="E35" s="991">
        <v>91.41882257078835</v>
      </c>
      <c r="F35" s="992">
        <v>87.751540600970714</v>
      </c>
      <c r="G35" s="688">
        <v>4.1791653396647828</v>
      </c>
      <c r="H35" s="691">
        <v>11.559256727363119</v>
      </c>
    </row>
    <row r="36" spans="1:8" ht="15">
      <c r="A36" s="648" t="s">
        <v>314</v>
      </c>
      <c r="B36" s="151">
        <v>11235.473544990475</v>
      </c>
      <c r="C36" s="151">
        <v>11301.515268387617</v>
      </c>
      <c r="D36" s="935">
        <v>-0.58436167034939734</v>
      </c>
      <c r="E36" s="993">
        <v>100</v>
      </c>
      <c r="F36" s="994">
        <v>100</v>
      </c>
      <c r="G36" s="689" t="s">
        <v>100</v>
      </c>
      <c r="H36" s="692">
        <v>17.439155332856128</v>
      </c>
    </row>
    <row r="37" spans="1:8">
      <c r="A37" s="675" t="s">
        <v>135</v>
      </c>
      <c r="B37" s="99" t="s">
        <v>257</v>
      </c>
      <c r="C37" s="99" t="s">
        <v>257</v>
      </c>
      <c r="D37" s="933" t="s">
        <v>100</v>
      </c>
      <c r="E37" s="989">
        <v>15.580952380952381</v>
      </c>
      <c r="F37" s="990">
        <v>25.621868289191131</v>
      </c>
      <c r="G37" s="685" t="s">
        <v>100</v>
      </c>
      <c r="H37" s="686" t="s">
        <v>100</v>
      </c>
    </row>
    <row r="38" spans="1:8">
      <c r="A38" s="675" t="s">
        <v>136</v>
      </c>
      <c r="B38" s="99" t="s">
        <v>257</v>
      </c>
      <c r="C38" s="99" t="s">
        <v>257</v>
      </c>
      <c r="D38" s="933" t="s">
        <v>100</v>
      </c>
      <c r="E38" s="989">
        <v>18.727619047619047</v>
      </c>
      <c r="F38" s="990">
        <v>22.557265569076595</v>
      </c>
      <c r="G38" s="685" t="s">
        <v>100</v>
      </c>
      <c r="H38" s="686" t="s">
        <v>100</v>
      </c>
    </row>
    <row r="39" spans="1:8" ht="13.5" thickBot="1">
      <c r="A39" s="676" t="s">
        <v>137</v>
      </c>
      <c r="B39" s="102">
        <v>10766.499</v>
      </c>
      <c r="C39" s="102">
        <v>10916.093000000001</v>
      </c>
      <c r="D39" s="934">
        <v>-1.3703987314875474</v>
      </c>
      <c r="E39" s="991">
        <v>65.691428571428574</v>
      </c>
      <c r="F39" s="992">
        <v>51.820866141732289</v>
      </c>
      <c r="G39" s="688">
        <v>26.76636548636548</v>
      </c>
      <c r="H39" s="691">
        <v>48.873348873348874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56"/>
      <c r="B41" s="1156"/>
      <c r="C41" s="1156"/>
      <c r="D41" s="1156"/>
    </row>
    <row r="42" spans="1:8" ht="5.25" customHeight="1">
      <c r="A42" s="1157"/>
      <c r="B42" s="1157"/>
      <c r="C42" s="1157"/>
      <c r="D42" s="1157"/>
    </row>
    <row r="43" spans="1:8" ht="15">
      <c r="A43" s="135" t="s">
        <v>61</v>
      </c>
      <c r="B43" s="136"/>
    </row>
    <row r="44" spans="1:8" ht="15">
      <c r="A44" s="133" t="s">
        <v>96</v>
      </c>
      <c r="B44" s="1158" t="s">
        <v>62</v>
      </c>
      <c r="C44" s="1159"/>
      <c r="D44" s="1159"/>
      <c r="E44" s="1159"/>
      <c r="F44" s="1159"/>
      <c r="G44" s="1159"/>
      <c r="H44" s="1160"/>
    </row>
    <row r="45" spans="1:8" ht="15">
      <c r="A45" s="133" t="s">
        <v>63</v>
      </c>
      <c r="B45" s="1158" t="s">
        <v>64</v>
      </c>
      <c r="C45" s="1159"/>
      <c r="D45" s="1159"/>
      <c r="E45" s="1159"/>
      <c r="F45" s="1159"/>
      <c r="G45" s="1159"/>
      <c r="H45" s="1160"/>
    </row>
    <row r="46" spans="1:8" ht="15">
      <c r="A46" s="133" t="s">
        <v>65</v>
      </c>
      <c r="B46" s="1158" t="s">
        <v>66</v>
      </c>
      <c r="C46" s="1159"/>
      <c r="D46" s="1159"/>
      <c r="E46" s="1159"/>
      <c r="F46" s="1159"/>
      <c r="G46" s="1159"/>
      <c r="H46" s="1160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H37" sqref="H37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49" t="s">
        <v>383</v>
      </c>
      <c r="B2" s="950"/>
      <c r="C2" s="950"/>
      <c r="D2" s="950"/>
      <c r="E2" s="950"/>
      <c r="F2" s="127"/>
      <c r="G2" s="127"/>
      <c r="H2" s="127"/>
    </row>
    <row r="3" spans="1:8" ht="30.75" customHeight="1">
      <c r="A3" s="1161" t="s">
        <v>141</v>
      </c>
      <c r="B3" s="1163" t="s">
        <v>142</v>
      </c>
      <c r="C3" s="1163"/>
      <c r="D3" s="1164" t="s">
        <v>320</v>
      </c>
      <c r="E3" s="1165"/>
    </row>
    <row r="4" spans="1:8" ht="16.5" thickBot="1">
      <c r="A4" s="1162"/>
      <c r="B4" s="1085" t="s">
        <v>143</v>
      </c>
      <c r="C4" s="1085" t="s">
        <v>144</v>
      </c>
      <c r="D4" s="1090" t="s">
        <v>143</v>
      </c>
      <c r="E4" s="1091" t="s">
        <v>144</v>
      </c>
      <c r="G4" s="137" t="s">
        <v>145</v>
      </c>
      <c r="H4" s="138"/>
    </row>
    <row r="5" spans="1:8" ht="17.25" customHeight="1" thickBot="1">
      <c r="A5" s="1039" t="s">
        <v>146</v>
      </c>
      <c r="B5" s="1040">
        <v>26203.277999999998</v>
      </c>
      <c r="C5" s="1040">
        <v>21643.506000000001</v>
      </c>
      <c r="D5" s="1041">
        <v>-2.2893682914148243</v>
      </c>
      <c r="E5" s="1042">
        <v>-0.70132778990262035</v>
      </c>
      <c r="G5" s="139" t="s">
        <v>59</v>
      </c>
      <c r="H5" s="140" t="s">
        <v>60</v>
      </c>
    </row>
    <row r="6" spans="1:8" ht="18" customHeight="1">
      <c r="A6" s="1008" t="s">
        <v>147</v>
      </c>
      <c r="B6" s="1009" t="s">
        <v>257</v>
      </c>
      <c r="C6" s="1009" t="s">
        <v>257</v>
      </c>
      <c r="D6" s="1092" t="s">
        <v>100</v>
      </c>
      <c r="E6" s="1093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26455.615000000002</v>
      </c>
      <c r="C7" s="650">
        <v>21905.255000000001</v>
      </c>
      <c r="D7" s="1094">
        <v>-2.9009176723525472</v>
      </c>
      <c r="E7" s="1095">
        <v>-0.8658490015965381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>
        <v>28022.343000000001</v>
      </c>
      <c r="C8" s="650">
        <v>23399.776999999998</v>
      </c>
      <c r="D8" s="1097">
        <v>5.5741783082417884</v>
      </c>
      <c r="E8" s="1096">
        <v>1.6057641412472401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 t="s">
        <v>257</v>
      </c>
      <c r="D9" s="1092" t="s">
        <v>100</v>
      </c>
      <c r="E9" s="1096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 t="s">
        <v>257</v>
      </c>
      <c r="C10" s="650">
        <v>20560.815999999999</v>
      </c>
      <c r="D10" s="1097" t="s">
        <v>100</v>
      </c>
      <c r="E10" s="1098">
        <v>-2.3658113836471055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0" t="s">
        <v>100</v>
      </c>
      <c r="C11" s="650" t="s">
        <v>257</v>
      </c>
      <c r="D11" s="1092" t="s">
        <v>100</v>
      </c>
      <c r="E11" s="1093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23172.958999999999</v>
      </c>
      <c r="D12" s="1092" t="s">
        <v>100</v>
      </c>
      <c r="E12" s="1098">
        <v>-1.2681650089548211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999" t="s">
        <v>257</v>
      </c>
      <c r="C13" s="654">
        <v>19893.321</v>
      </c>
      <c r="D13" s="1099" t="s">
        <v>100</v>
      </c>
      <c r="E13" s="1100">
        <v>1.0144545376024046</v>
      </c>
      <c r="G13" s="145" t="s">
        <v>169</v>
      </c>
      <c r="H13" s="146" t="s">
        <v>170</v>
      </c>
    </row>
    <row r="14" spans="1:8">
      <c r="A14" s="684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P21" sqref="P21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72" t="s">
        <v>316</v>
      </c>
      <c r="B1" s="1172"/>
      <c r="C1" s="1172"/>
      <c r="D1" s="1172"/>
      <c r="E1" s="1172"/>
      <c r="F1" s="1172"/>
      <c r="G1" s="667"/>
      <c r="H1" s="667"/>
    </row>
    <row r="2" spans="1:8" ht="13.5" customHeight="1" thickBot="1"/>
    <row r="3" spans="1:8" ht="27" customHeight="1">
      <c r="A3" s="1166" t="s">
        <v>73</v>
      </c>
      <c r="B3" s="1168" t="s">
        <v>118</v>
      </c>
      <c r="C3" s="1173" t="s">
        <v>82</v>
      </c>
      <c r="D3" s="1174"/>
      <c r="E3" s="1175"/>
      <c r="F3" s="1170" t="s">
        <v>119</v>
      </c>
      <c r="G3" s="1171"/>
      <c r="H3" s="127"/>
    </row>
    <row r="4" spans="1:8" ht="32.25" customHeight="1" thickBot="1">
      <c r="A4" s="1167"/>
      <c r="B4" s="1169"/>
      <c r="C4" s="1020">
        <v>43436</v>
      </c>
      <c r="D4" s="1021">
        <v>43429</v>
      </c>
      <c r="E4" s="1022">
        <v>43072</v>
      </c>
      <c r="F4" s="1023" t="s">
        <v>325</v>
      </c>
      <c r="G4" s="1024" t="s">
        <v>120</v>
      </c>
      <c r="H4" s="127"/>
    </row>
    <row r="5" spans="1:8" ht="29.25" customHeight="1">
      <c r="A5" s="1001" t="s">
        <v>124</v>
      </c>
      <c r="B5" s="1002" t="s">
        <v>333</v>
      </c>
      <c r="C5" s="1025">
        <v>673.3</v>
      </c>
      <c r="D5" s="951">
        <v>678.7</v>
      </c>
      <c r="E5" s="1026">
        <v>612</v>
      </c>
      <c r="F5" s="1027">
        <v>-0.79563872108443945</v>
      </c>
      <c r="G5" s="1028">
        <v>10.016339869281039</v>
      </c>
    </row>
    <row r="6" spans="1:8" ht="28.5" customHeight="1" thickBot="1">
      <c r="A6" s="1003" t="s">
        <v>125</v>
      </c>
      <c r="B6" s="1000" t="s">
        <v>333</v>
      </c>
      <c r="C6" s="1029">
        <v>985.5</v>
      </c>
      <c r="D6" s="1030">
        <v>918.5</v>
      </c>
      <c r="E6" s="1031">
        <v>779</v>
      </c>
      <c r="F6" s="1032">
        <v>7.2945019052803488</v>
      </c>
      <c r="G6" s="1033">
        <v>26.508344030808729</v>
      </c>
    </row>
    <row r="7" spans="1:8" ht="32.25" customHeight="1" thickBot="1">
      <c r="A7" s="1004" t="s">
        <v>121</v>
      </c>
      <c r="B7" s="1005" t="s">
        <v>122</v>
      </c>
      <c r="C7" s="1029">
        <v>10.199999999999999</v>
      </c>
      <c r="D7" s="1108" t="s">
        <v>100</v>
      </c>
      <c r="E7" s="1109">
        <v>9.9499999999999993</v>
      </c>
      <c r="F7" s="1110" t="s">
        <v>100</v>
      </c>
      <c r="G7" s="1111">
        <v>2.512562814070352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V34" sqref="V34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79" t="s">
        <v>89</v>
      </c>
      <c r="C1" s="1179"/>
      <c r="D1" s="1179"/>
      <c r="E1" s="1179"/>
      <c r="F1" s="8"/>
      <c r="G1" s="7"/>
    </row>
    <row r="2" spans="2:17" ht="20.25" thickBot="1">
      <c r="B2" s="959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0"/>
      <c r="C3" s="741" t="s">
        <v>321</v>
      </c>
      <c r="D3" s="693"/>
      <c r="E3" s="742" t="s">
        <v>69</v>
      </c>
      <c r="F3" s="1177"/>
    </row>
    <row r="4" spans="2:17" ht="34.5" customHeight="1" thickBot="1">
      <c r="B4" s="743" t="s">
        <v>43</v>
      </c>
      <c r="C4" s="658">
        <v>43434</v>
      </c>
      <c r="D4" s="658">
        <v>43427</v>
      </c>
      <c r="E4" s="744" t="s">
        <v>317</v>
      </c>
      <c r="F4" s="1178"/>
      <c r="G4" s="679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5"/>
      <c r="D5" s="745"/>
      <c r="E5" s="746"/>
      <c r="F5" s="10"/>
      <c r="G5" s="1176" t="s">
        <v>362</v>
      </c>
      <c r="H5" s="1176"/>
      <c r="I5" s="1176"/>
      <c r="J5" s="1176"/>
      <c r="K5" s="1176"/>
      <c r="L5" s="1176"/>
      <c r="M5" s="1176"/>
      <c r="N5" s="1176"/>
      <c r="O5" s="1176"/>
      <c r="P5" s="1176"/>
      <c r="Q5" s="1176"/>
    </row>
    <row r="6" spans="2:17" ht="21" customHeight="1">
      <c r="B6" s="1036" t="s">
        <v>44</v>
      </c>
      <c r="C6" s="1010">
        <v>12</v>
      </c>
      <c r="D6" s="1010">
        <v>12</v>
      </c>
      <c r="E6" s="1011">
        <v>0</v>
      </c>
      <c r="F6" s="10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</row>
    <row r="7" spans="2:17" ht="15.75">
      <c r="B7" s="660" t="s">
        <v>45</v>
      </c>
      <c r="C7" s="661">
        <v>18</v>
      </c>
      <c r="D7" s="661">
        <v>18</v>
      </c>
      <c r="E7" s="1012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1" t="s">
        <v>46</v>
      </c>
      <c r="C8" s="668">
        <v>13.9</v>
      </c>
      <c r="D8" s="668">
        <v>13.71</v>
      </c>
      <c r="E8" s="1013">
        <v>1.3858497447118856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2" t="s">
        <v>259</v>
      </c>
      <c r="C9" s="669">
        <v>132</v>
      </c>
      <c r="D9" s="669">
        <v>132</v>
      </c>
      <c r="E9" s="1014">
        <v>0</v>
      </c>
      <c r="F9" s="10"/>
      <c r="G9" s="19"/>
      <c r="H9" s="19"/>
      <c r="I9" s="20"/>
      <c r="J9" s="13"/>
      <c r="K9" s="12"/>
      <c r="L9" s="14"/>
    </row>
    <row r="10" spans="2:17" ht="15.75">
      <c r="B10" s="682" t="s">
        <v>260</v>
      </c>
      <c r="C10" s="669">
        <v>113</v>
      </c>
      <c r="D10" s="669">
        <v>107</v>
      </c>
      <c r="E10" s="1014">
        <v>5.6074766355140184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037" t="s">
        <v>361</v>
      </c>
      <c r="C11" s="1015">
        <v>2.2000000000000002</v>
      </c>
      <c r="D11" s="1015">
        <v>2.5</v>
      </c>
      <c r="E11" s="1016">
        <v>-11.999999999999993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17"/>
      <c r="D12" s="1017"/>
      <c r="E12" s="1018"/>
      <c r="F12" s="10"/>
      <c r="G12" s="23"/>
      <c r="H12" s="23"/>
      <c r="I12" s="24"/>
      <c r="J12" s="13"/>
      <c r="K12" s="12"/>
      <c r="L12" s="14"/>
    </row>
    <row r="13" spans="2:17" ht="15.75">
      <c r="B13" s="1036" t="s">
        <v>44</v>
      </c>
      <c r="C13" s="1010">
        <v>7.1</v>
      </c>
      <c r="D13" s="1038">
        <v>7.05</v>
      </c>
      <c r="E13" s="1011">
        <v>0.70921985815602584</v>
      </c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>
        <v>7.1</v>
      </c>
      <c r="D14" s="661">
        <v>7.1</v>
      </c>
      <c r="E14" s="1012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81" t="s">
        <v>46</v>
      </c>
      <c r="C15" s="668">
        <v>7.1</v>
      </c>
      <c r="D15" s="668">
        <v>7.07</v>
      </c>
      <c r="E15" s="1013">
        <v>0.42432814710041528</v>
      </c>
      <c r="F15" s="16"/>
      <c r="G15" s="25"/>
      <c r="H15" s="25"/>
      <c r="I15" s="26"/>
      <c r="J15" s="21"/>
      <c r="K15" s="11"/>
      <c r="L15" s="22"/>
    </row>
    <row r="16" spans="2:17" ht="15.75">
      <c r="B16" s="682" t="s">
        <v>259</v>
      </c>
      <c r="C16" s="669">
        <v>150</v>
      </c>
      <c r="D16" s="669">
        <v>145</v>
      </c>
      <c r="E16" s="1014">
        <v>3.4482758620689653</v>
      </c>
      <c r="F16" s="16"/>
      <c r="G16" s="19"/>
      <c r="H16" s="19"/>
      <c r="I16" s="20"/>
      <c r="J16" s="21"/>
      <c r="K16" s="11"/>
      <c r="L16" s="22"/>
    </row>
    <row r="17" spans="2:15" ht="15.75">
      <c r="B17" s="682" t="s">
        <v>260</v>
      </c>
      <c r="C17" s="669">
        <v>131</v>
      </c>
      <c r="D17" s="669">
        <v>131</v>
      </c>
      <c r="E17" s="1014">
        <v>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1037" t="s">
        <v>361</v>
      </c>
      <c r="C18" s="1015">
        <v>2</v>
      </c>
      <c r="D18" s="1015">
        <v>2</v>
      </c>
      <c r="E18" s="1016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17"/>
      <c r="D19" s="1017"/>
      <c r="E19" s="101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36" t="s">
        <v>44</v>
      </c>
      <c r="C20" s="1010">
        <v>5</v>
      </c>
      <c r="D20" s="1010">
        <v>5</v>
      </c>
      <c r="E20" s="1011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>
        <v>5</v>
      </c>
      <c r="D21" s="661">
        <v>5</v>
      </c>
      <c r="E21" s="1012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81" t="s">
        <v>46</v>
      </c>
      <c r="C22" s="668">
        <v>5</v>
      </c>
      <c r="D22" s="668">
        <v>5</v>
      </c>
      <c r="E22" s="1013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2" t="s">
        <v>259</v>
      </c>
      <c r="C23" s="669">
        <v>100</v>
      </c>
      <c r="D23" s="669">
        <v>95</v>
      </c>
      <c r="E23" s="1014">
        <v>5.2631578947368416</v>
      </c>
      <c r="F23" s="16"/>
      <c r="G23" s="19"/>
      <c r="H23" s="19"/>
      <c r="I23" s="20"/>
      <c r="J23" s="21"/>
      <c r="K23" s="11"/>
      <c r="L23" s="22"/>
    </row>
    <row r="24" spans="2:15" ht="15.75">
      <c r="B24" s="682" t="s">
        <v>260</v>
      </c>
      <c r="C24" s="669">
        <v>83</v>
      </c>
      <c r="D24" s="669">
        <v>78</v>
      </c>
      <c r="E24" s="1014">
        <v>6.4102564102564097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83" t="s">
        <v>361</v>
      </c>
      <c r="C25" s="678">
        <v>2</v>
      </c>
      <c r="D25" s="678">
        <v>2</v>
      </c>
      <c r="E25" s="1019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Pachnicki Adam</cp:lastModifiedBy>
  <cp:lastPrinted>2017-01-05T10:25:59Z</cp:lastPrinted>
  <dcterms:created xsi:type="dcterms:W3CDTF">2005-01-11T09:21:45Z</dcterms:created>
  <dcterms:modified xsi:type="dcterms:W3CDTF">2018-12-06T11:47:22Z</dcterms:modified>
</cp:coreProperties>
</file>