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8"/>
  <workbookPr defaultThemeVersion="166925"/>
  <mc:AlternateContent xmlns:mc="http://schemas.openxmlformats.org/markup-compatibility/2006">
    <mc:Choice Requires="x15">
      <x15ac:absPath xmlns:x15ac="http://schemas.microsoft.com/office/spreadsheetml/2010/11/ac" url="C:\Users\Pracownik\Desktop\Nowe załączniki\"/>
    </mc:Choice>
  </mc:AlternateContent>
  <xr:revisionPtr revIDLastSave="0" documentId="13_ncr:1_{3B495DB9-6765-4B38-B466-BBBBA084DCA8}" xr6:coauthVersionLast="36" xr6:coauthVersionMax="36" xr10:uidLastSave="{00000000-0000-0000-0000-000000000000}"/>
  <bookViews>
    <workbookView xWindow="0" yWindow="0" windowWidth="28800" windowHeight="11025" xr2:uid="{CB58AB81-6782-4429-B440-5C0412AA374A}"/>
  </bookViews>
  <sheets>
    <sheet name="Arkusz1" sheetId="1" r:id="rId1"/>
    <sheet name="Arkusz2" sheetId="2" state="hidden" r:id="rId2"/>
  </sheets>
  <definedNames>
    <definedName name="_ftn1" localSheetId="0">Arkusz1!$C$29</definedName>
    <definedName name="_ftnref1" localSheetId="0">Arkusz1!$C$26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4" i="1" l="1"/>
  <c r="E60" i="1" l="1"/>
  <c r="J32" i="1"/>
  <c r="E25" i="1"/>
  <c r="K63" i="1"/>
  <c r="I63" i="1"/>
  <c r="H63" i="1"/>
  <c r="K62" i="1"/>
  <c r="J62" i="1"/>
  <c r="I62" i="1"/>
  <c r="H62" i="1"/>
  <c r="G62" i="1"/>
  <c r="F62" i="1"/>
  <c r="E62" i="1"/>
  <c r="D62" i="1"/>
  <c r="K61" i="1"/>
  <c r="J61" i="1"/>
  <c r="I61" i="1"/>
  <c r="H61" i="1"/>
  <c r="G61" i="1"/>
  <c r="F60" i="1"/>
  <c r="D60" i="1"/>
  <c r="D48" i="1"/>
  <c r="K26" i="1"/>
  <c r="I32" i="1"/>
  <c r="G32" i="1"/>
  <c r="F31" i="1"/>
  <c r="D31" i="1"/>
  <c r="J30" i="1"/>
  <c r="I30" i="1"/>
  <c r="G30" i="1"/>
  <c r="F29" i="1"/>
  <c r="D29" i="1"/>
  <c r="J28" i="1"/>
  <c r="I28" i="1"/>
  <c r="G28" i="1"/>
  <c r="F27" i="1"/>
  <c r="D27" i="1"/>
  <c r="H26" i="1"/>
  <c r="C47" i="2" l="1"/>
  <c r="C51" i="2" s="1"/>
  <c r="D47" i="2"/>
  <c r="D51" i="2" s="1"/>
  <c r="E47" i="2"/>
  <c r="E51" i="2" s="1"/>
  <c r="F47" i="2"/>
  <c r="F51" i="2" s="1"/>
  <c r="G47" i="2"/>
  <c r="G51" i="2" s="1"/>
  <c r="H47" i="2"/>
  <c r="H51" i="2" s="1"/>
  <c r="I47" i="2"/>
  <c r="I51" i="2" s="1"/>
  <c r="J47" i="2"/>
  <c r="J51" i="2" s="1"/>
  <c r="G48" i="2"/>
  <c r="G52" i="2" s="1"/>
  <c r="H48" i="2"/>
  <c r="H52" i="2" s="1"/>
  <c r="J48" i="2"/>
  <c r="J52" i="2" s="1"/>
  <c r="D46" i="2"/>
  <c r="D49" i="2" s="1"/>
  <c r="E46" i="2"/>
  <c r="E49" i="2" s="1"/>
  <c r="F46" i="2"/>
  <c r="F50" i="2" s="1"/>
  <c r="G46" i="2"/>
  <c r="G50" i="2" s="1"/>
  <c r="H46" i="2"/>
  <c r="H50" i="2" s="1"/>
  <c r="I46" i="2"/>
  <c r="I50" i="2" s="1"/>
  <c r="J46" i="2"/>
  <c r="J50" i="2" s="1"/>
  <c r="C46" i="2"/>
  <c r="C49" i="2" s="1"/>
  <c r="D43" i="2"/>
  <c r="D44" i="2" s="1"/>
  <c r="E43" i="2"/>
  <c r="E44" i="2" s="1"/>
  <c r="F43" i="2"/>
  <c r="F44" i="2" s="1"/>
  <c r="G43" i="2"/>
  <c r="G44" i="2" s="1"/>
  <c r="H43" i="2"/>
  <c r="H44" i="2" s="1"/>
  <c r="I43" i="2"/>
  <c r="I44" i="2" s="1"/>
  <c r="J43" i="2"/>
  <c r="J44" i="2" s="1"/>
  <c r="C43" i="2"/>
  <c r="C44" i="2" s="1"/>
  <c r="C31" i="2"/>
  <c r="C36" i="2" s="1"/>
  <c r="E31" i="2"/>
  <c r="E36" i="2" s="1"/>
  <c r="F31" i="2"/>
  <c r="F37" i="2" s="1"/>
  <c r="H31" i="2"/>
  <c r="H37" i="2" s="1"/>
  <c r="I31" i="2"/>
  <c r="I37" i="2" s="1"/>
  <c r="C32" i="2"/>
  <c r="C38" i="2" s="1"/>
  <c r="E32" i="2"/>
  <c r="E38" i="2" s="1"/>
  <c r="F32" i="2"/>
  <c r="F39" i="2" s="1"/>
  <c r="H32" i="2"/>
  <c r="H39" i="2" s="1"/>
  <c r="I32" i="2"/>
  <c r="I39" i="2" s="1"/>
  <c r="C33" i="2"/>
  <c r="C40" i="2" s="1"/>
  <c r="E33" i="2"/>
  <c r="E40" i="2" s="1"/>
  <c r="F33" i="2"/>
  <c r="F41" i="2" s="1"/>
  <c r="H33" i="2"/>
  <c r="H41" i="2" s="1"/>
  <c r="I33" i="2"/>
  <c r="I41" i="2" s="1"/>
  <c r="D30" i="2"/>
  <c r="D34" i="2" s="1"/>
  <c r="G30" i="2"/>
  <c r="G35" i="2" s="1"/>
  <c r="J30" i="2"/>
  <c r="J35" i="2" s="1"/>
  <c r="C19" i="2" l="1"/>
  <c r="C20" i="2"/>
  <c r="C21" i="2"/>
  <c r="C22" i="2"/>
  <c r="C23" i="2"/>
  <c r="C24" i="2"/>
  <c r="C25" i="2"/>
  <c r="C26" i="2"/>
  <c r="C18" i="2"/>
  <c r="E48" i="1" l="1"/>
  <c r="F48" i="1"/>
  <c r="G48" i="1"/>
  <c r="H48" i="1"/>
  <c r="I48" i="1"/>
  <c r="J48" i="1"/>
  <c r="K48" i="1"/>
  <c r="K64" i="1"/>
  <c r="I64" i="1"/>
  <c r="H64" i="1"/>
  <c r="J64" i="1"/>
  <c r="G64" i="1"/>
  <c r="F64" i="1"/>
  <c r="E64" i="1"/>
  <c r="D64" i="1"/>
  <c r="L63" i="1"/>
  <c r="L62" i="1"/>
  <c r="L61" i="1"/>
  <c r="L60" i="1"/>
  <c r="K33" i="1"/>
  <c r="J33" i="1"/>
  <c r="I33" i="1"/>
  <c r="H33" i="1"/>
  <c r="G33" i="1"/>
  <c r="F33" i="1"/>
  <c r="E33" i="1"/>
  <c r="D33" i="1"/>
  <c r="L32" i="1"/>
  <c r="L31" i="1"/>
  <c r="L30" i="1"/>
  <c r="L29" i="1"/>
  <c r="L28" i="1"/>
  <c r="L27" i="1"/>
  <c r="L26" i="1"/>
  <c r="L25" i="1"/>
  <c r="L64" i="1" l="1"/>
  <c r="L33" i="1"/>
  <c r="S26" i="2"/>
  <c r="R26" i="2"/>
  <c r="Q26" i="2"/>
  <c r="P26" i="2"/>
  <c r="O26" i="2"/>
  <c r="N26" i="2"/>
  <c r="M26" i="2"/>
  <c r="L26" i="2"/>
  <c r="K26" i="2"/>
  <c r="J26" i="2"/>
  <c r="I26" i="2"/>
  <c r="H26" i="2"/>
  <c r="G26" i="2"/>
  <c r="F26" i="2"/>
  <c r="E26" i="2"/>
  <c r="D26" i="2"/>
  <c r="S25" i="2"/>
  <c r="R25" i="2"/>
  <c r="Q25" i="2"/>
  <c r="P25" i="2"/>
  <c r="O25" i="2"/>
  <c r="N25" i="2"/>
  <c r="M25" i="2"/>
  <c r="L25" i="2"/>
  <c r="K25" i="2"/>
  <c r="J25" i="2"/>
  <c r="I25" i="2"/>
  <c r="H25" i="2"/>
  <c r="G25" i="2"/>
  <c r="F25" i="2"/>
  <c r="E25" i="2"/>
  <c r="D25" i="2"/>
  <c r="S24" i="2"/>
  <c r="R24" i="2"/>
  <c r="Q24" i="2"/>
  <c r="P24" i="2"/>
  <c r="O24" i="2"/>
  <c r="N24" i="2"/>
  <c r="M24" i="2"/>
  <c r="L24" i="2"/>
  <c r="K24" i="2"/>
  <c r="J24" i="2"/>
  <c r="I24" i="2"/>
  <c r="H24" i="2"/>
  <c r="G24" i="2"/>
  <c r="F24" i="2"/>
  <c r="E24" i="2"/>
  <c r="D24" i="2"/>
  <c r="S23" i="2"/>
  <c r="R23" i="2"/>
  <c r="Q23" i="2"/>
  <c r="P23" i="2"/>
  <c r="O23" i="2"/>
  <c r="N23" i="2"/>
  <c r="M23" i="2"/>
  <c r="L23" i="2"/>
  <c r="K23" i="2"/>
  <c r="J23" i="2"/>
  <c r="I23" i="2"/>
  <c r="H23" i="2"/>
  <c r="G23" i="2"/>
  <c r="F23" i="2"/>
  <c r="E23" i="2"/>
  <c r="D23" i="2"/>
  <c r="S22" i="2"/>
  <c r="R22" i="2"/>
  <c r="Q22" i="2"/>
  <c r="P22" i="2"/>
  <c r="O22" i="2"/>
  <c r="N22" i="2"/>
  <c r="M22" i="2"/>
  <c r="L22" i="2"/>
  <c r="K22" i="2"/>
  <c r="J22" i="2"/>
  <c r="I22" i="2"/>
  <c r="H22" i="2"/>
  <c r="G22" i="2"/>
  <c r="F22" i="2"/>
  <c r="E22" i="2"/>
  <c r="D22" i="2"/>
  <c r="S21" i="2"/>
  <c r="R21" i="2"/>
  <c r="Q21" i="2"/>
  <c r="P21" i="2"/>
  <c r="O21" i="2"/>
  <c r="N21" i="2"/>
  <c r="M21" i="2"/>
  <c r="L21" i="2"/>
  <c r="K21" i="2"/>
  <c r="J21" i="2"/>
  <c r="I21" i="2"/>
  <c r="H21" i="2"/>
  <c r="G21" i="2"/>
  <c r="F21" i="2"/>
  <c r="E21" i="2"/>
  <c r="D21" i="2"/>
  <c r="S20" i="2"/>
  <c r="R20" i="2"/>
  <c r="Q20" i="2"/>
  <c r="P20" i="2"/>
  <c r="O20" i="2"/>
  <c r="N20" i="2"/>
  <c r="M20" i="2"/>
  <c r="L20" i="2"/>
  <c r="K20" i="2"/>
  <c r="J20" i="2"/>
  <c r="I20" i="2"/>
  <c r="H20" i="2"/>
  <c r="G20" i="2"/>
  <c r="F20" i="2"/>
  <c r="E20" i="2"/>
  <c r="D20" i="2"/>
  <c r="S19" i="2"/>
  <c r="R19" i="2"/>
  <c r="Q19" i="2"/>
  <c r="P19" i="2"/>
  <c r="O19" i="2"/>
  <c r="N19" i="2"/>
  <c r="M19" i="2"/>
  <c r="L19" i="2"/>
  <c r="K19" i="2"/>
  <c r="J19" i="2"/>
  <c r="I19" i="2"/>
  <c r="H19" i="2"/>
  <c r="G19" i="2"/>
  <c r="F19" i="2"/>
  <c r="E19" i="2"/>
  <c r="D19" i="2"/>
  <c r="S18" i="2"/>
  <c r="R18" i="2"/>
  <c r="Q18" i="2"/>
  <c r="P18" i="2"/>
  <c r="O18" i="2"/>
  <c r="N18" i="2"/>
  <c r="M18" i="2"/>
  <c r="L18" i="2"/>
  <c r="K18" i="2"/>
  <c r="J18" i="2"/>
  <c r="I18" i="2"/>
  <c r="H18" i="2"/>
  <c r="G18" i="2"/>
  <c r="F18" i="2"/>
  <c r="E18" i="2"/>
  <c r="D18" i="2"/>
  <c r="L48" i="1" l="1"/>
  <c r="I50" i="1" s="1"/>
  <c r="I35" i="1" l="1"/>
</calcChain>
</file>

<file path=xl/sharedStrings.xml><?xml version="1.0" encoding="utf-8"?>
<sst xmlns="http://schemas.openxmlformats.org/spreadsheetml/2006/main" count="158" uniqueCount="96">
  <si>
    <t>Załącznik nr 1</t>
  </si>
  <si>
    <t>Nazwa szkoły składającej (zespołu szkół składającego) informację</t>
  </si>
  <si>
    <t>Nazwa jednostki samorządu terytorialnego</t>
  </si>
  <si>
    <t>Adres</t>
  </si>
  <si>
    <t>Kod TERYT</t>
  </si>
  <si>
    <t>REGON</t>
  </si>
  <si>
    <t>(należy wybrać właściwy wiersz z listy rozwijanej)</t>
  </si>
  <si>
    <t>I. Dotacja celowa na wyposażenie szkoły w podręczniki lub materiały edukacyjne</t>
  </si>
  <si>
    <t>Poz.</t>
  </si>
  <si>
    <t>Szkoła podstawowa</t>
  </si>
  <si>
    <t>Razem</t>
  </si>
  <si>
    <t>klasa I</t>
  </si>
  <si>
    <t>klasa II</t>
  </si>
  <si>
    <t>klasa III</t>
  </si>
  <si>
    <t>klasa IV</t>
  </si>
  <si>
    <t>klasa V</t>
  </si>
  <si>
    <t>klasa VI</t>
  </si>
  <si>
    <t>klasa VII</t>
  </si>
  <si>
    <t>klasa VIII</t>
  </si>
  <si>
    <t>7</t>
  </si>
  <si>
    <t>9</t>
  </si>
  <si>
    <t>11</t>
  </si>
  <si>
    <t>13</t>
  </si>
  <si>
    <t xml:space="preserve">Łączna kwota dotacji celowej na wyposażenie szkoły w podręczniki lub materiały edukacyjne (poz. 13, kol. 11) wynosi </t>
  </si>
  <si>
    <t>II. Dotacja celowa na wyposażenie szkoły w materiały ćwiczeniowe</t>
  </si>
  <si>
    <t xml:space="preserve">Łączna kwota dotacji celowej na wyposażenie szkoły w materiały ćwiczeniowe (poz. 2, kol. 11) wynosi </t>
  </si>
  <si>
    <t>IV. Kwota dotacji celowej na wyposażenie szkoły (zespołu szkół) w podręczniki, materiały edukacyjne lub materiały ćwiczeniowe uwzględniająca kwoty refundacji</t>
  </si>
  <si>
    <t>, z tego:</t>
  </si>
  <si>
    <t>- wydatki bieżące</t>
  </si>
  <si>
    <t>- wydatki majątkowe</t>
  </si>
  <si>
    <t>data sporządzenia</t>
  </si>
  <si>
    <t>….......................................................................</t>
  </si>
  <si>
    <t>informacja składana po raz pierwszy</t>
  </si>
  <si>
    <t>aktualizacja informacji</t>
  </si>
  <si>
    <t>Szkoła artystyczna realizująca kształcenie ogólne w zakresie szkoły podstawowej</t>
  </si>
  <si>
    <t>klasa  VIII</t>
  </si>
  <si>
    <t>j. obcy zaawansowany</t>
  </si>
  <si>
    <t>podr</t>
  </si>
  <si>
    <t>ćw</t>
  </si>
  <si>
    <t>lekki</t>
  </si>
  <si>
    <t>umiarkowany</t>
  </si>
  <si>
    <t>niesłyszący</t>
  </si>
  <si>
    <t>słabosłyszący</t>
  </si>
  <si>
    <t>autyzm</t>
  </si>
  <si>
    <t>słabowidzący 1</t>
  </si>
  <si>
    <t>słabowidzący 2</t>
  </si>
  <si>
    <t>niewidomi 1</t>
  </si>
  <si>
    <t>niewidomi 2</t>
  </si>
  <si>
    <t>ref</t>
  </si>
  <si>
    <t>WSKAŹNIKI</t>
  </si>
  <si>
    <t>KWOTY</t>
  </si>
  <si>
    <t>Ilekroć w wyszczególnieniu jest mowa o szkole podstawowej – należy przez to rozumieć także szkołę artystyczną realizującą kształcenie ogólne w zakresie szkoły podstawowej prowadzoną przez jednostkę samorządu terytorialnego.</t>
  </si>
  <si>
    <t>Informacje niezbędne dla ustalenia wysokości dotacji celowej na wyposażenie szkoły w podręczniki, materiały edukacyjne lub materiały ćwiczeniowe w 2024 r.</t>
  </si>
  <si>
    <t>Prognozowana liczba uczniów danych klas w roku szkolnym 2024/2025 powiększona o liczbę uczniów równą liczbie oddziałów danej klasy</t>
  </si>
  <si>
    <r>
      <t>Wyszczególnienie</t>
    </r>
    <r>
      <rPr>
        <vertAlign val="superscript"/>
        <sz val="11"/>
        <color theme="1"/>
        <rFont val="Times New Roman"/>
        <family val="1"/>
        <charset val="238"/>
      </rPr>
      <t>[1]</t>
    </r>
  </si>
  <si>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1 (kwota nie może być wyższa od iloczynu liczby uczniów wskazanej w poz. 1, kol. 4 oraz kwoty 98,01 zł na ucznia)</t>
  </si>
  <si>
    <t>Środki niezbędne na wyposażenie szkoły podstawowej w podręczniki lub materiały edukacyjne dla liczby uczniów wskazanej w poz. 1 (kwota nie może być wyższa od iloczynu liczby uczniów wskazanej odpowiednio w:
- poz. 1, kol. 7 oraz kwoty 235,62 zł na ucznia,
- poz. 1, kol. 10 oraz kwoty 326,70 zł na ucznia)</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</si>
  <si>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2 (kwota nie może być wyższa od iloczynu liczby uczniów wskazanej odpowiednio w poz. 2, kol. 3 i 5 oraz kwoty 98,01 zł na ucznia)</t>
  </si>
  <si>
    <t>Środki niezbędne na wyposażenie szkoły podstawowej w podręczniki lub materiały edukacyjne dla liczby uczniów wskazanej w poz. 2 (kwota nie może być wyższa od iloczynu liczby uczniów wskazanej odpowiednio w:
- poz. 2, kol. 6 oraz kwoty 183,15 zł na ucznia,
- poz. 2, kol. 8 oraz kwoty 235,62 zł na ucznia,
- poz. 2, kol. 9 oraz kwoty 326,70 zł na ucznia)</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</si>
  <si>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3 (kwota nie może być wyższa od iloczynu liczby uczniów wskazanej odpowiednio w poz. 3, kol. 3 i 5 oraz kwoty 98,01 zł na ucznia)</t>
  </si>
  <si>
    <t>Środki niezbędne na wyposażenie szkoły podstawowej w podręczniki lub materiały edukacyjne dla liczby uczniów wskazanej w poz. 3 (kwota nie może być wyższa od iloczynu liczby uczniów wskazanej odpowiednio w:
- poz. 3, kol. 6 oraz kwoty 183,15 zł na ucznia,
- poz. 3, kol. 8 oraz kwoty 235,62 zł na ucznia,
- poz. 3, kol. 9 oraz kwoty 326,70 zł na ucznia)</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</si>
  <si>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4 (kwota nie może być wyższa od iloczynu liczby uczniów wskazanej odpowiednio w poz. 4, kol. 3 i 5 oraz kwoty 98,01 zł na ucznia)</t>
  </si>
  <si>
    <t>Środki niezbędne na wyposażenie szkoły podstawowej w podręczniki lub materiały edukacyjne dla liczby uczniów wskazanej w poz. 4 (kwota nie może być wyższa od iloczynu liczby uczniów wskazanej odpowiednio w:
- poz. 4, kol. 6 oraz kwoty 183,15 zł na ucznia,
- poz. 4, kol. 8 oraz kwoty 235,62 zł na ucznia,
- poz. 4, kol. 9 oraz kwoty 326,70 zł na ucznia)</t>
  </si>
  <si>
    <t>Środki niezbędne na wyposażenie szkoły podstawowej w podręczniki lub materiały edukacyjne (suma kwot wskazanych w poz. 5-12)</t>
  </si>
  <si>
    <t>[1]</t>
  </si>
  <si>
    <t>[3]</t>
  </si>
  <si>
    <t>[4]</t>
  </si>
  <si>
    <t>[5]</t>
  </si>
  <si>
    <t>Należy wypełnić poz. 2 w przypadku, gdy w roku szkolnym 2024/2025 liczba uczniów:
1) klas III i VI ulegnie zwiększeniu w stosunku do liczby uczniów tych klas w roku szkolnym 2022/2023 i 2023/2024 lub
2) klas I, IV i VII ulegnie zwiększeniu w stosunku do liczby uczniów tych klas w roku szkolnym 2023/2024.</t>
  </si>
  <si>
    <t>Należy wypełnić poz. 3 w przypadku, gdy w roku szkolnym:
1) 2022/2023 nie funkcjonowały klasy III i VI szkoły podstawowej oraz klasy szkoły artystycznej realizującej kształcenie ogólne w zakresie klas III i VI szkoły podstawowej lub nie uczęszczali do tych klas uczniowie lub
2) 2023/2024 nie funkcjonowały klasy I, III, IV, VI i VII szkoły podstawowej oraz klasy szkoły artystycznej realizującej kształcenie ogólne w zakresie klas I, III, IV, VI i VII szkoły podstawowej lub nie uczęszczali do tych klas uczniowie.</t>
  </si>
  <si>
    <t>Należy wypełnić poz. 4 w przypadku, gdy liczba uczniów danych klas w roku szkolnym 2024/2025 nie ulegnie zwiększeniu w stosunku do liczby uczniów danych klas w roku szkolnym 2022/2023 lub 2023/2024, a istnieje konieczność zakupu podręczników lub materiałów edukacyjnych z powodu niedokonania takiego zakupu ze środków ostatniej dotacji celowej na wszystkich uczniów tej klasy udzielonej odpowiednio w 2022 r. lub 2023 r.</t>
  </si>
  <si>
    <t>Prognozowana liczba uczniów danych klas w roku szkolnym 2024/2025</t>
  </si>
  <si>
    <t>Środki niezbędne na wyposażenie szkoły podstawowej w materiały ćwiczeniowe dla liczby uczniów wskazanej w poz. 1 (kwota nie może być wyższa od iloczynu liczby uczniów wskazanej odpowiednio w:
- poz. 1, kol. 3-5 oraz kwoty 54,45 zł na ucznia,
- poz. 1, kol. 6-10 oraz kwoty 27,23 zł na ucznia)</t>
  </si>
  <si>
    <t>III. Dotacja celowa na refundację kosztów poniesionych w roku szkolnym 2023/2024 na zapewnienie podręczników, materiałów edukacyjnych lub materiałów ćwiczeniowych</t>
  </si>
  <si>
    <t>Środki niezbędne na wyposażenie szkoły podstawowej w podręczniki do zajęć z zakresu edukacji: polonistycznej, matematycznej, przyrodniczej i społecznej, podręczniki do zajęć z zakresu danego języka obcego nowożytnego lub materiały edukacyjne dla liczby uczniów wskazanej w poz. 1 (kwota nie może być wyższa od iloczynu liczby uczniów wskazanej odpowiednio w poz. 1, kol. 3–5 oraz kwoty 98,01 zł na ucznia)</t>
  </si>
  <si>
    <t>Środki niezbędne na wyposażenie szkoły podstawowej w podręczniki lub materiały edukacyjne dla liczby uczniów wskazanej w poz. 1 (kwota nie może być wyższa od iloczynu liczby uczniów wskazanej odpowiednio w:
- poz. 1, kol. 6 oraz kwoty 183,15 zł na ucznia,
- poz. 1, kol. 7 i 8 oraz kwoty 235,62 zł na ucznia,
- poz. 1, kol. 9 i 10 oraz kwoty 326,70 zł na ucznia)</t>
  </si>
  <si>
    <t>Środki niezbędne na wyposażenie szkoły podstawowej w materiały ćwiczeniowe dla liczby uczniów wskazanej w poz. 2 (kwota nie może być wyższa od iloczynu liczby uczniów wskazanej odpowiednio w:
- poz. 2, kol. 3–5 oraz kwoty 54,45 zł na ucznia,
- poz. 2, kol. 6–10 oraz kwoty 27,23 zł na ucznia)</t>
  </si>
  <si>
    <t>Środki niezbędne na wyposażenie szkoły podstawowej w podręczniki do danego języka obcego nowożytnego lub materiały edukacyjne do danego języka obcego nowożytnego ze względu na zdiagnozowany stopień zaawansowania znajomości danego języka obcego nowożytnego dla liczby uczniów wskazanej w poz. 3 (kwota nie może być wyższa od iloczynu liczby uczniów wskazanej odpowiednio w poz. 3, kol. 7, 8 i 10 oraz kwoty 24,75 zł na ucznia)</t>
  </si>
  <si>
    <t>Środki podlegające refundacji (suma kwot wskazanych w poz. 4-7)</t>
  </si>
  <si>
    <t>[6]</t>
  </si>
  <si>
    <t>[7]</t>
  </si>
  <si>
    <t>[8]</t>
  </si>
  <si>
    <t>Należy wypełnić poz. 1 w przypadku, gdy w roku szkolnym 2023//2024 szkoła podstawowa oraz szkoła artystyczna realizująca kształcenie ogólne w zakresie szkoły podstawowej zapewniły uczniom podręczniki lub materiały edukacyjne podlegające refundacji z dotacji celowej w 2024 r.</t>
  </si>
  <si>
    <t>Należy wypełnić poz. 2 w przypadku, gdy w roku szkolnym 2023/2024 szkoła podstawowa oraz szkoła artystyczna realizująca kształcenie ogólne w zakresie szkoły podstawowej zapewniły uczniom materiały ćwiczeniowe podlegające refundacji z dotacji celowej w 2024 r.</t>
  </si>
  <si>
    <t>W poz. 3, kol. 10 należy podać liczbę uczniów równą liczbie podręczników do danego języka obcego nowożytnego lub materiałów edukacyjnych do danego języka obcego nowożytnego zakupionych ze względu na zdiagnozowany stopień zaawansowania znajomości danego języka obcego nowożytnego, z tym że jeżeli dla danego ucznia zakupiono podręczniki lub materiały edukacyjne do dwóch języków obcych nowożytnych – należy podać podwójną liczbę tych uczniów.</t>
  </si>
  <si>
    <r>
      <t>Wyszczególnienie</t>
    </r>
    <r>
      <rPr>
        <vertAlign val="superscript"/>
        <sz val="11"/>
        <color rgb="FF000000"/>
        <rFont val="Times New Roman"/>
        <family val="1"/>
        <charset val="238"/>
      </rPr>
      <t>[1]</t>
    </r>
  </si>
  <si>
    <r>
      <t>Prognozowany wzrost liczby uczniów klas I, III, IV, VI i VII w roku szkolnym 2024/2025 w stosunku do odpowiednio:
- liczby uczniów klasy I szkoły podstawowej, którym w roku szkolnym 2023/2024 szkoła ta zapewniła podręczniki do zajęć z zakresu edukacji: polonistycznej, matematycznej, przyrodniczej i społecznej, podręczniki do zajęć z zakresu danego języka obcego nowożytnego lub materiały edukacyjne,
- liczby uczniów klasy III szkoły podstawowej, którym w roku szkolnym 2022/2023 i 2023/2024 szkoła ta zapewniła podręczniki do zajęć z zakresu edukacji: polonistycznej, matematycznej, przyrodniczej i społecznej, podręczniki do zajęć z zakresu danego języka obcego nowożytnego lub materiały edukacyjne,
- liczby uczniów klasy IV i VII szkoły podstawowej, którym w roku szkolnym 2023/2024 szkoła ta zapewniła podręczniki lub materiały edukacyjne,
- liczby uczniów klasy VI szkoły podstawowej, którym w roku szkolnym 2022/2023 i 2023/2024 szkoła ta zapewniła podręczniki lub materiały edukacyjne</t>
    </r>
    <r>
      <rPr>
        <vertAlign val="superscript"/>
        <sz val="10"/>
        <color rgb="FF000000"/>
        <rFont val="Times New Roman"/>
        <family val="1"/>
        <charset val="238"/>
      </rPr>
      <t>[3]</t>
    </r>
  </si>
  <si>
    <r>
      <t>Prognozowana liczba uczniów danych klas w roku szkolnym 2024/2025 powiększona o liczbę uczniów równą liczbie oddziałów danej klasy</t>
    </r>
    <r>
      <rPr>
        <vertAlign val="superscript"/>
        <sz val="10"/>
        <color rgb="FF000000"/>
        <rFont val="Times New Roman"/>
        <family val="1"/>
        <charset val="238"/>
      </rPr>
      <t>[4]</t>
    </r>
  </si>
  <si>
    <r>
      <t>Liczba uczniów danych klas w roku szkolnym 2024/2025, dla których istnieje konieczność zapewnienia przez szkołę podstawową:
- podręczników do zajęć z zakresu edukacji: polonistycznej, matematycznej, przyrodniczej i społecznej, podręczników do zajęć z zakresu danego języka obcego nowożytnego lub materiałów edukacyjnych, w przypadku uczniów klas I i III,
- podręczników lub materiałów edukacyjnych, w przypadku uczniów klas IV, VI i VII</t>
    </r>
    <r>
      <rPr>
        <vertAlign val="superscript"/>
        <sz val="10"/>
        <color rgb="FF000000"/>
        <rFont val="Times New Roman"/>
        <family val="1"/>
        <charset val="238"/>
      </rPr>
      <t>[5]</t>
    </r>
  </si>
  <si>
    <r>
      <t>Wzrost liczby uczniów danych klas w ciągu roku szkolnego 2023/2024 w stosunku do liczby uczniów tych klas, którym w 2023 r. szkoła podstawowa ze środków dotacji celowej zapewniła:
- podręczniki do zajęć z zakresu edukacji: polonistycznej, matematycznej, przyrodniczej i społecznej, podręczniki do zajęć z zakresu danego języka obcego nowożytnego lub materiały edukacyjne, w przypadku uczniów klas 
I-III,
- podręczniki lub materiały edukacyjne, w przypadku uczniów klas IV-VIII</t>
    </r>
    <r>
      <rPr>
        <vertAlign val="superscript"/>
        <sz val="10"/>
        <color rgb="FF000000"/>
        <rFont val="Times New Roman"/>
        <family val="1"/>
        <charset val="238"/>
      </rPr>
      <t>[6]</t>
    </r>
  </si>
  <si>
    <r>
      <t>Wzrost liczby uczniów danych klas w ciągu roku szkolnego 2023/2024 w stosunku do liczby uczniów tych klas, którym w 2023 r. szkoła podstawowa ze środków dotacji celowej zapewniła materiały ćwiczeniowe</t>
    </r>
    <r>
      <rPr>
        <vertAlign val="superscript"/>
        <sz val="10"/>
        <color rgb="FF000000"/>
        <rFont val="Times New Roman"/>
        <family val="1"/>
        <charset val="238"/>
      </rPr>
      <t>[7]</t>
    </r>
  </si>
  <si>
    <r>
      <t>Liczba uczniów danych klas w roku szkolnym 2023/2024, którym szkoła podstawowa ze środków dotacji celowej zapewniła podręczniki do danego języka obcego nowożytnego lub materiały edukacyjne do danego języka obcego nowożytnego ze względu na zdiagnozowany stopień zaawansowania znajomości danego języka obcego nowożytnego</t>
    </r>
    <r>
      <rPr>
        <vertAlign val="superscript"/>
        <sz val="10"/>
        <color rgb="FF000000"/>
        <rFont val="Times New Roman"/>
        <family val="1"/>
        <charset val="238"/>
      </rPr>
      <t>[8]</t>
    </r>
  </si>
  <si>
    <t xml:space="preserve">Suma kwot wskazanych w pkt I (poz. 13, kol. 11), pkt II (poz. 2, kol. 11) i pkt III (poz.8, kol. 11) wynosi </t>
  </si>
  <si>
    <t>*W przypadku informacji przekazywanej w postaci:
1) elektronicznej opatrzonej kwalifikowanym podpisem elektronicznym, podpisem osobistym lub podpisem zaufanym umieszcza się ten podpis;
2) papierowej i elektronicznej w:
    a) informacji w postaci papierowej umieszcza się pieczęć i podpis dyrektora szkoły,
    b) informacji w postaci elektronicznej nie umieszcza się pieczęci i podpisu dyrektora szkoły.</t>
  </si>
  <si>
    <t>Kwota bazowa</t>
  </si>
  <si>
    <t>pieczęć i podpis dyrektora szkoły*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</si>
</sst>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zł&quot;_-;\-* #,##0.00\ &quot;zł&quot;_-;_-* &quot;-&quot;??\ &quot;zł&quot;_-;_-@_-"/>
  </numFmts>
  <fonts count="19" x14ac:knownFonts="1">
    <font>
      <sz val="11"/>
      <color theme="1"/>
      <name val="Times New Roman"/>
      <family val="2"/>
      <charset val="238"/>
    </font>
    <font>
      <b/>
      <sz val="11"/>
      <color theme="1"/>
      <name val="Calibri"/>
      <family val="2"/>
      <charset val="238"/>
      <scheme val="minor"/>
    </font>
    <font>
      <b/>
      <sz val="14"/>
      <color theme="1"/>
      <name val="Calibri"/>
      <family val="2"/>
      <charset val="238"/>
      <scheme val="minor"/>
    </font>
    <font>
      <sz val="8"/>
      <color theme="1"/>
      <name val="Calibri"/>
      <family val="2"/>
      <charset val="238"/>
      <scheme val="minor"/>
    </font>
    <font>
      <b/>
      <sz val="12"/>
      <color theme="1"/>
      <name val="Calibri"/>
      <family val="2"/>
      <charset val="238"/>
      <scheme val="minor"/>
    </font>
    <font>
      <sz val="9"/>
      <color rgb="FF000000"/>
      <name val="Times New Roman"/>
      <family val="1"/>
      <charset val="238"/>
    </font>
    <font>
      <b/>
      <sz val="9"/>
      <color rgb="FF000000"/>
      <name val="Times New Roman"/>
      <family val="1"/>
      <charset val="238"/>
    </font>
    <font>
      <vertAlign val="superscript"/>
      <sz val="8"/>
      <color rgb="FF000000"/>
      <name val="Times New Roman"/>
      <family val="1"/>
      <charset val="238"/>
    </font>
    <font>
      <sz val="9"/>
      <color theme="1"/>
      <name val="Calibri"/>
      <family val="2"/>
      <charset val="238"/>
      <scheme val="minor"/>
    </font>
    <font>
      <sz val="11"/>
      <color theme="1"/>
      <name val="Calibri"/>
      <family val="2"/>
      <charset val="238"/>
      <scheme val="minor"/>
    </font>
    <font>
      <sz val="9"/>
      <color theme="1"/>
      <name val="Bahnschrift Light"/>
      <family val="2"/>
      <charset val="238"/>
    </font>
    <font>
      <b/>
      <sz val="11"/>
      <color theme="1"/>
      <name val="Times New Roman"/>
      <family val="1"/>
      <charset val="238"/>
    </font>
    <font>
      <sz val="11"/>
      <color theme="1"/>
      <name val="Times New Roman"/>
      <family val="2"/>
      <charset val="238"/>
    </font>
    <font>
      <sz val="11"/>
      <color theme="1"/>
      <name val="Times New Roman"/>
      <family val="1"/>
      <charset val="238"/>
    </font>
    <font>
      <vertAlign val="superscript"/>
      <sz val="11"/>
      <color theme="1"/>
      <name val="Times New Roman"/>
      <family val="1"/>
      <charset val="238"/>
    </font>
    <font>
      <sz val="9"/>
      <color rgb="FF000000"/>
      <name val="Calibri"/>
      <family val="2"/>
      <charset val="238"/>
      <scheme val="minor"/>
    </font>
    <font>
      <vertAlign val="superscript"/>
      <sz val="10"/>
      <color rgb="FF000000"/>
      <name val="Times New Roman"/>
      <family val="1"/>
      <charset val="238"/>
    </font>
    <font>
      <sz val="11"/>
      <color rgb="FF000000"/>
      <name val="Times New Roman"/>
      <family val="1"/>
      <charset val="238"/>
    </font>
    <font>
      <vertAlign val="superscript"/>
      <sz val="11"/>
      <color rgb="FF000000"/>
      <name val="Times New Roman"/>
      <family val="1"/>
      <charset val="238"/>
    </font>
  </fonts>
  <fills count="10">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FF"/>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0" tint="-0.249977111117893"/>
        <bgColor indexed="64"/>
      </patternFill>
    </fill>
  </fills>
  <borders count="17">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2">
    <xf numFmtId="0" fontId="0" fillId="0" borderId="0"/>
    <xf numFmtId="44" fontId="12" fillId="0" borderId="0" applyFont="0" applyFill="0" applyBorder="0" applyAlignment="0" applyProtection="0"/>
  </cellStyleXfs>
  <cellXfs count="111">
    <xf numFmtId="0" fontId="0" fillId="0" borderId="0" xfId="0"/>
    <xf numFmtId="0" fontId="0" fillId="2" borderId="0" xfId="0" applyFill="1"/>
    <xf numFmtId="0" fontId="1" fillId="2" borderId="0" xfId="0" applyFont="1" applyFill="1"/>
    <xf numFmtId="0" fontId="0" fillId="2" borderId="0" xfId="0" applyFill="1" applyAlignment="1">
      <alignment wrapText="1"/>
    </xf>
    <xf numFmtId="0" fontId="1" fillId="0" borderId="0" xfId="0" applyFont="1"/>
    <xf numFmtId="0" fontId="2" fillId="2" borderId="0" xfId="0" applyFont="1" applyFill="1"/>
    <xf numFmtId="0" fontId="4" fillId="0" borderId="0" xfId="0" applyFont="1"/>
    <xf numFmtId="0" fontId="7" fillId="2" borderId="0" xfId="0" applyFont="1" applyFill="1" applyAlignment="1">
      <alignment horizontal="justify" vertical="center"/>
    </xf>
    <xf numFmtId="0" fontId="0" fillId="5" borderId="0" xfId="0" applyFill="1"/>
    <xf numFmtId="0" fontId="6" fillId="5" borderId="0" xfId="0" applyFont="1" applyFill="1" applyAlignment="1">
      <alignment horizontal="right"/>
    </xf>
    <xf numFmtId="0" fontId="8" fillId="2" borderId="0" xfId="0" applyFont="1" applyFill="1"/>
    <xf numFmtId="0" fontId="8" fillId="0" borderId="0" xfId="0" applyFont="1"/>
    <xf numFmtId="0" fontId="1" fillId="5" borderId="0" xfId="0" applyFont="1" applyFill="1" applyAlignment="1">
      <alignment horizontal="right"/>
    </xf>
    <xf numFmtId="0" fontId="4" fillId="2" borderId="0" xfId="0" applyFont="1" applyFill="1"/>
    <xf numFmtId="0" fontId="0" fillId="2" borderId="0" xfId="0" applyFill="1" applyAlignment="1">
      <alignment horizontal="right"/>
    </xf>
    <xf numFmtId="14" fontId="0" fillId="3" borderId="0" xfId="0" applyNumberFormat="1" applyFill="1" applyAlignment="1">
      <alignment horizontal="center"/>
    </xf>
    <xf numFmtId="0" fontId="0" fillId="2" borderId="0" xfId="0" applyFill="1" applyAlignment="1">
      <alignment horizontal="center"/>
    </xf>
    <xf numFmtId="0" fontId="0" fillId="2" borderId="0" xfId="0" applyFill="1" applyAlignment="1">
      <alignment horizontal="center" vertical="center"/>
    </xf>
    <xf numFmtId="0" fontId="10" fillId="6" borderId="5" xfId="0" applyFont="1" applyFill="1" applyBorder="1" applyAlignment="1">
      <alignment horizontal="center" vertical="center"/>
    </xf>
    <xf numFmtId="0" fontId="10" fillId="7" borderId="5" xfId="0" applyFont="1" applyFill="1" applyBorder="1" applyAlignment="1">
      <alignment horizontal="center" vertical="center"/>
    </xf>
    <xf numFmtId="0" fontId="9" fillId="0" borderId="0" xfId="0" applyFont="1"/>
    <xf numFmtId="0" fontId="9" fillId="0" borderId="0" xfId="0" applyFont="1" applyFill="1"/>
    <xf numFmtId="0" fontId="8" fillId="0" borderId="0" xfId="0" applyFont="1" applyFill="1" applyBorder="1" applyAlignment="1">
      <alignment horizontal="center" vertical="center"/>
    </xf>
    <xf numFmtId="0" fontId="8" fillId="6" borderId="5" xfId="0" applyFont="1" applyFill="1" applyBorder="1" applyAlignment="1">
      <alignment horizontal="center" vertical="center"/>
    </xf>
    <xf numFmtId="0" fontId="8" fillId="7" borderId="5" xfId="0" applyFont="1" applyFill="1" applyBorder="1" applyAlignment="1">
      <alignment horizontal="center" vertical="center"/>
    </xf>
    <xf numFmtId="0" fontId="8" fillId="2" borderId="5" xfId="0" applyFont="1" applyFill="1" applyBorder="1" applyAlignment="1">
      <alignment horizontal="center" vertical="center"/>
    </xf>
    <xf numFmtId="0" fontId="8" fillId="6" borderId="6" xfId="0" applyFont="1" applyFill="1" applyBorder="1" applyAlignment="1">
      <alignment horizontal="center" vertical="center"/>
    </xf>
    <xf numFmtId="0" fontId="8" fillId="7" borderId="6" xfId="0" applyFont="1" applyFill="1" applyBorder="1" applyAlignment="1">
      <alignment horizontal="center" vertical="center"/>
    </xf>
    <xf numFmtId="0" fontId="8" fillId="2" borderId="5" xfId="0" applyFont="1" applyFill="1" applyBorder="1" applyAlignment="1">
      <alignment horizontal="center" vertical="center" wrapText="1"/>
    </xf>
    <xf numFmtId="0" fontId="8" fillId="6" borderId="7" xfId="0" applyFont="1" applyFill="1" applyBorder="1" applyAlignment="1">
      <alignment horizontal="center" vertical="center"/>
    </xf>
    <xf numFmtId="0" fontId="8" fillId="7" borderId="7" xfId="0" applyFont="1" applyFill="1" applyBorder="1" applyAlignment="1">
      <alignment horizontal="center" vertical="center"/>
    </xf>
    <xf numFmtId="4" fontId="8" fillId="6" borderId="5" xfId="0" applyNumberFormat="1" applyFont="1" applyFill="1" applyBorder="1" applyAlignment="1">
      <alignment horizontal="center" vertical="center"/>
    </xf>
    <xf numFmtId="4" fontId="8" fillId="7" borderId="5" xfId="0" applyNumberFormat="1" applyFont="1" applyFill="1" applyBorder="1" applyAlignment="1">
      <alignment horizontal="center" vertical="center"/>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3"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5" xfId="0" applyFont="1" applyFill="1" applyBorder="1" applyAlignment="1">
      <alignment horizontal="center" vertical="center"/>
    </xf>
    <xf numFmtId="4" fontId="8" fillId="6" borderId="9" xfId="0" applyNumberFormat="1" applyFont="1" applyFill="1" applyBorder="1" applyAlignment="1">
      <alignment horizontal="center" vertical="center"/>
    </xf>
    <xf numFmtId="4" fontId="8" fillId="7" borderId="9" xfId="0" applyNumberFormat="1" applyFont="1" applyFill="1" applyBorder="1" applyAlignment="1">
      <alignment horizontal="center" vertical="center"/>
    </xf>
    <xf numFmtId="4" fontId="8" fillId="0" borderId="10" xfId="0" applyNumberFormat="1" applyFont="1" applyBorder="1" applyAlignment="1">
      <alignment horizontal="center" vertical="center"/>
    </xf>
    <xf numFmtId="4" fontId="8" fillId="0" borderId="12" xfId="0" applyNumberFormat="1" applyFont="1" applyBorder="1" applyAlignment="1">
      <alignment horizontal="center" vertical="center"/>
    </xf>
    <xf numFmtId="4" fontId="8" fillId="6" borderId="14" xfId="0" applyNumberFormat="1" applyFont="1" applyFill="1" applyBorder="1" applyAlignment="1">
      <alignment horizontal="center" vertical="center"/>
    </xf>
    <xf numFmtId="4" fontId="8" fillId="7" borderId="14" xfId="0" applyNumberFormat="1" applyFont="1" applyFill="1" applyBorder="1" applyAlignment="1">
      <alignment horizontal="center" vertical="center"/>
    </xf>
    <xf numFmtId="4" fontId="8" fillId="0" borderId="15" xfId="0" applyNumberFormat="1" applyFont="1" applyBorder="1" applyAlignment="1">
      <alignment horizontal="center" vertical="center"/>
    </xf>
    <xf numFmtId="0" fontId="10" fillId="6" borderId="9" xfId="0" applyFont="1" applyFill="1" applyBorder="1" applyAlignment="1">
      <alignment horizontal="center" vertical="center"/>
    </xf>
    <xf numFmtId="0" fontId="10" fillId="6" borderId="14" xfId="0" applyFont="1" applyFill="1" applyBorder="1" applyAlignment="1">
      <alignment horizontal="center" vertical="center"/>
    </xf>
    <xf numFmtId="0" fontId="10" fillId="7" borderId="9" xfId="0" applyFont="1" applyFill="1" applyBorder="1" applyAlignment="1">
      <alignment horizontal="center" vertical="center"/>
    </xf>
    <xf numFmtId="0" fontId="10" fillId="7" borderId="14"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5" xfId="0" applyFont="1" applyBorder="1" applyAlignment="1">
      <alignment horizontal="justify" vertical="center"/>
    </xf>
    <xf numFmtId="0" fontId="5" fillId="0" borderId="5" xfId="0" applyFont="1" applyBorder="1" applyAlignment="1">
      <alignment horizontal="justify" vertical="center" wrapText="1"/>
    </xf>
    <xf numFmtId="44" fontId="6" fillId="0" borderId="5" xfId="0" applyNumberFormat="1" applyFont="1" applyBorder="1" applyAlignment="1">
      <alignment horizontal="center" vertical="center" wrapText="1"/>
    </xf>
    <xf numFmtId="44" fontId="6" fillId="4" borderId="5" xfId="0" applyNumberFormat="1" applyFont="1" applyFill="1" applyBorder="1" applyAlignment="1">
      <alignment horizontal="center" vertical="center" wrapText="1"/>
    </xf>
    <xf numFmtId="0" fontId="8" fillId="0" borderId="0" xfId="0" applyFont="1" applyFill="1"/>
    <xf numFmtId="0" fontId="1" fillId="2" borderId="0" xfId="0" applyFont="1" applyFill="1" applyAlignment="1">
      <alignment wrapText="1"/>
    </xf>
    <xf numFmtId="0" fontId="4" fillId="2" borderId="0" xfId="0" applyFont="1" applyFill="1" applyBorder="1"/>
    <xf numFmtId="0" fontId="5" fillId="0" borderId="5" xfId="0" applyFont="1" applyBorder="1" applyAlignment="1">
      <alignment horizontal="center" vertical="center" wrapText="1"/>
    </xf>
    <xf numFmtId="0" fontId="0" fillId="0" borderId="0" xfId="0" applyFill="1"/>
    <xf numFmtId="0" fontId="2" fillId="0" borderId="0" xfId="0" applyFont="1" applyFill="1"/>
    <xf numFmtId="0" fontId="0" fillId="2" borderId="0" xfId="0" applyFill="1" applyAlignment="1">
      <alignment vertical="top" wrapText="1"/>
    </xf>
    <xf numFmtId="0" fontId="0" fillId="0" borderId="0" xfId="0" applyFill="1" applyAlignment="1">
      <alignment vertical="top" wrapText="1"/>
    </xf>
    <xf numFmtId="0" fontId="0" fillId="0" borderId="0" xfId="0" applyAlignment="1">
      <alignment vertical="top" wrapText="1"/>
    </xf>
    <xf numFmtId="44" fontId="6" fillId="2" borderId="5" xfId="0" applyNumberFormat="1" applyFont="1" applyFill="1" applyBorder="1" applyAlignment="1">
      <alignment horizontal="center" vertical="center" wrapText="1"/>
    </xf>
    <xf numFmtId="44" fontId="6" fillId="2" borderId="5" xfId="0" applyNumberFormat="1" applyFont="1" applyFill="1" applyBorder="1" applyAlignment="1" applyProtection="1">
      <alignment horizontal="center" vertical="center" wrapText="1"/>
    </xf>
    <xf numFmtId="3" fontId="6" fillId="2" borderId="5" xfId="0" applyNumberFormat="1" applyFont="1" applyFill="1" applyBorder="1" applyAlignment="1">
      <alignment horizontal="center" vertical="center" wrapText="1"/>
    </xf>
    <xf numFmtId="0" fontId="6" fillId="2" borderId="0" xfId="0" applyFont="1" applyFill="1" applyAlignment="1">
      <alignment horizontal="right"/>
    </xf>
    <xf numFmtId="44" fontId="0" fillId="2" borderId="0" xfId="0" applyNumberFormat="1" applyFill="1" applyBorder="1"/>
    <xf numFmtId="44" fontId="11" fillId="0" borderId="5" xfId="0" applyNumberFormat="1" applyFont="1" applyBorder="1"/>
    <xf numFmtId="44" fontId="11" fillId="3" borderId="5" xfId="0" applyNumberFormat="1" applyFont="1" applyFill="1" applyBorder="1"/>
    <xf numFmtId="0" fontId="8" fillId="2" borderId="0" xfId="0" applyFont="1" applyFill="1" applyAlignment="1">
      <alignment horizontal="right" vertical="top"/>
    </xf>
    <xf numFmtId="0" fontId="8" fillId="2" borderId="0" xfId="0" applyFont="1" applyFill="1" applyAlignment="1">
      <alignment horizontal="right" vertical="top" wrapText="1"/>
    </xf>
    <xf numFmtId="49" fontId="0" fillId="2" borderId="0" xfId="0" applyNumberFormat="1" applyFill="1" applyAlignment="1">
      <alignment horizontal="left"/>
    </xf>
    <xf numFmtId="0" fontId="0" fillId="2" borderId="0" xfId="0" applyFill="1" applyBorder="1"/>
    <xf numFmtId="3" fontId="6" fillId="8" borderId="16" xfId="0" applyNumberFormat="1" applyFont="1" applyFill="1" applyBorder="1" applyAlignment="1">
      <alignment horizontal="center" vertical="center" wrapText="1"/>
    </xf>
    <xf numFmtId="3" fontId="5" fillId="2" borderId="5" xfId="0" applyNumberFormat="1" applyFont="1" applyFill="1" applyBorder="1" applyAlignment="1">
      <alignment horizontal="center" vertical="center" wrapText="1"/>
    </xf>
    <xf numFmtId="44" fontId="6" fillId="8" borderId="16" xfId="0" applyNumberFormat="1" applyFont="1" applyFill="1" applyBorder="1" applyAlignment="1">
      <alignment horizontal="center" vertical="center" wrapText="1"/>
    </xf>
    <xf numFmtId="44" fontId="6" fillId="8" borderId="16" xfId="0" applyNumberFormat="1" applyFont="1" applyFill="1" applyBorder="1" applyAlignment="1" applyProtection="1">
      <alignment horizontal="center" vertical="center" wrapText="1"/>
    </xf>
    <xf numFmtId="44" fontId="6" fillId="2" borderId="5" xfId="1" applyNumberFormat="1" applyFont="1" applyFill="1" applyBorder="1" applyAlignment="1">
      <alignment horizontal="center" vertical="center" wrapText="1"/>
    </xf>
    <xf numFmtId="0" fontId="3" fillId="2" borderId="0" xfId="0" applyFont="1" applyFill="1"/>
    <xf numFmtId="44" fontId="11" fillId="2" borderId="5" xfId="0" applyNumberFormat="1" applyFont="1" applyFill="1" applyBorder="1"/>
    <xf numFmtId="3" fontId="6" fillId="9" borderId="16" xfId="0" applyNumberFormat="1" applyFont="1" applyFill="1" applyBorder="1" applyAlignment="1">
      <alignment horizontal="center" vertical="center" wrapText="1"/>
    </xf>
    <xf numFmtId="0" fontId="6" fillId="9" borderId="16" xfId="0" applyFont="1" applyFill="1" applyBorder="1" applyAlignment="1">
      <alignment horizontal="center" vertical="center" wrapText="1"/>
    </xf>
    <xf numFmtId="44" fontId="6" fillId="9" borderId="16" xfId="0" applyNumberFormat="1" applyFont="1" applyFill="1" applyBorder="1" applyAlignment="1">
      <alignment horizontal="center" vertical="center" wrapText="1"/>
    </xf>
    <xf numFmtId="44" fontId="6" fillId="9" borderId="16" xfId="0" applyNumberFormat="1" applyFont="1" applyFill="1" applyBorder="1" applyAlignment="1" applyProtection="1">
      <alignment horizontal="center" vertical="center"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9" fillId="3" borderId="5" xfId="0" applyFont="1" applyFill="1" applyBorder="1" applyAlignment="1">
      <alignment horizontal="center"/>
    </xf>
    <xf numFmtId="0" fontId="5" fillId="0" borderId="5" xfId="0" applyFont="1" applyBorder="1" applyAlignment="1">
      <alignment horizontal="center" vertical="center" wrapText="1"/>
    </xf>
    <xf numFmtId="0" fontId="0" fillId="0" borderId="5" xfId="0" applyBorder="1" applyAlignment="1">
      <alignment horizontal="center" vertical="center"/>
    </xf>
    <xf numFmtId="0" fontId="0" fillId="3" borderId="5" xfId="0" applyFill="1" applyBorder="1" applyAlignment="1">
      <alignment horizontal="center" vertical="center" wrapText="1"/>
    </xf>
    <xf numFmtId="0" fontId="13" fillId="2" borderId="5" xfId="0" applyFont="1" applyFill="1" applyBorder="1" applyAlignment="1">
      <alignment horizontal="left" vertical="center" wrapText="1"/>
    </xf>
    <xf numFmtId="49" fontId="0" fillId="3" borderId="5" xfId="0" applyNumberFormat="1" applyFill="1" applyBorder="1" applyAlignment="1">
      <alignment horizontal="left" wrapText="1"/>
    </xf>
    <xf numFmtId="49" fontId="0" fillId="3" borderId="5" xfId="0" applyNumberFormat="1" applyFill="1" applyBorder="1" applyAlignment="1">
      <alignment horizontal="left"/>
    </xf>
    <xf numFmtId="0" fontId="8" fillId="2" borderId="1" xfId="0" applyFont="1" applyFill="1" applyBorder="1" applyAlignment="1">
      <alignment horizontal="left" vertical="top" wrapText="1"/>
    </xf>
    <xf numFmtId="0" fontId="8" fillId="2" borderId="2" xfId="0" applyFont="1" applyFill="1" applyBorder="1" applyAlignment="1">
      <alignment horizontal="left" vertical="top" wrapText="1"/>
    </xf>
    <xf numFmtId="0" fontId="8" fillId="2" borderId="3" xfId="0" applyFont="1" applyFill="1" applyBorder="1" applyAlignment="1">
      <alignment horizontal="left" vertical="top" wrapText="1"/>
    </xf>
    <xf numFmtId="0" fontId="0" fillId="2" borderId="0" xfId="0" applyFill="1" applyAlignment="1">
      <alignment horizontal="left" wrapText="1"/>
    </xf>
    <xf numFmtId="0" fontId="0" fillId="2" borderId="0" xfId="0" applyFill="1" applyAlignment="1">
      <alignment horizontal="center"/>
    </xf>
    <xf numFmtId="0" fontId="0" fillId="2" borderId="5" xfId="0" applyFill="1" applyBorder="1" applyAlignment="1">
      <alignment horizontal="left" vertical="center" wrapText="1"/>
    </xf>
    <xf numFmtId="0" fontId="17" fillId="0" borderId="5" xfId="0" applyFont="1" applyBorder="1" applyAlignment="1">
      <alignment horizontal="center" vertical="center" wrapText="1"/>
    </xf>
    <xf numFmtId="0" fontId="15" fillId="2" borderId="1" xfId="0" applyFont="1" applyFill="1" applyBorder="1" applyAlignment="1">
      <alignment vertical="top" wrapText="1"/>
    </xf>
    <xf numFmtId="0" fontId="15" fillId="2" borderId="2" xfId="0" applyFont="1" applyFill="1" applyBorder="1" applyAlignment="1">
      <alignment vertical="top" wrapText="1"/>
    </xf>
    <xf numFmtId="0" fontId="15" fillId="2" borderId="3" xfId="0" applyFont="1" applyFill="1" applyBorder="1" applyAlignment="1">
      <alignment vertical="top" wrapText="1"/>
    </xf>
    <xf numFmtId="0" fontId="1" fillId="0" borderId="4" xfId="0" applyFont="1" applyBorder="1" applyAlignment="1">
      <alignment horizontal="right" vertical="center" textRotation="255"/>
    </xf>
  </cellXfs>
  <cellStyles count="2">
    <cellStyle name="Normalny" xfId="0" builtinId="0"/>
    <cellStyle name="Walutowy"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8D411-8C2A-4439-9407-2255B2381DEF}">
  <sheetPr>
    <pageSetUpPr fitToPage="1"/>
  </sheetPr>
  <dimension ref="A1:Z385"/>
  <sheetViews>
    <sheetView tabSelected="1" zoomScaleNormal="100" workbookViewId="0">
      <selection activeCell="B2" sqref="B2:D2"/>
    </sheetView>
  </sheetViews>
  <sheetFormatPr defaultRowHeight="15" x14ac:dyDescent="0.25"/>
  <cols>
    <col min="1" max="1" width="9.140625" style="1"/>
    <col min="3" max="3" width="62.7109375" customWidth="1"/>
    <col min="4" max="4" width="19.140625" customWidth="1"/>
    <col min="5" max="12" width="16.42578125" customWidth="1"/>
    <col min="13" max="16" width="9.140625" style="1"/>
    <col min="17" max="26" width="9.140625" style="63"/>
  </cols>
  <sheetData>
    <row r="1" spans="2:21" x14ac:dyDescent="0.25">
      <c r="B1" s="1"/>
      <c r="C1" s="1"/>
      <c r="D1" s="1"/>
      <c r="E1" s="1"/>
      <c r="F1" s="1"/>
      <c r="G1" s="1"/>
      <c r="H1" s="1"/>
      <c r="I1" s="1"/>
      <c r="J1" s="1"/>
      <c r="K1" s="1"/>
      <c r="L1" s="2" t="s">
        <v>0</v>
      </c>
    </row>
    <row r="2" spans="2:21" x14ac:dyDescent="0.25">
      <c r="B2" s="98"/>
      <c r="C2" s="98"/>
      <c r="D2" s="98"/>
      <c r="E2" s="3"/>
      <c r="F2" s="99"/>
      <c r="G2" s="99"/>
      <c r="H2" s="99"/>
      <c r="I2" s="99"/>
      <c r="J2" s="99"/>
      <c r="K2" s="99"/>
      <c r="L2" s="99"/>
    </row>
    <row r="3" spans="2:21" x14ac:dyDescent="0.25">
      <c r="B3" s="2" t="s">
        <v>1</v>
      </c>
      <c r="C3" s="1"/>
      <c r="D3" s="1"/>
      <c r="E3" s="1"/>
      <c r="F3" s="2" t="s">
        <v>2</v>
      </c>
      <c r="G3" s="1"/>
      <c r="H3" s="1"/>
      <c r="I3" s="1"/>
      <c r="J3" s="1"/>
      <c r="K3" s="1"/>
      <c r="L3" s="1"/>
    </row>
    <row r="4" spans="2:21" x14ac:dyDescent="0.25">
      <c r="B4" s="98"/>
      <c r="C4" s="98"/>
      <c r="D4" s="98"/>
      <c r="E4" s="3"/>
      <c r="F4" s="99"/>
      <c r="G4" s="99"/>
      <c r="H4" s="99"/>
      <c r="I4" s="99"/>
      <c r="J4" s="99"/>
      <c r="K4" s="1"/>
      <c r="L4" s="1"/>
    </row>
    <row r="5" spans="2:21" x14ac:dyDescent="0.25">
      <c r="B5" s="60" t="s">
        <v>3</v>
      </c>
      <c r="C5" s="1"/>
      <c r="D5" s="1"/>
      <c r="E5" s="1"/>
      <c r="F5" s="2" t="s">
        <v>4</v>
      </c>
      <c r="G5" s="1"/>
      <c r="H5" s="1"/>
      <c r="I5" s="1"/>
      <c r="J5" s="1"/>
      <c r="K5" s="1"/>
      <c r="L5" s="1"/>
    </row>
    <row r="6" spans="2:21" x14ac:dyDescent="0.25">
      <c r="B6" s="98"/>
      <c r="C6" s="98"/>
      <c r="D6" s="98"/>
      <c r="E6" s="1"/>
      <c r="F6" s="1"/>
      <c r="G6" s="1"/>
      <c r="H6" s="1"/>
      <c r="I6" s="1"/>
      <c r="J6" s="1"/>
      <c r="K6" s="1"/>
      <c r="L6" s="1"/>
    </row>
    <row r="7" spans="2:21" x14ac:dyDescent="0.25">
      <c r="B7" s="2" t="s">
        <v>5</v>
      </c>
      <c r="C7" s="1"/>
      <c r="D7" s="1"/>
      <c r="E7" s="1"/>
      <c r="F7" s="1"/>
      <c r="G7" s="1"/>
      <c r="H7" s="1"/>
      <c r="I7" s="1"/>
      <c r="J7" s="1"/>
      <c r="K7" s="1"/>
      <c r="L7" s="1"/>
    </row>
    <row r="8" spans="2:21" x14ac:dyDescent="0.25">
      <c r="B8" s="1"/>
      <c r="C8" s="1"/>
      <c r="D8" s="1"/>
      <c r="E8" s="1"/>
      <c r="F8" s="1"/>
      <c r="G8" s="1"/>
      <c r="H8" s="1"/>
      <c r="I8" s="1"/>
      <c r="J8" s="1"/>
      <c r="K8" s="1"/>
      <c r="L8" s="1"/>
    </row>
    <row r="9" spans="2:21" ht="18.75" x14ac:dyDescent="0.3">
      <c r="B9" s="90" t="s">
        <v>52</v>
      </c>
      <c r="C9" s="91"/>
      <c r="D9" s="91"/>
      <c r="E9" s="91"/>
      <c r="F9" s="91"/>
      <c r="G9" s="91"/>
      <c r="H9" s="91"/>
      <c r="I9" s="91"/>
      <c r="J9" s="91"/>
      <c r="K9" s="91"/>
      <c r="L9" s="92"/>
      <c r="M9" s="5"/>
      <c r="N9" s="5"/>
      <c r="O9" s="5"/>
      <c r="P9" s="5"/>
      <c r="Q9" s="64"/>
      <c r="R9" s="64"/>
      <c r="S9" s="64"/>
      <c r="T9" s="64"/>
      <c r="U9" s="64"/>
    </row>
    <row r="10" spans="2:21" x14ac:dyDescent="0.25">
      <c r="B10" s="1"/>
      <c r="C10" s="1"/>
      <c r="D10" s="1"/>
      <c r="E10" s="1"/>
      <c r="F10" s="1"/>
      <c r="G10" s="1"/>
      <c r="H10" s="1"/>
      <c r="I10" s="1"/>
      <c r="J10" s="1"/>
      <c r="K10" s="1"/>
      <c r="L10" s="1"/>
    </row>
    <row r="11" spans="2:21" x14ac:dyDescent="0.25">
      <c r="B11" s="1"/>
      <c r="C11" s="1"/>
      <c r="D11" s="1"/>
      <c r="E11" s="1"/>
      <c r="F11" s="1"/>
      <c r="G11" s="1"/>
      <c r="H11" s="1"/>
      <c r="I11" s="1"/>
      <c r="J11" s="1"/>
      <c r="K11" s="1"/>
      <c r="L11" s="1"/>
    </row>
    <row r="12" spans="2:21" x14ac:dyDescent="0.25">
      <c r="B12" s="93"/>
      <c r="C12" s="93"/>
      <c r="D12" s="93"/>
      <c r="E12" s="93"/>
      <c r="F12" s="93"/>
      <c r="G12" s="4" t="s">
        <v>6</v>
      </c>
      <c r="J12" s="1"/>
      <c r="K12" s="1"/>
    </row>
    <row r="13" spans="2:21" x14ac:dyDescent="0.25">
      <c r="B13" s="1"/>
      <c r="C13" s="84"/>
      <c r="D13" s="1"/>
      <c r="E13" s="1"/>
      <c r="F13" s="1"/>
      <c r="G13" s="1"/>
      <c r="H13" s="1"/>
      <c r="I13" s="1"/>
      <c r="J13" s="1"/>
      <c r="K13" s="1"/>
      <c r="L13" s="1"/>
    </row>
    <row r="14" spans="2:21" x14ac:dyDescent="0.25">
      <c r="B14" s="1"/>
      <c r="C14" s="1"/>
      <c r="D14" s="1"/>
      <c r="E14" s="1"/>
      <c r="F14" s="1"/>
      <c r="G14" s="1"/>
      <c r="H14" s="1"/>
      <c r="I14" s="1"/>
      <c r="J14" s="1"/>
      <c r="K14" s="1"/>
      <c r="L14" s="1"/>
    </row>
    <row r="15" spans="2:21" x14ac:dyDescent="0.25">
      <c r="B15" s="1"/>
      <c r="C15" s="1"/>
      <c r="D15" s="1"/>
      <c r="E15" s="1"/>
      <c r="F15" s="1"/>
      <c r="G15" s="1"/>
      <c r="H15" s="1"/>
      <c r="I15" s="1"/>
      <c r="J15" s="1"/>
      <c r="K15" s="1"/>
      <c r="L15" s="1"/>
    </row>
    <row r="16" spans="2:21" ht="15.75" x14ac:dyDescent="0.25">
      <c r="B16" s="6" t="s">
        <v>7</v>
      </c>
      <c r="E16" s="1"/>
      <c r="F16" s="1"/>
      <c r="G16" s="1"/>
      <c r="H16" s="1"/>
      <c r="I16" s="1"/>
      <c r="J16" s="1"/>
      <c r="K16" s="1"/>
      <c r="L16" s="1"/>
    </row>
    <row r="17" spans="2:12" x14ac:dyDescent="0.25">
      <c r="B17" s="1"/>
      <c r="C17" s="1"/>
      <c r="D17" s="1"/>
      <c r="E17" s="1"/>
      <c r="F17" s="1"/>
      <c r="G17" s="1"/>
      <c r="H17" s="1"/>
      <c r="I17" s="1"/>
      <c r="J17" s="1"/>
      <c r="K17" s="1"/>
      <c r="L17" s="1"/>
    </row>
    <row r="18" spans="2:12" ht="31.5" customHeight="1" x14ac:dyDescent="0.25">
      <c r="B18" s="94" t="s">
        <v>8</v>
      </c>
      <c r="C18" s="95" t="s">
        <v>54</v>
      </c>
      <c r="D18" s="96"/>
      <c r="E18" s="96"/>
      <c r="F18" s="96"/>
      <c r="G18" s="96"/>
      <c r="H18" s="97" t="s">
        <v>6</v>
      </c>
      <c r="I18" s="97"/>
      <c r="J18" s="97"/>
      <c r="K18" s="97"/>
      <c r="L18" s="94" t="s">
        <v>10</v>
      </c>
    </row>
    <row r="19" spans="2:12" ht="17.25" customHeight="1" x14ac:dyDescent="0.25">
      <c r="B19" s="94"/>
      <c r="C19" s="95"/>
      <c r="D19" s="62" t="s">
        <v>11</v>
      </c>
      <c r="E19" s="62" t="s">
        <v>12</v>
      </c>
      <c r="F19" s="62" t="s">
        <v>13</v>
      </c>
      <c r="G19" s="62" t="s">
        <v>14</v>
      </c>
      <c r="H19" s="62" t="s">
        <v>15</v>
      </c>
      <c r="I19" s="62" t="s">
        <v>16</v>
      </c>
      <c r="J19" s="62" t="s">
        <v>17</v>
      </c>
      <c r="K19" s="62" t="s">
        <v>18</v>
      </c>
      <c r="L19" s="94"/>
    </row>
    <row r="20" spans="2:12" x14ac:dyDescent="0.25">
      <c r="B20" s="54">
        <v>1</v>
      </c>
      <c r="C20" s="54">
        <v>2</v>
      </c>
      <c r="D20" s="54">
        <v>3</v>
      </c>
      <c r="E20" s="54">
        <v>4</v>
      </c>
      <c r="F20" s="54">
        <v>5</v>
      </c>
      <c r="G20" s="54">
        <v>6</v>
      </c>
      <c r="H20" s="54">
        <v>7</v>
      </c>
      <c r="I20" s="54">
        <v>8</v>
      </c>
      <c r="J20" s="54">
        <v>9</v>
      </c>
      <c r="K20" s="54">
        <v>10</v>
      </c>
      <c r="L20" s="54">
        <v>11</v>
      </c>
    </row>
    <row r="21" spans="2:12" ht="24" x14ac:dyDescent="0.25">
      <c r="B21" s="54">
        <v>1</v>
      </c>
      <c r="C21" s="55" t="s">
        <v>53</v>
      </c>
      <c r="D21" s="86"/>
      <c r="E21" s="70"/>
      <c r="F21" s="86"/>
      <c r="G21" s="86"/>
      <c r="H21" s="70"/>
      <c r="I21" s="86"/>
      <c r="J21" s="86"/>
      <c r="K21" s="70"/>
      <c r="L21" s="87"/>
    </row>
    <row r="22" spans="2:12" ht="171.75" x14ac:dyDescent="0.25">
      <c r="B22" s="54">
        <v>2</v>
      </c>
      <c r="C22" s="56" t="s">
        <v>86</v>
      </c>
      <c r="D22" s="70"/>
      <c r="E22" s="86"/>
      <c r="F22" s="70"/>
      <c r="G22" s="70"/>
      <c r="H22" s="86"/>
      <c r="I22" s="70"/>
      <c r="J22" s="70"/>
      <c r="K22" s="86"/>
      <c r="L22" s="87"/>
    </row>
    <row r="23" spans="2:12" ht="27.75" x14ac:dyDescent="0.25">
      <c r="B23" s="54">
        <v>3</v>
      </c>
      <c r="C23" s="55" t="s">
        <v>87</v>
      </c>
      <c r="D23" s="70"/>
      <c r="E23" s="86"/>
      <c r="F23" s="70"/>
      <c r="G23" s="70"/>
      <c r="H23" s="86"/>
      <c r="I23" s="70"/>
      <c r="J23" s="70"/>
      <c r="K23" s="86"/>
      <c r="L23" s="87"/>
    </row>
    <row r="24" spans="2:12" ht="87.75" x14ac:dyDescent="0.25">
      <c r="B24" s="54">
        <v>4</v>
      </c>
      <c r="C24" s="56" t="s">
        <v>88</v>
      </c>
      <c r="D24" s="70"/>
      <c r="E24" s="86"/>
      <c r="F24" s="70"/>
      <c r="G24" s="70"/>
      <c r="H24" s="86"/>
      <c r="I24" s="70"/>
      <c r="J24" s="70"/>
      <c r="K24" s="86"/>
      <c r="L24" s="87"/>
    </row>
    <row r="25" spans="2:12" ht="60" x14ac:dyDescent="0.25">
      <c r="B25" s="54">
        <v>5</v>
      </c>
      <c r="C25" s="56" t="s">
        <v>55</v>
      </c>
      <c r="D25" s="88"/>
      <c r="E25" s="83">
        <f>E21*98.01</f>
        <v>0</v>
      </c>
      <c r="F25" s="88"/>
      <c r="G25" s="88"/>
      <c r="H25" s="88"/>
      <c r="I25" s="88"/>
      <c r="J25" s="88"/>
      <c r="K25" s="88"/>
      <c r="L25" s="57">
        <f>E25</f>
        <v>0</v>
      </c>
    </row>
    <row r="26" spans="2:12" ht="60" x14ac:dyDescent="0.25">
      <c r="B26" s="54">
        <v>6</v>
      </c>
      <c r="C26" s="56" t="s">
        <v>56</v>
      </c>
      <c r="D26" s="88"/>
      <c r="E26" s="88"/>
      <c r="F26" s="88"/>
      <c r="G26" s="88"/>
      <c r="H26" s="68">
        <f>H21*235.62</f>
        <v>0</v>
      </c>
      <c r="I26" s="88"/>
      <c r="J26" s="88"/>
      <c r="K26" s="68">
        <f>K21*326.7</f>
        <v>0</v>
      </c>
      <c r="L26" s="57">
        <f>H26+K26</f>
        <v>0</v>
      </c>
    </row>
    <row r="27" spans="2:12" ht="72" x14ac:dyDescent="0.25">
      <c r="B27" s="54" t="s">
        <v>19</v>
      </c>
      <c r="C27" s="56" t="s">
        <v>57</v>
      </c>
      <c r="D27" s="68">
        <f>D22*98.01</f>
        <v>0</v>
      </c>
      <c r="E27" s="88"/>
      <c r="F27" s="68">
        <f>F22*98.01</f>
        <v>0</v>
      </c>
      <c r="G27" s="88"/>
      <c r="H27" s="88"/>
      <c r="I27" s="88"/>
      <c r="J27" s="88"/>
      <c r="K27" s="88"/>
      <c r="L27" s="57">
        <f>D27+F27</f>
        <v>0</v>
      </c>
    </row>
    <row r="28" spans="2:12" ht="72" x14ac:dyDescent="0.25">
      <c r="B28" s="54">
        <v>8</v>
      </c>
      <c r="C28" s="56" t="s">
        <v>58</v>
      </c>
      <c r="D28" s="88"/>
      <c r="E28" s="88"/>
      <c r="F28" s="88"/>
      <c r="G28" s="68">
        <f>G22*183.15</f>
        <v>0</v>
      </c>
      <c r="H28" s="88"/>
      <c r="I28" s="68">
        <f>I22*235.62</f>
        <v>0</v>
      </c>
      <c r="J28" s="68">
        <f>J22*326.7</f>
        <v>0</v>
      </c>
      <c r="K28" s="88"/>
      <c r="L28" s="57">
        <f>G28+I28+J28</f>
        <v>0</v>
      </c>
    </row>
    <row r="29" spans="2:12" ht="72" x14ac:dyDescent="0.25">
      <c r="B29" s="54" t="s">
        <v>20</v>
      </c>
      <c r="C29" s="56" t="s">
        <v>59</v>
      </c>
      <c r="D29" s="68">
        <f>D23*98.01</f>
        <v>0</v>
      </c>
      <c r="E29" s="88"/>
      <c r="F29" s="68">
        <f>F23*98.01</f>
        <v>0</v>
      </c>
      <c r="G29" s="88"/>
      <c r="H29" s="88"/>
      <c r="I29" s="88"/>
      <c r="J29" s="88"/>
      <c r="K29" s="88"/>
      <c r="L29" s="57">
        <f>D29+F29</f>
        <v>0</v>
      </c>
    </row>
    <row r="30" spans="2:12" ht="72" x14ac:dyDescent="0.25">
      <c r="B30" s="54">
        <v>10</v>
      </c>
      <c r="C30" s="56" t="s">
        <v>60</v>
      </c>
      <c r="D30" s="88"/>
      <c r="E30" s="88"/>
      <c r="F30" s="88"/>
      <c r="G30" s="68">
        <f>G23*183.15</f>
        <v>0</v>
      </c>
      <c r="H30" s="88"/>
      <c r="I30" s="68">
        <f>I23*235.62</f>
        <v>0</v>
      </c>
      <c r="J30" s="68">
        <f>J23*326.7</f>
        <v>0</v>
      </c>
      <c r="K30" s="88"/>
      <c r="L30" s="57">
        <f>G30+I30+J30</f>
        <v>0</v>
      </c>
    </row>
    <row r="31" spans="2:12" ht="72" x14ac:dyDescent="0.25">
      <c r="B31" s="54" t="s">
        <v>21</v>
      </c>
      <c r="C31" s="56" t="s">
        <v>61</v>
      </c>
      <c r="D31" s="68">
        <f>D24*98.01</f>
        <v>0</v>
      </c>
      <c r="E31" s="88"/>
      <c r="F31" s="68">
        <f>F24*98.01</f>
        <v>0</v>
      </c>
      <c r="G31" s="88"/>
      <c r="H31" s="88"/>
      <c r="I31" s="88"/>
      <c r="J31" s="88"/>
      <c r="K31" s="88"/>
      <c r="L31" s="57">
        <f>D31+F31</f>
        <v>0</v>
      </c>
    </row>
    <row r="32" spans="2:12" ht="72" x14ac:dyDescent="0.25">
      <c r="B32" s="54">
        <v>12</v>
      </c>
      <c r="C32" s="56" t="s">
        <v>62</v>
      </c>
      <c r="D32" s="88"/>
      <c r="E32" s="88"/>
      <c r="F32" s="88"/>
      <c r="G32" s="68">
        <f>G24*183.15</f>
        <v>0</v>
      </c>
      <c r="H32" s="88"/>
      <c r="I32" s="68">
        <f>I24*235.62</f>
        <v>0</v>
      </c>
      <c r="J32" s="68">
        <f>J24*326.7</f>
        <v>0</v>
      </c>
      <c r="K32" s="88"/>
      <c r="L32" s="57">
        <f>G32+I32+J32</f>
        <v>0</v>
      </c>
    </row>
    <row r="33" spans="2:12" ht="24" x14ac:dyDescent="0.25">
      <c r="B33" s="54" t="s">
        <v>22</v>
      </c>
      <c r="C33" s="56" t="s">
        <v>63</v>
      </c>
      <c r="D33" s="58">
        <f>D27+D29+D31</f>
        <v>0</v>
      </c>
      <c r="E33" s="58">
        <f>E25</f>
        <v>0</v>
      </c>
      <c r="F33" s="58">
        <f>F27+F29+F31</f>
        <v>0</v>
      </c>
      <c r="G33" s="58">
        <f>G28+G30+G32</f>
        <v>0</v>
      </c>
      <c r="H33" s="58">
        <f>H26</f>
        <v>0</v>
      </c>
      <c r="I33" s="58">
        <f>I28+I30+I32</f>
        <v>0</v>
      </c>
      <c r="J33" s="58">
        <f>J28+J30+J32</f>
        <v>0</v>
      </c>
      <c r="K33" s="58">
        <f>K26</f>
        <v>0</v>
      </c>
      <c r="L33" s="58">
        <f>SUM(L25:L32)</f>
        <v>0</v>
      </c>
    </row>
    <row r="34" spans="2:12" x14ac:dyDescent="0.25">
      <c r="B34" s="1"/>
      <c r="C34" s="1"/>
      <c r="D34" s="1"/>
      <c r="E34" s="1"/>
      <c r="F34" s="1"/>
      <c r="G34" s="1"/>
      <c r="H34" s="1"/>
      <c r="I34" s="1"/>
      <c r="J34" s="1"/>
      <c r="K34" s="1"/>
      <c r="L34" s="1"/>
    </row>
    <row r="35" spans="2:12" x14ac:dyDescent="0.25">
      <c r="B35" s="7"/>
      <c r="C35" s="8"/>
      <c r="D35" s="8"/>
      <c r="E35" s="8"/>
      <c r="F35" s="8"/>
      <c r="G35" s="8"/>
      <c r="H35" s="9" t="s">
        <v>23</v>
      </c>
      <c r="I35" s="73">
        <f>L33</f>
        <v>0</v>
      </c>
      <c r="J35" s="1"/>
      <c r="K35" s="1"/>
      <c r="L35" s="1"/>
    </row>
    <row r="36" spans="2:12" x14ac:dyDescent="0.25">
      <c r="B36" s="7"/>
      <c r="C36" s="1"/>
      <c r="D36" s="1"/>
      <c r="E36" s="1"/>
      <c r="F36" s="1"/>
      <c r="G36" s="1"/>
      <c r="H36" s="71"/>
      <c r="I36" s="72"/>
      <c r="J36" s="1"/>
      <c r="K36" s="1"/>
      <c r="L36" s="1"/>
    </row>
    <row r="37" spans="2:12" ht="19.5" customHeight="1" x14ac:dyDescent="0.25">
      <c r="B37" s="75" t="s">
        <v>64</v>
      </c>
      <c r="C37" s="100" t="s">
        <v>51</v>
      </c>
      <c r="D37" s="101"/>
      <c r="E37" s="101"/>
      <c r="F37" s="101"/>
      <c r="G37" s="101"/>
      <c r="H37" s="101"/>
      <c r="I37" s="101"/>
      <c r="J37" s="101"/>
      <c r="K37" s="101"/>
      <c r="L37" s="102"/>
    </row>
    <row r="38" spans="2:12" ht="42.75" customHeight="1" x14ac:dyDescent="0.25">
      <c r="B38" s="75" t="s">
        <v>65</v>
      </c>
      <c r="C38" s="100" t="s">
        <v>68</v>
      </c>
      <c r="D38" s="101"/>
      <c r="E38" s="101"/>
      <c r="F38" s="101"/>
      <c r="G38" s="101"/>
      <c r="H38" s="101"/>
      <c r="I38" s="101"/>
      <c r="J38" s="101"/>
      <c r="K38" s="101"/>
      <c r="L38" s="102"/>
    </row>
    <row r="39" spans="2:12" ht="40.5" customHeight="1" x14ac:dyDescent="0.25">
      <c r="B39" s="75" t="s">
        <v>66</v>
      </c>
      <c r="C39" s="100" t="s">
        <v>69</v>
      </c>
      <c r="D39" s="101"/>
      <c r="E39" s="101"/>
      <c r="F39" s="101"/>
      <c r="G39" s="101"/>
      <c r="H39" s="101"/>
      <c r="I39" s="101"/>
      <c r="J39" s="101"/>
      <c r="K39" s="101"/>
      <c r="L39" s="102"/>
    </row>
    <row r="40" spans="2:12" ht="29.25" customHeight="1" x14ac:dyDescent="0.25">
      <c r="B40" s="75" t="s">
        <v>67</v>
      </c>
      <c r="C40" s="100" t="s">
        <v>70</v>
      </c>
      <c r="D40" s="101"/>
      <c r="E40" s="101"/>
      <c r="F40" s="101"/>
      <c r="G40" s="101"/>
      <c r="H40" s="101"/>
      <c r="I40" s="101"/>
      <c r="J40" s="101"/>
      <c r="K40" s="101"/>
      <c r="L40" s="102"/>
    </row>
    <row r="41" spans="2:12" x14ac:dyDescent="0.25">
      <c r="B41" s="1"/>
      <c r="C41" s="10"/>
      <c r="D41" s="10"/>
      <c r="E41" s="1"/>
      <c r="F41" s="1"/>
      <c r="G41" s="1"/>
      <c r="H41" s="1"/>
      <c r="I41" s="1"/>
      <c r="J41" s="1"/>
      <c r="K41" s="1"/>
      <c r="L41" s="1"/>
    </row>
    <row r="42" spans="2:12" ht="15.75" x14ac:dyDescent="0.25">
      <c r="B42" s="61" t="s">
        <v>24</v>
      </c>
      <c r="C42" s="11"/>
      <c r="D42" s="10"/>
      <c r="E42" s="1"/>
      <c r="F42" s="1"/>
      <c r="G42" s="1"/>
      <c r="H42" s="1"/>
      <c r="I42" s="1"/>
      <c r="J42" s="1"/>
      <c r="K42" s="1"/>
      <c r="L42" s="1"/>
    </row>
    <row r="43" spans="2:12" x14ac:dyDescent="0.25">
      <c r="B43" s="59"/>
      <c r="C43" s="10"/>
      <c r="D43" s="10"/>
      <c r="E43" s="1"/>
      <c r="F43" s="1"/>
      <c r="G43" s="1"/>
      <c r="H43" s="1"/>
      <c r="I43" s="1"/>
      <c r="J43" s="1"/>
      <c r="K43" s="1"/>
      <c r="L43" s="1"/>
    </row>
    <row r="44" spans="2:12" ht="28.5" customHeight="1" x14ac:dyDescent="0.25">
      <c r="B44" s="94" t="s">
        <v>8</v>
      </c>
      <c r="C44" s="106" t="s">
        <v>85</v>
      </c>
      <c r="D44" s="96"/>
      <c r="E44" s="96"/>
      <c r="F44" s="96"/>
      <c r="G44" s="96"/>
      <c r="H44" s="105" t="s">
        <v>6</v>
      </c>
      <c r="I44" s="105"/>
      <c r="J44" s="105"/>
      <c r="K44" s="105"/>
      <c r="L44" s="94" t="s">
        <v>10</v>
      </c>
    </row>
    <row r="45" spans="2:12" ht="16.5" customHeight="1" x14ac:dyDescent="0.25">
      <c r="B45" s="94"/>
      <c r="C45" s="106"/>
      <c r="D45" s="62" t="s">
        <v>11</v>
      </c>
      <c r="E45" s="62" t="s">
        <v>12</v>
      </c>
      <c r="F45" s="62" t="s">
        <v>13</v>
      </c>
      <c r="G45" s="62" t="s">
        <v>14</v>
      </c>
      <c r="H45" s="62" t="s">
        <v>15</v>
      </c>
      <c r="I45" s="62" t="s">
        <v>16</v>
      </c>
      <c r="J45" s="62" t="s">
        <v>17</v>
      </c>
      <c r="K45" s="62" t="s">
        <v>18</v>
      </c>
      <c r="L45" s="94"/>
    </row>
    <row r="46" spans="2:12" x14ac:dyDescent="0.25">
      <c r="B46" s="54">
        <v>1</v>
      </c>
      <c r="C46" s="54">
        <v>2</v>
      </c>
      <c r="D46" s="54">
        <v>3</v>
      </c>
      <c r="E46" s="54">
        <v>4</v>
      </c>
      <c r="F46" s="54">
        <v>5</v>
      </c>
      <c r="G46" s="54">
        <v>6</v>
      </c>
      <c r="H46" s="54">
        <v>7</v>
      </c>
      <c r="I46" s="54">
        <v>8</v>
      </c>
      <c r="J46" s="54">
        <v>9</v>
      </c>
      <c r="K46" s="54">
        <v>10</v>
      </c>
      <c r="L46" s="54">
        <v>11</v>
      </c>
    </row>
    <row r="47" spans="2:12" x14ac:dyDescent="0.25">
      <c r="B47" s="54">
        <v>1</v>
      </c>
      <c r="C47" s="56" t="s">
        <v>71</v>
      </c>
      <c r="D47" s="70"/>
      <c r="E47" s="70"/>
      <c r="F47" s="70"/>
      <c r="G47" s="70"/>
      <c r="H47" s="70"/>
      <c r="I47" s="70"/>
      <c r="J47" s="70"/>
      <c r="K47" s="70"/>
      <c r="L47" s="87"/>
    </row>
    <row r="48" spans="2:12" ht="60" x14ac:dyDescent="0.25">
      <c r="B48" s="54">
        <v>2</v>
      </c>
      <c r="C48" s="56" t="s">
        <v>72</v>
      </c>
      <c r="D48" s="68">
        <f>D47*54.45</f>
        <v>0</v>
      </c>
      <c r="E48" s="68">
        <f>E47*54.45</f>
        <v>0</v>
      </c>
      <c r="F48" s="68">
        <f>F47*54.45</f>
        <v>0</v>
      </c>
      <c r="G48" s="68">
        <f>G47*27.23</f>
        <v>0</v>
      </c>
      <c r="H48" s="68">
        <f>H47*27.23</f>
        <v>0</v>
      </c>
      <c r="I48" s="68">
        <f>I47*27.23</f>
        <v>0</v>
      </c>
      <c r="J48" s="68">
        <f>J47*27.23</f>
        <v>0</v>
      </c>
      <c r="K48" s="68">
        <f>K47*27.23</f>
        <v>0</v>
      </c>
      <c r="L48" s="57">
        <f>SUM(D48:K48)</f>
        <v>0</v>
      </c>
    </row>
    <row r="49" spans="2:12" x14ac:dyDescent="0.25">
      <c r="B49" s="1"/>
      <c r="C49" s="1"/>
      <c r="D49" s="1"/>
      <c r="E49" s="1"/>
      <c r="F49" s="1"/>
      <c r="G49" s="1"/>
      <c r="H49" s="1"/>
      <c r="J49" s="1"/>
      <c r="K49" s="1"/>
      <c r="L49" s="1"/>
    </row>
    <row r="50" spans="2:12" x14ac:dyDescent="0.25">
      <c r="B50" s="1"/>
      <c r="C50" s="8"/>
      <c r="D50" s="8"/>
      <c r="E50" s="8"/>
      <c r="F50" s="8"/>
      <c r="G50" s="8"/>
      <c r="H50" s="12" t="s">
        <v>25</v>
      </c>
      <c r="I50" s="73">
        <f>L48</f>
        <v>0</v>
      </c>
      <c r="J50" s="1"/>
      <c r="K50" s="1"/>
      <c r="L50" s="1"/>
    </row>
    <row r="51" spans="2:12" x14ac:dyDescent="0.25">
      <c r="B51" s="1"/>
      <c r="C51" s="1"/>
      <c r="D51" s="1"/>
      <c r="E51" s="1"/>
      <c r="F51" s="1"/>
      <c r="G51" s="1"/>
      <c r="H51" s="1"/>
      <c r="I51" s="1"/>
      <c r="J51" s="1"/>
      <c r="K51" s="1"/>
      <c r="L51" s="1"/>
    </row>
    <row r="52" spans="2:12" ht="15.75" x14ac:dyDescent="0.25">
      <c r="B52" s="6" t="s">
        <v>73</v>
      </c>
      <c r="J52" s="1"/>
      <c r="K52" s="1"/>
      <c r="L52" s="1"/>
    </row>
    <row r="53" spans="2:12" x14ac:dyDescent="0.25">
      <c r="B53" s="1"/>
      <c r="C53" s="1"/>
      <c r="D53" s="1"/>
      <c r="E53" s="1"/>
      <c r="F53" s="1"/>
      <c r="G53" s="1"/>
      <c r="H53" s="1"/>
      <c r="I53" s="1"/>
      <c r="J53" s="1"/>
      <c r="K53" s="1"/>
      <c r="L53" s="1"/>
    </row>
    <row r="54" spans="2:12" ht="30" customHeight="1" x14ac:dyDescent="0.25">
      <c r="B54" s="94" t="s">
        <v>8</v>
      </c>
      <c r="C54" s="106" t="s">
        <v>85</v>
      </c>
      <c r="D54" s="96"/>
      <c r="E54" s="96"/>
      <c r="F54" s="96"/>
      <c r="G54" s="96"/>
      <c r="H54" s="105" t="s">
        <v>6</v>
      </c>
      <c r="I54" s="105"/>
      <c r="J54" s="105"/>
      <c r="K54" s="105"/>
      <c r="L54" s="94" t="s">
        <v>10</v>
      </c>
    </row>
    <row r="55" spans="2:12" ht="16.5" customHeight="1" x14ac:dyDescent="0.25">
      <c r="B55" s="94"/>
      <c r="C55" s="106"/>
      <c r="D55" s="62" t="s">
        <v>11</v>
      </c>
      <c r="E55" s="62" t="s">
        <v>12</v>
      </c>
      <c r="F55" s="62" t="s">
        <v>13</v>
      </c>
      <c r="G55" s="62" t="s">
        <v>14</v>
      </c>
      <c r="H55" s="62" t="s">
        <v>15</v>
      </c>
      <c r="I55" s="62" t="s">
        <v>16</v>
      </c>
      <c r="J55" s="62" t="s">
        <v>17</v>
      </c>
      <c r="K55" s="62" t="s">
        <v>18</v>
      </c>
      <c r="L55" s="94"/>
    </row>
    <row r="56" spans="2:12" ht="16.5" customHeight="1" x14ac:dyDescent="0.25">
      <c r="B56" s="54">
        <v>1</v>
      </c>
      <c r="C56" s="54">
        <v>2</v>
      </c>
      <c r="D56" s="54">
        <v>3</v>
      </c>
      <c r="E56" s="54">
        <v>4</v>
      </c>
      <c r="F56" s="54">
        <v>5</v>
      </c>
      <c r="G56" s="54">
        <v>6</v>
      </c>
      <c r="H56" s="54">
        <v>7</v>
      </c>
      <c r="I56" s="54">
        <v>8</v>
      </c>
      <c r="J56" s="54">
        <v>9</v>
      </c>
      <c r="K56" s="54">
        <v>10</v>
      </c>
      <c r="L56" s="54">
        <v>11</v>
      </c>
    </row>
    <row r="57" spans="2:12" ht="99.75" x14ac:dyDescent="0.25">
      <c r="B57" s="54">
        <v>1</v>
      </c>
      <c r="C57" s="56" t="s">
        <v>89</v>
      </c>
      <c r="D57" s="70"/>
      <c r="E57" s="70"/>
      <c r="F57" s="70"/>
      <c r="G57" s="70"/>
      <c r="H57" s="70"/>
      <c r="I57" s="70"/>
      <c r="J57" s="70"/>
      <c r="K57" s="70"/>
      <c r="L57" s="87"/>
    </row>
    <row r="58" spans="2:12" ht="39.75" x14ac:dyDescent="0.25">
      <c r="B58" s="54">
        <v>2</v>
      </c>
      <c r="C58" s="56" t="s">
        <v>90</v>
      </c>
      <c r="D58" s="70"/>
      <c r="E58" s="70"/>
      <c r="F58" s="70"/>
      <c r="G58" s="70"/>
      <c r="H58" s="70"/>
      <c r="I58" s="70"/>
      <c r="J58" s="70"/>
      <c r="K58" s="70"/>
      <c r="L58" s="87"/>
    </row>
    <row r="59" spans="2:12" ht="63.75" x14ac:dyDescent="0.25">
      <c r="B59" s="54">
        <v>3</v>
      </c>
      <c r="C59" s="56" t="s">
        <v>91</v>
      </c>
      <c r="D59" s="86"/>
      <c r="E59" s="86"/>
      <c r="F59" s="86"/>
      <c r="G59" s="86"/>
      <c r="H59" s="70"/>
      <c r="I59" s="70"/>
      <c r="J59" s="86"/>
      <c r="K59" s="70"/>
      <c r="L59" s="87"/>
    </row>
    <row r="60" spans="2:12" ht="72" x14ac:dyDescent="0.25">
      <c r="B60" s="54">
        <v>4</v>
      </c>
      <c r="C60" s="56" t="s">
        <v>74</v>
      </c>
      <c r="D60" s="68">
        <f>D57*98.01</f>
        <v>0</v>
      </c>
      <c r="E60" s="68">
        <f t="shared" ref="E60:F60" si="0">E57*98.01</f>
        <v>0</v>
      </c>
      <c r="F60" s="68">
        <f t="shared" si="0"/>
        <v>0</v>
      </c>
      <c r="G60" s="88"/>
      <c r="H60" s="88"/>
      <c r="I60" s="88"/>
      <c r="J60" s="88"/>
      <c r="K60" s="88"/>
      <c r="L60" s="57">
        <f>D60+E60+F60</f>
        <v>0</v>
      </c>
    </row>
    <row r="61" spans="2:12" ht="72" x14ac:dyDescent="0.25">
      <c r="B61" s="54">
        <v>5</v>
      </c>
      <c r="C61" s="56" t="s">
        <v>75</v>
      </c>
      <c r="D61" s="88"/>
      <c r="E61" s="88"/>
      <c r="F61" s="88"/>
      <c r="G61" s="68">
        <f>G57*183.15</f>
        <v>0</v>
      </c>
      <c r="H61" s="68">
        <f>H57*235.62</f>
        <v>0</v>
      </c>
      <c r="I61" s="68">
        <f>I57*235.62</f>
        <v>0</v>
      </c>
      <c r="J61" s="68">
        <f>J57*326.7</f>
        <v>0</v>
      </c>
      <c r="K61" s="68">
        <f>K57*326.7</f>
        <v>0</v>
      </c>
      <c r="L61" s="57">
        <f>G61+H61+I61+J61+K61</f>
        <v>0</v>
      </c>
    </row>
    <row r="62" spans="2:12" ht="60" x14ac:dyDescent="0.25">
      <c r="B62" s="54">
        <v>6</v>
      </c>
      <c r="C62" s="56" t="s">
        <v>76</v>
      </c>
      <c r="D62" s="68">
        <f>D58*54.45</f>
        <v>0</v>
      </c>
      <c r="E62" s="68">
        <f>E58*54.45</f>
        <v>0</v>
      </c>
      <c r="F62" s="68">
        <f>F58*54.45</f>
        <v>0</v>
      </c>
      <c r="G62" s="68">
        <f>G58*27.23</f>
        <v>0</v>
      </c>
      <c r="H62" s="68">
        <f>H58*27.23</f>
        <v>0</v>
      </c>
      <c r="I62" s="68">
        <f>I58*27.23</f>
        <v>0</v>
      </c>
      <c r="J62" s="68">
        <f>J58*27.23</f>
        <v>0</v>
      </c>
      <c r="K62" s="68">
        <f>K58*27.23</f>
        <v>0</v>
      </c>
      <c r="L62" s="57">
        <f>D62+E62+F62+G62+H62+I62+J62+K62</f>
        <v>0</v>
      </c>
    </row>
    <row r="63" spans="2:12" ht="72" x14ac:dyDescent="0.25">
      <c r="B63" s="54">
        <v>7</v>
      </c>
      <c r="C63" s="56" t="s">
        <v>77</v>
      </c>
      <c r="D63" s="88"/>
      <c r="E63" s="88"/>
      <c r="F63" s="88"/>
      <c r="G63" s="88"/>
      <c r="H63" s="69">
        <f>H59*24.75</f>
        <v>0</v>
      </c>
      <c r="I63" s="69">
        <f>I59*24.75</f>
        <v>0</v>
      </c>
      <c r="J63" s="89"/>
      <c r="K63" s="69">
        <f>K59*24.75</f>
        <v>0</v>
      </c>
      <c r="L63" s="57">
        <f>H63+I63+K63</f>
        <v>0</v>
      </c>
    </row>
    <row r="64" spans="2:12" ht="21" customHeight="1" x14ac:dyDescent="0.25">
      <c r="B64" s="54">
        <v>8</v>
      </c>
      <c r="C64" s="56" t="s">
        <v>78</v>
      </c>
      <c r="D64" s="57">
        <f>D60+D62</f>
        <v>0</v>
      </c>
      <c r="E64" s="57">
        <f>E60+E62</f>
        <v>0</v>
      </c>
      <c r="F64" s="57">
        <f>F60+F62</f>
        <v>0</v>
      </c>
      <c r="G64" s="57">
        <f>G61+G62</f>
        <v>0</v>
      </c>
      <c r="H64" s="57">
        <f>H61+H62+H63</f>
        <v>0</v>
      </c>
      <c r="I64" s="57">
        <f>I61+I62+I63</f>
        <v>0</v>
      </c>
      <c r="J64" s="57">
        <f>J61+J62</f>
        <v>0</v>
      </c>
      <c r="K64" s="57">
        <f>K61+K62+K63</f>
        <v>0</v>
      </c>
      <c r="L64" s="57">
        <f>SUM(L60:L63)</f>
        <v>0</v>
      </c>
    </row>
    <row r="65" spans="1:26" x14ac:dyDescent="0.25">
      <c r="B65" s="1"/>
      <c r="C65" s="1"/>
      <c r="D65" s="1"/>
      <c r="E65" s="1"/>
      <c r="F65" s="1"/>
      <c r="G65" s="1"/>
      <c r="H65" s="1"/>
      <c r="I65" s="1"/>
      <c r="J65" s="1"/>
      <c r="K65" s="1"/>
      <c r="L65" s="1"/>
    </row>
    <row r="66" spans="1:26" x14ac:dyDescent="0.25">
      <c r="B66" s="7"/>
      <c r="C66" s="1"/>
      <c r="D66" s="1"/>
      <c r="E66" s="1"/>
      <c r="F66" s="1"/>
      <c r="G66" s="1"/>
      <c r="H66" s="1"/>
      <c r="I66" s="1"/>
      <c r="J66" s="1"/>
      <c r="K66" s="1"/>
      <c r="L66" s="1"/>
    </row>
    <row r="67" spans="1:26" s="67" customFormat="1" ht="25.5" customHeight="1" x14ac:dyDescent="0.25">
      <c r="A67" s="65"/>
      <c r="B67" s="76" t="s">
        <v>79</v>
      </c>
      <c r="C67" s="107" t="s">
        <v>82</v>
      </c>
      <c r="D67" s="108"/>
      <c r="E67" s="108"/>
      <c r="F67" s="108"/>
      <c r="G67" s="108"/>
      <c r="H67" s="108"/>
      <c r="I67" s="108"/>
      <c r="J67" s="108"/>
      <c r="K67" s="108"/>
      <c r="L67" s="109"/>
      <c r="M67" s="65"/>
      <c r="N67" s="65"/>
      <c r="O67" s="65"/>
      <c r="P67" s="65"/>
      <c r="Q67" s="66"/>
      <c r="R67" s="66"/>
      <c r="S67" s="66"/>
      <c r="T67" s="66"/>
      <c r="U67" s="66"/>
      <c r="V67" s="66"/>
      <c r="W67" s="66"/>
      <c r="X67" s="66"/>
      <c r="Y67" s="66"/>
      <c r="Z67" s="66"/>
    </row>
    <row r="68" spans="1:26" s="67" customFormat="1" ht="15.75" customHeight="1" x14ac:dyDescent="0.25">
      <c r="A68" s="65"/>
      <c r="B68" s="76" t="s">
        <v>80</v>
      </c>
      <c r="C68" s="107" t="s">
        <v>83</v>
      </c>
      <c r="D68" s="108"/>
      <c r="E68" s="108"/>
      <c r="F68" s="108"/>
      <c r="G68" s="108"/>
      <c r="H68" s="108"/>
      <c r="I68" s="108"/>
      <c r="J68" s="108"/>
      <c r="K68" s="108"/>
      <c r="L68" s="109"/>
      <c r="M68" s="65"/>
      <c r="N68" s="65"/>
      <c r="O68" s="65"/>
      <c r="P68" s="65"/>
      <c r="Q68" s="66"/>
      <c r="R68" s="66"/>
      <c r="S68" s="66"/>
      <c r="T68" s="66"/>
      <c r="U68" s="66"/>
      <c r="V68" s="66"/>
      <c r="W68" s="66"/>
      <c r="X68" s="66"/>
      <c r="Y68" s="66"/>
      <c r="Z68" s="66"/>
    </row>
    <row r="69" spans="1:26" s="67" customFormat="1" ht="28.5" customHeight="1" x14ac:dyDescent="0.25">
      <c r="A69" s="65"/>
      <c r="B69" s="76" t="s">
        <v>81</v>
      </c>
      <c r="C69" s="107" t="s">
        <v>84</v>
      </c>
      <c r="D69" s="108"/>
      <c r="E69" s="108"/>
      <c r="F69" s="108"/>
      <c r="G69" s="108"/>
      <c r="H69" s="108"/>
      <c r="I69" s="108"/>
      <c r="J69" s="108"/>
      <c r="K69" s="108"/>
      <c r="L69" s="109"/>
      <c r="M69" s="65"/>
      <c r="N69" s="65"/>
      <c r="O69" s="65"/>
      <c r="P69" s="65"/>
      <c r="Q69" s="66"/>
      <c r="R69" s="66"/>
      <c r="S69" s="66"/>
      <c r="T69" s="66"/>
      <c r="U69" s="66"/>
      <c r="V69" s="66"/>
      <c r="W69" s="66"/>
      <c r="X69" s="66"/>
      <c r="Y69" s="66"/>
      <c r="Z69" s="66"/>
    </row>
    <row r="70" spans="1:26" x14ac:dyDescent="0.25">
      <c r="B70" s="1"/>
      <c r="C70" s="1"/>
      <c r="D70" s="1"/>
      <c r="E70" s="1"/>
      <c r="F70" s="1"/>
      <c r="G70" s="1"/>
      <c r="H70" s="1"/>
      <c r="I70" s="1"/>
      <c r="J70" s="1"/>
      <c r="K70" s="1"/>
      <c r="L70" s="1"/>
    </row>
    <row r="71" spans="1:26" x14ac:dyDescent="0.25">
      <c r="B71" s="1"/>
      <c r="C71" s="1"/>
      <c r="D71" s="1"/>
      <c r="E71" s="1"/>
      <c r="F71" s="1"/>
      <c r="G71" s="1"/>
      <c r="H71" s="1"/>
      <c r="I71" s="1"/>
      <c r="J71" s="1"/>
      <c r="K71" s="1"/>
      <c r="L71" s="1"/>
    </row>
    <row r="72" spans="1:26" ht="15.75" x14ac:dyDescent="0.25">
      <c r="B72" s="13" t="s">
        <v>26</v>
      </c>
      <c r="C72" s="1"/>
      <c r="D72" s="1"/>
      <c r="E72" s="1"/>
      <c r="F72" s="1"/>
      <c r="G72" s="1"/>
      <c r="H72" s="1"/>
      <c r="I72" s="1"/>
      <c r="J72" s="1"/>
      <c r="K72" s="1"/>
      <c r="L72" s="1"/>
    </row>
    <row r="73" spans="1:26" x14ac:dyDescent="0.25">
      <c r="B73" s="1"/>
      <c r="C73" s="1"/>
      <c r="D73" s="1"/>
      <c r="E73" s="1"/>
      <c r="F73" s="1"/>
      <c r="G73" s="1"/>
      <c r="H73" s="1"/>
      <c r="I73" s="1"/>
      <c r="J73" s="1"/>
      <c r="K73" s="1"/>
      <c r="L73" s="1"/>
    </row>
    <row r="74" spans="1:26" x14ac:dyDescent="0.25">
      <c r="B74" s="1"/>
      <c r="C74" s="1"/>
      <c r="D74" s="1"/>
      <c r="E74" s="1"/>
      <c r="F74" s="14" t="s">
        <v>92</v>
      </c>
      <c r="G74" s="85">
        <f>SUM(L33,L48,L64)</f>
        <v>0</v>
      </c>
      <c r="H74" s="1" t="s">
        <v>27</v>
      </c>
      <c r="I74" s="1"/>
      <c r="J74" s="1"/>
      <c r="K74" s="1"/>
      <c r="L74" s="1"/>
    </row>
    <row r="75" spans="1:26" x14ac:dyDescent="0.25">
      <c r="B75" s="1"/>
      <c r="C75" s="1"/>
      <c r="D75" s="1"/>
      <c r="E75" s="1"/>
      <c r="F75" s="1"/>
      <c r="G75" s="1"/>
      <c r="H75" s="1"/>
      <c r="I75" s="1"/>
      <c r="J75" s="1"/>
      <c r="K75" s="1"/>
      <c r="L75" s="1"/>
    </row>
    <row r="76" spans="1:26" x14ac:dyDescent="0.25">
      <c r="B76" s="1"/>
      <c r="C76" s="78"/>
      <c r="D76" s="77" t="s">
        <v>28</v>
      </c>
      <c r="E76" s="74"/>
      <c r="F76" s="1"/>
      <c r="G76" s="1"/>
      <c r="H76" s="1"/>
      <c r="I76" s="1"/>
      <c r="J76" s="1"/>
      <c r="K76" s="1"/>
      <c r="L76" s="1"/>
    </row>
    <row r="77" spans="1:26" x14ac:dyDescent="0.25">
      <c r="B77" s="1"/>
      <c r="C77" s="78"/>
      <c r="D77" s="77" t="s">
        <v>29</v>
      </c>
      <c r="E77" s="74"/>
      <c r="F77" s="1"/>
      <c r="G77" s="1"/>
      <c r="H77" s="1"/>
      <c r="I77" s="1"/>
      <c r="J77" s="1"/>
      <c r="K77" s="1"/>
      <c r="L77" s="1"/>
    </row>
    <row r="78" spans="1:26" x14ac:dyDescent="0.25">
      <c r="B78" s="1"/>
      <c r="C78" s="1"/>
      <c r="D78" s="1"/>
      <c r="E78" s="1"/>
      <c r="F78" s="1"/>
      <c r="G78" s="1"/>
      <c r="H78" s="1"/>
      <c r="I78" s="1"/>
      <c r="J78" s="1"/>
      <c r="K78" s="1"/>
      <c r="L78" s="1"/>
    </row>
    <row r="79" spans="1:26" x14ac:dyDescent="0.25">
      <c r="B79" s="1"/>
      <c r="C79" s="1"/>
      <c r="D79" s="1"/>
      <c r="E79" s="1"/>
      <c r="F79" s="1"/>
      <c r="G79" s="1"/>
      <c r="H79" s="1"/>
      <c r="I79" s="1"/>
      <c r="J79" s="1"/>
      <c r="K79" s="1"/>
      <c r="L79" s="1"/>
    </row>
    <row r="80" spans="1:26" x14ac:dyDescent="0.25">
      <c r="B80" s="1"/>
      <c r="C80" s="1"/>
      <c r="D80" s="1"/>
      <c r="E80" s="1"/>
      <c r="F80" s="1"/>
      <c r="G80" s="1"/>
      <c r="H80" s="1"/>
      <c r="I80" s="1"/>
      <c r="J80" s="1"/>
      <c r="K80" s="1"/>
      <c r="L80" s="1"/>
    </row>
    <row r="81" spans="2:16" x14ac:dyDescent="0.25">
      <c r="B81" s="1"/>
      <c r="C81" s="1"/>
      <c r="D81" s="1"/>
      <c r="E81" s="1"/>
      <c r="F81" s="1"/>
      <c r="G81" s="1"/>
      <c r="H81" s="1"/>
      <c r="I81" s="1"/>
      <c r="J81" s="1"/>
      <c r="K81" s="1"/>
      <c r="L81" s="1"/>
    </row>
    <row r="82" spans="2:16" x14ac:dyDescent="0.25">
      <c r="B82" s="1"/>
      <c r="C82" s="15"/>
      <c r="D82" s="1"/>
      <c r="E82" s="1"/>
      <c r="F82" s="1"/>
      <c r="G82" s="1"/>
      <c r="H82" s="1"/>
      <c r="I82" s="1"/>
      <c r="J82" s="1"/>
      <c r="K82" s="1"/>
      <c r="L82" s="1"/>
    </row>
    <row r="83" spans="2:16" x14ac:dyDescent="0.25">
      <c r="B83" s="1"/>
      <c r="C83" s="16" t="s">
        <v>30</v>
      </c>
      <c r="D83" s="1"/>
      <c r="E83" s="1"/>
      <c r="F83" s="1"/>
      <c r="G83" s="1"/>
      <c r="H83" s="1"/>
      <c r="I83" s="1"/>
      <c r="J83" s="1"/>
      <c r="K83" s="1"/>
      <c r="L83" s="1"/>
    </row>
    <row r="84" spans="2:16" x14ac:dyDescent="0.25">
      <c r="B84" s="1"/>
      <c r="C84" s="1"/>
      <c r="D84" s="1"/>
      <c r="E84" s="104" t="s">
        <v>31</v>
      </c>
      <c r="F84" s="104"/>
      <c r="G84" s="104"/>
      <c r="H84" s="1"/>
      <c r="I84" s="1"/>
      <c r="J84" s="1"/>
      <c r="K84" s="1"/>
      <c r="L84" s="1"/>
    </row>
    <row r="85" spans="2:16" x14ac:dyDescent="0.25">
      <c r="B85" s="1"/>
      <c r="C85" s="1"/>
      <c r="D85" s="1"/>
      <c r="E85" s="1"/>
      <c r="F85" s="17" t="s">
        <v>95</v>
      </c>
      <c r="G85" s="1"/>
      <c r="H85" s="1"/>
      <c r="I85" s="1"/>
      <c r="J85" s="1"/>
      <c r="K85" s="1"/>
      <c r="L85" s="1"/>
    </row>
    <row r="86" spans="2:16" x14ac:dyDescent="0.25">
      <c r="B86" s="1"/>
      <c r="C86" s="1"/>
      <c r="D86" s="1"/>
      <c r="E86" s="1"/>
      <c r="F86" s="1"/>
      <c r="G86" s="1"/>
      <c r="H86" s="1"/>
      <c r="I86" s="1"/>
      <c r="J86" s="1"/>
      <c r="K86" s="1"/>
      <c r="L86" s="1"/>
    </row>
    <row r="87" spans="2:16" x14ac:dyDescent="0.25">
      <c r="B87" s="1"/>
      <c r="C87" s="1"/>
      <c r="D87" s="1"/>
      <c r="E87" s="1"/>
      <c r="F87" s="1"/>
      <c r="G87" s="1"/>
      <c r="H87" s="1"/>
      <c r="I87" s="1"/>
      <c r="J87" s="1"/>
      <c r="K87" s="1"/>
      <c r="L87" s="1"/>
    </row>
    <row r="88" spans="2:16" x14ac:dyDescent="0.25">
      <c r="B88" s="1"/>
      <c r="C88" s="1"/>
      <c r="D88" s="1"/>
      <c r="E88" s="1"/>
      <c r="F88" s="1"/>
      <c r="G88" s="1"/>
      <c r="H88" s="1"/>
      <c r="I88" s="1"/>
      <c r="J88" s="1"/>
      <c r="K88" s="1"/>
      <c r="L88" s="1"/>
    </row>
    <row r="89" spans="2:16" x14ac:dyDescent="0.25">
      <c r="B89" s="1"/>
      <c r="C89" s="1"/>
      <c r="D89" s="1"/>
      <c r="E89" s="1"/>
      <c r="F89" s="1"/>
      <c r="G89" s="1"/>
      <c r="H89" s="1"/>
      <c r="I89" s="1"/>
      <c r="J89" s="1"/>
      <c r="K89" s="1"/>
      <c r="L89" s="1"/>
    </row>
    <row r="90" spans="2:16" ht="93" customHeight="1" x14ac:dyDescent="0.25">
      <c r="B90" s="1"/>
      <c r="C90" s="103" t="s">
        <v>93</v>
      </c>
      <c r="D90" s="103"/>
      <c r="E90" s="103"/>
      <c r="F90" s="103"/>
      <c r="G90" s="103"/>
      <c r="H90" s="1"/>
      <c r="I90" s="1"/>
      <c r="J90" s="1"/>
      <c r="K90" s="1"/>
      <c r="L90" s="1"/>
    </row>
    <row r="91" spans="2:16" x14ac:dyDescent="0.25">
      <c r="B91" s="1"/>
      <c r="C91" s="1"/>
      <c r="D91" s="1"/>
      <c r="E91" s="1"/>
      <c r="F91" s="1"/>
      <c r="G91" s="1"/>
      <c r="H91" s="1"/>
      <c r="I91" s="1"/>
      <c r="J91" s="1"/>
      <c r="K91" s="1"/>
      <c r="L91" s="1"/>
    </row>
    <row r="92" spans="2:16" s="63" customFormat="1" x14ac:dyDescent="0.25">
      <c r="O92" s="1"/>
      <c r="P92" s="1"/>
    </row>
    <row r="93" spans="2:16" s="63" customFormat="1" x14ac:dyDescent="0.25"/>
    <row r="94" spans="2:16" s="63" customFormat="1" x14ac:dyDescent="0.25"/>
    <row r="95" spans="2:16" s="63" customFormat="1" x14ac:dyDescent="0.25"/>
    <row r="96" spans="2:16" s="63" customFormat="1" x14ac:dyDescent="0.25"/>
    <row r="97" s="63" customFormat="1" x14ac:dyDescent="0.25"/>
    <row r="98" s="63" customFormat="1" x14ac:dyDescent="0.25"/>
    <row r="99" s="63" customFormat="1" x14ac:dyDescent="0.25"/>
    <row r="100" s="63" customFormat="1" x14ac:dyDescent="0.25"/>
    <row r="101" s="63" customFormat="1" x14ac:dyDescent="0.25"/>
    <row r="102" s="63" customFormat="1" x14ac:dyDescent="0.25"/>
    <row r="103" s="63" customFormat="1" x14ac:dyDescent="0.25"/>
    <row r="104" s="63" customFormat="1" x14ac:dyDescent="0.25"/>
    <row r="105" s="63" customFormat="1" x14ac:dyDescent="0.25"/>
    <row r="106" s="63" customFormat="1" x14ac:dyDescent="0.25"/>
    <row r="107" s="63" customFormat="1" x14ac:dyDescent="0.25"/>
    <row r="108" s="63" customFormat="1" x14ac:dyDescent="0.25"/>
    <row r="109" s="63" customFormat="1" x14ac:dyDescent="0.25"/>
    <row r="110" s="63" customFormat="1" x14ac:dyDescent="0.25"/>
    <row r="111" s="63" customFormat="1" x14ac:dyDescent="0.25"/>
    <row r="112" s="63" customFormat="1" x14ac:dyDescent="0.25"/>
    <row r="113" s="63" customFormat="1" x14ac:dyDescent="0.25"/>
    <row r="114" s="63" customFormat="1" x14ac:dyDescent="0.25"/>
    <row r="115" s="63" customFormat="1" x14ac:dyDescent="0.25"/>
    <row r="116" s="63" customFormat="1" x14ac:dyDescent="0.25"/>
    <row r="117" s="63" customFormat="1" x14ac:dyDescent="0.25"/>
    <row r="118" s="63" customFormat="1" x14ac:dyDescent="0.25"/>
    <row r="119" s="63" customFormat="1" x14ac:dyDescent="0.25"/>
    <row r="120" s="63" customFormat="1" x14ac:dyDescent="0.25"/>
    <row r="121" s="63" customFormat="1" x14ac:dyDescent="0.25"/>
    <row r="122" s="63" customFormat="1" x14ac:dyDescent="0.25"/>
    <row r="123" s="63" customFormat="1" x14ac:dyDescent="0.25"/>
    <row r="124" s="63" customFormat="1" x14ac:dyDescent="0.25"/>
    <row r="125" s="63" customFormat="1" x14ac:dyDescent="0.25"/>
    <row r="126" s="63" customFormat="1" x14ac:dyDescent="0.25"/>
    <row r="127" s="63" customFormat="1" x14ac:dyDescent="0.25"/>
    <row r="128" s="63" customFormat="1" x14ac:dyDescent="0.25"/>
    <row r="129" spans="13:16" s="63" customFormat="1" x14ac:dyDescent="0.25"/>
    <row r="130" spans="13:16" s="63" customFormat="1" x14ac:dyDescent="0.25"/>
    <row r="131" spans="13:16" s="63" customFormat="1" x14ac:dyDescent="0.25"/>
    <row r="132" spans="13:16" s="63" customFormat="1" x14ac:dyDescent="0.25"/>
    <row r="133" spans="13:16" s="63" customFormat="1" x14ac:dyDescent="0.25"/>
    <row r="134" spans="13:16" s="63" customFormat="1" x14ac:dyDescent="0.25"/>
    <row r="135" spans="13:16" s="63" customFormat="1" x14ac:dyDescent="0.25"/>
    <row r="136" spans="13:16" s="63" customFormat="1" x14ac:dyDescent="0.25"/>
    <row r="137" spans="13:16" s="63" customFormat="1" x14ac:dyDescent="0.25"/>
    <row r="138" spans="13:16" s="63" customFormat="1" x14ac:dyDescent="0.25"/>
    <row r="139" spans="13:16" s="63" customFormat="1" x14ac:dyDescent="0.25"/>
    <row r="140" spans="13:16" s="63" customFormat="1" x14ac:dyDescent="0.25"/>
    <row r="141" spans="13:16" x14ac:dyDescent="0.25">
      <c r="M141" s="63"/>
      <c r="N141" s="63"/>
      <c r="O141" s="63"/>
      <c r="P141" s="63"/>
    </row>
    <row r="142" spans="13:16" x14ac:dyDescent="0.25">
      <c r="M142" s="63"/>
      <c r="N142" s="63"/>
      <c r="O142" s="63"/>
      <c r="P142" s="63"/>
    </row>
    <row r="143" spans="13:16" x14ac:dyDescent="0.25">
      <c r="M143" s="63"/>
      <c r="N143" s="63"/>
      <c r="O143" s="63"/>
      <c r="P143" s="63"/>
    </row>
    <row r="144" spans="13:16" x14ac:dyDescent="0.25">
      <c r="M144" s="63"/>
      <c r="N144" s="63"/>
      <c r="O144" s="63"/>
      <c r="P144" s="63"/>
    </row>
    <row r="145" spans="13:16" x14ac:dyDescent="0.25">
      <c r="M145" s="63"/>
      <c r="N145" s="63"/>
      <c r="O145" s="63"/>
      <c r="P145" s="63"/>
    </row>
    <row r="146" spans="13:16" x14ac:dyDescent="0.25">
      <c r="M146" s="63"/>
      <c r="N146" s="63"/>
      <c r="O146" s="63"/>
      <c r="P146" s="63"/>
    </row>
    <row r="147" spans="13:16" x14ac:dyDescent="0.25">
      <c r="M147" s="63"/>
      <c r="N147" s="63"/>
      <c r="O147" s="63"/>
      <c r="P147" s="63"/>
    </row>
    <row r="148" spans="13:16" x14ac:dyDescent="0.25">
      <c r="M148" s="63"/>
      <c r="N148" s="63"/>
      <c r="O148" s="63"/>
      <c r="P148" s="63"/>
    </row>
    <row r="149" spans="13:16" x14ac:dyDescent="0.25">
      <c r="M149" s="63"/>
      <c r="N149" s="63"/>
      <c r="O149" s="63"/>
      <c r="P149" s="63"/>
    </row>
    <row r="150" spans="13:16" x14ac:dyDescent="0.25">
      <c r="M150" s="63"/>
      <c r="N150" s="63"/>
      <c r="O150" s="63"/>
      <c r="P150" s="63"/>
    </row>
    <row r="151" spans="13:16" x14ac:dyDescent="0.25">
      <c r="M151" s="63"/>
      <c r="N151" s="63"/>
      <c r="O151" s="63"/>
      <c r="P151" s="63"/>
    </row>
    <row r="152" spans="13:16" x14ac:dyDescent="0.25">
      <c r="M152" s="63"/>
      <c r="N152" s="63"/>
      <c r="O152" s="63"/>
      <c r="P152" s="63"/>
    </row>
    <row r="153" spans="13:16" x14ac:dyDescent="0.25">
      <c r="M153" s="63"/>
      <c r="N153" s="63"/>
      <c r="O153" s="63"/>
      <c r="P153" s="63"/>
    </row>
    <row r="154" spans="13:16" x14ac:dyDescent="0.25">
      <c r="M154" s="63"/>
      <c r="N154" s="63"/>
      <c r="O154" s="63"/>
      <c r="P154" s="63"/>
    </row>
    <row r="155" spans="13:16" x14ac:dyDescent="0.25">
      <c r="M155" s="63"/>
      <c r="N155" s="63"/>
      <c r="O155" s="63"/>
      <c r="P155" s="63"/>
    </row>
    <row r="156" spans="13:16" x14ac:dyDescent="0.25">
      <c r="M156" s="63"/>
      <c r="N156" s="63"/>
      <c r="O156" s="63"/>
      <c r="P156" s="63"/>
    </row>
    <row r="157" spans="13:16" x14ac:dyDescent="0.25">
      <c r="M157" s="63"/>
      <c r="N157" s="63"/>
      <c r="O157" s="63"/>
      <c r="P157" s="63"/>
    </row>
    <row r="158" spans="13:16" x14ac:dyDescent="0.25">
      <c r="M158" s="63"/>
      <c r="N158" s="63"/>
      <c r="O158" s="63"/>
      <c r="P158" s="63"/>
    </row>
    <row r="159" spans="13:16" x14ac:dyDescent="0.25">
      <c r="M159" s="63"/>
      <c r="N159" s="63"/>
      <c r="O159" s="63"/>
      <c r="P159" s="63"/>
    </row>
    <row r="160" spans="13:16" x14ac:dyDescent="0.25">
      <c r="M160" s="63"/>
      <c r="N160" s="63"/>
      <c r="O160" s="63"/>
      <c r="P160" s="63"/>
    </row>
    <row r="161" spans="13:16" x14ac:dyDescent="0.25">
      <c r="M161" s="63"/>
      <c r="N161" s="63"/>
      <c r="O161" s="63"/>
      <c r="P161" s="63"/>
    </row>
    <row r="162" spans="13:16" x14ac:dyDescent="0.25">
      <c r="M162" s="63"/>
      <c r="N162" s="63"/>
      <c r="O162" s="63"/>
      <c r="P162" s="63"/>
    </row>
    <row r="163" spans="13:16" x14ac:dyDescent="0.25">
      <c r="M163" s="63"/>
      <c r="N163" s="63"/>
      <c r="O163" s="63"/>
      <c r="P163" s="63"/>
    </row>
    <row r="164" spans="13:16" x14ac:dyDescent="0.25">
      <c r="M164" s="63"/>
      <c r="N164" s="63"/>
      <c r="O164" s="63"/>
      <c r="P164" s="63"/>
    </row>
    <row r="165" spans="13:16" x14ac:dyDescent="0.25">
      <c r="M165" s="63"/>
      <c r="N165" s="63"/>
      <c r="O165" s="63"/>
      <c r="P165" s="63"/>
    </row>
    <row r="166" spans="13:16" x14ac:dyDescent="0.25">
      <c r="M166" s="63"/>
      <c r="N166" s="63"/>
      <c r="O166" s="63"/>
      <c r="P166" s="63"/>
    </row>
    <row r="167" spans="13:16" x14ac:dyDescent="0.25">
      <c r="M167" s="63"/>
      <c r="N167" s="63"/>
      <c r="O167" s="63"/>
      <c r="P167" s="63"/>
    </row>
    <row r="168" spans="13:16" x14ac:dyDescent="0.25">
      <c r="M168" s="63"/>
      <c r="N168" s="63"/>
      <c r="O168" s="63"/>
      <c r="P168" s="63"/>
    </row>
    <row r="169" spans="13:16" x14ac:dyDescent="0.25">
      <c r="M169" s="63"/>
      <c r="N169" s="63"/>
      <c r="O169" s="63"/>
      <c r="P169" s="63"/>
    </row>
    <row r="170" spans="13:16" x14ac:dyDescent="0.25">
      <c r="M170" s="63"/>
      <c r="N170" s="63"/>
      <c r="O170" s="63"/>
      <c r="P170" s="63"/>
    </row>
    <row r="171" spans="13:16" x14ac:dyDescent="0.25">
      <c r="M171" s="63"/>
      <c r="N171" s="63"/>
      <c r="O171" s="63"/>
      <c r="P171" s="63"/>
    </row>
    <row r="172" spans="13:16" x14ac:dyDescent="0.25">
      <c r="M172" s="63"/>
      <c r="N172" s="63"/>
      <c r="O172" s="63"/>
      <c r="P172" s="63"/>
    </row>
    <row r="173" spans="13:16" x14ac:dyDescent="0.25">
      <c r="M173" s="63"/>
      <c r="N173" s="63"/>
      <c r="O173" s="63"/>
      <c r="P173" s="63"/>
    </row>
    <row r="174" spans="13:16" x14ac:dyDescent="0.25">
      <c r="M174" s="63"/>
      <c r="N174" s="63"/>
      <c r="O174" s="63"/>
      <c r="P174" s="63"/>
    </row>
    <row r="175" spans="13:16" x14ac:dyDescent="0.25">
      <c r="M175" s="63"/>
      <c r="N175" s="63"/>
      <c r="O175" s="63"/>
      <c r="P175" s="63"/>
    </row>
    <row r="176" spans="13:16" x14ac:dyDescent="0.25">
      <c r="M176" s="63"/>
      <c r="N176" s="63"/>
      <c r="O176" s="63"/>
      <c r="P176" s="63"/>
    </row>
    <row r="177" spans="13:16" x14ac:dyDescent="0.25">
      <c r="M177" s="63"/>
      <c r="N177" s="63"/>
      <c r="O177" s="63"/>
      <c r="P177" s="63"/>
    </row>
    <row r="178" spans="13:16" x14ac:dyDescent="0.25">
      <c r="M178" s="63"/>
      <c r="N178" s="63"/>
      <c r="O178" s="63"/>
      <c r="P178" s="63"/>
    </row>
    <row r="179" spans="13:16" x14ac:dyDescent="0.25">
      <c r="M179" s="63"/>
      <c r="N179" s="63"/>
      <c r="O179" s="63"/>
      <c r="P179" s="63"/>
    </row>
    <row r="180" spans="13:16" x14ac:dyDescent="0.25">
      <c r="M180" s="63"/>
      <c r="N180" s="63"/>
      <c r="O180" s="63"/>
      <c r="P180" s="63"/>
    </row>
    <row r="181" spans="13:16" x14ac:dyDescent="0.25">
      <c r="M181" s="63"/>
      <c r="N181" s="63"/>
      <c r="O181" s="63"/>
      <c r="P181" s="63"/>
    </row>
    <row r="182" spans="13:16" x14ac:dyDescent="0.25">
      <c r="M182" s="63"/>
      <c r="N182" s="63"/>
      <c r="O182" s="63"/>
      <c r="P182" s="63"/>
    </row>
    <row r="183" spans="13:16" x14ac:dyDescent="0.25">
      <c r="M183" s="63"/>
      <c r="N183" s="63"/>
      <c r="O183" s="63"/>
      <c r="P183" s="63"/>
    </row>
    <row r="184" spans="13:16" x14ac:dyDescent="0.25">
      <c r="M184" s="63"/>
      <c r="N184" s="63"/>
      <c r="O184" s="63"/>
      <c r="P184" s="63"/>
    </row>
    <row r="185" spans="13:16" x14ac:dyDescent="0.25">
      <c r="M185" s="63"/>
      <c r="N185" s="63"/>
      <c r="O185" s="63"/>
      <c r="P185" s="63"/>
    </row>
    <row r="186" spans="13:16" x14ac:dyDescent="0.25">
      <c r="M186" s="63"/>
      <c r="N186" s="63"/>
      <c r="O186" s="63"/>
      <c r="P186" s="63"/>
    </row>
    <row r="187" spans="13:16" x14ac:dyDescent="0.25">
      <c r="M187" s="63"/>
      <c r="N187" s="63"/>
      <c r="O187" s="63"/>
      <c r="P187" s="63"/>
    </row>
    <row r="188" spans="13:16" x14ac:dyDescent="0.25">
      <c r="M188" s="63"/>
      <c r="N188" s="63"/>
      <c r="O188" s="63"/>
      <c r="P188" s="63"/>
    </row>
    <row r="189" spans="13:16" x14ac:dyDescent="0.25">
      <c r="M189" s="63"/>
      <c r="N189" s="63"/>
      <c r="O189" s="63"/>
      <c r="P189" s="63"/>
    </row>
    <row r="190" spans="13:16" x14ac:dyDescent="0.25">
      <c r="M190" s="63"/>
      <c r="N190" s="63"/>
      <c r="O190" s="63"/>
      <c r="P190" s="63"/>
    </row>
    <row r="191" spans="13:16" x14ac:dyDescent="0.25">
      <c r="M191" s="63"/>
      <c r="N191" s="63"/>
      <c r="O191" s="63"/>
      <c r="P191" s="63"/>
    </row>
    <row r="192" spans="13:16" x14ac:dyDescent="0.25">
      <c r="M192" s="63"/>
      <c r="N192" s="63"/>
      <c r="O192" s="63"/>
      <c r="P192" s="63"/>
    </row>
    <row r="193" spans="13:16" x14ac:dyDescent="0.25">
      <c r="M193" s="63"/>
      <c r="N193" s="63"/>
      <c r="O193" s="63"/>
      <c r="P193" s="63"/>
    </row>
    <row r="194" spans="13:16" x14ac:dyDescent="0.25">
      <c r="M194" s="63"/>
      <c r="N194" s="63"/>
      <c r="O194" s="63"/>
      <c r="P194" s="63"/>
    </row>
    <row r="195" spans="13:16" x14ac:dyDescent="0.25">
      <c r="M195" s="63"/>
      <c r="N195" s="63"/>
      <c r="O195" s="63"/>
      <c r="P195" s="63"/>
    </row>
    <row r="196" spans="13:16" x14ac:dyDescent="0.25">
      <c r="M196" s="63"/>
      <c r="N196" s="63"/>
      <c r="O196" s="63"/>
      <c r="P196" s="63"/>
    </row>
    <row r="197" spans="13:16" x14ac:dyDescent="0.25">
      <c r="M197" s="63"/>
      <c r="N197" s="63"/>
      <c r="O197" s="63"/>
      <c r="P197" s="63"/>
    </row>
    <row r="198" spans="13:16" x14ac:dyDescent="0.25">
      <c r="M198" s="63"/>
      <c r="N198" s="63"/>
      <c r="O198" s="63"/>
      <c r="P198" s="63"/>
    </row>
    <row r="199" spans="13:16" x14ac:dyDescent="0.25">
      <c r="M199" s="63"/>
      <c r="N199" s="63"/>
      <c r="O199" s="63"/>
      <c r="P199" s="63"/>
    </row>
    <row r="200" spans="13:16" x14ac:dyDescent="0.25">
      <c r="M200" s="63"/>
      <c r="N200" s="63"/>
      <c r="O200" s="63"/>
      <c r="P200" s="63"/>
    </row>
    <row r="201" spans="13:16" x14ac:dyDescent="0.25">
      <c r="M201" s="63"/>
      <c r="N201" s="63"/>
      <c r="O201" s="63"/>
      <c r="P201" s="63"/>
    </row>
    <row r="202" spans="13:16" x14ac:dyDescent="0.25">
      <c r="M202" s="63"/>
      <c r="N202" s="63"/>
      <c r="O202" s="63"/>
      <c r="P202" s="63"/>
    </row>
    <row r="203" spans="13:16" x14ac:dyDescent="0.25">
      <c r="M203" s="63"/>
      <c r="N203" s="63"/>
      <c r="O203" s="63"/>
      <c r="P203" s="63"/>
    </row>
    <row r="204" spans="13:16" x14ac:dyDescent="0.25">
      <c r="M204" s="63"/>
      <c r="N204" s="63"/>
      <c r="O204" s="63"/>
      <c r="P204" s="63"/>
    </row>
    <row r="205" spans="13:16" x14ac:dyDescent="0.25">
      <c r="M205" s="63"/>
      <c r="N205" s="63"/>
      <c r="O205" s="63"/>
      <c r="P205" s="63"/>
    </row>
    <row r="206" spans="13:16" x14ac:dyDescent="0.25">
      <c r="M206" s="63"/>
      <c r="N206" s="63"/>
      <c r="O206" s="63"/>
      <c r="P206" s="63"/>
    </row>
    <row r="207" spans="13:16" x14ac:dyDescent="0.25">
      <c r="M207" s="63"/>
      <c r="N207" s="63"/>
      <c r="O207" s="63"/>
      <c r="P207" s="63"/>
    </row>
    <row r="208" spans="13:16" x14ac:dyDescent="0.25">
      <c r="M208" s="63"/>
      <c r="N208" s="63"/>
      <c r="O208" s="63"/>
      <c r="P208" s="63"/>
    </row>
    <row r="209" spans="13:16" x14ac:dyDescent="0.25">
      <c r="M209" s="63"/>
      <c r="N209" s="63"/>
      <c r="O209" s="63"/>
      <c r="P209" s="63"/>
    </row>
    <row r="210" spans="13:16" x14ac:dyDescent="0.25">
      <c r="M210" s="63"/>
      <c r="N210" s="63"/>
      <c r="O210" s="63"/>
      <c r="P210" s="63"/>
    </row>
    <row r="211" spans="13:16" x14ac:dyDescent="0.25">
      <c r="M211" s="63"/>
      <c r="N211" s="63"/>
      <c r="O211" s="63"/>
      <c r="P211" s="63"/>
    </row>
    <row r="212" spans="13:16" x14ac:dyDescent="0.25">
      <c r="M212" s="63"/>
      <c r="N212" s="63"/>
      <c r="O212" s="63"/>
      <c r="P212" s="63"/>
    </row>
    <row r="213" spans="13:16" x14ac:dyDescent="0.25">
      <c r="M213" s="63"/>
      <c r="N213" s="63"/>
      <c r="O213" s="63"/>
      <c r="P213" s="63"/>
    </row>
    <row r="214" spans="13:16" x14ac:dyDescent="0.25">
      <c r="M214" s="63"/>
      <c r="N214" s="63"/>
      <c r="O214" s="63"/>
      <c r="P214" s="63"/>
    </row>
    <row r="215" spans="13:16" x14ac:dyDescent="0.25">
      <c r="M215" s="63"/>
      <c r="N215" s="63"/>
      <c r="O215" s="63"/>
      <c r="P215" s="63"/>
    </row>
    <row r="216" spans="13:16" x14ac:dyDescent="0.25">
      <c r="M216" s="63"/>
      <c r="N216" s="63"/>
      <c r="O216" s="63"/>
      <c r="P216" s="63"/>
    </row>
    <row r="217" spans="13:16" x14ac:dyDescent="0.25">
      <c r="M217" s="63"/>
      <c r="N217" s="63"/>
      <c r="O217" s="63"/>
      <c r="P217" s="63"/>
    </row>
    <row r="218" spans="13:16" x14ac:dyDescent="0.25">
      <c r="M218" s="63"/>
      <c r="N218" s="63"/>
      <c r="O218" s="63"/>
      <c r="P218" s="63"/>
    </row>
    <row r="219" spans="13:16" x14ac:dyDescent="0.25">
      <c r="M219" s="63"/>
      <c r="N219" s="63"/>
      <c r="O219" s="63"/>
      <c r="P219" s="63"/>
    </row>
    <row r="220" spans="13:16" x14ac:dyDescent="0.25">
      <c r="M220" s="63"/>
      <c r="N220" s="63"/>
      <c r="O220" s="63"/>
      <c r="P220" s="63"/>
    </row>
    <row r="221" spans="13:16" x14ac:dyDescent="0.25">
      <c r="M221" s="63"/>
      <c r="N221" s="63"/>
      <c r="O221" s="63"/>
      <c r="P221" s="63"/>
    </row>
    <row r="222" spans="13:16" x14ac:dyDescent="0.25">
      <c r="M222" s="63"/>
      <c r="N222" s="63"/>
      <c r="O222" s="63"/>
      <c r="P222" s="63"/>
    </row>
    <row r="223" spans="13:16" x14ac:dyDescent="0.25">
      <c r="M223" s="63"/>
      <c r="N223" s="63"/>
      <c r="O223" s="63"/>
      <c r="P223" s="63"/>
    </row>
    <row r="224" spans="13:16" x14ac:dyDescent="0.25">
      <c r="M224" s="63"/>
      <c r="N224" s="63"/>
      <c r="O224" s="63"/>
      <c r="P224" s="63"/>
    </row>
    <row r="225" spans="13:16" x14ac:dyDescent="0.25">
      <c r="M225" s="63"/>
      <c r="N225" s="63"/>
      <c r="O225" s="63"/>
      <c r="P225" s="63"/>
    </row>
    <row r="226" spans="13:16" x14ac:dyDescent="0.25">
      <c r="M226" s="63"/>
      <c r="N226" s="63"/>
      <c r="O226" s="63"/>
      <c r="P226" s="63"/>
    </row>
    <row r="227" spans="13:16" x14ac:dyDescent="0.25">
      <c r="M227" s="63"/>
      <c r="N227" s="63"/>
      <c r="O227" s="63"/>
      <c r="P227" s="63"/>
    </row>
    <row r="228" spans="13:16" x14ac:dyDescent="0.25">
      <c r="M228" s="63"/>
      <c r="N228" s="63"/>
      <c r="O228" s="63"/>
      <c r="P228" s="63"/>
    </row>
    <row r="229" spans="13:16" x14ac:dyDescent="0.25">
      <c r="M229" s="63"/>
      <c r="N229" s="63"/>
      <c r="O229" s="63"/>
      <c r="P229" s="63"/>
    </row>
    <row r="230" spans="13:16" x14ac:dyDescent="0.25">
      <c r="M230" s="63"/>
      <c r="N230" s="63"/>
      <c r="O230" s="63"/>
      <c r="P230" s="63"/>
    </row>
    <row r="231" spans="13:16" x14ac:dyDescent="0.25">
      <c r="M231" s="63"/>
      <c r="N231" s="63"/>
      <c r="O231" s="63"/>
      <c r="P231" s="63"/>
    </row>
    <row r="232" spans="13:16" x14ac:dyDescent="0.25">
      <c r="M232" s="63"/>
      <c r="N232" s="63"/>
      <c r="O232" s="63"/>
      <c r="P232" s="63"/>
    </row>
    <row r="233" spans="13:16" x14ac:dyDescent="0.25">
      <c r="M233" s="63"/>
      <c r="N233" s="63"/>
      <c r="O233" s="63"/>
      <c r="P233" s="63"/>
    </row>
    <row r="234" spans="13:16" x14ac:dyDescent="0.25">
      <c r="M234" s="63"/>
      <c r="N234" s="63"/>
      <c r="O234" s="63"/>
      <c r="P234" s="63"/>
    </row>
    <row r="235" spans="13:16" x14ac:dyDescent="0.25">
      <c r="M235" s="63"/>
      <c r="N235" s="63"/>
      <c r="O235" s="63"/>
      <c r="P235" s="63"/>
    </row>
    <row r="236" spans="13:16" x14ac:dyDescent="0.25">
      <c r="M236" s="63"/>
      <c r="N236" s="63"/>
      <c r="O236" s="63"/>
      <c r="P236" s="63"/>
    </row>
    <row r="237" spans="13:16" x14ac:dyDescent="0.25">
      <c r="M237" s="63"/>
      <c r="N237" s="63"/>
      <c r="O237" s="63"/>
      <c r="P237" s="63"/>
    </row>
    <row r="238" spans="13:16" x14ac:dyDescent="0.25">
      <c r="M238" s="63"/>
      <c r="N238" s="63"/>
      <c r="O238" s="63"/>
      <c r="P238" s="63"/>
    </row>
    <row r="239" spans="13:16" x14ac:dyDescent="0.25">
      <c r="M239" s="63"/>
      <c r="N239" s="63"/>
      <c r="O239" s="63"/>
      <c r="P239" s="63"/>
    </row>
    <row r="240" spans="13:16" x14ac:dyDescent="0.25">
      <c r="M240" s="63"/>
      <c r="N240" s="63"/>
      <c r="O240" s="63"/>
      <c r="P240" s="63"/>
    </row>
    <row r="241" spans="13:16" x14ac:dyDescent="0.25">
      <c r="M241" s="63"/>
      <c r="N241" s="63"/>
      <c r="O241" s="63"/>
      <c r="P241" s="63"/>
    </row>
    <row r="242" spans="13:16" x14ac:dyDescent="0.25">
      <c r="M242" s="63"/>
      <c r="N242" s="63"/>
      <c r="O242" s="63"/>
      <c r="P242" s="63"/>
    </row>
    <row r="243" spans="13:16" x14ac:dyDescent="0.25">
      <c r="M243" s="63"/>
      <c r="N243" s="63"/>
      <c r="O243" s="63"/>
      <c r="P243" s="63"/>
    </row>
    <row r="244" spans="13:16" x14ac:dyDescent="0.25">
      <c r="M244" s="63"/>
      <c r="N244" s="63"/>
      <c r="O244" s="63"/>
      <c r="P244" s="63"/>
    </row>
    <row r="245" spans="13:16" x14ac:dyDescent="0.25">
      <c r="M245" s="63"/>
      <c r="N245" s="63"/>
      <c r="O245" s="63"/>
      <c r="P245" s="63"/>
    </row>
    <row r="246" spans="13:16" x14ac:dyDescent="0.25">
      <c r="M246" s="63"/>
      <c r="N246" s="63"/>
      <c r="O246" s="63"/>
      <c r="P246" s="63"/>
    </row>
    <row r="247" spans="13:16" x14ac:dyDescent="0.25">
      <c r="M247" s="63"/>
      <c r="N247" s="63"/>
      <c r="O247" s="63"/>
      <c r="P247" s="63"/>
    </row>
    <row r="248" spans="13:16" x14ac:dyDescent="0.25">
      <c r="M248" s="63"/>
      <c r="N248" s="63"/>
      <c r="O248" s="63"/>
      <c r="P248" s="63"/>
    </row>
    <row r="249" spans="13:16" x14ac:dyDescent="0.25">
      <c r="M249" s="63"/>
      <c r="N249" s="63"/>
      <c r="O249" s="63"/>
      <c r="P249" s="63"/>
    </row>
    <row r="250" spans="13:16" x14ac:dyDescent="0.25">
      <c r="M250" s="63"/>
      <c r="N250" s="63"/>
      <c r="O250" s="63"/>
      <c r="P250" s="63"/>
    </row>
    <row r="251" spans="13:16" x14ac:dyDescent="0.25">
      <c r="M251" s="63"/>
      <c r="N251" s="63"/>
      <c r="O251" s="63"/>
      <c r="P251" s="63"/>
    </row>
    <row r="252" spans="13:16" x14ac:dyDescent="0.25">
      <c r="M252" s="63"/>
      <c r="N252" s="63"/>
      <c r="O252" s="63"/>
      <c r="P252" s="63"/>
    </row>
    <row r="253" spans="13:16" x14ac:dyDescent="0.25">
      <c r="M253" s="63"/>
      <c r="N253" s="63"/>
      <c r="O253" s="63"/>
      <c r="P253" s="63"/>
    </row>
    <row r="254" spans="13:16" x14ac:dyDescent="0.25">
      <c r="M254" s="63"/>
      <c r="N254" s="63"/>
      <c r="O254" s="63"/>
      <c r="P254" s="63"/>
    </row>
    <row r="255" spans="13:16" x14ac:dyDescent="0.25">
      <c r="M255" s="63"/>
      <c r="N255" s="63"/>
      <c r="O255" s="63"/>
      <c r="P255" s="63"/>
    </row>
    <row r="256" spans="13:16" x14ac:dyDescent="0.25">
      <c r="M256" s="63"/>
      <c r="N256" s="63"/>
      <c r="O256" s="63"/>
      <c r="P256" s="63"/>
    </row>
    <row r="257" spans="13:16" x14ac:dyDescent="0.25">
      <c r="M257" s="63"/>
      <c r="N257" s="63"/>
      <c r="O257" s="63"/>
      <c r="P257" s="63"/>
    </row>
    <row r="258" spans="13:16" x14ac:dyDescent="0.25">
      <c r="M258" s="63"/>
      <c r="N258" s="63"/>
      <c r="O258" s="63"/>
      <c r="P258" s="63"/>
    </row>
    <row r="259" spans="13:16" x14ac:dyDescent="0.25">
      <c r="M259" s="63"/>
      <c r="N259" s="63"/>
      <c r="O259" s="63"/>
      <c r="P259" s="63"/>
    </row>
    <row r="260" spans="13:16" x14ac:dyDescent="0.25">
      <c r="M260" s="63"/>
      <c r="N260" s="63"/>
      <c r="O260" s="63"/>
      <c r="P260" s="63"/>
    </row>
    <row r="261" spans="13:16" x14ac:dyDescent="0.25">
      <c r="M261" s="63"/>
      <c r="N261" s="63"/>
      <c r="O261" s="63"/>
      <c r="P261" s="63"/>
    </row>
    <row r="262" spans="13:16" x14ac:dyDescent="0.25">
      <c r="M262" s="63"/>
      <c r="N262" s="63"/>
      <c r="O262" s="63"/>
      <c r="P262" s="63"/>
    </row>
    <row r="263" spans="13:16" x14ac:dyDescent="0.25">
      <c r="M263" s="63"/>
      <c r="N263" s="63"/>
      <c r="O263" s="63"/>
      <c r="P263" s="63"/>
    </row>
    <row r="264" spans="13:16" x14ac:dyDescent="0.25">
      <c r="M264" s="63"/>
      <c r="N264" s="63"/>
      <c r="O264" s="63"/>
      <c r="P264" s="63"/>
    </row>
    <row r="265" spans="13:16" x14ac:dyDescent="0.25">
      <c r="M265" s="63"/>
      <c r="N265" s="63"/>
      <c r="O265" s="63"/>
      <c r="P265" s="63"/>
    </row>
    <row r="266" spans="13:16" x14ac:dyDescent="0.25">
      <c r="M266" s="63"/>
      <c r="N266" s="63"/>
      <c r="O266" s="63"/>
      <c r="P266" s="63"/>
    </row>
    <row r="267" spans="13:16" x14ac:dyDescent="0.25">
      <c r="M267" s="63"/>
      <c r="N267" s="63"/>
      <c r="O267" s="63"/>
      <c r="P267" s="63"/>
    </row>
    <row r="268" spans="13:16" x14ac:dyDescent="0.25">
      <c r="M268" s="63"/>
      <c r="N268" s="63"/>
      <c r="O268" s="63"/>
      <c r="P268" s="63"/>
    </row>
    <row r="269" spans="13:16" x14ac:dyDescent="0.25">
      <c r="M269" s="63"/>
      <c r="N269" s="63"/>
      <c r="O269" s="63"/>
      <c r="P269" s="63"/>
    </row>
    <row r="270" spans="13:16" x14ac:dyDescent="0.25">
      <c r="M270" s="63"/>
      <c r="N270" s="63"/>
      <c r="O270" s="63"/>
      <c r="P270" s="63"/>
    </row>
    <row r="271" spans="13:16" x14ac:dyDescent="0.25">
      <c r="M271" s="63"/>
      <c r="N271" s="63"/>
      <c r="O271" s="63"/>
      <c r="P271" s="63"/>
    </row>
    <row r="272" spans="13:16" x14ac:dyDescent="0.25">
      <c r="M272" s="63"/>
      <c r="N272" s="63"/>
      <c r="O272" s="63"/>
      <c r="P272" s="63"/>
    </row>
    <row r="273" spans="13:16" x14ac:dyDescent="0.25">
      <c r="M273" s="63"/>
      <c r="N273" s="63"/>
      <c r="O273" s="63"/>
      <c r="P273" s="63"/>
    </row>
    <row r="274" spans="13:16" x14ac:dyDescent="0.25">
      <c r="M274" s="63"/>
      <c r="N274" s="63"/>
      <c r="O274" s="63"/>
      <c r="P274" s="63"/>
    </row>
    <row r="275" spans="13:16" x14ac:dyDescent="0.25">
      <c r="M275" s="63"/>
      <c r="N275" s="63"/>
      <c r="O275" s="63"/>
      <c r="P275" s="63"/>
    </row>
    <row r="276" spans="13:16" x14ac:dyDescent="0.25">
      <c r="M276" s="63"/>
      <c r="N276" s="63"/>
      <c r="O276" s="63"/>
      <c r="P276" s="63"/>
    </row>
    <row r="277" spans="13:16" x14ac:dyDescent="0.25">
      <c r="M277" s="63"/>
      <c r="N277" s="63"/>
      <c r="O277" s="63"/>
      <c r="P277" s="63"/>
    </row>
    <row r="278" spans="13:16" x14ac:dyDescent="0.25">
      <c r="M278" s="63"/>
      <c r="N278" s="63"/>
      <c r="O278" s="63"/>
      <c r="P278" s="63"/>
    </row>
    <row r="279" spans="13:16" x14ac:dyDescent="0.25">
      <c r="M279" s="63"/>
      <c r="N279" s="63"/>
      <c r="O279" s="63"/>
      <c r="P279" s="63"/>
    </row>
    <row r="280" spans="13:16" x14ac:dyDescent="0.25">
      <c r="M280" s="63"/>
      <c r="N280" s="63"/>
      <c r="O280" s="63"/>
      <c r="P280" s="63"/>
    </row>
    <row r="281" spans="13:16" x14ac:dyDescent="0.25">
      <c r="M281" s="63"/>
      <c r="N281" s="63"/>
      <c r="O281" s="63"/>
      <c r="P281" s="63"/>
    </row>
    <row r="282" spans="13:16" x14ac:dyDescent="0.25">
      <c r="M282" s="63"/>
      <c r="N282" s="63"/>
      <c r="O282" s="63"/>
      <c r="P282" s="63"/>
    </row>
    <row r="283" spans="13:16" x14ac:dyDescent="0.25">
      <c r="M283" s="63"/>
      <c r="N283" s="63"/>
      <c r="O283" s="63"/>
      <c r="P283" s="63"/>
    </row>
    <row r="284" spans="13:16" x14ac:dyDescent="0.25">
      <c r="M284" s="63"/>
      <c r="N284" s="63"/>
      <c r="O284" s="63"/>
      <c r="P284" s="63"/>
    </row>
    <row r="285" spans="13:16" x14ac:dyDescent="0.25">
      <c r="M285" s="63"/>
      <c r="N285" s="63"/>
      <c r="O285" s="63"/>
      <c r="P285" s="63"/>
    </row>
    <row r="286" spans="13:16" x14ac:dyDescent="0.25">
      <c r="M286" s="63"/>
      <c r="N286" s="63"/>
      <c r="O286" s="63"/>
      <c r="P286" s="63"/>
    </row>
    <row r="287" spans="13:16" x14ac:dyDescent="0.25">
      <c r="M287" s="63"/>
      <c r="N287" s="63"/>
      <c r="O287" s="63"/>
      <c r="P287" s="63"/>
    </row>
    <row r="288" spans="13:16" x14ac:dyDescent="0.25">
      <c r="M288" s="63"/>
      <c r="N288" s="63"/>
      <c r="O288" s="63"/>
      <c r="P288" s="63"/>
    </row>
    <row r="289" spans="13:16" x14ac:dyDescent="0.25">
      <c r="M289" s="63"/>
      <c r="N289" s="63"/>
      <c r="O289" s="63"/>
      <c r="P289" s="63"/>
    </row>
    <row r="290" spans="13:16" x14ac:dyDescent="0.25">
      <c r="M290" s="63"/>
      <c r="N290" s="63"/>
      <c r="O290" s="63"/>
      <c r="P290" s="63"/>
    </row>
    <row r="291" spans="13:16" x14ac:dyDescent="0.25">
      <c r="M291" s="63"/>
      <c r="N291" s="63"/>
      <c r="O291" s="63"/>
      <c r="P291" s="63"/>
    </row>
    <row r="292" spans="13:16" x14ac:dyDescent="0.25">
      <c r="M292" s="63"/>
      <c r="N292" s="63"/>
      <c r="O292" s="63"/>
      <c r="P292" s="63"/>
    </row>
    <row r="293" spans="13:16" x14ac:dyDescent="0.25">
      <c r="M293" s="63"/>
      <c r="N293" s="63"/>
      <c r="O293" s="63"/>
      <c r="P293" s="63"/>
    </row>
    <row r="294" spans="13:16" x14ac:dyDescent="0.25">
      <c r="M294" s="63"/>
      <c r="N294" s="63"/>
      <c r="O294" s="63"/>
      <c r="P294" s="63"/>
    </row>
    <row r="295" spans="13:16" x14ac:dyDescent="0.25">
      <c r="M295" s="63"/>
      <c r="N295" s="63"/>
      <c r="O295" s="63"/>
      <c r="P295" s="63"/>
    </row>
    <row r="296" spans="13:16" x14ac:dyDescent="0.25">
      <c r="M296" s="63"/>
      <c r="N296" s="63"/>
      <c r="O296" s="63"/>
      <c r="P296" s="63"/>
    </row>
    <row r="297" spans="13:16" x14ac:dyDescent="0.25">
      <c r="M297" s="63"/>
      <c r="N297" s="63"/>
      <c r="O297" s="63"/>
      <c r="P297" s="63"/>
    </row>
    <row r="298" spans="13:16" x14ac:dyDescent="0.25">
      <c r="M298" s="63"/>
      <c r="N298" s="63"/>
      <c r="O298" s="63"/>
      <c r="P298" s="63"/>
    </row>
    <row r="299" spans="13:16" x14ac:dyDescent="0.25">
      <c r="M299" s="63"/>
      <c r="N299" s="63"/>
      <c r="O299" s="63"/>
      <c r="P299" s="63"/>
    </row>
    <row r="300" spans="13:16" x14ac:dyDescent="0.25">
      <c r="M300" s="63"/>
      <c r="N300" s="63"/>
      <c r="O300" s="63"/>
      <c r="P300" s="63"/>
    </row>
    <row r="301" spans="13:16" x14ac:dyDescent="0.25">
      <c r="M301" s="63"/>
      <c r="N301" s="63"/>
      <c r="O301" s="63"/>
      <c r="P301" s="63"/>
    </row>
    <row r="302" spans="13:16" x14ac:dyDescent="0.25">
      <c r="M302" s="63"/>
      <c r="N302" s="63"/>
      <c r="O302" s="63"/>
      <c r="P302" s="63"/>
    </row>
    <row r="303" spans="13:16" x14ac:dyDescent="0.25">
      <c r="M303" s="63"/>
      <c r="N303" s="63"/>
      <c r="O303" s="63"/>
      <c r="P303" s="63"/>
    </row>
    <row r="304" spans="13:16" x14ac:dyDescent="0.25">
      <c r="M304" s="63"/>
      <c r="N304" s="63"/>
      <c r="O304" s="63"/>
      <c r="P304" s="63"/>
    </row>
    <row r="305" spans="13:16" x14ac:dyDescent="0.25">
      <c r="M305" s="63"/>
      <c r="N305" s="63"/>
      <c r="O305" s="63"/>
      <c r="P305" s="63"/>
    </row>
    <row r="306" spans="13:16" x14ac:dyDescent="0.25">
      <c r="M306" s="63"/>
      <c r="N306" s="63"/>
      <c r="O306" s="63"/>
      <c r="P306" s="63"/>
    </row>
    <row r="307" spans="13:16" x14ac:dyDescent="0.25">
      <c r="M307" s="63"/>
      <c r="N307" s="63"/>
      <c r="O307" s="63"/>
      <c r="P307" s="63"/>
    </row>
    <row r="308" spans="13:16" x14ac:dyDescent="0.25">
      <c r="M308" s="63"/>
      <c r="N308" s="63"/>
      <c r="O308" s="63"/>
      <c r="P308" s="63"/>
    </row>
    <row r="309" spans="13:16" x14ac:dyDescent="0.25">
      <c r="M309" s="63"/>
      <c r="N309" s="63"/>
      <c r="O309" s="63"/>
      <c r="P309" s="63"/>
    </row>
    <row r="310" spans="13:16" x14ac:dyDescent="0.25">
      <c r="M310" s="63"/>
      <c r="N310" s="63"/>
      <c r="O310" s="63"/>
      <c r="P310" s="63"/>
    </row>
    <row r="311" spans="13:16" x14ac:dyDescent="0.25">
      <c r="M311" s="63"/>
      <c r="N311" s="63"/>
      <c r="O311" s="63"/>
      <c r="P311" s="63"/>
    </row>
    <row r="312" spans="13:16" x14ac:dyDescent="0.25">
      <c r="M312" s="63"/>
      <c r="N312" s="63"/>
      <c r="O312" s="63"/>
      <c r="P312" s="63"/>
    </row>
    <row r="313" spans="13:16" x14ac:dyDescent="0.25">
      <c r="M313" s="63"/>
      <c r="N313" s="63"/>
      <c r="O313" s="63"/>
      <c r="P313" s="63"/>
    </row>
    <row r="314" spans="13:16" x14ac:dyDescent="0.25">
      <c r="M314" s="63"/>
      <c r="N314" s="63"/>
      <c r="O314" s="63"/>
      <c r="P314" s="63"/>
    </row>
    <row r="315" spans="13:16" x14ac:dyDescent="0.25">
      <c r="M315" s="63"/>
      <c r="N315" s="63"/>
      <c r="O315" s="63"/>
      <c r="P315" s="63"/>
    </row>
    <row r="316" spans="13:16" x14ac:dyDescent="0.25">
      <c r="M316" s="63"/>
      <c r="N316" s="63"/>
      <c r="O316" s="63"/>
      <c r="P316" s="63"/>
    </row>
    <row r="317" spans="13:16" x14ac:dyDescent="0.25">
      <c r="M317" s="63"/>
      <c r="N317" s="63"/>
      <c r="O317" s="63"/>
      <c r="P317" s="63"/>
    </row>
    <row r="318" spans="13:16" x14ac:dyDescent="0.25">
      <c r="M318" s="63"/>
      <c r="N318" s="63"/>
      <c r="O318" s="63"/>
      <c r="P318" s="63"/>
    </row>
    <row r="319" spans="13:16" x14ac:dyDescent="0.25">
      <c r="M319" s="63"/>
      <c r="N319" s="63"/>
      <c r="O319" s="63"/>
      <c r="P319" s="63"/>
    </row>
    <row r="320" spans="13:16" x14ac:dyDescent="0.25">
      <c r="M320" s="63"/>
      <c r="N320" s="63"/>
      <c r="O320" s="63"/>
      <c r="P320" s="63"/>
    </row>
    <row r="321" spans="13:16" x14ac:dyDescent="0.25">
      <c r="M321" s="63"/>
      <c r="N321" s="63"/>
      <c r="O321" s="63"/>
      <c r="P321" s="63"/>
    </row>
    <row r="322" spans="13:16" x14ac:dyDescent="0.25">
      <c r="M322" s="63"/>
      <c r="N322" s="63"/>
      <c r="O322" s="63"/>
      <c r="P322" s="63"/>
    </row>
    <row r="323" spans="13:16" x14ac:dyDescent="0.25">
      <c r="M323" s="63"/>
      <c r="N323" s="63"/>
      <c r="O323" s="63"/>
      <c r="P323" s="63"/>
    </row>
    <row r="324" spans="13:16" x14ac:dyDescent="0.25">
      <c r="M324" s="63"/>
      <c r="N324" s="63"/>
      <c r="O324" s="63"/>
      <c r="P324" s="63"/>
    </row>
    <row r="325" spans="13:16" x14ac:dyDescent="0.25">
      <c r="M325" s="63"/>
      <c r="N325" s="63"/>
      <c r="O325" s="63"/>
      <c r="P325" s="63"/>
    </row>
    <row r="326" spans="13:16" x14ac:dyDescent="0.25">
      <c r="M326" s="63"/>
      <c r="N326" s="63"/>
      <c r="O326" s="63"/>
      <c r="P326" s="63"/>
    </row>
    <row r="327" spans="13:16" x14ac:dyDescent="0.25">
      <c r="M327" s="63"/>
      <c r="N327" s="63"/>
      <c r="O327" s="63"/>
      <c r="P327" s="63"/>
    </row>
    <row r="328" spans="13:16" x14ac:dyDescent="0.25">
      <c r="M328" s="63"/>
      <c r="N328" s="63"/>
      <c r="O328" s="63"/>
      <c r="P328" s="63"/>
    </row>
    <row r="329" spans="13:16" x14ac:dyDescent="0.25">
      <c r="M329" s="63"/>
      <c r="N329" s="63"/>
      <c r="O329" s="63"/>
      <c r="P329" s="63"/>
    </row>
    <row r="330" spans="13:16" x14ac:dyDescent="0.25">
      <c r="M330" s="63"/>
      <c r="N330" s="63"/>
      <c r="O330" s="63"/>
      <c r="P330" s="63"/>
    </row>
    <row r="331" spans="13:16" x14ac:dyDescent="0.25">
      <c r="M331" s="63"/>
      <c r="N331" s="63"/>
      <c r="O331" s="63"/>
      <c r="P331" s="63"/>
    </row>
    <row r="332" spans="13:16" x14ac:dyDescent="0.25">
      <c r="M332" s="63"/>
      <c r="N332" s="63"/>
      <c r="O332" s="63"/>
      <c r="P332" s="63"/>
    </row>
    <row r="333" spans="13:16" x14ac:dyDescent="0.25">
      <c r="M333" s="63"/>
      <c r="N333" s="63"/>
      <c r="O333" s="63"/>
      <c r="P333" s="63"/>
    </row>
    <row r="334" spans="13:16" x14ac:dyDescent="0.25">
      <c r="M334" s="63"/>
      <c r="N334" s="63"/>
      <c r="O334" s="63"/>
      <c r="P334" s="63"/>
    </row>
    <row r="335" spans="13:16" x14ac:dyDescent="0.25">
      <c r="M335" s="63"/>
      <c r="N335" s="63"/>
      <c r="O335" s="63"/>
      <c r="P335" s="63"/>
    </row>
    <row r="336" spans="13:16" x14ac:dyDescent="0.25">
      <c r="M336" s="63"/>
      <c r="N336" s="63"/>
      <c r="O336" s="63"/>
      <c r="P336" s="63"/>
    </row>
    <row r="337" spans="13:16" x14ac:dyDescent="0.25">
      <c r="M337" s="63"/>
      <c r="N337" s="63"/>
      <c r="O337" s="63"/>
      <c r="P337" s="63"/>
    </row>
    <row r="338" spans="13:16" x14ac:dyDescent="0.25">
      <c r="M338" s="63"/>
      <c r="N338" s="63"/>
      <c r="O338" s="63"/>
      <c r="P338" s="63"/>
    </row>
    <row r="339" spans="13:16" x14ac:dyDescent="0.25">
      <c r="M339" s="63"/>
      <c r="N339" s="63"/>
      <c r="O339" s="63"/>
      <c r="P339" s="63"/>
    </row>
    <row r="340" spans="13:16" x14ac:dyDescent="0.25">
      <c r="M340" s="63"/>
      <c r="N340" s="63"/>
      <c r="O340" s="63"/>
      <c r="P340" s="63"/>
    </row>
    <row r="341" spans="13:16" x14ac:dyDescent="0.25">
      <c r="M341" s="63"/>
      <c r="N341" s="63"/>
      <c r="O341" s="63"/>
      <c r="P341" s="63"/>
    </row>
    <row r="342" spans="13:16" x14ac:dyDescent="0.25">
      <c r="M342" s="63"/>
      <c r="N342" s="63"/>
      <c r="O342" s="63"/>
      <c r="P342" s="63"/>
    </row>
    <row r="343" spans="13:16" x14ac:dyDescent="0.25">
      <c r="M343" s="63"/>
      <c r="N343" s="63"/>
      <c r="O343" s="63"/>
      <c r="P343" s="63"/>
    </row>
    <row r="344" spans="13:16" x14ac:dyDescent="0.25">
      <c r="M344" s="63"/>
      <c r="N344" s="63"/>
      <c r="O344" s="63"/>
      <c r="P344" s="63"/>
    </row>
    <row r="345" spans="13:16" x14ac:dyDescent="0.25">
      <c r="M345" s="63"/>
      <c r="N345" s="63"/>
      <c r="O345" s="63"/>
      <c r="P345" s="63"/>
    </row>
    <row r="346" spans="13:16" x14ac:dyDescent="0.25">
      <c r="M346" s="63"/>
      <c r="N346" s="63"/>
      <c r="O346" s="63"/>
      <c r="P346" s="63"/>
    </row>
    <row r="347" spans="13:16" x14ac:dyDescent="0.25">
      <c r="M347" s="63"/>
      <c r="N347" s="63"/>
      <c r="O347" s="63"/>
      <c r="P347" s="63"/>
    </row>
    <row r="348" spans="13:16" x14ac:dyDescent="0.25">
      <c r="M348" s="63"/>
      <c r="N348" s="63"/>
      <c r="O348" s="63"/>
      <c r="P348" s="63"/>
    </row>
    <row r="349" spans="13:16" x14ac:dyDescent="0.25">
      <c r="M349" s="63"/>
      <c r="N349" s="63"/>
      <c r="O349" s="63"/>
      <c r="P349" s="63"/>
    </row>
    <row r="350" spans="13:16" x14ac:dyDescent="0.25">
      <c r="M350" s="63"/>
      <c r="N350" s="63"/>
      <c r="O350" s="63"/>
      <c r="P350" s="63"/>
    </row>
    <row r="351" spans="13:16" x14ac:dyDescent="0.25">
      <c r="M351" s="63"/>
      <c r="N351" s="63"/>
      <c r="O351" s="63"/>
      <c r="P351" s="63"/>
    </row>
    <row r="352" spans="13:16" x14ac:dyDescent="0.25">
      <c r="M352" s="63"/>
      <c r="N352" s="63"/>
      <c r="O352" s="63"/>
      <c r="P352" s="63"/>
    </row>
    <row r="353" spans="13:16" x14ac:dyDescent="0.25">
      <c r="M353" s="63"/>
      <c r="N353" s="63"/>
      <c r="O353" s="63"/>
      <c r="P353" s="63"/>
    </row>
    <row r="354" spans="13:16" x14ac:dyDescent="0.25">
      <c r="M354" s="63"/>
      <c r="N354" s="63"/>
      <c r="O354" s="63"/>
      <c r="P354" s="63"/>
    </row>
    <row r="355" spans="13:16" x14ac:dyDescent="0.25">
      <c r="M355" s="63"/>
      <c r="N355" s="63"/>
      <c r="O355" s="63"/>
      <c r="P355" s="63"/>
    </row>
    <row r="356" spans="13:16" x14ac:dyDescent="0.25">
      <c r="M356" s="63"/>
      <c r="N356" s="63"/>
      <c r="O356" s="63"/>
      <c r="P356" s="63"/>
    </row>
    <row r="357" spans="13:16" x14ac:dyDescent="0.25">
      <c r="M357" s="63"/>
      <c r="N357" s="63"/>
      <c r="O357" s="63"/>
      <c r="P357" s="63"/>
    </row>
    <row r="358" spans="13:16" x14ac:dyDescent="0.25">
      <c r="M358" s="63"/>
      <c r="N358" s="63"/>
      <c r="O358" s="63"/>
      <c r="P358" s="63"/>
    </row>
    <row r="359" spans="13:16" x14ac:dyDescent="0.25">
      <c r="M359" s="63"/>
      <c r="N359" s="63"/>
      <c r="O359" s="63"/>
      <c r="P359" s="63"/>
    </row>
    <row r="360" spans="13:16" x14ac:dyDescent="0.25">
      <c r="M360" s="63"/>
      <c r="N360" s="63"/>
      <c r="O360" s="63"/>
      <c r="P360" s="63"/>
    </row>
    <row r="361" spans="13:16" x14ac:dyDescent="0.25">
      <c r="M361" s="63"/>
      <c r="N361" s="63"/>
      <c r="O361" s="63"/>
      <c r="P361" s="63"/>
    </row>
    <row r="362" spans="13:16" x14ac:dyDescent="0.25">
      <c r="M362" s="63"/>
      <c r="N362" s="63"/>
      <c r="O362" s="63"/>
      <c r="P362" s="63"/>
    </row>
    <row r="363" spans="13:16" x14ac:dyDescent="0.25">
      <c r="M363" s="63"/>
      <c r="N363" s="63"/>
      <c r="O363" s="63"/>
      <c r="P363" s="63"/>
    </row>
    <row r="364" spans="13:16" x14ac:dyDescent="0.25">
      <c r="M364" s="63"/>
      <c r="N364" s="63"/>
      <c r="O364" s="63"/>
      <c r="P364" s="63"/>
    </row>
    <row r="365" spans="13:16" x14ac:dyDescent="0.25">
      <c r="M365" s="63"/>
      <c r="N365" s="63"/>
      <c r="O365" s="63"/>
      <c r="P365" s="63"/>
    </row>
    <row r="366" spans="13:16" x14ac:dyDescent="0.25">
      <c r="M366" s="63"/>
      <c r="N366" s="63"/>
      <c r="O366" s="63"/>
      <c r="P366" s="63"/>
    </row>
    <row r="367" spans="13:16" x14ac:dyDescent="0.25">
      <c r="M367" s="63"/>
      <c r="N367" s="63"/>
      <c r="O367" s="63"/>
      <c r="P367" s="63"/>
    </row>
    <row r="368" spans="13:16" x14ac:dyDescent="0.25">
      <c r="M368" s="63"/>
      <c r="N368" s="63"/>
      <c r="O368" s="63"/>
      <c r="P368" s="63"/>
    </row>
    <row r="369" spans="13:16" x14ac:dyDescent="0.25">
      <c r="M369" s="63"/>
      <c r="N369" s="63"/>
      <c r="O369" s="63"/>
      <c r="P369" s="63"/>
    </row>
    <row r="370" spans="13:16" x14ac:dyDescent="0.25">
      <c r="M370" s="63"/>
      <c r="N370" s="63"/>
      <c r="O370" s="63"/>
      <c r="P370" s="63"/>
    </row>
    <row r="371" spans="13:16" x14ac:dyDescent="0.25">
      <c r="M371" s="63"/>
      <c r="N371" s="63"/>
      <c r="O371" s="63"/>
      <c r="P371" s="63"/>
    </row>
    <row r="372" spans="13:16" x14ac:dyDescent="0.25">
      <c r="M372" s="63"/>
      <c r="N372" s="63"/>
      <c r="O372" s="63"/>
      <c r="P372" s="63"/>
    </row>
    <row r="373" spans="13:16" x14ac:dyDescent="0.25">
      <c r="M373" s="63"/>
      <c r="N373" s="63"/>
      <c r="O373" s="63"/>
      <c r="P373" s="63"/>
    </row>
    <row r="374" spans="13:16" x14ac:dyDescent="0.25">
      <c r="M374" s="63"/>
      <c r="N374" s="63"/>
      <c r="O374" s="63"/>
      <c r="P374" s="63"/>
    </row>
    <row r="375" spans="13:16" x14ac:dyDescent="0.25">
      <c r="M375" s="63"/>
      <c r="N375" s="63"/>
      <c r="O375" s="63"/>
      <c r="P375" s="63"/>
    </row>
    <row r="376" spans="13:16" x14ac:dyDescent="0.25">
      <c r="M376" s="63"/>
      <c r="N376" s="63"/>
      <c r="O376" s="63"/>
      <c r="P376" s="63"/>
    </row>
    <row r="377" spans="13:16" x14ac:dyDescent="0.25">
      <c r="M377" s="63"/>
      <c r="N377" s="63"/>
      <c r="O377" s="63"/>
      <c r="P377" s="63"/>
    </row>
    <row r="378" spans="13:16" x14ac:dyDescent="0.25">
      <c r="M378" s="63"/>
      <c r="N378" s="63"/>
      <c r="O378" s="63"/>
      <c r="P378" s="63"/>
    </row>
    <row r="379" spans="13:16" x14ac:dyDescent="0.25">
      <c r="M379" s="63"/>
      <c r="N379" s="63"/>
      <c r="O379" s="63"/>
      <c r="P379" s="63"/>
    </row>
    <row r="380" spans="13:16" x14ac:dyDescent="0.25">
      <c r="M380" s="63"/>
      <c r="N380" s="63"/>
      <c r="O380" s="63"/>
      <c r="P380" s="63"/>
    </row>
    <row r="381" spans="13:16" x14ac:dyDescent="0.25">
      <c r="M381" s="63"/>
      <c r="N381" s="63"/>
      <c r="O381" s="63"/>
      <c r="P381" s="63"/>
    </row>
    <row r="382" spans="13:16" x14ac:dyDescent="0.25">
      <c r="M382" s="63"/>
      <c r="N382" s="63"/>
      <c r="O382" s="63"/>
      <c r="P382" s="63"/>
    </row>
    <row r="383" spans="13:16" x14ac:dyDescent="0.25">
      <c r="M383" s="63"/>
      <c r="N383" s="63"/>
      <c r="O383" s="63"/>
      <c r="P383" s="63"/>
    </row>
    <row r="384" spans="13:16" x14ac:dyDescent="0.25">
      <c r="M384" s="63"/>
      <c r="N384" s="63"/>
      <c r="O384" s="63"/>
      <c r="P384" s="63"/>
    </row>
    <row r="385" spans="13:16" x14ac:dyDescent="0.25">
      <c r="M385" s="63"/>
      <c r="N385" s="63"/>
      <c r="O385" s="63"/>
      <c r="P385" s="63"/>
    </row>
  </sheetData>
  <protectedRanges>
    <protectedRange sqref="J63" name="Rozstęp35"/>
    <protectedRange sqref="D62:F62" name="Rozstęp33"/>
    <protectedRange sqref="D60:F60 G61:K61" name="Rozstęp31"/>
    <protectedRange sqref="D54:G54" name="Rozstęp27"/>
    <protectedRange sqref="D44:G44" name="Rozstęp25"/>
    <protectedRange sqref="H32" name="Rozstęp23"/>
    <protectedRange sqref="K30" name="Rozstęp21"/>
    <protectedRange sqref="E29" name="Rozstęp19"/>
    <protectedRange sqref="H28:I28 I30 I32" name="Rozstęp17"/>
    <protectedRange sqref="J26" name="Rozstęp15"/>
    <protectedRange sqref="G26" name="Rozstęp14"/>
    <protectedRange sqref="D25" name="Rozstęp13"/>
    <protectedRange sqref="B2" name="Rozstęp1"/>
    <protectedRange sqref="B4:D4" name="Rozstęp2"/>
    <protectedRange sqref="B6" name="Rozstęp3"/>
    <protectedRange sqref="F2" name="Rozstęp4"/>
    <protectedRange sqref="F4" name="Rozstęp5"/>
    <protectedRange sqref="B12" name="Rozstęp6"/>
    <protectedRange sqref="D21:K24" name="Rozstęp7"/>
    <protectedRange sqref="E27" name="Rozstęp16"/>
    <protectedRange sqref="K28" name="Rozstęp18"/>
    <protectedRange sqref="H30" name="Rozstęp20"/>
    <protectedRange sqref="E31" name="Rozstęp22"/>
    <protectedRange sqref="K32" name="Rozstęp24"/>
    <protectedRange sqref="D47:K48" name="Rozstęp26"/>
    <protectedRange sqref="D57:K59" name="Rozstęp28"/>
    <protectedRange sqref="G62:K62" name="Rozstęp32"/>
    <protectedRange sqref="G63:I63 K63" name="Rozstęp34"/>
    <protectedRange sqref="E76" name="Rozstęp36"/>
    <protectedRange sqref="C82" name="Rozstęp38"/>
  </protectedRanges>
  <mergeCells count="31">
    <mergeCell ref="C90:G90"/>
    <mergeCell ref="E84:G84"/>
    <mergeCell ref="H44:K44"/>
    <mergeCell ref="L44:L45"/>
    <mergeCell ref="B54:B55"/>
    <mergeCell ref="C54:C55"/>
    <mergeCell ref="D54:G54"/>
    <mergeCell ref="H54:K54"/>
    <mergeCell ref="L54:L55"/>
    <mergeCell ref="C67:L67"/>
    <mergeCell ref="C68:L68"/>
    <mergeCell ref="C69:L69"/>
    <mergeCell ref="B44:B45"/>
    <mergeCell ref="C44:C45"/>
    <mergeCell ref="D44:G44"/>
    <mergeCell ref="C37:L37"/>
    <mergeCell ref="C38:L38"/>
    <mergeCell ref="C39:L39"/>
    <mergeCell ref="C40:L40"/>
    <mergeCell ref="L18:L19"/>
    <mergeCell ref="B2:D2"/>
    <mergeCell ref="F2:L2"/>
    <mergeCell ref="B4:D4"/>
    <mergeCell ref="F4:J4"/>
    <mergeCell ref="B6:D6"/>
    <mergeCell ref="B9:L9"/>
    <mergeCell ref="B12:F12"/>
    <mergeCell ref="B18:B19"/>
    <mergeCell ref="C18:C19"/>
    <mergeCell ref="D18:G18"/>
    <mergeCell ref="H18:K18"/>
  </mergeCells>
  <dataValidations count="2">
    <dataValidation type="date" operator="greaterThan" allowBlank="1" showInputMessage="1" showErrorMessage="1" sqref="C82" xr:uid="{E736BDFA-1CAB-4D7B-8E2E-1761A752366E}">
      <formula1>44927</formula1>
    </dataValidation>
    <dataValidation allowBlank="1" showInputMessage="1" showErrorMessage="1" error="Kwota nie może być wyższa od iloczynu liczby uczniów oraz kwoty na ucznia" sqref="L47:L48 D47:K47" xr:uid="{2D7B13AA-976A-4231-B53E-DCBDD3245B09}"/>
  </dataValidations>
  <pageMargins left="0.7" right="0.7" top="0.75" bottom="0.75" header="0.3" footer="0.3"/>
  <pageSetup paperSize="9" scale="49" fitToHeight="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errorTitle="Uwaga" error="Należy wybrać właściwy z listy rozwijanej" promptTitle="Uwaga" prompt="Należy wybrać właściwy wiersz z listy rozwijanej" xr:uid="{D90B10A7-13A0-4909-9B05-CD661CC508BD}">
          <x14:formula1>
            <xm:f>Arkusz2!$B$1:$B$2</xm:f>
          </x14:formula1>
          <xm:sqref>D18:G18 D44:G44 D54:G54</xm:sqref>
        </x14:dataValidation>
        <x14:dataValidation type="list" allowBlank="1" showInputMessage="1" showErrorMessage="1" errorTitle="Uwaga" error="Wpisz właściwe lub wybierz z listy" promptTitle="Uwaga" prompt="Wybierz z listy rozwijanej" xr:uid="{12A241BF-3E7A-4998-B8DE-4AD1B0F463E8}">
          <x14:formula1>
            <xm:f>Arkusz2!$A$1:$A$2</xm:f>
          </x14:formula1>
          <xm:sqref>B12:F12</xm:sqref>
        </x14:dataValidation>
        <x14:dataValidation type="custom" allowBlank="1" showInputMessage="1" showErrorMessage="1" error="Kwota nie może być wyższa od iloczynu liczby uczniów oraz kwoty na ucznia" xr:uid="{02756BEF-E5EA-4AC9-B1D9-EA036DDBFF59}">
          <x14:formula1>
            <xm:f>D25&lt;=Arkusz2!C34</xm:f>
          </x14:formula1>
          <xm:sqref>D25:K32</xm:sqref>
        </x14:dataValidation>
        <x14:dataValidation type="custom" allowBlank="1" showInputMessage="1" showErrorMessage="1" error="Kwota nie może być wyższa od iloczynu liczby uczniów oraz kwoty na ucznia" xr:uid="{7D23DF42-9F9D-4AF0-A7D9-319FB031BC8C}">
          <x14:formula1>
            <xm:f>D48&lt;=Arkusz2!C44</xm:f>
          </x14:formula1>
          <xm:sqref>D48:K48</xm:sqref>
        </x14:dataValidation>
        <x14:dataValidation type="custom" allowBlank="1" showInputMessage="1" showErrorMessage="1" error="Kwota nie może być wyższa od iloczynu liczby uczniów oraz kwoty na ucznia" xr:uid="{7256CB47-AF36-46D8-B86B-40FA9C290788}">
          <x14:formula1>
            <xm:f>D60&lt;=Arkusz2!C49</xm:f>
          </x14:formula1>
          <xm:sqref>D60:K63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4037F-ED69-4E8D-91A3-E3B92A2E7BB3}">
  <dimension ref="A1:T52"/>
  <sheetViews>
    <sheetView workbookViewId="0">
      <selection activeCell="H50" sqref="H50"/>
    </sheetView>
  </sheetViews>
  <sheetFormatPr defaultRowHeight="15" x14ac:dyDescent="0.25"/>
  <cols>
    <col min="1" max="1" width="31.5703125" style="20" customWidth="1"/>
    <col min="2" max="2" width="35.42578125" style="20" customWidth="1"/>
    <col min="3" max="16384" width="9.140625" style="20"/>
  </cols>
  <sheetData>
    <row r="1" spans="1:19" x14ac:dyDescent="0.25">
      <c r="A1" s="20" t="s">
        <v>32</v>
      </c>
      <c r="B1" s="20" t="s">
        <v>9</v>
      </c>
    </row>
    <row r="2" spans="1:19" x14ac:dyDescent="0.25">
      <c r="A2" s="20" t="s">
        <v>33</v>
      </c>
      <c r="B2" s="20" t="s">
        <v>34</v>
      </c>
    </row>
    <row r="6" spans="1:19" x14ac:dyDescent="0.25">
      <c r="A6" s="21"/>
      <c r="B6" s="22" t="s">
        <v>94</v>
      </c>
      <c r="C6" s="31">
        <v>98.01</v>
      </c>
      <c r="D6" s="31">
        <v>98.01</v>
      </c>
      <c r="E6" s="31">
        <v>98.01</v>
      </c>
      <c r="F6" s="31">
        <v>183.15</v>
      </c>
      <c r="G6" s="31">
        <v>235.62</v>
      </c>
      <c r="H6" s="31">
        <v>235.62</v>
      </c>
      <c r="I6" s="31">
        <v>326.7</v>
      </c>
      <c r="J6" s="31">
        <v>326.7</v>
      </c>
      <c r="K6" s="32">
        <v>54.45</v>
      </c>
      <c r="L6" s="32">
        <v>54.45</v>
      </c>
      <c r="M6" s="32">
        <v>54.45</v>
      </c>
      <c r="N6" s="32">
        <v>27.23</v>
      </c>
      <c r="O6" s="32">
        <v>27.23</v>
      </c>
      <c r="P6" s="32">
        <v>27.23</v>
      </c>
      <c r="Q6" s="32">
        <v>27.23</v>
      </c>
      <c r="R6" s="32">
        <v>27.23</v>
      </c>
      <c r="S6" s="25">
        <v>24.75</v>
      </c>
    </row>
    <row r="7" spans="1:19" ht="36" x14ac:dyDescent="0.25">
      <c r="A7" s="21"/>
      <c r="B7" s="22"/>
      <c r="C7" s="23" t="s">
        <v>11</v>
      </c>
      <c r="D7" s="26" t="s">
        <v>12</v>
      </c>
      <c r="E7" s="26" t="s">
        <v>13</v>
      </c>
      <c r="F7" s="26" t="s">
        <v>14</v>
      </c>
      <c r="G7" s="26" t="s">
        <v>15</v>
      </c>
      <c r="H7" s="26" t="s">
        <v>16</v>
      </c>
      <c r="I7" s="26" t="s">
        <v>17</v>
      </c>
      <c r="J7" s="26" t="s">
        <v>35</v>
      </c>
      <c r="K7" s="24" t="s">
        <v>11</v>
      </c>
      <c r="L7" s="27" t="s">
        <v>12</v>
      </c>
      <c r="M7" s="27" t="s">
        <v>13</v>
      </c>
      <c r="N7" s="27" t="s">
        <v>14</v>
      </c>
      <c r="O7" s="27" t="s">
        <v>15</v>
      </c>
      <c r="P7" s="27" t="s">
        <v>16</v>
      </c>
      <c r="Q7" s="27" t="s">
        <v>17</v>
      </c>
      <c r="R7" s="27" t="s">
        <v>35</v>
      </c>
      <c r="S7" s="28" t="s">
        <v>36</v>
      </c>
    </row>
    <row r="8" spans="1:19" ht="15.75" thickBot="1" x14ac:dyDescent="0.3">
      <c r="A8" s="21"/>
      <c r="B8" s="22"/>
      <c r="C8" s="29" t="s">
        <v>37</v>
      </c>
      <c r="D8" s="29" t="s">
        <v>37</v>
      </c>
      <c r="E8" s="29" t="s">
        <v>37</v>
      </c>
      <c r="F8" s="29" t="s">
        <v>37</v>
      </c>
      <c r="G8" s="29" t="s">
        <v>37</v>
      </c>
      <c r="H8" s="29" t="s">
        <v>37</v>
      </c>
      <c r="I8" s="29" t="s">
        <v>37</v>
      </c>
      <c r="J8" s="29" t="s">
        <v>37</v>
      </c>
      <c r="K8" s="30" t="s">
        <v>38</v>
      </c>
      <c r="L8" s="30" t="s">
        <v>38</v>
      </c>
      <c r="M8" s="30" t="s">
        <v>38</v>
      </c>
      <c r="N8" s="30" t="s">
        <v>38</v>
      </c>
      <c r="O8" s="30" t="s">
        <v>38</v>
      </c>
      <c r="P8" s="30" t="s">
        <v>38</v>
      </c>
      <c r="Q8" s="30" t="s">
        <v>38</v>
      </c>
      <c r="R8" s="30" t="s">
        <v>38</v>
      </c>
      <c r="S8" s="33" t="s">
        <v>48</v>
      </c>
    </row>
    <row r="9" spans="1:19" x14ac:dyDescent="0.25">
      <c r="A9" s="110" t="s">
        <v>49</v>
      </c>
      <c r="B9" s="37" t="s">
        <v>39</v>
      </c>
      <c r="C9" s="50">
        <v>2.8</v>
      </c>
      <c r="D9" s="50">
        <v>2.8</v>
      </c>
      <c r="E9" s="50">
        <v>2.8</v>
      </c>
      <c r="F9" s="50">
        <v>2.1</v>
      </c>
      <c r="G9" s="50">
        <v>2.1</v>
      </c>
      <c r="H9" s="50">
        <v>2.1</v>
      </c>
      <c r="I9" s="50">
        <v>2.1</v>
      </c>
      <c r="J9" s="50">
        <v>2.1</v>
      </c>
      <c r="K9" s="52">
        <v>2.5</v>
      </c>
      <c r="L9" s="52">
        <v>2.5</v>
      </c>
      <c r="M9" s="52">
        <v>2.5</v>
      </c>
      <c r="N9" s="52">
        <v>2.5</v>
      </c>
      <c r="O9" s="52">
        <v>2.5</v>
      </c>
      <c r="P9" s="52">
        <v>2.5</v>
      </c>
      <c r="Q9" s="52">
        <v>2.5</v>
      </c>
      <c r="R9" s="52">
        <v>2.5</v>
      </c>
      <c r="S9" s="38">
        <v>2.1</v>
      </c>
    </row>
    <row r="10" spans="1:19" x14ac:dyDescent="0.25">
      <c r="A10" s="110"/>
      <c r="B10" s="39" t="s">
        <v>40</v>
      </c>
      <c r="C10" s="18">
        <v>2</v>
      </c>
      <c r="D10" s="18">
        <v>2</v>
      </c>
      <c r="E10" s="18">
        <v>2</v>
      </c>
      <c r="F10" s="18">
        <v>2</v>
      </c>
      <c r="G10" s="18">
        <v>2</v>
      </c>
      <c r="H10" s="18">
        <v>2</v>
      </c>
      <c r="I10" s="18">
        <v>2</v>
      </c>
      <c r="J10" s="18">
        <v>2</v>
      </c>
      <c r="K10" s="19">
        <v>2.8</v>
      </c>
      <c r="L10" s="19">
        <v>2.8</v>
      </c>
      <c r="M10" s="19">
        <v>2.8</v>
      </c>
      <c r="N10" s="19">
        <v>2.8</v>
      </c>
      <c r="O10" s="19">
        <v>2.8</v>
      </c>
      <c r="P10" s="19">
        <v>2.8</v>
      </c>
      <c r="Q10" s="19">
        <v>2.8</v>
      </c>
      <c r="R10" s="19">
        <v>2.8</v>
      </c>
      <c r="S10" s="40">
        <v>1</v>
      </c>
    </row>
    <row r="11" spans="1:19" x14ac:dyDescent="0.25">
      <c r="A11" s="110"/>
      <c r="B11" s="39" t="s">
        <v>41</v>
      </c>
      <c r="C11" s="18">
        <v>2.8</v>
      </c>
      <c r="D11" s="18">
        <v>2.8</v>
      </c>
      <c r="E11" s="18">
        <v>2.8</v>
      </c>
      <c r="F11" s="18">
        <v>2.1</v>
      </c>
      <c r="G11" s="18">
        <v>2.1</v>
      </c>
      <c r="H11" s="18">
        <v>2.1</v>
      </c>
      <c r="I11" s="18">
        <v>2.1</v>
      </c>
      <c r="J11" s="18">
        <v>2.1</v>
      </c>
      <c r="K11" s="19">
        <v>2.8</v>
      </c>
      <c r="L11" s="19">
        <v>2.8</v>
      </c>
      <c r="M11" s="19">
        <v>2.8</v>
      </c>
      <c r="N11" s="19">
        <v>2.8</v>
      </c>
      <c r="O11" s="19">
        <v>2.8</v>
      </c>
      <c r="P11" s="19">
        <v>2.8</v>
      </c>
      <c r="Q11" s="19">
        <v>2.8</v>
      </c>
      <c r="R11" s="19">
        <v>2.8</v>
      </c>
      <c r="S11" s="40">
        <v>2.1</v>
      </c>
    </row>
    <row r="12" spans="1:19" x14ac:dyDescent="0.25">
      <c r="A12" s="110"/>
      <c r="B12" s="39" t="s">
        <v>42</v>
      </c>
      <c r="C12" s="18">
        <v>2.8</v>
      </c>
      <c r="D12" s="18">
        <v>2.8</v>
      </c>
      <c r="E12" s="18">
        <v>2.8</v>
      </c>
      <c r="F12" s="18">
        <v>2.1</v>
      </c>
      <c r="G12" s="18">
        <v>2.1</v>
      </c>
      <c r="H12" s="18">
        <v>2.1</v>
      </c>
      <c r="I12" s="18">
        <v>2.1</v>
      </c>
      <c r="J12" s="18">
        <v>2.1</v>
      </c>
      <c r="K12" s="19">
        <v>2.5</v>
      </c>
      <c r="L12" s="19">
        <v>2.5</v>
      </c>
      <c r="M12" s="19">
        <v>2.5</v>
      </c>
      <c r="N12" s="19">
        <v>2.5</v>
      </c>
      <c r="O12" s="19">
        <v>2.5</v>
      </c>
      <c r="P12" s="19">
        <v>2.5</v>
      </c>
      <c r="Q12" s="19">
        <v>2.5</v>
      </c>
      <c r="R12" s="19">
        <v>2.5</v>
      </c>
      <c r="S12" s="40">
        <v>2.1</v>
      </c>
    </row>
    <row r="13" spans="1:19" x14ac:dyDescent="0.25">
      <c r="A13" s="110"/>
      <c r="B13" s="39" t="s">
        <v>43</v>
      </c>
      <c r="C13" s="18">
        <v>2.8</v>
      </c>
      <c r="D13" s="18">
        <v>2.8</v>
      </c>
      <c r="E13" s="18">
        <v>2.8</v>
      </c>
      <c r="F13" s="18">
        <v>2.1</v>
      </c>
      <c r="G13" s="18">
        <v>2.1</v>
      </c>
      <c r="H13" s="18">
        <v>2.1</v>
      </c>
      <c r="I13" s="18">
        <v>2.1</v>
      </c>
      <c r="J13" s="18">
        <v>2.1</v>
      </c>
      <c r="K13" s="19">
        <v>2.6</v>
      </c>
      <c r="L13" s="19">
        <v>2.6</v>
      </c>
      <c r="M13" s="19">
        <v>2.6</v>
      </c>
      <c r="N13" s="19">
        <v>2.6</v>
      </c>
      <c r="O13" s="19">
        <v>2.6</v>
      </c>
      <c r="P13" s="19">
        <v>2.6</v>
      </c>
      <c r="Q13" s="19">
        <v>2.6</v>
      </c>
      <c r="R13" s="19">
        <v>2.6</v>
      </c>
      <c r="S13" s="40">
        <v>2.1</v>
      </c>
    </row>
    <row r="14" spans="1:19" x14ac:dyDescent="0.25">
      <c r="A14" s="110"/>
      <c r="B14" s="39" t="s">
        <v>44</v>
      </c>
      <c r="C14" s="18">
        <v>2.1</v>
      </c>
      <c r="D14" s="18">
        <v>2.1</v>
      </c>
      <c r="E14" s="18">
        <v>2.1</v>
      </c>
      <c r="F14" s="18">
        <v>2.1</v>
      </c>
      <c r="G14" s="18">
        <v>2.1</v>
      </c>
      <c r="H14" s="18">
        <v>2.1</v>
      </c>
      <c r="I14" s="18">
        <v>2.1</v>
      </c>
      <c r="J14" s="18">
        <v>2.1</v>
      </c>
      <c r="K14" s="19">
        <v>2.5</v>
      </c>
      <c r="L14" s="19">
        <v>2.5</v>
      </c>
      <c r="M14" s="19">
        <v>2.5</v>
      </c>
      <c r="N14" s="19">
        <v>2.5</v>
      </c>
      <c r="O14" s="19">
        <v>2.5</v>
      </c>
      <c r="P14" s="19">
        <v>2.5</v>
      </c>
      <c r="Q14" s="19">
        <v>2.5</v>
      </c>
      <c r="R14" s="19">
        <v>2.5</v>
      </c>
      <c r="S14" s="40">
        <v>2.1</v>
      </c>
    </row>
    <row r="15" spans="1:19" x14ac:dyDescent="0.25">
      <c r="A15" s="110"/>
      <c r="B15" s="39" t="s">
        <v>45</v>
      </c>
      <c r="C15" s="18">
        <v>8</v>
      </c>
      <c r="D15" s="18">
        <v>8</v>
      </c>
      <c r="E15" s="18">
        <v>8</v>
      </c>
      <c r="F15" s="18">
        <v>8</v>
      </c>
      <c r="G15" s="18">
        <v>8</v>
      </c>
      <c r="H15" s="18">
        <v>8</v>
      </c>
      <c r="I15" s="18">
        <v>8</v>
      </c>
      <c r="J15" s="18">
        <v>8</v>
      </c>
      <c r="K15" s="19">
        <v>8</v>
      </c>
      <c r="L15" s="19">
        <v>8</v>
      </c>
      <c r="M15" s="19">
        <v>8</v>
      </c>
      <c r="N15" s="19">
        <v>8</v>
      </c>
      <c r="O15" s="19">
        <v>8</v>
      </c>
      <c r="P15" s="19">
        <v>8</v>
      </c>
      <c r="Q15" s="19">
        <v>8</v>
      </c>
      <c r="R15" s="19">
        <v>8</v>
      </c>
      <c r="S15" s="40">
        <v>8</v>
      </c>
    </row>
    <row r="16" spans="1:19" x14ac:dyDescent="0.25">
      <c r="A16" s="110"/>
      <c r="B16" s="39" t="s">
        <v>46</v>
      </c>
      <c r="C16" s="18">
        <v>2.6</v>
      </c>
      <c r="D16" s="18">
        <v>2.6</v>
      </c>
      <c r="E16" s="18">
        <v>2.6</v>
      </c>
      <c r="F16" s="18">
        <v>2.6</v>
      </c>
      <c r="G16" s="18">
        <v>2.6</v>
      </c>
      <c r="H16" s="18">
        <v>2.6</v>
      </c>
      <c r="I16" s="18">
        <v>2.6</v>
      </c>
      <c r="J16" s="18">
        <v>2.6</v>
      </c>
      <c r="K16" s="19">
        <v>2.8</v>
      </c>
      <c r="L16" s="19">
        <v>2.8</v>
      </c>
      <c r="M16" s="19">
        <v>2.8</v>
      </c>
      <c r="N16" s="19">
        <v>2.8</v>
      </c>
      <c r="O16" s="19">
        <v>2.8</v>
      </c>
      <c r="P16" s="19">
        <v>2.8</v>
      </c>
      <c r="Q16" s="19">
        <v>2.8</v>
      </c>
      <c r="R16" s="19">
        <v>2.8</v>
      </c>
      <c r="S16" s="40">
        <v>2.6</v>
      </c>
    </row>
    <row r="17" spans="1:20" ht="15.75" thickBot="1" x14ac:dyDescent="0.3">
      <c r="A17" s="110"/>
      <c r="B17" s="41" t="s">
        <v>47</v>
      </c>
      <c r="C17" s="51">
        <v>20</v>
      </c>
      <c r="D17" s="51">
        <v>20</v>
      </c>
      <c r="E17" s="51">
        <v>20</v>
      </c>
      <c r="F17" s="51">
        <v>20</v>
      </c>
      <c r="G17" s="51">
        <v>20</v>
      </c>
      <c r="H17" s="51">
        <v>20</v>
      </c>
      <c r="I17" s="51">
        <v>20</v>
      </c>
      <c r="J17" s="51">
        <v>20</v>
      </c>
      <c r="K17" s="53">
        <v>20</v>
      </c>
      <c r="L17" s="53">
        <v>20</v>
      </c>
      <c r="M17" s="53">
        <v>20</v>
      </c>
      <c r="N17" s="53">
        <v>20</v>
      </c>
      <c r="O17" s="53">
        <v>20</v>
      </c>
      <c r="P17" s="53">
        <v>20</v>
      </c>
      <c r="Q17" s="53">
        <v>20</v>
      </c>
      <c r="R17" s="53">
        <v>20</v>
      </c>
      <c r="S17" s="42">
        <v>20</v>
      </c>
    </row>
    <row r="18" spans="1:20" x14ac:dyDescent="0.25">
      <c r="A18" s="110" t="s">
        <v>50</v>
      </c>
      <c r="B18" s="34" t="s">
        <v>39</v>
      </c>
      <c r="C18" s="43">
        <f>ROUND(C$6*C9,2)</f>
        <v>274.43</v>
      </c>
      <c r="D18" s="43">
        <f t="shared" ref="D18:S26" si="0">ROUND(D$6*D9,2)</f>
        <v>274.43</v>
      </c>
      <c r="E18" s="43">
        <f t="shared" si="0"/>
        <v>274.43</v>
      </c>
      <c r="F18" s="43">
        <f t="shared" si="0"/>
        <v>384.62</v>
      </c>
      <c r="G18" s="43">
        <f t="shared" si="0"/>
        <v>494.8</v>
      </c>
      <c r="H18" s="43">
        <f t="shared" si="0"/>
        <v>494.8</v>
      </c>
      <c r="I18" s="43">
        <f t="shared" si="0"/>
        <v>686.07</v>
      </c>
      <c r="J18" s="43">
        <f t="shared" si="0"/>
        <v>686.07</v>
      </c>
      <c r="K18" s="44">
        <f t="shared" si="0"/>
        <v>136.13</v>
      </c>
      <c r="L18" s="44">
        <f t="shared" si="0"/>
        <v>136.13</v>
      </c>
      <c r="M18" s="44">
        <f t="shared" si="0"/>
        <v>136.13</v>
      </c>
      <c r="N18" s="44">
        <f t="shared" si="0"/>
        <v>68.08</v>
      </c>
      <c r="O18" s="44">
        <f t="shared" si="0"/>
        <v>68.08</v>
      </c>
      <c r="P18" s="44">
        <f t="shared" si="0"/>
        <v>68.08</v>
      </c>
      <c r="Q18" s="44">
        <f t="shared" si="0"/>
        <v>68.08</v>
      </c>
      <c r="R18" s="44">
        <f t="shared" si="0"/>
        <v>68.08</v>
      </c>
      <c r="S18" s="45">
        <f t="shared" si="0"/>
        <v>51.98</v>
      </c>
    </row>
    <row r="19" spans="1:20" x14ac:dyDescent="0.25">
      <c r="A19" s="110"/>
      <c r="B19" s="35" t="s">
        <v>40</v>
      </c>
      <c r="C19" s="31">
        <f t="shared" ref="C19:R26" si="1">ROUND(C$6*C10,2)</f>
        <v>196.02</v>
      </c>
      <c r="D19" s="31">
        <f t="shared" si="1"/>
        <v>196.02</v>
      </c>
      <c r="E19" s="31">
        <f t="shared" si="1"/>
        <v>196.02</v>
      </c>
      <c r="F19" s="31">
        <f t="shared" si="1"/>
        <v>366.3</v>
      </c>
      <c r="G19" s="31">
        <f t="shared" si="1"/>
        <v>471.24</v>
      </c>
      <c r="H19" s="31">
        <f t="shared" si="1"/>
        <v>471.24</v>
      </c>
      <c r="I19" s="31">
        <f t="shared" si="1"/>
        <v>653.4</v>
      </c>
      <c r="J19" s="31">
        <f t="shared" si="1"/>
        <v>653.4</v>
      </c>
      <c r="K19" s="32">
        <f t="shared" si="1"/>
        <v>152.46</v>
      </c>
      <c r="L19" s="32">
        <f t="shared" si="1"/>
        <v>152.46</v>
      </c>
      <c r="M19" s="32">
        <f t="shared" si="1"/>
        <v>152.46</v>
      </c>
      <c r="N19" s="32">
        <f t="shared" si="1"/>
        <v>76.239999999999995</v>
      </c>
      <c r="O19" s="32">
        <f t="shared" si="1"/>
        <v>76.239999999999995</v>
      </c>
      <c r="P19" s="32">
        <f t="shared" si="1"/>
        <v>76.239999999999995</v>
      </c>
      <c r="Q19" s="32">
        <f t="shared" si="1"/>
        <v>76.239999999999995</v>
      </c>
      <c r="R19" s="32">
        <f t="shared" si="1"/>
        <v>76.239999999999995</v>
      </c>
      <c r="S19" s="46">
        <f t="shared" si="0"/>
        <v>24.75</v>
      </c>
    </row>
    <row r="20" spans="1:20" x14ac:dyDescent="0.25">
      <c r="A20" s="110"/>
      <c r="B20" s="35" t="s">
        <v>41</v>
      </c>
      <c r="C20" s="31">
        <f t="shared" si="1"/>
        <v>274.43</v>
      </c>
      <c r="D20" s="31">
        <f t="shared" si="0"/>
        <v>274.43</v>
      </c>
      <c r="E20" s="31">
        <f t="shared" si="0"/>
        <v>274.43</v>
      </c>
      <c r="F20" s="31">
        <f t="shared" si="0"/>
        <v>384.62</v>
      </c>
      <c r="G20" s="31">
        <f t="shared" si="0"/>
        <v>494.8</v>
      </c>
      <c r="H20" s="31">
        <f t="shared" si="0"/>
        <v>494.8</v>
      </c>
      <c r="I20" s="31">
        <f t="shared" si="0"/>
        <v>686.07</v>
      </c>
      <c r="J20" s="31">
        <f t="shared" si="0"/>
        <v>686.07</v>
      </c>
      <c r="K20" s="32">
        <f t="shared" si="0"/>
        <v>152.46</v>
      </c>
      <c r="L20" s="32">
        <f t="shared" si="0"/>
        <v>152.46</v>
      </c>
      <c r="M20" s="32">
        <f t="shared" si="0"/>
        <v>152.46</v>
      </c>
      <c r="N20" s="32">
        <f t="shared" si="0"/>
        <v>76.239999999999995</v>
      </c>
      <c r="O20" s="32">
        <f t="shared" si="0"/>
        <v>76.239999999999995</v>
      </c>
      <c r="P20" s="32">
        <f t="shared" si="0"/>
        <v>76.239999999999995</v>
      </c>
      <c r="Q20" s="32">
        <f t="shared" si="0"/>
        <v>76.239999999999995</v>
      </c>
      <c r="R20" s="32">
        <f t="shared" si="0"/>
        <v>76.239999999999995</v>
      </c>
      <c r="S20" s="46">
        <f t="shared" si="0"/>
        <v>51.98</v>
      </c>
    </row>
    <row r="21" spans="1:20" x14ac:dyDescent="0.25">
      <c r="A21" s="110"/>
      <c r="B21" s="35" t="s">
        <v>42</v>
      </c>
      <c r="C21" s="31">
        <f t="shared" si="1"/>
        <v>274.43</v>
      </c>
      <c r="D21" s="31">
        <f t="shared" si="0"/>
        <v>274.43</v>
      </c>
      <c r="E21" s="31">
        <f t="shared" si="0"/>
        <v>274.43</v>
      </c>
      <c r="F21" s="31">
        <f t="shared" si="0"/>
        <v>384.62</v>
      </c>
      <c r="G21" s="31">
        <f t="shared" si="0"/>
        <v>494.8</v>
      </c>
      <c r="H21" s="31">
        <f t="shared" si="0"/>
        <v>494.8</v>
      </c>
      <c r="I21" s="31">
        <f t="shared" si="0"/>
        <v>686.07</v>
      </c>
      <c r="J21" s="31">
        <f t="shared" si="0"/>
        <v>686.07</v>
      </c>
      <c r="K21" s="32">
        <f t="shared" si="0"/>
        <v>136.13</v>
      </c>
      <c r="L21" s="32">
        <f t="shared" si="0"/>
        <v>136.13</v>
      </c>
      <c r="M21" s="32">
        <f t="shared" si="0"/>
        <v>136.13</v>
      </c>
      <c r="N21" s="32">
        <f t="shared" si="0"/>
        <v>68.08</v>
      </c>
      <c r="O21" s="32">
        <f t="shared" si="0"/>
        <v>68.08</v>
      </c>
      <c r="P21" s="32">
        <f t="shared" si="0"/>
        <v>68.08</v>
      </c>
      <c r="Q21" s="32">
        <f t="shared" si="0"/>
        <v>68.08</v>
      </c>
      <c r="R21" s="32">
        <f t="shared" si="0"/>
        <v>68.08</v>
      </c>
      <c r="S21" s="46">
        <f t="shared" si="0"/>
        <v>51.98</v>
      </c>
    </row>
    <row r="22" spans="1:20" x14ac:dyDescent="0.25">
      <c r="A22" s="110"/>
      <c r="B22" s="35" t="s">
        <v>43</v>
      </c>
      <c r="C22" s="31">
        <f t="shared" si="1"/>
        <v>274.43</v>
      </c>
      <c r="D22" s="31">
        <f t="shared" si="0"/>
        <v>274.43</v>
      </c>
      <c r="E22" s="31">
        <f t="shared" si="0"/>
        <v>274.43</v>
      </c>
      <c r="F22" s="31">
        <f t="shared" si="0"/>
        <v>384.62</v>
      </c>
      <c r="G22" s="31">
        <f t="shared" si="0"/>
        <v>494.8</v>
      </c>
      <c r="H22" s="31">
        <f t="shared" si="0"/>
        <v>494.8</v>
      </c>
      <c r="I22" s="31">
        <f t="shared" si="0"/>
        <v>686.07</v>
      </c>
      <c r="J22" s="31">
        <f t="shared" si="0"/>
        <v>686.07</v>
      </c>
      <c r="K22" s="32">
        <f t="shared" si="0"/>
        <v>141.57</v>
      </c>
      <c r="L22" s="32">
        <f t="shared" si="0"/>
        <v>141.57</v>
      </c>
      <c r="M22" s="32">
        <f t="shared" si="0"/>
        <v>141.57</v>
      </c>
      <c r="N22" s="32">
        <f t="shared" si="0"/>
        <v>70.8</v>
      </c>
      <c r="O22" s="32">
        <f t="shared" si="0"/>
        <v>70.8</v>
      </c>
      <c r="P22" s="32">
        <f t="shared" si="0"/>
        <v>70.8</v>
      </c>
      <c r="Q22" s="32">
        <f t="shared" si="0"/>
        <v>70.8</v>
      </c>
      <c r="R22" s="32">
        <f t="shared" si="0"/>
        <v>70.8</v>
      </c>
      <c r="S22" s="46">
        <f t="shared" si="0"/>
        <v>51.98</v>
      </c>
    </row>
    <row r="23" spans="1:20" x14ac:dyDescent="0.25">
      <c r="A23" s="110"/>
      <c r="B23" s="35" t="s">
        <v>44</v>
      </c>
      <c r="C23" s="31">
        <f t="shared" si="1"/>
        <v>205.82</v>
      </c>
      <c r="D23" s="31">
        <f t="shared" si="0"/>
        <v>205.82</v>
      </c>
      <c r="E23" s="31">
        <f t="shared" si="0"/>
        <v>205.82</v>
      </c>
      <c r="F23" s="31">
        <f t="shared" si="0"/>
        <v>384.62</v>
      </c>
      <c r="G23" s="31">
        <f t="shared" si="0"/>
        <v>494.8</v>
      </c>
      <c r="H23" s="31">
        <f t="shared" si="0"/>
        <v>494.8</v>
      </c>
      <c r="I23" s="31">
        <f t="shared" si="0"/>
        <v>686.07</v>
      </c>
      <c r="J23" s="31">
        <f t="shared" si="0"/>
        <v>686.07</v>
      </c>
      <c r="K23" s="32">
        <f t="shared" si="0"/>
        <v>136.13</v>
      </c>
      <c r="L23" s="32">
        <f t="shared" si="0"/>
        <v>136.13</v>
      </c>
      <c r="M23" s="32">
        <f t="shared" si="0"/>
        <v>136.13</v>
      </c>
      <c r="N23" s="32">
        <f t="shared" si="0"/>
        <v>68.08</v>
      </c>
      <c r="O23" s="32">
        <f t="shared" si="0"/>
        <v>68.08</v>
      </c>
      <c r="P23" s="32">
        <f t="shared" si="0"/>
        <v>68.08</v>
      </c>
      <c r="Q23" s="32">
        <f t="shared" si="0"/>
        <v>68.08</v>
      </c>
      <c r="R23" s="32">
        <f t="shared" si="0"/>
        <v>68.08</v>
      </c>
      <c r="S23" s="46">
        <f t="shared" si="0"/>
        <v>51.98</v>
      </c>
    </row>
    <row r="24" spans="1:20" x14ac:dyDescent="0.25">
      <c r="A24" s="110"/>
      <c r="B24" s="35" t="s">
        <v>45</v>
      </c>
      <c r="C24" s="31">
        <f t="shared" si="1"/>
        <v>784.08</v>
      </c>
      <c r="D24" s="31">
        <f t="shared" si="0"/>
        <v>784.08</v>
      </c>
      <c r="E24" s="31">
        <f t="shared" si="0"/>
        <v>784.08</v>
      </c>
      <c r="F24" s="31">
        <f t="shared" si="0"/>
        <v>1465.2</v>
      </c>
      <c r="G24" s="31">
        <f t="shared" si="0"/>
        <v>1884.96</v>
      </c>
      <c r="H24" s="31">
        <f t="shared" si="0"/>
        <v>1884.96</v>
      </c>
      <c r="I24" s="31">
        <f t="shared" si="0"/>
        <v>2613.6</v>
      </c>
      <c r="J24" s="31">
        <f t="shared" si="0"/>
        <v>2613.6</v>
      </c>
      <c r="K24" s="32">
        <f t="shared" si="0"/>
        <v>435.6</v>
      </c>
      <c r="L24" s="32">
        <f t="shared" si="0"/>
        <v>435.6</v>
      </c>
      <c r="M24" s="32">
        <f t="shared" si="0"/>
        <v>435.6</v>
      </c>
      <c r="N24" s="32">
        <f t="shared" si="0"/>
        <v>217.84</v>
      </c>
      <c r="O24" s="32">
        <f t="shared" si="0"/>
        <v>217.84</v>
      </c>
      <c r="P24" s="32">
        <f t="shared" si="0"/>
        <v>217.84</v>
      </c>
      <c r="Q24" s="32">
        <f t="shared" si="0"/>
        <v>217.84</v>
      </c>
      <c r="R24" s="32">
        <f t="shared" si="0"/>
        <v>217.84</v>
      </c>
      <c r="S24" s="46">
        <f t="shared" si="0"/>
        <v>198</v>
      </c>
    </row>
    <row r="25" spans="1:20" x14ac:dyDescent="0.25">
      <c r="A25" s="110"/>
      <c r="B25" s="35" t="s">
        <v>46</v>
      </c>
      <c r="C25" s="31">
        <f t="shared" si="1"/>
        <v>254.83</v>
      </c>
      <c r="D25" s="31">
        <f t="shared" si="0"/>
        <v>254.83</v>
      </c>
      <c r="E25" s="31">
        <f t="shared" si="0"/>
        <v>254.83</v>
      </c>
      <c r="F25" s="31">
        <f t="shared" si="0"/>
        <v>476.19</v>
      </c>
      <c r="G25" s="31">
        <f t="shared" si="0"/>
        <v>612.61</v>
      </c>
      <c r="H25" s="31">
        <f t="shared" si="0"/>
        <v>612.61</v>
      </c>
      <c r="I25" s="31">
        <f t="shared" si="0"/>
        <v>849.42</v>
      </c>
      <c r="J25" s="31">
        <f t="shared" si="0"/>
        <v>849.42</v>
      </c>
      <c r="K25" s="32">
        <f t="shared" si="0"/>
        <v>152.46</v>
      </c>
      <c r="L25" s="32">
        <f t="shared" si="0"/>
        <v>152.46</v>
      </c>
      <c r="M25" s="32">
        <f t="shared" si="0"/>
        <v>152.46</v>
      </c>
      <c r="N25" s="32">
        <f t="shared" si="0"/>
        <v>76.239999999999995</v>
      </c>
      <c r="O25" s="32">
        <f t="shared" si="0"/>
        <v>76.239999999999995</v>
      </c>
      <c r="P25" s="32">
        <f t="shared" si="0"/>
        <v>76.239999999999995</v>
      </c>
      <c r="Q25" s="32">
        <f t="shared" si="0"/>
        <v>76.239999999999995</v>
      </c>
      <c r="R25" s="32">
        <f t="shared" si="0"/>
        <v>76.239999999999995</v>
      </c>
      <c r="S25" s="46">
        <f t="shared" si="0"/>
        <v>64.349999999999994</v>
      </c>
    </row>
    <row r="26" spans="1:20" ht="15.75" thickBot="1" x14ac:dyDescent="0.3">
      <c r="A26" s="110"/>
      <c r="B26" s="36" t="s">
        <v>47</v>
      </c>
      <c r="C26" s="47">
        <f t="shared" si="1"/>
        <v>1960.2</v>
      </c>
      <c r="D26" s="47">
        <f t="shared" si="0"/>
        <v>1960.2</v>
      </c>
      <c r="E26" s="47">
        <f t="shared" si="0"/>
        <v>1960.2</v>
      </c>
      <c r="F26" s="47">
        <f t="shared" si="0"/>
        <v>3663</v>
      </c>
      <c r="G26" s="47">
        <f t="shared" si="0"/>
        <v>4712.3999999999996</v>
      </c>
      <c r="H26" s="47">
        <f t="shared" si="0"/>
        <v>4712.3999999999996</v>
      </c>
      <c r="I26" s="47">
        <f t="shared" si="0"/>
        <v>6534</v>
      </c>
      <c r="J26" s="47">
        <f t="shared" si="0"/>
        <v>6534</v>
      </c>
      <c r="K26" s="48">
        <f t="shared" si="0"/>
        <v>1089</v>
      </c>
      <c r="L26" s="48">
        <f t="shared" si="0"/>
        <v>1089</v>
      </c>
      <c r="M26" s="48">
        <f t="shared" si="0"/>
        <v>1089</v>
      </c>
      <c r="N26" s="48">
        <f t="shared" si="0"/>
        <v>544.6</v>
      </c>
      <c r="O26" s="48">
        <f t="shared" si="0"/>
        <v>544.6</v>
      </c>
      <c r="P26" s="48">
        <f t="shared" si="0"/>
        <v>544.6</v>
      </c>
      <c r="Q26" s="48">
        <f t="shared" si="0"/>
        <v>544.6</v>
      </c>
      <c r="R26" s="48">
        <f t="shared" si="0"/>
        <v>544.6</v>
      </c>
      <c r="S26" s="49">
        <f t="shared" si="0"/>
        <v>495</v>
      </c>
    </row>
    <row r="28" spans="1:20" x14ac:dyDescent="0.25">
      <c r="K28"/>
      <c r="L28"/>
      <c r="M28"/>
      <c r="N28"/>
      <c r="O28"/>
      <c r="P28"/>
      <c r="Q28"/>
      <c r="R28"/>
      <c r="S28"/>
      <c r="T28"/>
    </row>
    <row r="29" spans="1:20" x14ac:dyDescent="0.25">
      <c r="K29"/>
      <c r="L29"/>
      <c r="M29"/>
      <c r="N29"/>
      <c r="O29"/>
      <c r="P29"/>
      <c r="Q29"/>
      <c r="R29"/>
      <c r="S29"/>
      <c r="T29"/>
    </row>
    <row r="30" spans="1:20" x14ac:dyDescent="0.25">
      <c r="C30" s="79"/>
      <c r="D30" s="70">
        <f>Arkusz1!E21</f>
        <v>0</v>
      </c>
      <c r="E30" s="79"/>
      <c r="F30" s="79"/>
      <c r="G30" s="70">
        <f>Arkusz1!H21</f>
        <v>0</v>
      </c>
      <c r="H30" s="79"/>
      <c r="I30" s="79"/>
      <c r="J30" s="70">
        <f>Arkusz1!K21</f>
        <v>0</v>
      </c>
    </row>
    <row r="31" spans="1:20" x14ac:dyDescent="0.25">
      <c r="C31" s="70">
        <f>Arkusz1!D22</f>
        <v>0</v>
      </c>
      <c r="D31" s="79"/>
      <c r="E31" s="70">
        <f>Arkusz1!F22</f>
        <v>0</v>
      </c>
      <c r="F31" s="70">
        <f>Arkusz1!G22</f>
        <v>0</v>
      </c>
      <c r="G31" s="79"/>
      <c r="H31" s="70">
        <f>Arkusz1!I22</f>
        <v>0</v>
      </c>
      <c r="I31" s="70">
        <f>Arkusz1!J22</f>
        <v>0</v>
      </c>
      <c r="J31" s="79"/>
    </row>
    <row r="32" spans="1:20" x14ac:dyDescent="0.25">
      <c r="C32" s="70">
        <f>Arkusz1!D23</f>
        <v>0</v>
      </c>
      <c r="D32" s="79"/>
      <c r="E32" s="70">
        <f>Arkusz1!F23</f>
        <v>0</v>
      </c>
      <c r="F32" s="70">
        <f>Arkusz1!G23</f>
        <v>0</v>
      </c>
      <c r="G32" s="79"/>
      <c r="H32" s="70">
        <f>Arkusz1!I23</f>
        <v>0</v>
      </c>
      <c r="I32" s="70">
        <f>Arkusz1!J23</f>
        <v>0</v>
      </c>
      <c r="J32" s="79"/>
    </row>
    <row r="33" spans="3:10" x14ac:dyDescent="0.25">
      <c r="C33" s="80">
        <f>Arkusz1!D24</f>
        <v>0</v>
      </c>
      <c r="D33" s="79"/>
      <c r="E33" s="70">
        <f>Arkusz1!F24</f>
        <v>0</v>
      </c>
      <c r="F33" s="70">
        <f>Arkusz1!G24</f>
        <v>0</v>
      </c>
      <c r="G33" s="79"/>
      <c r="H33" s="70">
        <f>Arkusz1!I24</f>
        <v>0</v>
      </c>
      <c r="I33" s="70">
        <f>Arkusz1!J24</f>
        <v>0</v>
      </c>
      <c r="J33" s="79"/>
    </row>
    <row r="34" spans="3:10" x14ac:dyDescent="0.25">
      <c r="C34" s="81"/>
      <c r="D34" s="83">
        <f>D30*D$6</f>
        <v>0</v>
      </c>
      <c r="E34" s="81"/>
      <c r="F34" s="81"/>
      <c r="G34" s="81"/>
      <c r="H34" s="81"/>
      <c r="I34" s="81"/>
      <c r="J34" s="81"/>
    </row>
    <row r="35" spans="3:10" x14ac:dyDescent="0.25">
      <c r="C35" s="81"/>
      <c r="D35" s="81"/>
      <c r="E35" s="81"/>
      <c r="F35" s="81"/>
      <c r="G35" s="83">
        <f>G30*G$6</f>
        <v>0</v>
      </c>
      <c r="H35" s="81"/>
      <c r="I35" s="81"/>
      <c r="J35" s="83">
        <f>J30*J$6</f>
        <v>0</v>
      </c>
    </row>
    <row r="36" spans="3:10" x14ac:dyDescent="0.25">
      <c r="C36" s="83">
        <f>C31*C$6</f>
        <v>0</v>
      </c>
      <c r="D36" s="81"/>
      <c r="E36" s="83">
        <f>E31*E$6</f>
        <v>0</v>
      </c>
      <c r="F36" s="81"/>
      <c r="G36" s="81"/>
      <c r="H36" s="81"/>
      <c r="I36" s="81"/>
      <c r="J36" s="81"/>
    </row>
    <row r="37" spans="3:10" x14ac:dyDescent="0.25">
      <c r="C37" s="81"/>
      <c r="D37" s="81"/>
      <c r="E37" s="81"/>
      <c r="F37" s="83">
        <f>F31*F$6</f>
        <v>0</v>
      </c>
      <c r="G37" s="81"/>
      <c r="H37" s="83">
        <f>H31*H$6</f>
        <v>0</v>
      </c>
      <c r="I37" s="83">
        <f>I31*I$6</f>
        <v>0</v>
      </c>
      <c r="J37" s="81"/>
    </row>
    <row r="38" spans="3:10" x14ac:dyDescent="0.25">
      <c r="C38" s="83">
        <f>C32*C$6</f>
        <v>0</v>
      </c>
      <c r="D38" s="81"/>
      <c r="E38" s="83">
        <f>E32*E$6</f>
        <v>0</v>
      </c>
      <c r="F38" s="81"/>
      <c r="G38" s="81"/>
      <c r="H38" s="81"/>
      <c r="I38" s="81"/>
      <c r="J38" s="81"/>
    </row>
    <row r="39" spans="3:10" x14ac:dyDescent="0.25">
      <c r="C39" s="81"/>
      <c r="D39" s="81"/>
      <c r="E39" s="81"/>
      <c r="F39" s="83">
        <f>F32*F$6</f>
        <v>0</v>
      </c>
      <c r="G39" s="81"/>
      <c r="H39" s="83">
        <f>H32*H$6</f>
        <v>0</v>
      </c>
      <c r="I39" s="83">
        <f>I32*I$6</f>
        <v>0</v>
      </c>
      <c r="J39" s="81"/>
    </row>
    <row r="40" spans="3:10" x14ac:dyDescent="0.25">
      <c r="C40" s="83">
        <f>C33*C$6</f>
        <v>0</v>
      </c>
      <c r="D40" s="81"/>
      <c r="E40" s="83">
        <f>E33*E$6</f>
        <v>0</v>
      </c>
      <c r="F40" s="81"/>
      <c r="G40" s="81"/>
      <c r="H40" s="81"/>
      <c r="I40" s="81"/>
      <c r="J40" s="81"/>
    </row>
    <row r="41" spans="3:10" x14ac:dyDescent="0.25">
      <c r="C41" s="81"/>
      <c r="D41" s="81"/>
      <c r="E41" s="81"/>
      <c r="F41" s="83">
        <f>F33*F$6</f>
        <v>0</v>
      </c>
      <c r="G41" s="81"/>
      <c r="H41" s="83">
        <f>H33*H$6</f>
        <v>0</v>
      </c>
      <c r="I41" s="83">
        <f>I33*I$6</f>
        <v>0</v>
      </c>
      <c r="J41" s="81"/>
    </row>
    <row r="43" spans="3:10" x14ac:dyDescent="0.25">
      <c r="C43" s="70">
        <f>Arkusz1!D47</f>
        <v>0</v>
      </c>
      <c r="D43" s="70">
        <f>Arkusz1!E47</f>
        <v>0</v>
      </c>
      <c r="E43" s="70">
        <f>Arkusz1!F47</f>
        <v>0</v>
      </c>
      <c r="F43" s="70">
        <f>Arkusz1!G47</f>
        <v>0</v>
      </c>
      <c r="G43" s="70">
        <f>Arkusz1!H47</f>
        <v>0</v>
      </c>
      <c r="H43" s="70">
        <f>Arkusz1!I47</f>
        <v>0</v>
      </c>
      <c r="I43" s="70">
        <f>Arkusz1!J47</f>
        <v>0</v>
      </c>
      <c r="J43" s="70">
        <f>Arkusz1!K47</f>
        <v>0</v>
      </c>
    </row>
    <row r="44" spans="3:10" x14ac:dyDescent="0.25">
      <c r="C44" s="68">
        <f>C43*K$6</f>
        <v>0</v>
      </c>
      <c r="D44" s="68">
        <f t="shared" ref="D44:I44" si="2">D43*L$6</f>
        <v>0</v>
      </c>
      <c r="E44" s="68">
        <f t="shared" si="2"/>
        <v>0</v>
      </c>
      <c r="F44" s="68">
        <f t="shared" si="2"/>
        <v>0</v>
      </c>
      <c r="G44" s="68">
        <f t="shared" si="2"/>
        <v>0</v>
      </c>
      <c r="H44" s="68">
        <f t="shared" si="2"/>
        <v>0</v>
      </c>
      <c r="I44" s="68">
        <f t="shared" si="2"/>
        <v>0</v>
      </c>
      <c r="J44" s="68">
        <f>J43*R$6</f>
        <v>0</v>
      </c>
    </row>
    <row r="46" spans="3:10" x14ac:dyDescent="0.25">
      <c r="C46" s="70">
        <f>Arkusz1!D57</f>
        <v>0</v>
      </c>
      <c r="D46" s="70">
        <f>Arkusz1!E57</f>
        <v>0</v>
      </c>
      <c r="E46" s="70">
        <f>Arkusz1!F57</f>
        <v>0</v>
      </c>
      <c r="F46" s="70">
        <f>Arkusz1!G57</f>
        <v>0</v>
      </c>
      <c r="G46" s="70">
        <f>Arkusz1!H57</f>
        <v>0</v>
      </c>
      <c r="H46" s="70">
        <f>Arkusz1!I57</f>
        <v>0</v>
      </c>
      <c r="I46" s="70">
        <f>Arkusz1!J57</f>
        <v>0</v>
      </c>
      <c r="J46" s="70">
        <f>Arkusz1!K57</f>
        <v>0</v>
      </c>
    </row>
    <row r="47" spans="3:10" x14ac:dyDescent="0.25">
      <c r="C47" s="70">
        <f>Arkusz1!D58</f>
        <v>0</v>
      </c>
      <c r="D47" s="70">
        <f>Arkusz1!E58</f>
        <v>0</v>
      </c>
      <c r="E47" s="70">
        <f>Arkusz1!F58</f>
        <v>0</v>
      </c>
      <c r="F47" s="70">
        <f>Arkusz1!G58</f>
        <v>0</v>
      </c>
      <c r="G47" s="70">
        <f>Arkusz1!H58</f>
        <v>0</v>
      </c>
      <c r="H47" s="70">
        <f>Arkusz1!I58</f>
        <v>0</v>
      </c>
      <c r="I47" s="70">
        <f>Arkusz1!J58</f>
        <v>0</v>
      </c>
      <c r="J47" s="70">
        <f>Arkusz1!K58</f>
        <v>0</v>
      </c>
    </row>
    <row r="48" spans="3:10" x14ac:dyDescent="0.25">
      <c r="C48" s="79"/>
      <c r="D48" s="79"/>
      <c r="E48" s="79"/>
      <c r="F48" s="79"/>
      <c r="G48" s="70">
        <f>Arkusz1!H59</f>
        <v>0</v>
      </c>
      <c r="H48" s="70">
        <f>Arkusz1!I59</f>
        <v>0</v>
      </c>
      <c r="I48" s="79"/>
      <c r="J48" s="70">
        <f>Arkusz1!K59</f>
        <v>0</v>
      </c>
    </row>
    <row r="49" spans="3:10" x14ac:dyDescent="0.25">
      <c r="C49" s="68">
        <f>C46*C$6</f>
        <v>0</v>
      </c>
      <c r="D49" s="68">
        <f t="shared" ref="D49:E49" si="3">D46*D$6</f>
        <v>0</v>
      </c>
      <c r="E49" s="68">
        <f t="shared" si="3"/>
        <v>0</v>
      </c>
      <c r="F49" s="81"/>
      <c r="G49" s="81"/>
      <c r="H49" s="81"/>
      <c r="I49" s="81"/>
      <c r="J49" s="81"/>
    </row>
    <row r="50" spans="3:10" x14ac:dyDescent="0.25">
      <c r="C50" s="81"/>
      <c r="D50" s="81"/>
      <c r="E50" s="81"/>
      <c r="F50" s="68">
        <f>F46*F$6</f>
        <v>0</v>
      </c>
      <c r="G50" s="68">
        <f t="shared" ref="G50:J50" si="4">G46*G$6</f>
        <v>0</v>
      </c>
      <c r="H50" s="68">
        <f t="shared" si="4"/>
        <v>0</v>
      </c>
      <c r="I50" s="68">
        <f t="shared" si="4"/>
        <v>0</v>
      </c>
      <c r="J50" s="68">
        <f t="shared" si="4"/>
        <v>0</v>
      </c>
    </row>
    <row r="51" spans="3:10" x14ac:dyDescent="0.25">
      <c r="C51" s="68">
        <f>C47*K$6</f>
        <v>0</v>
      </c>
      <c r="D51" s="68">
        <f t="shared" ref="D51:J51" si="5">D47*L$6</f>
        <v>0</v>
      </c>
      <c r="E51" s="68">
        <f t="shared" si="5"/>
        <v>0</v>
      </c>
      <c r="F51" s="68">
        <f t="shared" si="5"/>
        <v>0</v>
      </c>
      <c r="G51" s="68">
        <f t="shared" si="5"/>
        <v>0</v>
      </c>
      <c r="H51" s="68">
        <f t="shared" si="5"/>
        <v>0</v>
      </c>
      <c r="I51" s="68">
        <f t="shared" si="5"/>
        <v>0</v>
      </c>
      <c r="J51" s="68">
        <f t="shared" si="5"/>
        <v>0</v>
      </c>
    </row>
    <row r="52" spans="3:10" x14ac:dyDescent="0.25">
      <c r="C52" s="81"/>
      <c r="D52" s="81"/>
      <c r="E52" s="81"/>
      <c r="F52" s="81"/>
      <c r="G52" s="68">
        <f>G48*$S$6</f>
        <v>0</v>
      </c>
      <c r="H52" s="68">
        <f>H48*$S$6</f>
        <v>0</v>
      </c>
      <c r="I52" s="82"/>
      <c r="J52" s="68">
        <f>J48*$S$6</f>
        <v>0</v>
      </c>
    </row>
  </sheetData>
  <protectedRanges>
    <protectedRange sqref="C43:J44" name="Rozstęp26_2"/>
    <protectedRange sqref="C30:J41" name="Rozstęp7_2"/>
    <protectedRange sqref="C46:J52" name="Rozstęp28_2"/>
  </protectedRanges>
  <mergeCells count="2">
    <mergeCell ref="A9:A17"/>
    <mergeCell ref="A18:A26"/>
  </mergeCells>
  <dataValidations count="2">
    <dataValidation allowBlank="1" showErrorMessage="1" sqref="B6:S17 B18:B26" xr:uid="{D5747806-8F82-4E78-AF15-D1608D65B69F}"/>
    <dataValidation allowBlank="1" showInputMessage="1" showErrorMessage="1" error="Kwota nie może być wyższa od iloczynu liczby uczniów oraz kwoty na ucznia" sqref="C30:J52" xr:uid="{68E7157F-BB12-44D1-B81D-EFDD1ABD015A}"/>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2</vt:i4>
      </vt:variant>
    </vt:vector>
  </HeadingPairs>
  <TitlesOfParts>
    <vt:vector size="4" baseType="lpstr">
      <vt:lpstr>Arkusz1</vt:lpstr>
      <vt:lpstr>Arkusz2</vt:lpstr>
      <vt:lpstr>Arkusz1!_ftn1</vt:lpstr>
      <vt:lpstr>Arkusz1!_ftnref1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Anonim</dc:creator>
  <cp:lastModifiedBy>Pracownik</cp:lastModifiedBy>
  <cp:lastPrinted>2023-05-16T10:03:22Z</cp:lastPrinted>
  <dcterms:created xsi:type="dcterms:W3CDTF">2023-05-16T06:53:22Z</dcterms:created>
  <dcterms:modified xsi:type="dcterms:W3CDTF">2024-04-04T10:55:16Z</dcterms:modified>
</cp:coreProperties>
</file>