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6487C018-2324-479F-8FA3-195AEEEE70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<sst xmlns="http://schemas.openxmlformats.org/spreadsheetml/2006/main" count="76" uniqueCount="44">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</sst>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7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B143" sqref="B143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6">
        <f>SUM(B103:B114)</f>
        <v>57111.709699999999</v>
      </c>
      <c r="C115" s="156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>
        <v>5933.6237000000001</v>
      </c>
      <c r="C140" s="84">
        <v>841.9636999999999</v>
      </c>
      <c r="D140" s="33">
        <v>0.14189705019548171</v>
      </c>
      <c r="E140" s="85">
        <v>69.592100000000002</v>
      </c>
      <c r="F140" s="41">
        <v>1.1728431649617416E-2</v>
      </c>
      <c r="G140" s="37"/>
      <c r="H140" s="82">
        <v>2.3232902349368735E-2</v>
      </c>
      <c r="I140" s="82">
        <v>0.3199855090237691</v>
      </c>
      <c r="J140" s="82">
        <v>7.338633557095979E-2</v>
      </c>
      <c r="K140" s="82">
        <v>0.32920562522358809</v>
      </c>
      <c r="L140" s="82">
        <v>0.17560326584242272</v>
      </c>
      <c r="M140" s="82">
        <v>6.9136251427605697E-2</v>
      </c>
      <c r="N140" s="116">
        <v>3.4512468325215836E-3</v>
      </c>
      <c r="O140" s="117">
        <v>5.9988637297643255E-3</v>
      </c>
      <c r="P140" s="38">
        <v>0.428947811436037</v>
      </c>
      <c r="Q140" s="38">
        <v>0.57080790276606186</v>
      </c>
      <c r="R140" s="41">
        <v>2.4428579790120497E-4</v>
      </c>
      <c r="S140" s="38">
        <v>1.1215527803429777E-2</v>
      </c>
      <c r="T140" s="38">
        <v>5.227540211678354E-2</v>
      </c>
      <c r="U140" s="38">
        <v>0.24182497904494132</v>
      </c>
      <c r="V140" s="41">
        <v>0.69468409103484541</v>
      </c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>
        <v>4520.5419000000002</v>
      </c>
      <c r="C141" s="84">
        <v>530.18400000000008</v>
      </c>
      <c r="D141" s="33">
        <v>0.1172832841124645</v>
      </c>
      <c r="E141" s="85">
        <v>90.373099999999994</v>
      </c>
      <c r="F141" s="41">
        <v>1.999165188580599E-2</v>
      </c>
      <c r="G141" s="37"/>
      <c r="H141" s="38">
        <v>3.5318995715978206E-2</v>
      </c>
      <c r="I141" s="40">
        <v>0.36066357442677394</v>
      </c>
      <c r="J141" s="40">
        <v>6.61869321463429E-2</v>
      </c>
      <c r="K141" s="40">
        <v>0.28999970114202456</v>
      </c>
      <c r="L141" s="40">
        <v>0.1625178609670668</v>
      </c>
      <c r="M141" s="40">
        <v>7.3071792565400168E-2</v>
      </c>
      <c r="N141" s="113">
        <v>4.8428043549380659E-3</v>
      </c>
      <c r="O141" s="41">
        <v>7.3983386814753327E-3</v>
      </c>
      <c r="P141" s="38">
        <v>0.380897122090606</v>
      </c>
      <c r="Q141" s="38">
        <v>0.61892482403492377</v>
      </c>
      <c r="R141" s="41">
        <v>1.7805387447022668E-4</v>
      </c>
      <c r="S141" s="38">
        <v>1.6057447713517616E-2</v>
      </c>
      <c r="T141" s="38">
        <v>5.8771968940870334E-2</v>
      </c>
      <c r="U141" s="38">
        <v>0.2502262490234945</v>
      </c>
      <c r="V141" s="41">
        <v>0.67494433432211753</v>
      </c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77622.684599999993</v>
      </c>
      <c r="C143" s="99">
        <f>SUM(C131:C142)</f>
        <v>12003.086499999998</v>
      </c>
      <c r="D143" s="100">
        <f>C143/B143</f>
        <v>0.15463374607376049</v>
      </c>
      <c r="E143" s="101">
        <f>SUM(E131:E142)</f>
        <v>1205.3043000000002</v>
      </c>
      <c r="F143" s="102">
        <f>E143/B143</f>
        <v>1.5527732726729221E-2</v>
      </c>
      <c r="G143" s="103"/>
      <c r="H143" s="65">
        <v>1.664245196693442E-2</v>
      </c>
      <c r="I143" s="63">
        <v>0.23331081620436508</v>
      </c>
      <c r="J143" s="63">
        <v>6.4929009167508239E-2</v>
      </c>
      <c r="K143" s="63">
        <v>0.40297490045841577</v>
      </c>
      <c r="L143" s="63">
        <v>0.19819998985193565</v>
      </c>
      <c r="M143" s="63">
        <v>7.5664463684369923E-2</v>
      </c>
      <c r="N143" s="65">
        <v>3.1166945751319713E-3</v>
      </c>
      <c r="O143" s="65">
        <v>5.161674091339016E-3</v>
      </c>
      <c r="P143" s="61">
        <v>0.41928391252780761</v>
      </c>
      <c r="Q143" s="63">
        <v>0.58034252270630693</v>
      </c>
      <c r="R143" s="66">
        <v>3.7356476588546128E-4</v>
      </c>
      <c r="S143" s="61">
        <v>9.0526930501539198E-3</v>
      </c>
      <c r="T143" s="63">
        <v>5.1346010640677821E-2</v>
      </c>
      <c r="U143" s="63">
        <v>0.23939179196060176</v>
      </c>
      <c r="V143" s="66">
        <v>0.70020950434856655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3"/>
      <c r="H144" s="124"/>
      <c r="I144" s="124"/>
      <c r="J144" s="124"/>
      <c r="K144" s="124"/>
      <c r="L144" s="124"/>
      <c r="M144" s="124"/>
      <c r="N144" s="124"/>
      <c r="O144" s="124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5" t="s">
        <v>34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6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7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8">
        <v>2868.1161000000002</v>
      </c>
      <c r="C148" s="128">
        <v>1130.85717</v>
      </c>
      <c r="D148" s="33">
        <v>0.39428570203277336</v>
      </c>
      <c r="E148" s="129">
        <v>18.890300000000003</v>
      </c>
      <c r="F148" s="130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1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8">
        <v>6175.2444000000005</v>
      </c>
      <c r="C149" s="128">
        <v>1559.6780999999999</v>
      </c>
      <c r="D149" s="33">
        <v>0.25256945295962696</v>
      </c>
      <c r="E149" s="129">
        <v>14.663819999999999</v>
      </c>
      <c r="F149" s="130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1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8">
        <v>3833.9618000000005</v>
      </c>
      <c r="C150" s="128">
        <v>985.17830000000004</v>
      </c>
      <c r="D150" s="33">
        <v>0.25696090660058218</v>
      </c>
      <c r="E150" s="129">
        <v>57.549400000000006</v>
      </c>
      <c r="F150" s="130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1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8">
        <v>2377.7606000000001</v>
      </c>
      <c r="C151" s="128">
        <v>1124.5345</v>
      </c>
      <c r="D151" s="33">
        <v>0.4729384867425257</v>
      </c>
      <c r="E151" s="129">
        <v>59.401300000000006</v>
      </c>
      <c r="F151" s="130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1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8">
        <v>2222.2703000000001</v>
      </c>
      <c r="C152" s="128">
        <v>995.32670000000007</v>
      </c>
      <c r="D152" s="33">
        <v>0.44788732495772499</v>
      </c>
      <c r="E152" s="129">
        <v>66.902199999999993</v>
      </c>
      <c r="F152" s="130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1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8">
        <v>2450.828</v>
      </c>
      <c r="C153" s="128">
        <v>966.54169999999999</v>
      </c>
      <c r="D153" s="33">
        <v>0.39437353416886051</v>
      </c>
      <c r="E153" s="129">
        <v>87.76939999999999</v>
      </c>
      <c r="F153" s="130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1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8">
        <v>2921.8949000000002</v>
      </c>
      <c r="C154" s="128">
        <v>757.24829999999997</v>
      </c>
      <c r="D154" s="33">
        <v>0.25916342849977247</v>
      </c>
      <c r="E154" s="129">
        <v>84.308899999999994</v>
      </c>
      <c r="F154" s="130">
        <v>2.8854186370632286E-2</v>
      </c>
      <c r="G154" s="132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1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8">
        <v>2720.9264000000003</v>
      </c>
      <c r="C155" s="128">
        <v>1050.9834000000001</v>
      </c>
      <c r="D155" s="33">
        <v>0.38625940047477947</v>
      </c>
      <c r="E155" s="129">
        <v>103.75279999999999</v>
      </c>
      <c r="F155" s="130">
        <v>3.8131424650075053E-2</v>
      </c>
      <c r="G155" s="132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1"/>
      <c r="Y155" s="27"/>
      <c r="Z155" s="120"/>
      <c r="AA155" s="120"/>
      <c r="AB155" s="120"/>
      <c r="AC155" s="120"/>
    </row>
    <row r="156" spans="1:29" ht="14.4" x14ac:dyDescent="0.3">
      <c r="A156" s="133" t="s">
        <v>37</v>
      </c>
      <c r="B156" s="134">
        <v>3217.6671000000001</v>
      </c>
      <c r="C156" s="134">
        <v>911.79880000000003</v>
      </c>
      <c r="D156" s="45">
        <v>0.28337263354558961</v>
      </c>
      <c r="E156" s="135">
        <v>111.94290000000001</v>
      </c>
      <c r="F156" s="136">
        <v>3.4790081298341893E-2</v>
      </c>
      <c r="G156" s="137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1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4">
        <v>4633.6657000000005</v>
      </c>
      <c r="C157" s="134">
        <v>2038.7188000000001</v>
      </c>
      <c r="D157" s="45">
        <v>0.43997969037774992</v>
      </c>
      <c r="E157" s="135">
        <v>127.01500000000001</v>
      </c>
      <c r="F157" s="136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8">
        <v>3.4236393013850782E-4</v>
      </c>
      <c r="O157" s="139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1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4">
        <v>6860.9630000000006</v>
      </c>
      <c r="C158" s="134">
        <v>1603.1019000000001</v>
      </c>
      <c r="D158" s="45">
        <v>0.23365552328441358</v>
      </c>
      <c r="E158" s="135">
        <v>150.7423</v>
      </c>
      <c r="F158" s="136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8">
        <v>1.2536286815713769E-3</v>
      </c>
      <c r="O158" s="139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1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4">
        <v>12706.413200000001</v>
      </c>
      <c r="C159" s="134">
        <v>3529.8878000000004</v>
      </c>
      <c r="D159" s="45">
        <v>0.27780363698545552</v>
      </c>
      <c r="E159" s="135">
        <v>194.27799999999999</v>
      </c>
      <c r="F159" s="136">
        <v>1.5289759347665475E-2</v>
      </c>
      <c r="G159" s="140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8">
        <v>1.0871281912979188E-3</v>
      </c>
      <c r="O159" s="139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1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4">
        <v>17286.939599999998</v>
      </c>
      <c r="C160" s="134">
        <v>3470.8996999999999</v>
      </c>
      <c r="D160" s="45">
        <v>0.20078161781741866</v>
      </c>
      <c r="E160" s="135">
        <v>285.54669999999999</v>
      </c>
      <c r="F160" s="136">
        <v>1.6518059680152988E-2</v>
      </c>
      <c r="G160" s="140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8">
        <v>2.2159561429832262E-3</v>
      </c>
      <c r="O160" s="139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1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4">
        <v>28391.446400000004</v>
      </c>
      <c r="C161" s="134">
        <v>4552.4327999999996</v>
      </c>
      <c r="D161" s="45">
        <v>0.16034522284852662</v>
      </c>
      <c r="E161" s="135">
        <v>373.0727</v>
      </c>
      <c r="F161" s="136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8">
        <v>3.4909669131897416E-3</v>
      </c>
      <c r="O161" s="139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1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4">
        <v>43324.0219</v>
      </c>
      <c r="C162" s="134">
        <v>9822.4571999999989</v>
      </c>
      <c r="D162" s="45">
        <v>0.22672080682333878</v>
      </c>
      <c r="E162" s="135">
        <v>462.54089999999997</v>
      </c>
      <c r="F162" s="136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8">
        <v>3.1145030881816627E-3</v>
      </c>
      <c r="O162" s="139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4">
        <f>B115</f>
        <v>57111.709699999999</v>
      </c>
      <c r="C163" s="134">
        <f t="shared" ref="C163:V163" si="6">C115</f>
        <v>5702.2417999999998</v>
      </c>
      <c r="D163" s="45">
        <f t="shared" si="6"/>
        <v>9.9843654304048957E-2</v>
      </c>
      <c r="E163" s="135">
        <f t="shared" si="6"/>
        <v>742.43510000000003</v>
      </c>
      <c r="F163" s="136">
        <f t="shared" si="6"/>
        <v>1.2999700129796675E-2</v>
      </c>
      <c r="G163" s="140">
        <f t="shared" si="6"/>
        <v>7.4945395558847364E-3</v>
      </c>
      <c r="H163" s="154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8">
        <f t="shared" si="6"/>
        <v>4.7398903671590359E-3</v>
      </c>
      <c r="O163" s="139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4">
        <f>B129</f>
        <v>48660.320299999999</v>
      </c>
      <c r="C164" s="134">
        <f t="shared" ref="C164:V164" si="7">C129</f>
        <v>9677.4491999999991</v>
      </c>
      <c r="D164" s="45">
        <f t="shared" si="7"/>
        <v>0.19887763048694931</v>
      </c>
      <c r="E164" s="135">
        <f t="shared" si="7"/>
        <v>978.27030000000002</v>
      </c>
      <c r="F164" s="136">
        <f t="shared" si="7"/>
        <v>2.0104066187168111E-2</v>
      </c>
      <c r="G164" s="36"/>
      <c r="H164" s="154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8">
        <f t="shared" si="7"/>
        <v>5.5833952247946878E-3</v>
      </c>
      <c r="O164" s="139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1"/>
      <c r="Y164" s="27"/>
      <c r="Z164" s="120"/>
      <c r="AA164" s="120"/>
      <c r="AB164" s="120"/>
      <c r="AC164" s="120"/>
    </row>
    <row r="165" spans="1:29" ht="14.25" customHeight="1" thickBot="1" x14ac:dyDescent="0.3">
      <c r="A165" s="141">
        <v>2024</v>
      </c>
      <c r="B165" s="142">
        <f>B143</f>
        <v>77622.684599999993</v>
      </c>
      <c r="C165" s="143">
        <f t="shared" ref="C165:V165" si="8">C143</f>
        <v>12003.086499999998</v>
      </c>
      <c r="D165" s="144">
        <f t="shared" si="8"/>
        <v>0.15463374607376049</v>
      </c>
      <c r="E165" s="145">
        <f t="shared" si="8"/>
        <v>1205.3043000000002</v>
      </c>
      <c r="F165" s="146">
        <f t="shared" si="8"/>
        <v>1.5527732726729221E-2</v>
      </c>
      <c r="G165" s="155"/>
      <c r="H165" s="147">
        <f t="shared" si="8"/>
        <v>1.664245196693442E-2</v>
      </c>
      <c r="I165" s="147">
        <f t="shared" si="8"/>
        <v>0.23331081620436508</v>
      </c>
      <c r="J165" s="147">
        <f t="shared" si="8"/>
        <v>6.4929009167508239E-2</v>
      </c>
      <c r="K165" s="147">
        <f t="shared" si="8"/>
        <v>0.40297490045841577</v>
      </c>
      <c r="L165" s="147">
        <f t="shared" si="8"/>
        <v>0.19819998985193565</v>
      </c>
      <c r="M165" s="147">
        <f t="shared" si="8"/>
        <v>7.5664463684369923E-2</v>
      </c>
      <c r="N165" s="148">
        <f t="shared" si="8"/>
        <v>3.1166945751319713E-3</v>
      </c>
      <c r="O165" s="149">
        <f t="shared" si="8"/>
        <v>5.161674091339016E-3</v>
      </c>
      <c r="P165" s="150">
        <f t="shared" si="8"/>
        <v>0.41928391252780761</v>
      </c>
      <c r="Q165" s="147">
        <f t="shared" si="8"/>
        <v>0.58034252270630693</v>
      </c>
      <c r="R165" s="151">
        <f t="shared" si="8"/>
        <v>3.7356476588546128E-4</v>
      </c>
      <c r="S165" s="150">
        <f t="shared" si="8"/>
        <v>9.0526930501539198E-3</v>
      </c>
      <c r="T165" s="147">
        <f t="shared" si="8"/>
        <v>5.1346010640677821E-2</v>
      </c>
      <c r="U165" s="147">
        <f t="shared" si="8"/>
        <v>0.23939179196060176</v>
      </c>
      <c r="V165" s="151">
        <f t="shared" si="8"/>
        <v>0.70020950434856655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1"/>
      <c r="O168" s="131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2015 - listopad 2024</dc:title>
  <dc:creator>Ministerstwo Finansów</dc:creator>
  <cp:keywords>Obligacje, Sprzedaż, Statystyki, Miesięczne, Ministerstwo Finansów, Listopad2024, Finanse, Raport</cp:keywords>
  <dcterms:created xsi:type="dcterms:W3CDTF">2022-07-11T10:00:13Z</dcterms:created>
  <dcterms:modified xsi:type="dcterms:W3CDTF">2024-12-11T12:38:47Z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