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2"/>
  <workbookPr/>
  <mc:AlternateContent xmlns:mc="http://schemas.openxmlformats.org/markup-compatibility/2006">
    <mc:Choice Requires="x15">
      <x15ac:absPath xmlns:x15ac="http://schemas.microsoft.com/office/spreadsheetml/2010/11/ac" url="C:\Users\Lidia.kowalska\Desktop\Miesięczna Informacja Statystyczna\"/>
    </mc:Choice>
  </mc:AlternateContent>
  <xr:revisionPtr revIDLastSave="0" documentId="13_ncr:1_{F164FF39-422D-4AAF-9484-5249DC4C91B5}" xr6:coauthVersionLast="36" xr6:coauthVersionMax="36" xr10:uidLastSave="{00000000-0000-0000-0000-000000000000}"/>
  <bookViews>
    <workbookView xWindow="0" yWindow="0" windowWidth="20490" windowHeight="7545" xr2:uid="{00000000-000D-0000-FFFF-FFFF00000000}"/>
  </bookViews>
  <sheets>
    <sheet name="Październik" sheetId="12" r:id="rId1"/>
  </sheets>
  <definedNames>
    <definedName name="_xlnm.Print_Area" localSheetId="0">Październik!$A$1:$H$170</definedName>
  </definedNames>
  <calcPr calcId="191029"/>
</workbook>
</file>

<file path=xl/calcChain.xml><?xml version="1.0" encoding="utf-8"?>
<calcChain xmlns="http://schemas.openxmlformats.org/spreadsheetml/2006/main">
  <c r="F128" i="12" l="1"/>
  <c r="E128" i="12"/>
  <c r="D128" i="12"/>
  <c r="C128" i="12"/>
  <c r="F80" i="12"/>
  <c r="E80" i="12"/>
  <c r="D80" i="12"/>
  <c r="C80" i="12"/>
  <c r="F71" i="12"/>
  <c r="E71" i="12"/>
  <c r="D71" i="12"/>
  <c r="C71" i="12"/>
  <c r="G135" i="12" l="1"/>
  <c r="G134" i="12"/>
  <c r="G163" i="12" l="1"/>
  <c r="G147" i="12"/>
  <c r="H147" i="12"/>
  <c r="H119" i="12" l="1"/>
  <c r="H118" i="12"/>
  <c r="G119" i="12" l="1"/>
  <c r="G118" i="12"/>
  <c r="H166" i="12"/>
  <c r="H168" i="12"/>
  <c r="H167" i="12"/>
  <c r="G167" i="12" l="1"/>
  <c r="G166" i="12" l="1"/>
  <c r="G168" i="12"/>
  <c r="H108" i="12" l="1"/>
  <c r="G108" i="12" l="1"/>
  <c r="D66" i="12" l="1"/>
  <c r="D75" i="12" s="1"/>
  <c r="D83" i="12" s="1"/>
  <c r="D91" i="12" s="1"/>
  <c r="D104" i="12" s="1"/>
  <c r="D114" i="12" s="1"/>
  <c r="C66" i="12"/>
  <c r="C75" i="12" s="1"/>
  <c r="C83" i="12" s="1"/>
  <c r="C91" i="12" s="1"/>
  <c r="C104" i="12" s="1"/>
  <c r="C114" i="12" s="1"/>
  <c r="C164" i="12" l="1"/>
  <c r="H163" i="12" l="1"/>
  <c r="H162" i="12"/>
  <c r="E164" i="12" l="1"/>
  <c r="H164" i="12" s="1"/>
  <c r="G162" i="12"/>
  <c r="H160" i="12"/>
  <c r="G160" i="12"/>
  <c r="G159" i="12"/>
  <c r="H159" i="12"/>
  <c r="H158" i="12"/>
  <c r="G158" i="12"/>
  <c r="C156" i="12"/>
  <c r="H155" i="12"/>
  <c r="H154" i="12"/>
  <c r="D156" i="12"/>
  <c r="C152" i="12"/>
  <c r="G151" i="12"/>
  <c r="H151" i="12"/>
  <c r="H150" i="12"/>
  <c r="D152" i="12"/>
  <c r="C148" i="12"/>
  <c r="H146" i="12"/>
  <c r="D148" i="12"/>
  <c r="C144" i="12"/>
  <c r="G143" i="12"/>
  <c r="H143" i="12"/>
  <c r="H142" i="12"/>
  <c r="D144" i="12"/>
  <c r="C140" i="12"/>
  <c r="H139" i="12"/>
  <c r="H138" i="12"/>
  <c r="C136" i="12"/>
  <c r="H135" i="12"/>
  <c r="H134" i="12"/>
  <c r="D136" i="12"/>
  <c r="C132" i="12"/>
  <c r="H131" i="12"/>
  <c r="H130" i="12"/>
  <c r="D132" i="12"/>
  <c r="G127" i="12"/>
  <c r="H127" i="12"/>
  <c r="H126" i="12"/>
  <c r="H124" i="12"/>
  <c r="G124" i="12"/>
  <c r="H123" i="12"/>
  <c r="H122" i="12"/>
  <c r="G122" i="12"/>
  <c r="G111" i="12"/>
  <c r="H111" i="12"/>
  <c r="H110" i="12"/>
  <c r="H109" i="12"/>
  <c r="D107" i="12"/>
  <c r="C107" i="12"/>
  <c r="C101" i="12"/>
  <c r="H100" i="12"/>
  <c r="H99" i="12"/>
  <c r="C97" i="12"/>
  <c r="H96" i="12"/>
  <c r="D97" i="12"/>
  <c r="H95" i="12"/>
  <c r="C88" i="12"/>
  <c r="H87" i="12"/>
  <c r="H86" i="12"/>
  <c r="D88" i="12"/>
  <c r="H79" i="12"/>
  <c r="H78" i="12"/>
  <c r="H70" i="12"/>
  <c r="H69" i="12"/>
  <c r="H68" i="12"/>
  <c r="H77" i="12" s="1"/>
  <c r="H85" i="12" s="1"/>
  <c r="H93" i="12" s="1"/>
  <c r="H106" i="12" s="1"/>
  <c r="H116" i="12" s="1"/>
  <c r="G68" i="12"/>
  <c r="G77" i="12" s="1"/>
  <c r="G85" i="12" s="1"/>
  <c r="G93" i="12" s="1"/>
  <c r="G106" i="12" s="1"/>
  <c r="G116" i="12" s="1"/>
  <c r="F67" i="12"/>
  <c r="F76" i="12" s="1"/>
  <c r="F84" i="12" s="1"/>
  <c r="F92" i="12" s="1"/>
  <c r="F105" i="12" s="1"/>
  <c r="F115" i="12" s="1"/>
  <c r="E67" i="12"/>
  <c r="E76" i="12" s="1"/>
  <c r="E84" i="12" s="1"/>
  <c r="E92" i="12" s="1"/>
  <c r="E105" i="12" s="1"/>
  <c r="E115" i="12" s="1"/>
  <c r="D67" i="12"/>
  <c r="D76" i="12" s="1"/>
  <c r="D84" i="12" s="1"/>
  <c r="D92" i="12" s="1"/>
  <c r="D105" i="12" s="1"/>
  <c r="D115" i="12" s="1"/>
  <c r="C67" i="12"/>
  <c r="C76" i="12" s="1"/>
  <c r="C84" i="12" s="1"/>
  <c r="C92" i="12" s="1"/>
  <c r="C105" i="12" s="1"/>
  <c r="C115" i="12" s="1"/>
  <c r="G62" i="12"/>
  <c r="H62" i="12"/>
  <c r="H61" i="12"/>
  <c r="G61" i="12"/>
  <c r="E148" i="12" l="1"/>
  <c r="H148" i="12" s="1"/>
  <c r="E156" i="12"/>
  <c r="H156" i="12" s="1"/>
  <c r="G70" i="12"/>
  <c r="G87" i="12"/>
  <c r="G110" i="12"/>
  <c r="H71" i="12"/>
  <c r="E88" i="12"/>
  <c r="H88" i="12" s="1"/>
  <c r="E132" i="12"/>
  <c r="H132" i="12" s="1"/>
  <c r="H140" i="12"/>
  <c r="D101" i="12"/>
  <c r="H120" i="12"/>
  <c r="G123" i="12"/>
  <c r="H128" i="12"/>
  <c r="G131" i="12"/>
  <c r="E136" i="12"/>
  <c r="H136" i="12" s="1"/>
  <c r="E144" i="12"/>
  <c r="H144" i="12" s="1"/>
  <c r="E152" i="12"/>
  <c r="H152" i="12" s="1"/>
  <c r="G155" i="12"/>
  <c r="D164" i="12"/>
  <c r="G164" i="12" s="1"/>
  <c r="G78" i="12"/>
  <c r="G95" i="12"/>
  <c r="G99" i="12"/>
  <c r="G79" i="12"/>
  <c r="G96" i="12"/>
  <c r="E97" i="12"/>
  <c r="G100" i="12"/>
  <c r="E101" i="12"/>
  <c r="E107" i="12"/>
  <c r="G109" i="12"/>
  <c r="G69" i="12"/>
  <c r="G86" i="12"/>
  <c r="G126" i="12"/>
  <c r="G130" i="12"/>
  <c r="G142" i="12"/>
  <c r="G146" i="12"/>
  <c r="G150" i="12"/>
  <c r="G154" i="12"/>
  <c r="G120" i="12" l="1"/>
  <c r="G156" i="12"/>
  <c r="G152" i="12"/>
  <c r="G136" i="12"/>
  <c r="G132" i="12"/>
  <c r="G88" i="12"/>
  <c r="G148" i="12"/>
  <c r="G71" i="12"/>
  <c r="G144" i="12"/>
  <c r="G128" i="12"/>
  <c r="H107" i="12"/>
  <c r="G107" i="12"/>
  <c r="G101" i="12"/>
  <c r="H101" i="12"/>
  <c r="G97" i="12"/>
  <c r="H97" i="12"/>
  <c r="G80" i="12"/>
  <c r="H80" i="12"/>
  <c r="F132" i="12" l="1"/>
  <c r="F136" i="12" l="1"/>
  <c r="F101" i="12"/>
  <c r="F88" i="12"/>
  <c r="F97" i="12"/>
  <c r="F164" i="12"/>
  <c r="F156" i="12"/>
  <c r="F152" i="12"/>
  <c r="F148" i="12"/>
  <c r="F144" i="12"/>
  <c r="F107" i="12"/>
</calcChain>
</file>

<file path=xl/sharedStrings.xml><?xml version="1.0" encoding="utf-8"?>
<sst xmlns="http://schemas.openxmlformats.org/spreadsheetml/2006/main" count="145" uniqueCount="92">
  <si>
    <t>Wyszczególnienie</t>
  </si>
  <si>
    <t xml:space="preserve">Przeciętne świadczenie w zł </t>
  </si>
  <si>
    <t>RYCZAŁTY ENERGETYCZNE</t>
  </si>
  <si>
    <t xml:space="preserve">Liczba świadczeń </t>
  </si>
  <si>
    <t>DODATKI KOMBATANCKIE</t>
  </si>
  <si>
    <t>ŚWIADCZENIA PIENIĘŻNE DLA OSÓB DEPORTOWANYCH DO PRACY PRZYMUSOWEJ</t>
  </si>
  <si>
    <t>DODATKI KOMPENSACYJNE</t>
  </si>
  <si>
    <t>ZASIŁKI CHOROBOWE</t>
  </si>
  <si>
    <t>Liczba dni</t>
  </si>
  <si>
    <t xml:space="preserve">Przeciętny zasiłek za 1 dzień w zł </t>
  </si>
  <si>
    <t xml:space="preserve">Przeciętne świadczenie emerytalno-rentowe brutto w zł </t>
  </si>
  <si>
    <t>Liczba zasiłków</t>
  </si>
  <si>
    <t xml:space="preserve">Przeciętna wysokość zasiłku w zł </t>
  </si>
  <si>
    <t>ŚWIADCZENIA PIENIĘŻNE DLA ŻOŁNIERZY ZASTĘPCZEJ SŁUŻBY WOJSKOWEJ</t>
  </si>
  <si>
    <t>ŚWIADCZENIA PIENIĘŻNE DLA CYWILNYCH NIEWIDOMYCH OFIAR DZIAŁAŃ WOJENNYCH</t>
  </si>
  <si>
    <t>Liczba świadczeń</t>
  </si>
  <si>
    <t>ŚWIADCZENIA RENTOWE  DLA INWALIDÓW WOJENNYCH, WOJSKOWYCH I OSÓB REPRESJONOWANYCH</t>
  </si>
  <si>
    <t>ZASIŁKI POGRZEBOWE PO INWALIDACH WOJENNYCH, WOJSKOWYCH I OSÓB REPRESJONOWANYCH</t>
  </si>
  <si>
    <t>DODATKI DLA WETERANA POSZKODOWANEGO</t>
  </si>
  <si>
    <t>RODZICIELSKIE ŚWIADCZENIE UZUPEŁNIAJĄCE</t>
  </si>
  <si>
    <t>DODATKI PIENIĘŻNE DLA INWALIDÓW WOJENNYCH</t>
  </si>
  <si>
    <t xml:space="preserve">Liczba emerytów i rencistów          </t>
  </si>
  <si>
    <t>Kwota wypłat w  zł</t>
  </si>
  <si>
    <t xml:space="preserve">Liczba emerytów i rencistów </t>
  </si>
  <si>
    <t>Kwota wypłat w zł</t>
  </si>
  <si>
    <t xml:space="preserve">JEDNORAZOWE ODSZKODOWANIA </t>
  </si>
  <si>
    <t>porównanie (wzrost/spadek)</t>
  </si>
  <si>
    <r>
      <t xml:space="preserve">Kwota świadczeń emerytalno-rentowych w zł </t>
    </r>
    <r>
      <rPr>
        <vertAlign val="superscript"/>
        <sz val="11"/>
        <rFont val="Arial"/>
        <family val="2"/>
        <charset val="238"/>
      </rPr>
      <t>a)</t>
    </r>
  </si>
  <si>
    <t>Składka za rolników i domowników w zł</t>
  </si>
  <si>
    <t xml:space="preserve">Składka za pomocników rolnika w zł </t>
  </si>
  <si>
    <t>INFORMACJA O ŚWIADCZENIACH PIENIĘŻNYCH
 Z UBEZPIECZENIA SPOŁECZNEGO ROLNIKÓW</t>
  </si>
  <si>
    <t>OBJAŚNIENIA ZNAKÓW UMOWNYCH</t>
  </si>
  <si>
    <t>Kreska (-) - zjawisko nie wystąpiło</t>
  </si>
  <si>
    <t>Tablica 5. Świadczenia wypłacane z funduszu składkowego</t>
  </si>
  <si>
    <t>TABELA 5. ŚWIADCZENIA WYPŁACANE Z FUNDUSZU SKŁADKOWEGO</t>
  </si>
  <si>
    <r>
      <t xml:space="preserve">Kwota wypłat w  zł </t>
    </r>
    <r>
      <rPr>
        <vertAlign val="superscript"/>
        <sz val="11"/>
        <rFont val="Arial"/>
        <family val="2"/>
        <charset val="238"/>
      </rPr>
      <t>a)</t>
    </r>
  </si>
  <si>
    <r>
      <t xml:space="preserve">Wysokość świadczenia w zł </t>
    </r>
    <r>
      <rPr>
        <vertAlign val="superscript"/>
        <sz val="11"/>
        <rFont val="Arial"/>
        <family val="2"/>
        <charset val="238"/>
      </rPr>
      <t>b)</t>
    </r>
  </si>
  <si>
    <t>ŚWIADCZENIA WYRÓWNAWCZE DLA DZIAŁACZY OPOZYCJI ANTYKOMUNISTYCZNEJ 
ORAZ OSÓB REPRESJONOWANYCH Z POWODÓW POLITYCZNYCH</t>
  </si>
  <si>
    <t>1.</t>
  </si>
  <si>
    <t>2.</t>
  </si>
  <si>
    <t xml:space="preserve">Kwoty wypłat świadczeń emerytalno-rentowych uwzględniają wypłaty bieżące, wyrównania za okresy wsteczne oraz potrącenia. </t>
  </si>
  <si>
    <t>3.</t>
  </si>
  <si>
    <t>4.</t>
  </si>
  <si>
    <t>5.</t>
  </si>
  <si>
    <t>6.</t>
  </si>
  <si>
    <t>Zasiłek macierzyński od 1 stycznia 2016 r. jest świadczeniem z ubezpieczenia emerytalno-rentowego.</t>
  </si>
  <si>
    <t>7.</t>
  </si>
  <si>
    <t>8.</t>
  </si>
  <si>
    <t>9.</t>
  </si>
  <si>
    <t xml:space="preserve">Świadczeniami z ubezpieczenia emerytalno-rentowego, finansowanymi z Funduszu Emerytalno-Rentowego, są:
- emerytura rolnicza lub renta rolnicza z tytułu niezdolności do pracy;
- renta rolnicza szkoleniowa;
- renta rodzinna;
- emerytura i renta z ubezpieczenia społecznego rolników indywidualnych i członków ich rodzin;
- dodatki do emerytur i rent, o których mowa w pkt 1-4;
- zasiłek pogrzebowy;
- zasiłek macierzyński. </t>
  </si>
  <si>
    <r>
      <rPr>
        <vertAlign val="superscript"/>
        <sz val="9"/>
        <rFont val="Arial"/>
        <family val="2"/>
        <charset val="238"/>
      </rPr>
      <t>a)</t>
    </r>
    <r>
      <rPr>
        <sz val="9"/>
        <rFont val="Arial"/>
        <family val="2"/>
        <charset val="238"/>
      </rPr>
      <t xml:space="preserve"> Łącznie z kwotą świadczeń wyrównawczych za okresy wsteczne i z dopełnieniami wypłaconymi na podstawie art. 7 ust. 2 ustawy z dnia 31 stycznia 2019 r. o rodzicielskim świadczeniu uzupełniającym.</t>
    </r>
  </si>
  <si>
    <r>
      <rPr>
        <vertAlign val="superscript"/>
        <sz val="9"/>
        <rFont val="Arial"/>
        <family val="2"/>
        <charset val="238"/>
      </rPr>
      <t>b)</t>
    </r>
    <r>
      <rPr>
        <sz val="9"/>
        <rFont val="Arial"/>
        <family val="2"/>
        <charset val="238"/>
      </rPr>
      <t xml:space="preserve"> Zgodnie z art. 7 ust. 1 ustawy z dnia 31 stycznia 2019 r. o rodzicielskim świadczeniu uzupełniającym.</t>
    </r>
  </si>
  <si>
    <t>TABELA 2. EMERYTURY I RENTY WYPŁACANE Z FUNDUSZU EMERYTALNO- RENTOWEGO</t>
  </si>
  <si>
    <t>TABELA 4. ZASIŁKI MACIERZYŃSKIE WYPŁACANE Z FUNDUSZU EMERYTALNO-RENTOWEGO</t>
  </si>
  <si>
    <t>W informacji zamieszczono następujące tabele:</t>
  </si>
  <si>
    <t>Tablica 2. Emerytury i renty wypłacane z funduszu emerytalno-rentowego</t>
  </si>
  <si>
    <t xml:space="preserve">Tablica 1. Emerytury i renty ogółem </t>
  </si>
  <si>
    <t>Tablica 4. Zasiłki macierzyńskie wypłacane z funduszu emerytalno-rentowego</t>
  </si>
  <si>
    <t>Tablica 3. Zasiłki pogrzebowe wypłacane z funduszu emerytalno-rentowego</t>
  </si>
  <si>
    <t>Znak (x)  - wypełnienie pozycji jest niemożliwe i niecelowe</t>
  </si>
  <si>
    <t>UWAGI WSTĘPNE</t>
  </si>
  <si>
    <t>Dane dotyczące składki na ubezpieczenie zdrowotne obejmują informacje statystyczne dotyczące realizowanych przez KRUS zadań na podstawie ustawy z dnia 27 sierpnia 2004 r. o świadczeniach opieki zdrowotnej finansowanych ze środków publicznych.</t>
  </si>
  <si>
    <t>Świadczeniami z ubezpieczenia wypadkowego, chorobowego i macierzyńskiego, finansowanymi z Funduszu Składkowego, są:
- jednorazowe odszkodowanie z tytułu stałego lub długotrwałego uszczerbku na zdrowiu albo śmierci wskutek wypadku przy pracy
  rolniczej lub rolniczej choroby zawodowej;
- zasiłek chorobowy.</t>
  </si>
  <si>
    <r>
      <rPr>
        <vertAlign val="superscript"/>
        <sz val="9"/>
        <rFont val="Arial"/>
        <family val="2"/>
        <charset val="238"/>
      </rPr>
      <t>a)</t>
    </r>
    <r>
      <rPr>
        <sz val="9"/>
        <rFont val="Arial"/>
        <family val="2"/>
        <charset val="238"/>
      </rPr>
      <t xml:space="preserve"> Bez jednorazowych świadczeń pieniężnych wypłacanych zgodnie z ustawą z dnia 4 kwietnia 2019 r. o jednorazowym świadczeniu pieniężnym dla emerytów i rencistów w 2019 r.</t>
    </r>
  </si>
  <si>
    <t>TABELA 1. EMERYTURY I RENTY OGÓŁEM</t>
  </si>
  <si>
    <t>OGÓŁEM, z tego:</t>
  </si>
  <si>
    <r>
      <t>a)</t>
    </r>
    <r>
      <rPr>
        <sz val="9"/>
        <rFont val="Arial"/>
        <family val="2"/>
        <charset val="238"/>
      </rPr>
      <t xml:space="preserve"> Bez wypłat z innych systemów ubezpieczeniowych w przypadku zbiegu uprawnień do świadczeń z tych systemów z uprawnieniami do świadczeń z funduszu emerytalno-rentowego, bez jednorazowych świadczeń pieniężnych, lecz z wypłatami dokonywanymi w związku z zatrudnieniem poza rolnictwem, czynną służbą wojskową i działalnością kombatancką (art. 25 ust. 2a ustawy o ubezpieczeniu społecznym rolników).</t>
    </r>
  </si>
  <si>
    <t>Dane dotyczące emerytur i rent realizowanych przez Kasę Rolniczego Ubezpieczenia Społecznego uwzgledniają wypłaty emerytur i rent finasowanych z Funduszu Emerytalno – Rentowego, świadczeń finansowanych z budżetu państwa a zleconych do wypłaty KRUS oraz świadczeń finansowanych z Funduszu Ubezpieczeń Społecznych.</t>
  </si>
  <si>
    <t>TABELA 3. ZASIŁKI POGRZEBOWE WYPŁACANE Z FUNDUSZU EMERYTALNO - RENTOWEGO</t>
  </si>
  <si>
    <t xml:space="preserve">Wysokość świadczenia w zł </t>
  </si>
  <si>
    <t>Składka od emerytów i rencistów w  zł</t>
  </si>
  <si>
    <t>TABELA 6. PRZYPIS SKŁADEK NA UBEZPIECZENIE ZDROWOTNE</t>
  </si>
  <si>
    <t>Wysokość świadczenia w zł</t>
  </si>
  <si>
    <t>Działy specjalne produkcji rolnej w zł</t>
  </si>
  <si>
    <t>wrzesień</t>
  </si>
  <si>
    <t xml:space="preserve">                         KASA ROLNICZEGO UBEZPIECZENIA SPOŁECZNEGO</t>
  </si>
  <si>
    <t>Liczba osób</t>
  </si>
  <si>
    <t>2023 rok</t>
  </si>
  <si>
    <t>TABELA 7. ŚWIADCZENIA ZLECONE DO WYPŁATY KASIE ROLNICZEGO UBEZPIECZENIA SPOŁECZNEGO</t>
  </si>
  <si>
    <t>Tablica 7. Świadczenia zlecone do wypłaty Kasie Rolniczego Ubepieczenia Społecznego</t>
  </si>
  <si>
    <t xml:space="preserve">Tablica 6. Przypis składek na ubezpieczenie zdrowotne </t>
  </si>
  <si>
    <t>2024 rok</t>
  </si>
  <si>
    <t>Warszawa 2024 rok</t>
  </si>
  <si>
    <t>ŚWIADCZENIA PIENIĘŻNE Z TYTUŁU PEŁNIENIA FUNKCJI SOŁTYSA</t>
  </si>
  <si>
    <t>-</t>
  </si>
  <si>
    <t>PAŹDZIERNIK 2024 ROK</t>
  </si>
  <si>
    <t>październik</t>
  </si>
  <si>
    <t>Narastająco 
styczeń-październik</t>
  </si>
  <si>
    <t>października
2024 r. 
z 
wrześniem
2024 r.</t>
  </si>
  <si>
    <t>października 
2024 r. 
z 
październikiem
2023 r.</t>
  </si>
  <si>
    <t>Dane opracowane są na podstawie meldunków statystycznych opracowanych przez jednostki organizacyjne Kasy za październik 2024 r.</t>
  </si>
  <si>
    <t xml:space="preserve">Informacja miesięczna zawiera dane statystyczne dotyczące wypłaty świadczeń pieniężnych z ubezpieczenia społecznego rolników oraz realizacji zadań zleconych do wypłaty Kasie Rolniczego Ubezpieczenia Społecznego przez budżet państwa.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</si>
</sst>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\ _z_ł_-;\-* #,##0\ _z_ł_-;_-* &quot;-&quot;\ _z_ł_-;_-@_-"/>
    <numFmt numFmtId="164" formatCode="#,##0.0"/>
  </numFmts>
  <fonts count="17">
    <font>
      <sz val="10"/>
      <name val="Arial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1"/>
      <name val="Times New Roman CE"/>
      <family val="1"/>
      <charset val="238"/>
    </font>
    <font>
      <sz val="14"/>
      <name val="Arial"/>
      <family val="2"/>
      <charset val="238"/>
    </font>
    <font>
      <vertAlign val="superscript"/>
      <sz val="11"/>
      <name val="Arial"/>
      <family val="2"/>
      <charset val="238"/>
    </font>
    <font>
      <sz val="11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11"/>
      <name val="Arial CE"/>
      <charset val="238"/>
    </font>
    <font>
      <sz val="11"/>
      <color theme="1"/>
      <name val="Century Gothic"/>
      <family val="2"/>
      <charset val="238"/>
      <scheme val="minor"/>
    </font>
    <font>
      <sz val="16"/>
      <name val="Arial"/>
      <family val="2"/>
      <charset val="238"/>
    </font>
    <font>
      <b/>
      <sz val="16"/>
      <name val="Arial"/>
      <family val="2"/>
      <charset val="238"/>
    </font>
    <font>
      <b/>
      <sz val="14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vertAlign val="superscript"/>
      <sz val="9"/>
      <name val="Arial"/>
      <family val="2"/>
      <charset val="238"/>
    </font>
    <font>
      <sz val="9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9" fontId="7" fillId="0" borderId="0" applyFont="0" applyFill="0" applyBorder="0" applyAlignment="0" applyProtection="0"/>
    <xf numFmtId="0" fontId="10" fillId="0" borderId="0"/>
    <xf numFmtId="0" fontId="14" fillId="0" borderId="0"/>
    <xf numFmtId="0" fontId="7" fillId="0" borderId="0"/>
  </cellStyleXfs>
  <cellXfs count="125">
    <xf numFmtId="0" fontId="0" fillId="0" borderId="0" xfId="0"/>
    <xf numFmtId="0" fontId="6" fillId="0" borderId="1" xfId="0" applyFont="1" applyBorder="1" applyAlignment="1">
      <alignment horizontal="center" vertical="center" wrapText="1"/>
    </xf>
    <xf numFmtId="10" fontId="2" fillId="0" borderId="0" xfId="1" applyNumberFormat="1" applyFont="1"/>
    <xf numFmtId="10" fontId="6" fillId="0" borderId="6" xfId="1" applyNumberFormat="1" applyFont="1" applyBorder="1" applyAlignment="1">
      <alignment vertical="center"/>
    </xf>
    <xf numFmtId="10" fontId="6" fillId="0" borderId="10" xfId="1" applyNumberFormat="1" applyFont="1" applyBorder="1" applyAlignment="1">
      <alignment vertical="center"/>
    </xf>
    <xf numFmtId="0" fontId="8" fillId="2" borderId="1" xfId="0" applyFont="1" applyFill="1" applyBorder="1" applyAlignment="1">
      <alignment horizontal="center" vertical="center" wrapText="1"/>
    </xf>
    <xf numFmtId="0" fontId="7" fillId="0" borderId="0" xfId="4"/>
    <xf numFmtId="0" fontId="1" fillId="0" borderId="0" xfId="4" applyFont="1" applyAlignment="1">
      <alignment vertical="center"/>
    </xf>
    <xf numFmtId="0" fontId="2" fillId="0" borderId="0" xfId="4" applyFont="1" applyAlignment="1">
      <alignment vertical="center"/>
    </xf>
    <xf numFmtId="0" fontId="2" fillId="0" borderId="0" xfId="4" applyFont="1"/>
    <xf numFmtId="0" fontId="6" fillId="0" borderId="1" xfId="4" applyFont="1" applyBorder="1" applyAlignment="1">
      <alignment horizontal="center" vertical="center" wrapText="1"/>
    </xf>
    <xf numFmtId="3" fontId="6" fillId="0" borderId="5" xfId="4" applyNumberFormat="1" applyFont="1" applyBorder="1" applyAlignment="1">
      <alignment vertical="center"/>
    </xf>
    <xf numFmtId="3" fontId="6" fillId="0" borderId="4" xfId="4" applyNumberFormat="1" applyFont="1" applyBorder="1" applyAlignment="1">
      <alignment vertical="center"/>
    </xf>
    <xf numFmtId="10" fontId="6" fillId="0" borderId="4" xfId="4" applyNumberFormat="1" applyFont="1" applyBorder="1" applyAlignment="1">
      <alignment vertical="center"/>
    </xf>
    <xf numFmtId="3" fontId="2" fillId="0" borderId="0" xfId="4" applyNumberFormat="1" applyFont="1"/>
    <xf numFmtId="4" fontId="6" fillId="0" borderId="5" xfId="4" applyNumberFormat="1" applyFont="1" applyBorder="1" applyAlignment="1">
      <alignment vertical="center"/>
    </xf>
    <xf numFmtId="4" fontId="6" fillId="0" borderId="4" xfId="4" applyNumberFormat="1" applyFont="1" applyBorder="1" applyAlignment="1">
      <alignment vertical="center"/>
    </xf>
    <xf numFmtId="2" fontId="2" fillId="0" borderId="0" xfId="4" applyNumberFormat="1" applyFont="1" applyAlignment="1">
      <alignment horizontal="left" indent="5"/>
    </xf>
    <xf numFmtId="4" fontId="6" fillId="0" borderId="12" xfId="4" applyNumberFormat="1" applyFont="1" applyBorder="1" applyAlignment="1">
      <alignment vertical="center"/>
    </xf>
    <xf numFmtId="4" fontId="6" fillId="0" borderId="7" xfId="4" applyNumberFormat="1" applyFont="1" applyBorder="1" applyAlignment="1">
      <alignment vertical="center"/>
    </xf>
    <xf numFmtId="10" fontId="6" fillId="0" borderId="7" xfId="4" applyNumberFormat="1" applyFont="1" applyBorder="1" applyAlignment="1">
      <alignment vertical="center"/>
    </xf>
    <xf numFmtId="0" fontId="2" fillId="0" borderId="0" xfId="4" applyFont="1" applyAlignment="1">
      <alignment horizontal="left" indent="1"/>
    </xf>
    <xf numFmtId="4" fontId="2" fillId="0" borderId="0" xfId="4" applyNumberFormat="1" applyFont="1"/>
    <xf numFmtId="4" fontId="6" fillId="0" borderId="12" xfId="4" applyNumberFormat="1" applyFont="1" applyBorder="1" applyAlignment="1">
      <alignment horizontal="right" vertical="center"/>
    </xf>
    <xf numFmtId="4" fontId="6" fillId="0" borderId="7" xfId="4" applyNumberFormat="1" applyFont="1" applyBorder="1" applyAlignment="1">
      <alignment horizontal="right" vertical="center"/>
    </xf>
    <xf numFmtId="4" fontId="6" fillId="0" borderId="10" xfId="4" applyNumberFormat="1" applyFont="1" applyBorder="1" applyAlignment="1">
      <alignment horizontal="right" vertical="center"/>
    </xf>
    <xf numFmtId="10" fontId="6" fillId="0" borderId="10" xfId="4" applyNumberFormat="1" applyFont="1" applyBorder="1" applyAlignment="1">
      <alignment vertical="center"/>
    </xf>
    <xf numFmtId="10" fontId="6" fillId="0" borderId="4" xfId="4" applyNumberFormat="1" applyFont="1" applyBorder="1" applyAlignment="1">
      <alignment horizontal="right" vertical="center"/>
    </xf>
    <xf numFmtId="10" fontId="6" fillId="0" borderId="6" xfId="4" applyNumberFormat="1" applyFont="1" applyBorder="1" applyAlignment="1">
      <alignment vertical="center"/>
    </xf>
    <xf numFmtId="10" fontId="6" fillId="0" borderId="7" xfId="4" applyNumberFormat="1" applyFont="1" applyBorder="1" applyAlignment="1">
      <alignment horizontal="right" vertical="center"/>
    </xf>
    <xf numFmtId="3" fontId="9" fillId="0" borderId="4" xfId="4" applyNumberFormat="1" applyFont="1" applyFill="1" applyBorder="1" applyAlignment="1">
      <alignment horizontal="right" vertical="center"/>
    </xf>
    <xf numFmtId="164" fontId="2" fillId="0" borderId="0" xfId="4" applyNumberFormat="1" applyFont="1"/>
    <xf numFmtId="4" fontId="9" fillId="0" borderId="7" xfId="4" applyNumberFormat="1" applyFont="1" applyFill="1" applyBorder="1" applyAlignment="1">
      <alignment horizontal="right" vertical="center"/>
    </xf>
    <xf numFmtId="164" fontId="16" fillId="0" borderId="0" xfId="4" applyNumberFormat="1" applyFont="1" applyBorder="1" applyAlignment="1">
      <alignment vertical="top"/>
    </xf>
    <xf numFmtId="4" fontId="16" fillId="0" borderId="0" xfId="4" applyNumberFormat="1" applyFont="1" applyBorder="1" applyAlignment="1">
      <alignment vertical="top"/>
    </xf>
    <xf numFmtId="4" fontId="6" fillId="0" borderId="6" xfId="4" applyNumberFormat="1" applyFont="1" applyBorder="1" applyAlignment="1">
      <alignment horizontal="right" vertical="center"/>
    </xf>
    <xf numFmtId="4" fontId="6" fillId="0" borderId="4" xfId="4" applyNumberFormat="1" applyFont="1" applyBorder="1" applyAlignment="1">
      <alignment horizontal="right" vertical="center"/>
    </xf>
    <xf numFmtId="2" fontId="2" fillId="0" borderId="0" xfId="4" applyNumberFormat="1" applyFont="1"/>
    <xf numFmtId="4" fontId="2" fillId="0" borderId="0" xfId="4" applyNumberFormat="1" applyFont="1" applyBorder="1"/>
    <xf numFmtId="10" fontId="2" fillId="0" borderId="0" xfId="4" applyNumberFormat="1" applyFont="1" applyBorder="1"/>
    <xf numFmtId="4" fontId="2" fillId="0" borderId="0" xfId="4" applyNumberFormat="1" applyFont="1" applyBorder="1" applyAlignment="1">
      <alignment horizontal="right"/>
    </xf>
    <xf numFmtId="10" fontId="3" fillId="0" borderId="0" xfId="4" applyNumberFormat="1" applyFont="1" applyBorder="1" applyAlignment="1">
      <alignment horizontal="right"/>
    </xf>
    <xf numFmtId="4" fontId="3" fillId="0" borderId="0" xfId="4" applyNumberFormat="1" applyFont="1" applyBorder="1" applyAlignment="1">
      <alignment horizontal="right"/>
    </xf>
    <xf numFmtId="0" fontId="2" fillId="0" borderId="0" xfId="4" applyFont="1" applyBorder="1"/>
    <xf numFmtId="0" fontId="4" fillId="0" borderId="0" xfId="4" applyFont="1" applyAlignment="1">
      <alignment wrapText="1"/>
    </xf>
    <xf numFmtId="0" fontId="2" fillId="0" borderId="0" xfId="4" applyFont="1" applyAlignment="1">
      <alignment wrapText="1"/>
    </xf>
    <xf numFmtId="0" fontId="2" fillId="0" borderId="0" xfId="4" applyFont="1" applyBorder="1" applyAlignment="1">
      <alignment wrapText="1"/>
    </xf>
    <xf numFmtId="0" fontId="1" fillId="0" borderId="0" xfId="4" applyFont="1" applyAlignment="1"/>
    <xf numFmtId="3" fontId="6" fillId="0" borderId="4" xfId="4" quotePrefix="1" applyNumberFormat="1" applyFont="1" applyBorder="1" applyAlignment="1">
      <alignment horizontal="right" vertical="center"/>
    </xf>
    <xf numFmtId="4" fontId="6" fillId="0" borderId="4" xfId="4" quotePrefix="1" applyNumberFormat="1" applyFont="1" applyBorder="1" applyAlignment="1">
      <alignment horizontal="right" vertical="center"/>
    </xf>
    <xf numFmtId="0" fontId="6" fillId="0" borderId="4" xfId="4" applyFont="1" applyBorder="1" applyAlignment="1">
      <alignment vertical="center"/>
    </xf>
    <xf numFmtId="4" fontId="6" fillId="0" borderId="4" xfId="4" applyNumberFormat="1" applyFont="1" applyFill="1" applyBorder="1" applyAlignment="1">
      <alignment vertical="center"/>
    </xf>
    <xf numFmtId="4" fontId="6" fillId="0" borderId="4" xfId="4" quotePrefix="1" applyNumberFormat="1" applyFont="1" applyFill="1" applyBorder="1" applyAlignment="1">
      <alignment horizontal="right" vertical="center"/>
    </xf>
    <xf numFmtId="10" fontId="6" fillId="0" borderId="0" xfId="4" applyNumberFormat="1" applyFont="1" applyBorder="1" applyAlignment="1">
      <alignment horizontal="right" vertical="center"/>
    </xf>
    <xf numFmtId="0" fontId="2" fillId="0" borderId="0" xfId="4" applyFont="1" applyAlignment="1">
      <alignment vertical="top"/>
    </xf>
    <xf numFmtId="0" fontId="16" fillId="0" borderId="0" xfId="4" applyFont="1" applyBorder="1" applyAlignment="1">
      <alignment horizontal="left" vertical="top"/>
    </xf>
    <xf numFmtId="0" fontId="15" fillId="0" borderId="0" xfId="4" applyFont="1" applyBorder="1" applyAlignment="1">
      <alignment horizontal="left" vertical="top" wrapText="1"/>
    </xf>
    <xf numFmtId="0" fontId="6" fillId="0" borderId="0" xfId="4" applyFont="1" applyBorder="1" applyAlignment="1">
      <alignment horizontal="left" vertical="center" wrapText="1"/>
    </xf>
    <xf numFmtId="4" fontId="6" fillId="0" borderId="0" xfId="4" applyNumberFormat="1" applyFont="1" applyBorder="1" applyAlignment="1">
      <alignment horizontal="right" vertical="center"/>
    </xf>
    <xf numFmtId="10" fontId="6" fillId="0" borderId="0" xfId="4" applyNumberFormat="1" applyFont="1" applyBorder="1" applyAlignment="1">
      <alignment vertical="center"/>
    </xf>
    <xf numFmtId="0" fontId="6" fillId="0" borderId="0" xfId="4" applyFont="1" applyBorder="1" applyAlignment="1">
      <alignment horizontal="left" wrapText="1"/>
    </xf>
    <xf numFmtId="4" fontId="6" fillId="0" borderId="0" xfId="4" applyNumberFormat="1" applyFont="1" applyBorder="1"/>
    <xf numFmtId="0" fontId="8" fillId="2" borderId="1" xfId="4" applyFont="1" applyFill="1" applyBorder="1" applyAlignment="1">
      <alignment horizontal="center" vertical="center" wrapText="1"/>
    </xf>
    <xf numFmtId="4" fontId="6" fillId="0" borderId="0" xfId="4" applyNumberFormat="1" applyFont="1" applyBorder="1" applyAlignment="1">
      <alignment vertical="center"/>
    </xf>
    <xf numFmtId="0" fontId="15" fillId="0" borderId="0" xfId="4" applyFont="1" applyAlignment="1">
      <alignment horizontal="left" vertical="top" wrapText="1"/>
    </xf>
    <xf numFmtId="0" fontId="2" fillId="0" borderId="0" xfId="4" applyFont="1" applyAlignment="1">
      <alignment horizontal="left" vertical="center"/>
    </xf>
    <xf numFmtId="4" fontId="6" fillId="0" borderId="6" xfId="4" applyNumberFormat="1" applyFont="1" applyBorder="1" applyAlignment="1">
      <alignment vertical="center"/>
    </xf>
    <xf numFmtId="4" fontId="6" fillId="0" borderId="10" xfId="4" applyNumberFormat="1" applyFont="1" applyBorder="1" applyAlignment="1">
      <alignment vertical="center"/>
    </xf>
    <xf numFmtId="41" fontId="6" fillId="0" borderId="4" xfId="4" applyNumberFormat="1" applyFont="1" applyBorder="1" applyAlignment="1">
      <alignment horizontal="right" vertical="center"/>
    </xf>
    <xf numFmtId="10" fontId="6" fillId="0" borderId="4" xfId="4" applyNumberFormat="1" applyFont="1" applyBorder="1" applyAlignment="1">
      <alignment horizontal="center" vertical="center"/>
    </xf>
    <xf numFmtId="0" fontId="11" fillId="0" borderId="0" xfId="4" applyFont="1" applyAlignment="1">
      <alignment horizontal="left" wrapText="1"/>
    </xf>
    <xf numFmtId="0" fontId="12" fillId="0" borderId="0" xfId="4" applyFont="1" applyAlignment="1">
      <alignment horizontal="center" wrapText="1"/>
    </xf>
    <xf numFmtId="0" fontId="12" fillId="0" borderId="0" xfId="4" applyFont="1" applyAlignment="1">
      <alignment horizontal="center"/>
    </xf>
    <xf numFmtId="0" fontId="11" fillId="0" borderId="0" xfId="0" applyFont="1" applyAlignment="1">
      <alignment horizontal="center" vertical="center"/>
    </xf>
    <xf numFmtId="0" fontId="13" fillId="0" borderId="0" xfId="4" applyFont="1" applyBorder="1" applyAlignment="1">
      <alignment horizontal="center" vertical="center"/>
    </xf>
    <xf numFmtId="0" fontId="1" fillId="3" borderId="0" xfId="4" applyFont="1" applyFill="1" applyAlignment="1">
      <alignment horizontal="left" vertical="center"/>
    </xf>
    <xf numFmtId="0" fontId="2" fillId="0" borderId="0" xfId="4" applyFont="1" applyAlignment="1">
      <alignment horizontal="left" vertical="top" wrapText="1"/>
    </xf>
    <xf numFmtId="0" fontId="2" fillId="0" borderId="0" xfId="4" applyFont="1" applyAlignment="1">
      <alignment horizontal="left" vertical="center"/>
    </xf>
    <xf numFmtId="0" fontId="2" fillId="0" borderId="0" xfId="4" applyFont="1" applyAlignment="1">
      <alignment horizontal="justify" vertical="top" wrapText="1"/>
    </xf>
    <xf numFmtId="0" fontId="1" fillId="3" borderId="11" xfId="4" applyFont="1" applyFill="1" applyBorder="1" applyAlignment="1">
      <alignment horizontal="left" vertical="center"/>
    </xf>
    <xf numFmtId="0" fontId="8" fillId="2" borderId="13" xfId="4" applyFont="1" applyFill="1" applyBorder="1" applyAlignment="1">
      <alignment horizontal="center" vertical="center" wrapText="1"/>
    </xf>
    <xf numFmtId="0" fontId="8" fillId="2" borderId="14" xfId="4" applyFont="1" applyFill="1" applyBorder="1" applyAlignment="1">
      <alignment horizontal="center" vertical="center" wrapText="1"/>
    </xf>
    <xf numFmtId="0" fontId="8" fillId="2" borderId="5" xfId="4" applyFont="1" applyFill="1" applyBorder="1" applyAlignment="1">
      <alignment horizontal="center" vertical="center" wrapText="1"/>
    </xf>
    <xf numFmtId="0" fontId="8" fillId="2" borderId="6" xfId="4" applyFont="1" applyFill="1" applyBorder="1" applyAlignment="1">
      <alignment horizontal="center" vertical="center" wrapText="1"/>
    </xf>
    <xf numFmtId="0" fontId="8" fillId="2" borderId="12" xfId="4" applyFont="1" applyFill="1" applyBorder="1" applyAlignment="1">
      <alignment horizontal="center" vertical="center" wrapText="1"/>
    </xf>
    <xf numFmtId="0" fontId="8" fillId="2" borderId="10" xfId="4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6" fillId="0" borderId="3" xfId="4" applyFont="1" applyBorder="1" applyAlignment="1">
      <alignment horizontal="center" vertical="center" wrapText="1"/>
    </xf>
    <xf numFmtId="0" fontId="6" fillId="0" borderId="7" xfId="4" applyFont="1" applyBorder="1" applyAlignment="1">
      <alignment horizontal="center" vertical="center" wrapText="1"/>
    </xf>
    <xf numFmtId="0" fontId="8" fillId="2" borderId="2" xfId="4" applyFont="1" applyFill="1" applyBorder="1" applyAlignment="1">
      <alignment horizontal="center" vertical="center" wrapText="1"/>
    </xf>
    <xf numFmtId="0" fontId="8" fillId="2" borderId="9" xfId="4" applyFont="1" applyFill="1" applyBorder="1" applyAlignment="1">
      <alignment horizontal="center" vertical="center" wrapText="1"/>
    </xf>
    <xf numFmtId="0" fontId="8" fillId="2" borderId="8" xfId="4" applyFont="1" applyFill="1" applyBorder="1" applyAlignment="1">
      <alignment horizontal="center" vertical="center" wrapText="1"/>
    </xf>
    <xf numFmtId="0" fontId="6" fillId="0" borderId="2" xfId="4" applyFont="1" applyBorder="1" applyAlignment="1">
      <alignment horizontal="center" vertical="center" wrapText="1"/>
    </xf>
    <xf numFmtId="0" fontId="6" fillId="0" borderId="8" xfId="4" applyFont="1" applyBorder="1" applyAlignment="1">
      <alignment horizontal="center" vertical="center" wrapText="1"/>
    </xf>
    <xf numFmtId="0" fontId="6" fillId="0" borderId="13" xfId="4" applyFont="1" applyBorder="1" applyAlignment="1">
      <alignment horizontal="left" vertical="center" wrapText="1"/>
    </xf>
    <xf numFmtId="0" fontId="6" fillId="0" borderId="14" xfId="4" applyFont="1" applyBorder="1" applyAlignment="1">
      <alignment horizontal="left" vertical="center" wrapText="1"/>
    </xf>
    <xf numFmtId="0" fontId="6" fillId="0" borderId="12" xfId="4" applyFont="1" applyBorder="1" applyAlignment="1">
      <alignment horizontal="left" vertical="center" wrapText="1"/>
    </xf>
    <xf numFmtId="0" fontId="6" fillId="0" borderId="10" xfId="4" applyFont="1" applyBorder="1" applyAlignment="1">
      <alignment horizontal="left" vertical="center" wrapText="1"/>
    </xf>
    <xf numFmtId="0" fontId="16" fillId="0" borderId="15" xfId="4" applyFont="1" applyBorder="1" applyAlignment="1">
      <alignment horizontal="left" vertical="top" wrapText="1"/>
    </xf>
    <xf numFmtId="0" fontId="6" fillId="0" borderId="5" xfId="4" applyFont="1" applyBorder="1" applyAlignment="1">
      <alignment horizontal="left" vertical="center" wrapText="1"/>
    </xf>
    <xf numFmtId="0" fontId="6" fillId="0" borderId="6" xfId="4" applyFont="1" applyBorder="1" applyAlignment="1">
      <alignment horizontal="left" vertical="center" wrapText="1"/>
    </xf>
    <xf numFmtId="0" fontId="15" fillId="0" borderId="15" xfId="4" applyFont="1" applyBorder="1" applyAlignment="1">
      <alignment horizontal="left" vertical="top" wrapText="1"/>
    </xf>
    <xf numFmtId="0" fontId="8" fillId="0" borderId="13" xfId="4" applyFont="1" applyBorder="1" applyAlignment="1">
      <alignment horizontal="center"/>
    </xf>
    <xf numFmtId="0" fontId="8" fillId="0" borderId="15" xfId="4" applyFont="1" applyBorder="1" applyAlignment="1">
      <alignment horizontal="center"/>
    </xf>
    <xf numFmtId="0" fontId="8" fillId="0" borderId="14" xfId="4" applyFont="1" applyBorder="1" applyAlignment="1">
      <alignment horizontal="center"/>
    </xf>
    <xf numFmtId="0" fontId="8" fillId="0" borderId="5" xfId="4" applyFont="1" applyBorder="1" applyAlignment="1">
      <alignment horizontal="center" vertical="center"/>
    </xf>
    <xf numFmtId="0" fontId="8" fillId="0" borderId="0" xfId="4" applyFont="1" applyBorder="1" applyAlignment="1">
      <alignment horizontal="center" vertical="center"/>
    </xf>
    <xf numFmtId="0" fontId="8" fillId="0" borderId="6" xfId="4" applyFont="1" applyBorder="1" applyAlignment="1">
      <alignment horizontal="center" vertical="center"/>
    </xf>
    <xf numFmtId="0" fontId="6" fillId="0" borderId="13" xfId="4" applyFont="1" applyBorder="1" applyAlignment="1">
      <alignment horizontal="left" vertical="center"/>
    </xf>
    <xf numFmtId="0" fontId="6" fillId="0" borderId="14" xfId="4" applyFont="1" applyBorder="1" applyAlignment="1">
      <alignment horizontal="left" vertical="center"/>
    </xf>
    <xf numFmtId="0" fontId="6" fillId="0" borderId="5" xfId="4" applyFont="1" applyFill="1" applyBorder="1" applyAlignment="1">
      <alignment horizontal="left" vertical="center" wrapText="1"/>
    </xf>
    <xf numFmtId="0" fontId="6" fillId="0" borderId="6" xfId="4" applyFont="1" applyFill="1" applyBorder="1" applyAlignment="1">
      <alignment horizontal="left" vertical="center" wrapText="1"/>
    </xf>
    <xf numFmtId="0" fontId="1" fillId="3" borderId="11" xfId="0" applyFont="1" applyFill="1" applyBorder="1" applyAlignment="1">
      <alignment horizontal="left" vertical="center"/>
    </xf>
    <xf numFmtId="0" fontId="8" fillId="0" borderId="13" xfId="4" applyFont="1" applyBorder="1" applyAlignment="1">
      <alignment horizontal="center" vertical="center"/>
    </xf>
    <xf numFmtId="0" fontId="8" fillId="0" borderId="15" xfId="4" applyFont="1" applyBorder="1" applyAlignment="1">
      <alignment horizontal="center" vertical="center"/>
    </xf>
    <xf numFmtId="0" fontId="8" fillId="0" borderId="14" xfId="4" applyFont="1" applyBorder="1" applyAlignment="1">
      <alignment horizontal="center" vertical="center"/>
    </xf>
    <xf numFmtId="4" fontId="8" fillId="0" borderId="5" xfId="4" applyNumberFormat="1" applyFont="1" applyBorder="1" applyAlignment="1">
      <alignment horizontal="center" vertical="center"/>
    </xf>
    <xf numFmtId="4" fontId="8" fillId="0" borderId="0" xfId="4" applyNumberFormat="1" applyFont="1" applyBorder="1" applyAlignment="1">
      <alignment horizontal="center" vertical="center"/>
    </xf>
    <xf numFmtId="4" fontId="8" fillId="0" borderId="6" xfId="4" applyNumberFormat="1" applyFont="1" applyBorder="1" applyAlignment="1">
      <alignment horizontal="center" vertical="center"/>
    </xf>
    <xf numFmtId="0" fontId="16" fillId="0" borderId="15" xfId="4" applyFont="1" applyBorder="1" applyAlignment="1">
      <alignment horizontal="left" vertical="center" wrapText="1"/>
    </xf>
    <xf numFmtId="0" fontId="16" fillId="0" borderId="0" xfId="4" applyFont="1" applyAlignment="1">
      <alignment horizontal="left" vertical="top"/>
    </xf>
    <xf numFmtId="0" fontId="8" fillId="0" borderId="5" xfId="4" applyFont="1" applyBorder="1" applyAlignment="1">
      <alignment horizontal="center" vertical="center" wrapText="1"/>
    </xf>
    <xf numFmtId="0" fontId="8" fillId="0" borderId="0" xfId="4" applyFont="1" applyBorder="1" applyAlignment="1">
      <alignment horizontal="center" vertical="center" wrapText="1"/>
    </xf>
    <xf numFmtId="0" fontId="8" fillId="0" borderId="6" xfId="4" applyFont="1" applyBorder="1" applyAlignment="1">
      <alignment horizontal="center" vertical="center" wrapText="1"/>
    </xf>
  </cellXfs>
  <cellStyles count="5">
    <cellStyle name="Normalny" xfId="0" builtinId="0"/>
    <cellStyle name="Normalny 2" xfId="2" xr:uid="{F7F5AAD5-34E0-4A50-9C83-BAEC5C253839}"/>
    <cellStyle name="Normalny 3" xfId="4" xr:uid="{668F90AE-6423-4A93-8F5C-47AE6068B852}"/>
    <cellStyle name="Normalny 6" xfId="3" xr:uid="{4EAD0409-F4C1-4B44-ABBB-9AF120ACB4B4}"/>
    <cellStyle name="Procentowy" xfId="1" builtinId="5"/>
  </cellStyles>
  <dxfs count="0"/>
  <tableStyles count="0" defaultTableStyle="TableStyleMedium9" defaultPivotStyle="PivotStyleLight16"/>
  <colors>
    <mruColors>
      <color rgb="FFFFDD71"/>
      <color rgb="FFFFCD2F"/>
      <color rgb="FFAC0408"/>
      <color rgb="FFA90792"/>
      <color rgb="FF00CC66"/>
      <color rgb="FF16B657"/>
      <color rgb="FF33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31750</xdr:colOff>
      <xdr:row>0</xdr:row>
      <xdr:rowOff>0</xdr:rowOff>
    </xdr:from>
    <xdr:to>
      <xdr:col>1</xdr:col>
      <xdr:colOff>1228333</xdr:colOff>
      <xdr:row>8</xdr:row>
      <xdr:rowOff>49350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9E834450-711A-45D1-BA09-DA01CE6DD107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" y="0"/>
          <a:ext cx="1444233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</xdr:colOff>
      <xdr:row>19</xdr:row>
      <xdr:rowOff>142875</xdr:rowOff>
    </xdr:from>
    <xdr:to>
      <xdr:col>7</xdr:col>
      <xdr:colOff>693675</xdr:colOff>
      <xdr:row>32</xdr:row>
      <xdr:rowOff>489536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76388280-CEC6-4F60-92FD-A4F2B0D2EB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625" y="6991350"/>
          <a:ext cx="9809100" cy="6909386"/>
        </a:xfrm>
        <a:prstGeom prst="rect">
          <a:avLst/>
        </a:prstGeom>
      </xdr:spPr>
    </xdr:pic>
    <xdr:clientData/>
  </xdr:twoCellAnchor>
</xdr:wsDr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Jon">
  <a:themeElements>
    <a:clrScheme name="Jon">
      <a:dk1>
        <a:sysClr val="windowText" lastClr="000000"/>
      </a:dk1>
      <a:lt1>
        <a:sysClr val="window" lastClr="FFFFFF"/>
      </a:lt1>
      <a:dk2>
        <a:srgbClr val="1E5155"/>
      </a:dk2>
      <a:lt2>
        <a:srgbClr val="EBEBEB"/>
      </a:lt2>
      <a:accent1>
        <a:srgbClr val="B01513"/>
      </a:accent1>
      <a:accent2>
        <a:srgbClr val="EA6312"/>
      </a:accent2>
      <a:accent3>
        <a:srgbClr val="E6B729"/>
      </a:accent3>
      <a:accent4>
        <a:srgbClr val="6AAC90"/>
      </a:accent4>
      <a:accent5>
        <a:srgbClr val="54849A"/>
      </a:accent5>
      <a:accent6>
        <a:srgbClr val="9E5E9B"/>
      </a:accent6>
      <a:hlink>
        <a:srgbClr val="58C1BA"/>
      </a:hlink>
      <a:folHlink>
        <a:srgbClr val="9DFFCB"/>
      </a:folHlink>
    </a:clrScheme>
    <a:fontScheme name="Jon">
      <a:majorFont>
        <a:latin typeface="Century Gothic" panose="020B050202020202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entury Gothic" panose="020B050202020202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Jon">
      <a:fillStyleLst>
        <a:solidFill>
          <a:schemeClr val="phClr"/>
        </a:solidFill>
        <a:gradFill rotWithShape="1">
          <a:gsLst>
            <a:gs pos="0">
              <a:schemeClr val="phClr">
                <a:tint val="64000"/>
                <a:lumMod val="118000"/>
              </a:schemeClr>
            </a:gs>
            <a:gs pos="100000">
              <a:schemeClr val="phClr">
                <a:tint val="92000"/>
                <a:alpha val="100000"/>
                <a:lumMod val="11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8000"/>
                <a:lumMod val="114000"/>
              </a:schemeClr>
            </a:gs>
            <a:gs pos="100000">
              <a:schemeClr val="phClr">
                <a:shade val="90000"/>
                <a:lumMod val="84000"/>
              </a:schemeClr>
            </a:gs>
          </a:gsLst>
          <a:lin ang="5400000" scaled="0"/>
        </a:gradFill>
      </a:fillStyleLst>
      <a:lnStyleLst>
        <a:ln w="9525" cap="rnd" cmpd="sng" algn="ctr">
          <a:solidFill>
            <a:schemeClr val="phClr"/>
          </a:solidFill>
          <a:prstDash val="solid"/>
        </a:ln>
        <a:ln w="19050" cap="rnd" cmpd="sng" algn="ctr">
          <a:solidFill>
            <a:schemeClr val="phClr"/>
          </a:solidFill>
          <a:prstDash val="solid"/>
        </a:ln>
        <a:ln w="28575" cap="rnd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5400000" rotWithShape="0">
              <a:srgbClr val="000000">
                <a:alpha val="45000"/>
              </a:srgbClr>
            </a:outerShdw>
          </a:effectLst>
        </a:effectStyle>
        <a:effectStyle>
          <a:effectLst>
            <a:outerShdw blurRad="63500" dist="38100" dir="5400000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threePt" dir="tl"/>
          </a:scene3d>
          <a:sp3d prstMaterial="plastic">
            <a:bevelT w="0" h="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7000"/>
                <a:hueMod val="88000"/>
                <a:satMod val="130000"/>
                <a:lumMod val="124000"/>
              </a:schemeClr>
            </a:gs>
            <a:gs pos="100000">
              <a:schemeClr val="phClr">
                <a:tint val="96000"/>
                <a:shade val="88000"/>
                <a:hueMod val="108000"/>
                <a:satMod val="164000"/>
                <a:lumMod val="76000"/>
              </a:schemeClr>
            </a:gs>
          </a:gsLst>
          <a:path path="circle">
            <a:fillToRect l="45000" t="65000" r="125000" b="100000"/>
          </a:path>
        </a:gradFill>
        <a:blipFill rotWithShape="1">
          <a:blip xmlns:r="http://schemas.openxmlformats.org/officeDocument/2006/relationships" r:embed="rId1">
            <a:duotone>
              <a:schemeClr val="phClr">
                <a:shade val="69000"/>
                <a:hueMod val="108000"/>
                <a:satMod val="164000"/>
                <a:lumMod val="74000"/>
              </a:schemeClr>
              <a:schemeClr val="phClr">
                <a:tint val="96000"/>
                <a:hueMod val="88000"/>
                <a:satMod val="140000"/>
                <a:lumMod val="132000"/>
              </a:schemeClr>
            </a:duotone>
          </a:blip>
          <a:stretch/>
        </a:blip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Ion" id="{B8441ADB-2E43-4AF7-B97A-BD870242C6A8}" vid="{292E63A9-BB86-4E3D-B92A-7223C6510D2E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58321B-D486-49F0-9648-2A44589D84C2}">
  <dimension ref="A1:M172"/>
  <sheetViews>
    <sheetView showGridLines="0" tabSelected="1" view="pageBreakPreview" topLeftCell="A157" zoomScaleNormal="100" zoomScaleSheetLayoutView="100" workbookViewId="0">
      <selection activeCell="F167" sqref="F167"/>
    </sheetView>
  </sheetViews>
  <sheetFormatPr defaultColWidth="9.140625" defaultRowHeight="15"/>
  <cols>
    <col min="1" max="1" width="3.7109375" style="9" customWidth="1"/>
    <col min="2" max="2" width="42" style="9" customWidth="1"/>
    <col min="3" max="3" width="18.28515625" style="9" customWidth="1"/>
    <col min="4" max="4" width="18.42578125" style="9" customWidth="1"/>
    <col min="5" max="5" width="18.28515625" style="9" customWidth="1"/>
    <col min="6" max="6" width="19.5703125" style="9" customWidth="1"/>
    <col min="7" max="7" width="13.28515625" style="9" customWidth="1"/>
    <col min="8" max="8" width="15.140625" style="9" bestFit="1" customWidth="1"/>
    <col min="9" max="9" width="15.5703125" style="9" customWidth="1"/>
    <col min="10" max="10" width="24.85546875" style="9" bestFit="1" customWidth="1"/>
    <col min="11" max="16384" width="9.140625" style="9"/>
  </cols>
  <sheetData>
    <row r="1" spans="2:8" s="6" customFormat="1" ht="12.75"/>
    <row r="2" spans="2:8" s="6" customFormat="1" ht="12.75"/>
    <row r="3" spans="2:8" s="6" customFormat="1" ht="12.75"/>
    <row r="4" spans="2:8" s="6" customFormat="1" ht="12.75"/>
    <row r="5" spans="2:8" s="6" customFormat="1" ht="12.75"/>
    <row r="6" spans="2:8" s="6" customFormat="1" ht="12.75"/>
    <row r="7" spans="2:8" s="6" customFormat="1" ht="12.75"/>
    <row r="8" spans="2:8" s="6" customFormat="1" ht="20.25" customHeight="1">
      <c r="B8" s="70" t="s">
        <v>75</v>
      </c>
      <c r="C8" s="70"/>
      <c r="D8" s="70"/>
      <c r="E8" s="70"/>
      <c r="F8" s="70"/>
      <c r="G8" s="70"/>
      <c r="H8" s="70"/>
    </row>
    <row r="9" spans="2:8" s="6" customFormat="1" ht="12.75"/>
    <row r="10" spans="2:8" s="6" customFormat="1" ht="12.75"/>
    <row r="11" spans="2:8" s="6" customFormat="1" ht="12.75"/>
    <row r="12" spans="2:8" s="6" customFormat="1" ht="12.75"/>
    <row r="13" spans="2:8" s="6" customFormat="1" ht="12.75"/>
    <row r="14" spans="2:8" s="6" customFormat="1" ht="12.75"/>
    <row r="15" spans="2:8" s="6" customFormat="1" ht="252.75" customHeight="1">
      <c r="B15" s="71" t="s">
        <v>30</v>
      </c>
      <c r="C15" s="71"/>
      <c r="D15" s="71"/>
      <c r="E15" s="71"/>
      <c r="F15" s="71"/>
      <c r="G15" s="71"/>
      <c r="H15" s="71"/>
    </row>
    <row r="16" spans="2:8" s="6" customFormat="1" ht="12.75"/>
    <row r="17" spans="2:8" s="6" customFormat="1" ht="12.75"/>
    <row r="18" spans="2:8" s="6" customFormat="1" ht="41.25" customHeight="1">
      <c r="B18" s="72" t="s">
        <v>85</v>
      </c>
      <c r="C18" s="72"/>
      <c r="D18" s="72"/>
      <c r="E18" s="72"/>
      <c r="F18" s="72"/>
      <c r="G18" s="72"/>
      <c r="H18" s="72"/>
    </row>
    <row r="19" spans="2:8" s="6" customFormat="1" ht="18.75" customHeight="1">
      <c r="B19" s="73"/>
      <c r="C19" s="73"/>
      <c r="D19" s="73"/>
      <c r="E19" s="73"/>
      <c r="F19" s="73"/>
      <c r="G19" s="73"/>
      <c r="H19" s="73"/>
    </row>
    <row r="20" spans="2:8" s="6" customFormat="1" ht="39.75" customHeight="1"/>
    <row r="21" spans="2:8" s="6" customFormat="1" ht="39.75" customHeight="1"/>
    <row r="22" spans="2:8" s="6" customFormat="1" ht="39.75" customHeight="1"/>
    <row r="23" spans="2:8" s="6" customFormat="1" ht="39.75" customHeight="1"/>
    <row r="24" spans="2:8" s="6" customFormat="1" ht="39.75" customHeight="1"/>
    <row r="25" spans="2:8" s="6" customFormat="1" ht="39.75" customHeight="1"/>
    <row r="26" spans="2:8" s="6" customFormat="1" ht="39.75" customHeight="1"/>
    <row r="27" spans="2:8" s="6" customFormat="1" ht="39.75" customHeight="1"/>
    <row r="28" spans="2:8" s="6" customFormat="1" ht="39.75" customHeight="1"/>
    <row r="29" spans="2:8" s="6" customFormat="1" ht="39.75" customHeight="1"/>
    <row r="30" spans="2:8" s="6" customFormat="1" ht="39.75" customHeight="1"/>
    <row r="31" spans="2:8" s="6" customFormat="1" ht="39.75" customHeight="1"/>
    <row r="32" spans="2:8" s="6" customFormat="1" ht="39.75" customHeight="1"/>
    <row r="33" spans="1:8" s="6" customFormat="1" ht="39.75" customHeight="1"/>
    <row r="34" spans="1:8" s="6" customFormat="1" ht="27" customHeight="1"/>
    <row r="35" spans="1:8" s="6" customFormat="1" ht="29.25" customHeight="1">
      <c r="B35" s="74" t="s">
        <v>82</v>
      </c>
      <c r="C35" s="74"/>
      <c r="D35" s="74"/>
      <c r="E35" s="74"/>
      <c r="F35" s="74"/>
      <c r="G35" s="74"/>
      <c r="H35" s="74"/>
    </row>
    <row r="36" spans="1:8" ht="31.5" customHeight="1">
      <c r="A36" s="75" t="s">
        <v>60</v>
      </c>
      <c r="B36" s="75"/>
      <c r="C36" s="75"/>
      <c r="D36" s="75"/>
      <c r="E36" s="75"/>
      <c r="F36" s="75"/>
      <c r="G36" s="75"/>
      <c r="H36" s="75"/>
    </row>
    <row r="37" spans="1:8" ht="40.5" customHeight="1">
      <c r="A37" s="54" t="s">
        <v>38</v>
      </c>
      <c r="B37" s="78" t="s">
        <v>91</v>
      </c>
      <c r="C37" s="78"/>
      <c r="D37" s="78"/>
      <c r="E37" s="78"/>
      <c r="F37" s="78"/>
      <c r="G37" s="78"/>
      <c r="H37" s="78"/>
    </row>
    <row r="38" spans="1:8" ht="25.5" customHeight="1">
      <c r="A38" s="54" t="s">
        <v>39</v>
      </c>
      <c r="B38" s="76" t="s">
        <v>90</v>
      </c>
      <c r="C38" s="76"/>
      <c r="D38" s="76"/>
      <c r="E38" s="76"/>
      <c r="F38" s="76"/>
      <c r="G38" s="76"/>
      <c r="H38" s="76"/>
    </row>
    <row r="39" spans="1:8" ht="27" customHeight="1">
      <c r="A39" s="54" t="s">
        <v>41</v>
      </c>
      <c r="B39" s="76" t="s">
        <v>40</v>
      </c>
      <c r="C39" s="76"/>
      <c r="D39" s="76"/>
      <c r="E39" s="76"/>
      <c r="F39" s="76"/>
      <c r="G39" s="76"/>
      <c r="H39" s="76"/>
    </row>
    <row r="40" spans="1:8" ht="53.25" customHeight="1">
      <c r="A40" s="54" t="s">
        <v>42</v>
      </c>
      <c r="B40" s="76" t="s">
        <v>67</v>
      </c>
      <c r="C40" s="76"/>
      <c r="D40" s="76"/>
      <c r="E40" s="76"/>
      <c r="F40" s="76"/>
      <c r="G40" s="76"/>
      <c r="H40" s="76"/>
    </row>
    <row r="41" spans="1:8" ht="132.75" customHeight="1">
      <c r="A41" s="54" t="s">
        <v>43</v>
      </c>
      <c r="B41" s="76" t="s">
        <v>49</v>
      </c>
      <c r="C41" s="76"/>
      <c r="D41" s="76"/>
      <c r="E41" s="76"/>
      <c r="F41" s="76"/>
      <c r="G41" s="76"/>
      <c r="H41" s="76"/>
    </row>
    <row r="42" spans="1:8" ht="27.75" customHeight="1">
      <c r="A42" s="54" t="s">
        <v>44</v>
      </c>
      <c r="B42" s="76" t="s">
        <v>45</v>
      </c>
      <c r="C42" s="76"/>
      <c r="D42" s="76"/>
      <c r="E42" s="76"/>
      <c r="F42" s="76"/>
      <c r="G42" s="76"/>
      <c r="H42" s="76"/>
    </row>
    <row r="43" spans="1:8" ht="71.25" customHeight="1">
      <c r="A43" s="54" t="s">
        <v>46</v>
      </c>
      <c r="B43" s="76" t="s">
        <v>62</v>
      </c>
      <c r="C43" s="76"/>
      <c r="D43" s="76"/>
      <c r="E43" s="76"/>
      <c r="F43" s="76"/>
      <c r="G43" s="76"/>
      <c r="H43" s="76"/>
    </row>
    <row r="44" spans="1:8" ht="42" customHeight="1">
      <c r="A44" s="54" t="s">
        <v>47</v>
      </c>
      <c r="B44" s="76" t="s">
        <v>61</v>
      </c>
      <c r="C44" s="76"/>
      <c r="D44" s="76"/>
      <c r="E44" s="76"/>
      <c r="F44" s="76"/>
      <c r="G44" s="76"/>
      <c r="H44" s="76"/>
    </row>
    <row r="45" spans="1:8" ht="21" customHeight="1">
      <c r="A45" s="54" t="s">
        <v>48</v>
      </c>
      <c r="B45" s="76" t="s">
        <v>54</v>
      </c>
      <c r="C45" s="76"/>
      <c r="D45" s="76"/>
      <c r="E45" s="76"/>
      <c r="F45" s="76"/>
      <c r="G45" s="76"/>
      <c r="H45" s="76"/>
    </row>
    <row r="46" spans="1:8" s="6" customFormat="1" ht="21" customHeight="1">
      <c r="B46" s="77" t="s">
        <v>56</v>
      </c>
      <c r="C46" s="77"/>
      <c r="D46" s="77"/>
      <c r="E46" s="77"/>
      <c r="F46" s="77"/>
      <c r="G46" s="77"/>
      <c r="H46" s="9"/>
    </row>
    <row r="47" spans="1:8" s="6" customFormat="1" ht="21" customHeight="1">
      <c r="B47" s="77" t="s">
        <v>55</v>
      </c>
      <c r="C47" s="77"/>
      <c r="D47" s="77"/>
      <c r="E47" s="77"/>
      <c r="F47" s="77"/>
      <c r="G47" s="77"/>
      <c r="H47" s="9"/>
    </row>
    <row r="48" spans="1:8" s="6" customFormat="1" ht="21" customHeight="1">
      <c r="B48" s="77" t="s">
        <v>58</v>
      </c>
      <c r="C48" s="77"/>
      <c r="D48" s="77"/>
      <c r="E48" s="77"/>
      <c r="F48" s="77"/>
      <c r="G48" s="77"/>
      <c r="H48" s="9"/>
    </row>
    <row r="49" spans="1:13" s="6" customFormat="1" ht="21" customHeight="1">
      <c r="B49" s="77" t="s">
        <v>57</v>
      </c>
      <c r="C49" s="77"/>
      <c r="D49" s="77"/>
      <c r="E49" s="77"/>
      <c r="F49" s="77"/>
      <c r="G49" s="77"/>
      <c r="H49" s="9"/>
    </row>
    <row r="50" spans="1:13" s="6" customFormat="1" ht="21" customHeight="1">
      <c r="B50" s="77" t="s">
        <v>33</v>
      </c>
      <c r="C50" s="77"/>
      <c r="D50" s="77"/>
      <c r="E50" s="77"/>
      <c r="F50" s="77"/>
      <c r="G50" s="77"/>
      <c r="H50" s="9"/>
    </row>
    <row r="51" spans="1:13" s="6" customFormat="1" ht="21" customHeight="1">
      <c r="B51" s="77" t="s">
        <v>80</v>
      </c>
      <c r="C51" s="77"/>
      <c r="D51" s="77"/>
      <c r="E51" s="77"/>
      <c r="F51" s="77"/>
      <c r="G51" s="77"/>
      <c r="H51" s="9"/>
    </row>
    <row r="52" spans="1:13" s="6" customFormat="1" ht="21" customHeight="1">
      <c r="B52" s="77" t="s">
        <v>79</v>
      </c>
      <c r="C52" s="77"/>
      <c r="D52" s="77"/>
      <c r="E52" s="77"/>
      <c r="F52" s="77"/>
      <c r="G52" s="77"/>
      <c r="H52" s="9"/>
    </row>
    <row r="53" spans="1:13" s="6" customFormat="1" ht="21" customHeight="1">
      <c r="B53" s="65"/>
      <c r="C53" s="65"/>
      <c r="D53" s="65"/>
      <c r="E53" s="65"/>
      <c r="F53" s="65"/>
      <c r="G53" s="65"/>
      <c r="H53" s="9"/>
    </row>
    <row r="54" spans="1:13" s="6" customFormat="1" ht="21.75" customHeight="1">
      <c r="B54" s="7" t="s">
        <v>31</v>
      </c>
      <c r="C54" s="7"/>
      <c r="D54" s="7"/>
      <c r="E54" s="7"/>
      <c r="F54" s="7"/>
      <c r="G54" s="9"/>
      <c r="H54" s="9"/>
    </row>
    <row r="55" spans="1:13" s="6" customFormat="1" ht="21.75" customHeight="1">
      <c r="B55" s="8" t="s">
        <v>32</v>
      </c>
      <c r="C55" s="7"/>
      <c r="D55" s="7"/>
      <c r="E55" s="7"/>
      <c r="F55" s="7"/>
      <c r="G55" s="9"/>
      <c r="H55" s="9"/>
    </row>
    <row r="56" spans="1:13" s="6" customFormat="1" ht="21.75" customHeight="1">
      <c r="B56" s="8" t="s">
        <v>59</v>
      </c>
      <c r="C56" s="8"/>
      <c r="D56" s="9"/>
      <c r="E56" s="9"/>
      <c r="F56" s="9"/>
      <c r="G56" s="9"/>
      <c r="H56" s="9"/>
    </row>
    <row r="57" spans="1:13" ht="31.5" customHeight="1">
      <c r="A57" s="79" t="s">
        <v>64</v>
      </c>
      <c r="B57" s="79"/>
      <c r="C57" s="79"/>
      <c r="D57" s="79"/>
      <c r="E57" s="79"/>
      <c r="F57" s="79"/>
      <c r="G57" s="79"/>
      <c r="H57" s="79"/>
      <c r="I57" s="14"/>
    </row>
    <row r="58" spans="1:13" ht="30.75" customHeight="1">
      <c r="A58" s="80" t="s">
        <v>0</v>
      </c>
      <c r="B58" s="81"/>
      <c r="C58" s="5" t="s">
        <v>77</v>
      </c>
      <c r="D58" s="86" t="s">
        <v>81</v>
      </c>
      <c r="E58" s="86"/>
      <c r="F58" s="86"/>
      <c r="G58" s="86"/>
      <c r="H58" s="87"/>
      <c r="I58" s="14"/>
    </row>
    <row r="59" spans="1:13" ht="33.75" customHeight="1">
      <c r="A59" s="82"/>
      <c r="B59" s="83"/>
      <c r="C59" s="88" t="s">
        <v>86</v>
      </c>
      <c r="D59" s="88" t="s">
        <v>74</v>
      </c>
      <c r="E59" s="88" t="s">
        <v>86</v>
      </c>
      <c r="F59" s="88" t="s">
        <v>87</v>
      </c>
      <c r="G59" s="93" t="s">
        <v>26</v>
      </c>
      <c r="H59" s="94"/>
      <c r="I59" s="14"/>
    </row>
    <row r="60" spans="1:13" ht="72.75" customHeight="1">
      <c r="A60" s="84"/>
      <c r="B60" s="85"/>
      <c r="C60" s="89"/>
      <c r="D60" s="89"/>
      <c r="E60" s="89"/>
      <c r="F60" s="89"/>
      <c r="G60" s="1" t="s">
        <v>88</v>
      </c>
      <c r="H60" s="1" t="s">
        <v>89</v>
      </c>
      <c r="I60" s="14"/>
    </row>
    <row r="61" spans="1:13" ht="30.75" customHeight="1">
      <c r="A61" s="95" t="s">
        <v>23</v>
      </c>
      <c r="B61" s="96"/>
      <c r="C61" s="30">
        <v>969042</v>
      </c>
      <c r="D61" s="12">
        <v>967862</v>
      </c>
      <c r="E61" s="12">
        <v>966188</v>
      </c>
      <c r="F61" s="12">
        <v>969152</v>
      </c>
      <c r="G61" s="27">
        <f>E61/D61-1</f>
        <v>-1.7295854161026858E-3</v>
      </c>
      <c r="H61" s="28">
        <f>E61/C61-1</f>
        <v>-2.9451767828432285E-3</v>
      </c>
      <c r="I61" s="14"/>
      <c r="K61" s="14"/>
      <c r="M61" s="31"/>
    </row>
    <row r="62" spans="1:13" ht="30.75" customHeight="1">
      <c r="A62" s="97" t="s">
        <v>27</v>
      </c>
      <c r="B62" s="98"/>
      <c r="C62" s="32">
        <v>1869425623.2</v>
      </c>
      <c r="D62" s="19">
        <v>2065848812.9300001</v>
      </c>
      <c r="E62" s="19">
        <v>2078810117.76</v>
      </c>
      <c r="F62" s="19">
        <v>20322766237.879997</v>
      </c>
      <c r="G62" s="29">
        <f>E62/D62-1</f>
        <v>6.2740819893867261E-3</v>
      </c>
      <c r="H62" s="26">
        <f>E62/C62-1</f>
        <v>0.11200472057379041</v>
      </c>
      <c r="I62" s="14"/>
      <c r="K62" s="14"/>
    </row>
    <row r="63" spans="1:13" ht="30.75" customHeight="1">
      <c r="A63" s="99" t="s">
        <v>63</v>
      </c>
      <c r="B63" s="99"/>
      <c r="C63" s="99"/>
      <c r="D63" s="99"/>
      <c r="E63" s="99"/>
      <c r="F63" s="99"/>
      <c r="G63" s="99"/>
      <c r="H63" s="99"/>
      <c r="I63" s="14"/>
    </row>
    <row r="64" spans="1:13" ht="27" customHeight="1">
      <c r="A64" s="55"/>
      <c r="B64" s="55"/>
      <c r="C64" s="33"/>
      <c r="D64" s="33"/>
      <c r="E64" s="33"/>
      <c r="F64" s="33"/>
      <c r="G64" s="34"/>
      <c r="H64" s="34"/>
      <c r="I64" s="14"/>
    </row>
    <row r="65" spans="1:10" ht="32.25" customHeight="1">
      <c r="A65" s="79" t="s">
        <v>52</v>
      </c>
      <c r="B65" s="79"/>
      <c r="C65" s="79"/>
      <c r="D65" s="79"/>
      <c r="E65" s="79"/>
      <c r="F65" s="79"/>
      <c r="G65" s="79"/>
      <c r="H65" s="79"/>
    </row>
    <row r="66" spans="1:10" ht="30" customHeight="1">
      <c r="A66" s="80" t="s">
        <v>0</v>
      </c>
      <c r="B66" s="81"/>
      <c r="C66" s="62" t="str">
        <f>C58</f>
        <v>2023 rok</v>
      </c>
      <c r="D66" s="90" t="str">
        <f>D58</f>
        <v>2024 rok</v>
      </c>
      <c r="E66" s="91"/>
      <c r="F66" s="91"/>
      <c r="G66" s="91"/>
      <c r="H66" s="92"/>
    </row>
    <row r="67" spans="1:10" ht="30" customHeight="1">
      <c r="A67" s="82"/>
      <c r="B67" s="83"/>
      <c r="C67" s="88" t="str">
        <f>C59</f>
        <v>październik</v>
      </c>
      <c r="D67" s="88" t="str">
        <f t="shared" ref="D67:F67" si="0">D59</f>
        <v>wrzesień</v>
      </c>
      <c r="E67" s="88" t="str">
        <f t="shared" si="0"/>
        <v>październik</v>
      </c>
      <c r="F67" s="88" t="str">
        <f t="shared" si="0"/>
        <v>Narastająco 
styczeń-październik</v>
      </c>
      <c r="G67" s="93" t="s">
        <v>26</v>
      </c>
      <c r="H67" s="94"/>
    </row>
    <row r="68" spans="1:10" ht="71.25">
      <c r="A68" s="84"/>
      <c r="B68" s="85"/>
      <c r="C68" s="89"/>
      <c r="D68" s="89"/>
      <c r="E68" s="89"/>
      <c r="F68" s="89"/>
      <c r="G68" s="10" t="str">
        <f>G60</f>
        <v>października
2024 r. 
z 
wrześniem
2024 r.</v>
      </c>
      <c r="H68" s="10" t="str">
        <f>H60</f>
        <v>października 
2024 r. 
z 
październikiem
2023 r.</v>
      </c>
    </row>
    <row r="69" spans="1:10" ht="30" customHeight="1">
      <c r="A69" s="95" t="s">
        <v>21</v>
      </c>
      <c r="B69" s="96"/>
      <c r="C69" s="11">
        <v>967651</v>
      </c>
      <c r="D69" s="12">
        <v>966431</v>
      </c>
      <c r="E69" s="12">
        <v>964759</v>
      </c>
      <c r="F69" s="12">
        <v>967731</v>
      </c>
      <c r="G69" s="13">
        <f>E69/D69-1</f>
        <v>-1.7300769532434535E-3</v>
      </c>
      <c r="H69" s="3">
        <f>E69/C69-1</f>
        <v>-2.9886808363759343E-3</v>
      </c>
      <c r="I69" s="14"/>
      <c r="J69" s="14"/>
    </row>
    <row r="70" spans="1:10" ht="31.5" customHeight="1">
      <c r="A70" s="100" t="s">
        <v>27</v>
      </c>
      <c r="B70" s="101"/>
      <c r="C70" s="15">
        <v>1748609620.3399999</v>
      </c>
      <c r="D70" s="16">
        <v>1943191811.9400001</v>
      </c>
      <c r="E70" s="16">
        <v>1955954614.2899997</v>
      </c>
      <c r="F70" s="16">
        <v>19084438862.279999</v>
      </c>
      <c r="G70" s="13">
        <f t="shared" ref="G70:G71" si="1">E70/D70-1</f>
        <v>6.567958073710578E-3</v>
      </c>
      <c r="H70" s="3">
        <f t="shared" ref="H70:H71" si="2">E70/C70-1</f>
        <v>0.11857706347840158</v>
      </c>
      <c r="I70" s="14"/>
      <c r="J70" s="17"/>
    </row>
    <row r="71" spans="1:10" ht="31.5" customHeight="1">
      <c r="A71" s="97" t="s">
        <v>10</v>
      </c>
      <c r="B71" s="98"/>
      <c r="C71" s="18">
        <f>ROUND(C70/C69,2)</f>
        <v>1807.07</v>
      </c>
      <c r="D71" s="19">
        <f>ROUND(D70/D69,2)</f>
        <v>2010.69</v>
      </c>
      <c r="E71" s="19">
        <f>ROUND(E70/E69,2)</f>
        <v>2027.4</v>
      </c>
      <c r="F71" s="19">
        <f>ROUND(F70/F69/10,2)</f>
        <v>1972.08</v>
      </c>
      <c r="G71" s="20">
        <f t="shared" si="1"/>
        <v>8.3105799501663746E-3</v>
      </c>
      <c r="H71" s="4">
        <f t="shared" si="2"/>
        <v>0.12192665475050779</v>
      </c>
      <c r="I71" s="14"/>
      <c r="J71" s="21"/>
    </row>
    <row r="72" spans="1:10" ht="45" customHeight="1">
      <c r="A72" s="102" t="s">
        <v>66</v>
      </c>
      <c r="B72" s="102"/>
      <c r="C72" s="102"/>
      <c r="D72" s="102"/>
      <c r="E72" s="102"/>
      <c r="F72" s="102"/>
      <c r="G72" s="102"/>
      <c r="H72" s="102"/>
      <c r="I72" s="14"/>
    </row>
    <row r="73" spans="1:10" ht="27" customHeight="1">
      <c r="A73" s="56"/>
      <c r="B73" s="56"/>
      <c r="C73" s="56"/>
      <c r="D73" s="56"/>
      <c r="E73" s="56"/>
      <c r="F73" s="56"/>
      <c r="G73" s="56"/>
      <c r="H73" s="56"/>
      <c r="I73" s="14"/>
    </row>
    <row r="74" spans="1:10" ht="31.5" customHeight="1">
      <c r="A74" s="79" t="s">
        <v>68</v>
      </c>
      <c r="B74" s="79"/>
      <c r="C74" s="79"/>
      <c r="D74" s="79"/>
      <c r="E74" s="79"/>
      <c r="F74" s="79"/>
      <c r="G74" s="79"/>
      <c r="H74" s="79"/>
      <c r="I74" s="14"/>
    </row>
    <row r="75" spans="1:10" ht="30" customHeight="1">
      <c r="A75" s="80" t="s">
        <v>0</v>
      </c>
      <c r="B75" s="81"/>
      <c r="C75" s="62" t="str">
        <f>C66</f>
        <v>2023 rok</v>
      </c>
      <c r="D75" s="91" t="str">
        <f>D66</f>
        <v>2024 rok</v>
      </c>
      <c r="E75" s="91"/>
      <c r="F75" s="91"/>
      <c r="G75" s="91"/>
      <c r="H75" s="92"/>
      <c r="I75" s="14"/>
      <c r="J75" s="22"/>
    </row>
    <row r="76" spans="1:10" ht="30" customHeight="1">
      <c r="A76" s="82"/>
      <c r="B76" s="83"/>
      <c r="C76" s="88" t="str">
        <f>C67</f>
        <v>październik</v>
      </c>
      <c r="D76" s="88" t="str">
        <f t="shared" ref="D76:F76" si="3">D67</f>
        <v>wrzesień</v>
      </c>
      <c r="E76" s="88" t="str">
        <f t="shared" si="3"/>
        <v>październik</v>
      </c>
      <c r="F76" s="88" t="str">
        <f t="shared" si="3"/>
        <v>Narastająco 
styczeń-październik</v>
      </c>
      <c r="G76" s="93" t="s">
        <v>26</v>
      </c>
      <c r="H76" s="94"/>
      <c r="I76" s="14"/>
      <c r="J76" s="22"/>
    </row>
    <row r="77" spans="1:10" ht="73.5" customHeight="1">
      <c r="A77" s="84"/>
      <c r="B77" s="85"/>
      <c r="C77" s="89"/>
      <c r="D77" s="89"/>
      <c r="E77" s="89"/>
      <c r="F77" s="89"/>
      <c r="G77" s="10" t="str">
        <f>G68</f>
        <v>października
2024 r. 
z 
wrześniem
2024 r.</v>
      </c>
      <c r="H77" s="10" t="str">
        <f>H68</f>
        <v>października 
2024 r. 
z 
październikiem
2023 r.</v>
      </c>
      <c r="I77" s="14"/>
    </row>
    <row r="78" spans="1:10" ht="25.5" customHeight="1">
      <c r="A78" s="100" t="s">
        <v>11</v>
      </c>
      <c r="B78" s="101"/>
      <c r="C78" s="11">
        <v>3097</v>
      </c>
      <c r="D78" s="12">
        <v>3167</v>
      </c>
      <c r="E78" s="12">
        <v>3375</v>
      </c>
      <c r="F78" s="12">
        <v>34132</v>
      </c>
      <c r="G78" s="13">
        <f>E78/D78-1</f>
        <v>6.5677297126618184E-2</v>
      </c>
      <c r="H78" s="13">
        <f>E78/C78-1</f>
        <v>8.9764288020665051E-2</v>
      </c>
      <c r="I78" s="14"/>
      <c r="J78" s="22"/>
    </row>
    <row r="79" spans="1:10" ht="25.5" customHeight="1">
      <c r="A79" s="100" t="s">
        <v>24</v>
      </c>
      <c r="B79" s="101"/>
      <c r="C79" s="15">
        <v>12387396</v>
      </c>
      <c r="D79" s="16">
        <v>12666530</v>
      </c>
      <c r="E79" s="16">
        <v>13500000</v>
      </c>
      <c r="F79" s="63">
        <v>136520105.99000001</v>
      </c>
      <c r="G79" s="13">
        <f t="shared" ref="G79:G80" si="4">E79/D79-1</f>
        <v>6.5800973115762496E-2</v>
      </c>
      <c r="H79" s="13">
        <f t="shared" ref="H79:H80" si="5">E79/C79-1</f>
        <v>8.9817424097849097E-2</v>
      </c>
      <c r="I79" s="14"/>
    </row>
    <row r="80" spans="1:10" ht="25.5" customHeight="1">
      <c r="A80" s="97" t="s">
        <v>12</v>
      </c>
      <c r="B80" s="98"/>
      <c r="C80" s="23">
        <f>ROUND(C79/C78,2)</f>
        <v>3999.8</v>
      </c>
      <c r="D80" s="24">
        <f t="shared" ref="D80:F80" si="6">ROUND(D79/D78,2)</f>
        <v>3999.54</v>
      </c>
      <c r="E80" s="25">
        <f t="shared" si="6"/>
        <v>4000</v>
      </c>
      <c r="F80" s="25">
        <f t="shared" si="6"/>
        <v>3999.77</v>
      </c>
      <c r="G80" s="20">
        <f t="shared" si="4"/>
        <v>1.1501322652107682E-4</v>
      </c>
      <c r="H80" s="26">
        <f t="shared" si="5"/>
        <v>5.000250012487939E-5</v>
      </c>
      <c r="I80" s="14"/>
    </row>
    <row r="81" spans="1:9" ht="25.5" customHeight="1">
      <c r="A81" s="57"/>
      <c r="B81" s="57"/>
      <c r="C81" s="58"/>
      <c r="D81" s="58"/>
      <c r="E81" s="58"/>
      <c r="F81" s="58"/>
      <c r="G81" s="59"/>
      <c r="H81" s="59"/>
      <c r="I81" s="14"/>
    </row>
    <row r="82" spans="1:9" ht="31.5" customHeight="1">
      <c r="A82" s="79" t="s">
        <v>53</v>
      </c>
      <c r="B82" s="79"/>
      <c r="C82" s="79"/>
      <c r="D82" s="79"/>
      <c r="E82" s="79"/>
      <c r="F82" s="79"/>
      <c r="G82" s="79"/>
      <c r="H82" s="79"/>
      <c r="I82" s="14"/>
    </row>
    <row r="83" spans="1:9" ht="30" customHeight="1">
      <c r="A83" s="80" t="s">
        <v>0</v>
      </c>
      <c r="B83" s="81"/>
      <c r="C83" s="62" t="str">
        <f>C75</f>
        <v>2023 rok</v>
      </c>
      <c r="D83" s="91" t="str">
        <f>D75</f>
        <v>2024 rok</v>
      </c>
      <c r="E83" s="91"/>
      <c r="F83" s="91"/>
      <c r="G83" s="91"/>
      <c r="H83" s="92"/>
      <c r="I83" s="14"/>
    </row>
    <row r="84" spans="1:9" ht="37.5" customHeight="1">
      <c r="A84" s="82"/>
      <c r="B84" s="83"/>
      <c r="C84" s="88" t="str">
        <f>C76</f>
        <v>październik</v>
      </c>
      <c r="D84" s="88" t="str">
        <f t="shared" ref="D84:F84" si="7">D76</f>
        <v>wrzesień</v>
      </c>
      <c r="E84" s="88" t="str">
        <f t="shared" si="7"/>
        <v>październik</v>
      </c>
      <c r="F84" s="88" t="str">
        <f t="shared" si="7"/>
        <v>Narastająco 
styczeń-październik</v>
      </c>
      <c r="G84" s="93" t="s">
        <v>26</v>
      </c>
      <c r="H84" s="94"/>
      <c r="I84" s="14"/>
    </row>
    <row r="85" spans="1:9" ht="71.25">
      <c r="A85" s="84"/>
      <c r="B85" s="85"/>
      <c r="C85" s="89"/>
      <c r="D85" s="89"/>
      <c r="E85" s="89"/>
      <c r="F85" s="89"/>
      <c r="G85" s="10" t="str">
        <f>G77</f>
        <v>października
2024 r. 
z 
wrześniem
2024 r.</v>
      </c>
      <c r="H85" s="10" t="str">
        <f>H77</f>
        <v>października 
2024 r. 
z 
październikiem
2023 r.</v>
      </c>
      <c r="I85" s="14"/>
    </row>
    <row r="86" spans="1:9" ht="25.5" customHeight="1">
      <c r="A86" s="95" t="s">
        <v>15</v>
      </c>
      <c r="B86" s="96"/>
      <c r="C86" s="12">
        <v>9389</v>
      </c>
      <c r="D86" s="12">
        <v>8384</v>
      </c>
      <c r="E86" s="12">
        <v>8263</v>
      </c>
      <c r="F86" s="12">
        <v>87821</v>
      </c>
      <c r="G86" s="27">
        <f>E86/D86-1</f>
        <v>-1.443225190839692E-2</v>
      </c>
      <c r="H86" s="28">
        <f>E86/C86-1</f>
        <v>-0.11992757482159977</v>
      </c>
      <c r="I86" s="14"/>
    </row>
    <row r="87" spans="1:9" ht="25.5" customHeight="1">
      <c r="A87" s="100" t="s">
        <v>24</v>
      </c>
      <c r="B87" s="101"/>
      <c r="C87" s="16">
        <v>9424383.7100000009</v>
      </c>
      <c r="D87" s="16">
        <v>8319918.79</v>
      </c>
      <c r="E87" s="16">
        <v>8320602.0199999996</v>
      </c>
      <c r="F87" s="16">
        <v>87463955.480000004</v>
      </c>
      <c r="G87" s="27">
        <f t="shared" ref="G87:G88" si="8">E87/D87-1</f>
        <v>8.2119791940948872E-5</v>
      </c>
      <c r="H87" s="28">
        <f t="shared" ref="H87:H88" si="9">E87/C87-1</f>
        <v>-0.11711977397830309</v>
      </c>
      <c r="I87" s="14"/>
    </row>
    <row r="88" spans="1:9" ht="25.5" customHeight="1">
      <c r="A88" s="97" t="s">
        <v>1</v>
      </c>
      <c r="B88" s="98"/>
      <c r="C88" s="19">
        <f>ROUND(C87/C86,2)</f>
        <v>1003.77</v>
      </c>
      <c r="D88" s="19">
        <f t="shared" ref="D88:F88" si="10">ROUND(D87/D86,2)</f>
        <v>992.36</v>
      </c>
      <c r="E88" s="19">
        <f t="shared" si="10"/>
        <v>1006.97</v>
      </c>
      <c r="F88" s="19">
        <f t="shared" si="10"/>
        <v>995.93</v>
      </c>
      <c r="G88" s="29">
        <f t="shared" si="8"/>
        <v>1.4722479745253647E-2</v>
      </c>
      <c r="H88" s="26">
        <f t="shared" si="9"/>
        <v>3.1879813104596089E-3</v>
      </c>
      <c r="I88" s="14"/>
    </row>
    <row r="89" spans="1:9" ht="27" customHeight="1">
      <c r="I89" s="14"/>
    </row>
    <row r="90" spans="1:9" ht="31.5" customHeight="1">
      <c r="A90" s="79" t="s">
        <v>34</v>
      </c>
      <c r="B90" s="79"/>
      <c r="C90" s="79"/>
      <c r="D90" s="79"/>
      <c r="E90" s="79"/>
      <c r="F90" s="79"/>
      <c r="G90" s="79"/>
      <c r="H90" s="79"/>
      <c r="I90" s="14"/>
    </row>
    <row r="91" spans="1:9" ht="30" customHeight="1">
      <c r="A91" s="80" t="s">
        <v>0</v>
      </c>
      <c r="B91" s="81"/>
      <c r="C91" s="62" t="str">
        <f>C83</f>
        <v>2023 rok</v>
      </c>
      <c r="D91" s="91" t="str">
        <f>D83</f>
        <v>2024 rok</v>
      </c>
      <c r="E91" s="91"/>
      <c r="F91" s="91"/>
      <c r="G91" s="91"/>
      <c r="H91" s="92"/>
      <c r="I91" s="14"/>
    </row>
    <row r="92" spans="1:9" ht="39.75" customHeight="1">
      <c r="A92" s="82"/>
      <c r="B92" s="83"/>
      <c r="C92" s="88" t="str">
        <f>C84</f>
        <v>październik</v>
      </c>
      <c r="D92" s="88" t="str">
        <f t="shared" ref="D92:F92" si="11">D84</f>
        <v>wrzesień</v>
      </c>
      <c r="E92" s="88" t="str">
        <f t="shared" si="11"/>
        <v>październik</v>
      </c>
      <c r="F92" s="88" t="str">
        <f t="shared" si="11"/>
        <v>Narastająco 
styczeń-październik</v>
      </c>
      <c r="G92" s="93" t="s">
        <v>26</v>
      </c>
      <c r="H92" s="94"/>
      <c r="I92" s="14"/>
    </row>
    <row r="93" spans="1:9" ht="71.25">
      <c r="A93" s="84"/>
      <c r="B93" s="85"/>
      <c r="C93" s="89"/>
      <c r="D93" s="89"/>
      <c r="E93" s="89"/>
      <c r="F93" s="89"/>
      <c r="G93" s="10" t="str">
        <f>G85</f>
        <v>października
2024 r. 
z 
wrześniem
2024 r.</v>
      </c>
      <c r="H93" s="10" t="str">
        <f>H85</f>
        <v>października 
2024 r. 
z 
październikiem
2023 r.</v>
      </c>
      <c r="I93" s="14"/>
    </row>
    <row r="94" spans="1:9" ht="15.75">
      <c r="A94" s="103" t="s">
        <v>25</v>
      </c>
      <c r="B94" s="104"/>
      <c r="C94" s="104"/>
      <c r="D94" s="104"/>
      <c r="E94" s="104"/>
      <c r="F94" s="104"/>
      <c r="G94" s="104"/>
      <c r="H94" s="105"/>
      <c r="I94" s="14"/>
    </row>
    <row r="95" spans="1:9" ht="21" customHeight="1">
      <c r="A95" s="100" t="s">
        <v>3</v>
      </c>
      <c r="B95" s="101"/>
      <c r="C95" s="12">
        <v>661</v>
      </c>
      <c r="D95" s="12">
        <v>617</v>
      </c>
      <c r="E95" s="12">
        <v>610</v>
      </c>
      <c r="F95" s="12">
        <v>6673</v>
      </c>
      <c r="G95" s="27">
        <f t="shared" ref="G95:G97" si="12">E95/D95-1</f>
        <v>-1.1345218800648316E-2</v>
      </c>
      <c r="H95" s="28">
        <f t="shared" ref="H95:H97" si="13">E95/C95-1</f>
        <v>-7.7155824508320703E-2</v>
      </c>
      <c r="I95" s="14"/>
    </row>
    <row r="96" spans="1:9" ht="21" customHeight="1">
      <c r="A96" s="100" t="s">
        <v>22</v>
      </c>
      <c r="B96" s="101"/>
      <c r="C96" s="16">
        <v>4721080.1900000004</v>
      </c>
      <c r="D96" s="16">
        <v>5026063</v>
      </c>
      <c r="E96" s="16">
        <v>4881973.16</v>
      </c>
      <c r="F96" s="16">
        <v>52251996.159999996</v>
      </c>
      <c r="G96" s="27">
        <f t="shared" si="12"/>
        <v>-2.8668530418341276E-2</v>
      </c>
      <c r="H96" s="28">
        <f t="shared" si="13"/>
        <v>3.4079694376044856E-2</v>
      </c>
      <c r="I96" s="14"/>
    </row>
    <row r="97" spans="1:13" ht="21" customHeight="1">
      <c r="A97" s="100" t="s">
        <v>1</v>
      </c>
      <c r="B97" s="101"/>
      <c r="C97" s="16">
        <f>ROUND(C96/C95,2)</f>
        <v>7142.33</v>
      </c>
      <c r="D97" s="16">
        <f t="shared" ref="D97:F97" si="14">ROUND(D96/D95,2)</f>
        <v>8145.97</v>
      </c>
      <c r="E97" s="16">
        <f t="shared" si="14"/>
        <v>8003.23</v>
      </c>
      <c r="F97" s="16">
        <f t="shared" si="14"/>
        <v>7830.36</v>
      </c>
      <c r="G97" s="27">
        <f t="shared" si="12"/>
        <v>-1.7522775065461849E-2</v>
      </c>
      <c r="H97" s="28">
        <f t="shared" si="13"/>
        <v>0.12053489547528606</v>
      </c>
      <c r="I97" s="14"/>
    </row>
    <row r="98" spans="1:13" ht="21" customHeight="1">
      <c r="A98" s="106" t="s">
        <v>7</v>
      </c>
      <c r="B98" s="107"/>
      <c r="C98" s="107"/>
      <c r="D98" s="107"/>
      <c r="E98" s="107"/>
      <c r="F98" s="107"/>
      <c r="G98" s="107"/>
      <c r="H98" s="108"/>
      <c r="I98" s="14"/>
    </row>
    <row r="99" spans="1:13" ht="21" customHeight="1">
      <c r="A99" s="100" t="s">
        <v>8</v>
      </c>
      <c r="B99" s="101"/>
      <c r="C99" s="12">
        <v>1954340</v>
      </c>
      <c r="D99" s="12">
        <v>1780440</v>
      </c>
      <c r="E99" s="12">
        <v>1840217</v>
      </c>
      <c r="F99" s="12">
        <v>19955966</v>
      </c>
      <c r="G99" s="27">
        <f t="shared" ref="G99:G101" si="15">E99/D99-1</f>
        <v>3.3574285008200144E-2</v>
      </c>
      <c r="H99" s="28">
        <f t="shared" ref="H99:H101" si="16">E99/C99-1</f>
        <v>-5.8394649856217451E-2</v>
      </c>
      <c r="I99" s="14"/>
    </row>
    <row r="100" spans="1:13" ht="21" customHeight="1">
      <c r="A100" s="100" t="s">
        <v>24</v>
      </c>
      <c r="B100" s="101"/>
      <c r="C100" s="16">
        <v>39087398.119999997</v>
      </c>
      <c r="D100" s="16">
        <v>35608600</v>
      </c>
      <c r="E100" s="16">
        <v>36808996.07</v>
      </c>
      <c r="F100" s="16">
        <v>399124327.94999999</v>
      </c>
      <c r="G100" s="27">
        <f t="shared" si="15"/>
        <v>3.371084709873462E-2</v>
      </c>
      <c r="H100" s="28">
        <f t="shared" si="16"/>
        <v>-5.8289938946695874E-2</v>
      </c>
      <c r="I100" s="14"/>
    </row>
    <row r="101" spans="1:13" ht="21" customHeight="1">
      <c r="A101" s="97" t="s">
        <v>9</v>
      </c>
      <c r="B101" s="98"/>
      <c r="C101" s="19">
        <f>ROUND(C100/C99,2)</f>
        <v>20</v>
      </c>
      <c r="D101" s="19">
        <f t="shared" ref="D101:F101" si="17">ROUND(D100/D99,2)</f>
        <v>20</v>
      </c>
      <c r="E101" s="19">
        <f t="shared" si="17"/>
        <v>20</v>
      </c>
      <c r="F101" s="19">
        <f t="shared" si="17"/>
        <v>20</v>
      </c>
      <c r="G101" s="29">
        <f t="shared" si="15"/>
        <v>0</v>
      </c>
      <c r="H101" s="26">
        <f t="shared" si="16"/>
        <v>0</v>
      </c>
      <c r="I101" s="14"/>
      <c r="J101" s="2"/>
    </row>
    <row r="102" spans="1:13" ht="27.75" customHeight="1">
      <c r="A102" s="60"/>
      <c r="B102" s="60"/>
      <c r="C102" s="61"/>
      <c r="D102" s="61"/>
      <c r="E102" s="61"/>
      <c r="F102" s="61"/>
      <c r="G102" s="53"/>
      <c r="H102" s="59"/>
      <c r="I102" s="14"/>
      <c r="J102" s="2"/>
    </row>
    <row r="103" spans="1:13" ht="35.25" customHeight="1">
      <c r="A103" s="113" t="s">
        <v>71</v>
      </c>
      <c r="B103" s="113"/>
      <c r="C103" s="113"/>
      <c r="D103" s="113"/>
      <c r="E103" s="113"/>
      <c r="F103" s="113"/>
      <c r="G103" s="113"/>
      <c r="H103" s="113"/>
    </row>
    <row r="104" spans="1:13" ht="30" customHeight="1">
      <c r="A104" s="80" t="s">
        <v>0</v>
      </c>
      <c r="B104" s="81"/>
      <c r="C104" s="62" t="str">
        <f>C91</f>
        <v>2023 rok</v>
      </c>
      <c r="D104" s="91" t="str">
        <f>D91</f>
        <v>2024 rok</v>
      </c>
      <c r="E104" s="91"/>
      <c r="F104" s="91"/>
      <c r="G104" s="91"/>
      <c r="H104" s="92"/>
    </row>
    <row r="105" spans="1:13" ht="33" customHeight="1">
      <c r="A105" s="82"/>
      <c r="B105" s="83"/>
      <c r="C105" s="88" t="str">
        <f>C92</f>
        <v>październik</v>
      </c>
      <c r="D105" s="88" t="str">
        <f t="shared" ref="D105:F105" si="18">D92</f>
        <v>wrzesień</v>
      </c>
      <c r="E105" s="88" t="str">
        <f t="shared" si="18"/>
        <v>październik</v>
      </c>
      <c r="F105" s="88" t="str">
        <f t="shared" si="18"/>
        <v>Narastająco 
styczeń-październik</v>
      </c>
      <c r="G105" s="93" t="s">
        <v>26</v>
      </c>
      <c r="H105" s="94"/>
    </row>
    <row r="106" spans="1:13" ht="71.25">
      <c r="A106" s="84"/>
      <c r="B106" s="85"/>
      <c r="C106" s="89"/>
      <c r="D106" s="89"/>
      <c r="E106" s="89"/>
      <c r="F106" s="89"/>
      <c r="G106" s="10" t="str">
        <f>G93</f>
        <v>października
2024 r. 
z 
wrześniem
2024 r.</v>
      </c>
      <c r="H106" s="10" t="str">
        <f>H93</f>
        <v>października 
2024 r. 
z 
październikiem
2023 r.</v>
      </c>
    </row>
    <row r="107" spans="1:13" ht="30" customHeight="1">
      <c r="A107" s="109" t="s">
        <v>65</v>
      </c>
      <c r="B107" s="110"/>
      <c r="C107" s="16">
        <f>SUM(C108:C111)</f>
        <v>317345168.22999996</v>
      </c>
      <c r="D107" s="35">
        <f>SUM(D108:D111)</f>
        <v>453128903.24000001</v>
      </c>
      <c r="E107" s="36">
        <f>SUM(E108:E111)</f>
        <v>334091642.42000002</v>
      </c>
      <c r="F107" s="36">
        <f>SUM(F108:F111)</f>
        <v>3548774246.4000001</v>
      </c>
      <c r="G107" s="27">
        <f>E107/D107-1</f>
        <v>-0.26270065751456118</v>
      </c>
      <c r="H107" s="28">
        <f>E107/C107-1</f>
        <v>5.277053463080561E-2</v>
      </c>
    </row>
    <row r="108" spans="1:13" ht="30" customHeight="1">
      <c r="A108" s="100" t="s">
        <v>70</v>
      </c>
      <c r="B108" s="101"/>
      <c r="C108" s="36">
        <v>156723256</v>
      </c>
      <c r="D108" s="35">
        <v>291745129</v>
      </c>
      <c r="E108" s="36">
        <v>172807908</v>
      </c>
      <c r="F108" s="36">
        <v>1932266670</v>
      </c>
      <c r="G108" s="27">
        <f t="shared" ref="G108:G111" si="19">E108/D108-1</f>
        <v>-0.40767508752476889</v>
      </c>
      <c r="H108" s="28">
        <f t="shared" ref="H108:H111" si="20">E108/C108-1</f>
        <v>0.10263092032748466</v>
      </c>
      <c r="J108" s="38"/>
      <c r="K108" s="22"/>
      <c r="L108" s="22"/>
      <c r="M108" s="22"/>
    </row>
    <row r="109" spans="1:13" ht="30" customHeight="1">
      <c r="A109" s="100" t="s">
        <v>28</v>
      </c>
      <c r="B109" s="101"/>
      <c r="C109" s="16">
        <v>155167000</v>
      </c>
      <c r="D109" s="66">
        <v>155167000</v>
      </c>
      <c r="E109" s="16">
        <v>155167000</v>
      </c>
      <c r="F109" s="16">
        <v>1551670000</v>
      </c>
      <c r="G109" s="27">
        <f t="shared" si="19"/>
        <v>0</v>
      </c>
      <c r="H109" s="28">
        <f t="shared" si="20"/>
        <v>0</v>
      </c>
      <c r="J109" s="38"/>
      <c r="K109" s="39"/>
      <c r="L109" s="40"/>
      <c r="M109" s="38"/>
    </row>
    <row r="110" spans="1:13" ht="30" customHeight="1">
      <c r="A110" s="111" t="s">
        <v>29</v>
      </c>
      <c r="B110" s="112"/>
      <c r="C110" s="16">
        <v>1675596.2</v>
      </c>
      <c r="D110" s="66">
        <v>1977956.5</v>
      </c>
      <c r="E110" s="16">
        <v>1590995.82</v>
      </c>
      <c r="F110" s="16">
        <v>16936464</v>
      </c>
      <c r="G110" s="27">
        <f t="shared" si="19"/>
        <v>-0.19563659767037345</v>
      </c>
      <c r="H110" s="28">
        <f t="shared" si="20"/>
        <v>-5.0489718226861546E-2</v>
      </c>
      <c r="J110" s="38"/>
      <c r="K110" s="41"/>
      <c r="L110" s="38"/>
      <c r="M110" s="38"/>
    </row>
    <row r="111" spans="1:13" ht="30" customHeight="1">
      <c r="A111" s="97" t="s">
        <v>73</v>
      </c>
      <c r="B111" s="98"/>
      <c r="C111" s="19">
        <v>3779316.03</v>
      </c>
      <c r="D111" s="67">
        <v>4238817.74</v>
      </c>
      <c r="E111" s="19">
        <v>4525738.5999999996</v>
      </c>
      <c r="F111" s="19">
        <v>47901112.399999999</v>
      </c>
      <c r="G111" s="29">
        <f t="shared" si="19"/>
        <v>6.7688888175692075E-2</v>
      </c>
      <c r="H111" s="26">
        <f t="shared" si="20"/>
        <v>0.19750202525402449</v>
      </c>
      <c r="J111" s="38"/>
      <c r="K111" s="42"/>
      <c r="L111" s="38"/>
      <c r="M111" s="38"/>
    </row>
    <row r="112" spans="1:13" ht="27.75" customHeight="1">
      <c r="A112" s="64"/>
      <c r="B112" s="64"/>
      <c r="C112" s="64"/>
      <c r="D112" s="64"/>
      <c r="E112" s="64"/>
      <c r="F112" s="64"/>
      <c r="G112" s="64"/>
      <c r="H112" s="64"/>
      <c r="I112" s="44"/>
      <c r="J112" s="45"/>
      <c r="K112" s="46"/>
      <c r="L112" s="46"/>
      <c r="M112" s="43"/>
    </row>
    <row r="113" spans="1:12" ht="31.5" customHeight="1">
      <c r="A113" s="79" t="s">
        <v>78</v>
      </c>
      <c r="B113" s="79"/>
      <c r="C113" s="79"/>
      <c r="D113" s="79"/>
      <c r="E113" s="79"/>
      <c r="F113" s="79"/>
      <c r="G113" s="79"/>
      <c r="H113" s="79"/>
    </row>
    <row r="114" spans="1:12" ht="24.75" customHeight="1">
      <c r="A114" s="80" t="s">
        <v>0</v>
      </c>
      <c r="B114" s="81"/>
      <c r="C114" s="62" t="str">
        <f>C104</f>
        <v>2023 rok</v>
      </c>
      <c r="D114" s="90" t="str">
        <f>D104</f>
        <v>2024 rok</v>
      </c>
      <c r="E114" s="91"/>
      <c r="F114" s="91"/>
      <c r="G114" s="91"/>
      <c r="H114" s="92"/>
    </row>
    <row r="115" spans="1:12" ht="34.5" customHeight="1">
      <c r="A115" s="82"/>
      <c r="B115" s="83"/>
      <c r="C115" s="88" t="str">
        <f>C105</f>
        <v>październik</v>
      </c>
      <c r="D115" s="88" t="str">
        <f>D105</f>
        <v>wrzesień</v>
      </c>
      <c r="E115" s="88" t="str">
        <f>E105</f>
        <v>październik</v>
      </c>
      <c r="F115" s="88" t="str">
        <f>F105</f>
        <v>Narastająco 
styczeń-październik</v>
      </c>
      <c r="G115" s="93" t="s">
        <v>26</v>
      </c>
      <c r="H115" s="94"/>
    </row>
    <row r="116" spans="1:12" ht="71.25">
      <c r="A116" s="84"/>
      <c r="B116" s="85"/>
      <c r="C116" s="89"/>
      <c r="D116" s="89"/>
      <c r="E116" s="89"/>
      <c r="F116" s="89"/>
      <c r="G116" s="10" t="str">
        <f>G106</f>
        <v>października
2024 r. 
z 
wrześniem
2024 r.</v>
      </c>
      <c r="H116" s="10" t="str">
        <f>H106</f>
        <v>października 
2024 r. 
z 
październikiem
2023 r.</v>
      </c>
    </row>
    <row r="117" spans="1:12" ht="18.75" customHeight="1">
      <c r="A117" s="114" t="s">
        <v>16</v>
      </c>
      <c r="B117" s="115"/>
      <c r="C117" s="115"/>
      <c r="D117" s="115"/>
      <c r="E117" s="115"/>
      <c r="F117" s="115"/>
      <c r="G117" s="115"/>
      <c r="H117" s="116"/>
    </row>
    <row r="118" spans="1:12" ht="18" customHeight="1">
      <c r="A118" s="100" t="s">
        <v>76</v>
      </c>
      <c r="B118" s="101"/>
      <c r="C118" s="12">
        <v>2413</v>
      </c>
      <c r="D118" s="12">
        <v>2124</v>
      </c>
      <c r="E118" s="12">
        <v>2101</v>
      </c>
      <c r="F118" s="12">
        <v>2207</v>
      </c>
      <c r="G118" s="27">
        <f>E118/D118-1</f>
        <v>-1.0828625235404843E-2</v>
      </c>
      <c r="H118" s="28">
        <f>E118/C118-1</f>
        <v>-0.12929962702030662</v>
      </c>
    </row>
    <row r="119" spans="1:12" ht="18" customHeight="1">
      <c r="A119" s="100" t="s">
        <v>22</v>
      </c>
      <c r="B119" s="101"/>
      <c r="C119" s="16">
        <v>7294911.8600000003</v>
      </c>
      <c r="D119" s="16">
        <v>7168313</v>
      </c>
      <c r="E119" s="16">
        <v>7052184.9000000004</v>
      </c>
      <c r="F119" s="16">
        <v>72728903.689999998</v>
      </c>
      <c r="G119" s="27">
        <f t="shared" ref="G119:G120" si="21">E119/D119-1</f>
        <v>-1.6200199405355109E-2</v>
      </c>
      <c r="H119" s="28">
        <f t="shared" ref="H119:H120" si="22">E119/C119-1</f>
        <v>-3.3273460277284284E-2</v>
      </c>
    </row>
    <row r="120" spans="1:12" ht="18" customHeight="1">
      <c r="A120" s="100" t="s">
        <v>1</v>
      </c>
      <c r="B120" s="101"/>
      <c r="C120" s="16">
        <v>3023.17</v>
      </c>
      <c r="D120" s="16">
        <v>3374.91</v>
      </c>
      <c r="E120" s="16">
        <v>3356.58</v>
      </c>
      <c r="F120" s="16">
        <v>3295.37</v>
      </c>
      <c r="G120" s="27">
        <f t="shared" si="21"/>
        <v>-5.4312559446029196E-3</v>
      </c>
      <c r="H120" s="28">
        <f t="shared" si="22"/>
        <v>0.11028489962522769</v>
      </c>
      <c r="J120" s="22"/>
      <c r="L120" s="22"/>
    </row>
    <row r="121" spans="1:12" ht="18.75" customHeight="1">
      <c r="A121" s="106" t="s">
        <v>20</v>
      </c>
      <c r="B121" s="107"/>
      <c r="C121" s="107"/>
      <c r="D121" s="107"/>
      <c r="E121" s="107"/>
      <c r="F121" s="107"/>
      <c r="G121" s="107"/>
      <c r="H121" s="108"/>
    </row>
    <row r="122" spans="1:12" ht="17.25" customHeight="1">
      <c r="A122" s="100" t="s">
        <v>3</v>
      </c>
      <c r="B122" s="101"/>
      <c r="C122" s="48">
        <v>80</v>
      </c>
      <c r="D122" s="12">
        <v>56</v>
      </c>
      <c r="E122" s="12">
        <v>54</v>
      </c>
      <c r="F122" s="12">
        <v>618</v>
      </c>
      <c r="G122" s="27">
        <f t="shared" ref="G122:G124" si="23">E122/D122-1</f>
        <v>-3.5714285714285698E-2</v>
      </c>
      <c r="H122" s="28">
        <f t="shared" ref="H122:H124" si="24">E122/C122-1</f>
        <v>-0.32499999999999996</v>
      </c>
      <c r="I122" s="47"/>
    </row>
    <row r="123" spans="1:12" ht="18" customHeight="1">
      <c r="A123" s="100" t="s">
        <v>22</v>
      </c>
      <c r="B123" s="101"/>
      <c r="C123" s="49">
        <v>90169.600000000006</v>
      </c>
      <c r="D123" s="16">
        <v>70768.88</v>
      </c>
      <c r="E123" s="16">
        <v>68241.42</v>
      </c>
      <c r="F123" s="16">
        <v>760732.62</v>
      </c>
      <c r="G123" s="27">
        <f t="shared" si="23"/>
        <v>-3.5714285714285809E-2</v>
      </c>
      <c r="H123" s="28">
        <f t="shared" si="24"/>
        <v>-0.2431881698488183</v>
      </c>
    </row>
    <row r="124" spans="1:12" ht="18" customHeight="1">
      <c r="A124" s="100" t="s">
        <v>69</v>
      </c>
      <c r="B124" s="101"/>
      <c r="C124" s="49">
        <v>1127.1199999999999</v>
      </c>
      <c r="D124" s="16">
        <v>1263.73</v>
      </c>
      <c r="E124" s="16">
        <v>1263.73</v>
      </c>
      <c r="F124" s="16">
        <v>1263.73</v>
      </c>
      <c r="G124" s="27">
        <f t="shared" si="23"/>
        <v>0</v>
      </c>
      <c r="H124" s="28">
        <f t="shared" si="24"/>
        <v>0.1212027113350842</v>
      </c>
    </row>
    <row r="125" spans="1:12" ht="18" customHeight="1">
      <c r="A125" s="106" t="s">
        <v>2</v>
      </c>
      <c r="B125" s="107"/>
      <c r="C125" s="107"/>
      <c r="D125" s="107"/>
      <c r="E125" s="107"/>
      <c r="F125" s="107"/>
      <c r="G125" s="107"/>
      <c r="H125" s="108"/>
    </row>
    <row r="126" spans="1:12" ht="17.25" customHeight="1">
      <c r="A126" s="100" t="s">
        <v>3</v>
      </c>
      <c r="B126" s="101"/>
      <c r="C126" s="12">
        <v>24073</v>
      </c>
      <c r="D126" s="12">
        <v>20891</v>
      </c>
      <c r="E126" s="12">
        <v>20650</v>
      </c>
      <c r="F126" s="12">
        <v>217982</v>
      </c>
      <c r="G126" s="27">
        <f t="shared" ref="G126:G128" si="25">E126/D126-1</f>
        <v>-1.1536068163323865E-2</v>
      </c>
      <c r="H126" s="28">
        <f t="shared" ref="H126:H128" si="26">E126/C126-1</f>
        <v>-0.14219249781913346</v>
      </c>
    </row>
    <row r="127" spans="1:12" ht="18" customHeight="1">
      <c r="A127" s="100" t="s">
        <v>22</v>
      </c>
      <c r="B127" s="101"/>
      <c r="C127" s="16">
        <v>6121849.3399999999</v>
      </c>
      <c r="D127" s="16">
        <v>6238827.4400000004</v>
      </c>
      <c r="E127" s="16">
        <v>6164636.2300000004</v>
      </c>
      <c r="F127" s="16">
        <v>63056803.480000004</v>
      </c>
      <c r="G127" s="27">
        <f t="shared" si="25"/>
        <v>-1.1891851588060609E-2</v>
      </c>
      <c r="H127" s="28">
        <f t="shared" si="26"/>
        <v>6.9892098978052708E-3</v>
      </c>
      <c r="L127" s="22"/>
    </row>
    <row r="128" spans="1:12" ht="18" customHeight="1">
      <c r="A128" s="100" t="s">
        <v>1</v>
      </c>
      <c r="B128" s="101"/>
      <c r="C128" s="16">
        <f>ROUND(C127/C126,2)</f>
        <v>254.3</v>
      </c>
      <c r="D128" s="16">
        <f t="shared" ref="D128:F128" si="27">ROUND(D127/D126,2)</f>
        <v>298.64</v>
      </c>
      <c r="E128" s="16">
        <f t="shared" si="27"/>
        <v>298.52999999999997</v>
      </c>
      <c r="F128" s="16">
        <f t="shared" si="27"/>
        <v>289.27999999999997</v>
      </c>
      <c r="G128" s="27">
        <f t="shared" si="25"/>
        <v>-3.6833645861245046E-4</v>
      </c>
      <c r="H128" s="28">
        <f t="shared" si="26"/>
        <v>0.17392843098702304</v>
      </c>
    </row>
    <row r="129" spans="1:13" ht="18" customHeight="1">
      <c r="A129" s="106" t="s">
        <v>4</v>
      </c>
      <c r="B129" s="107"/>
      <c r="C129" s="107"/>
      <c r="D129" s="107"/>
      <c r="E129" s="107"/>
      <c r="F129" s="107"/>
      <c r="G129" s="107"/>
      <c r="H129" s="108"/>
    </row>
    <row r="130" spans="1:13" ht="16.5" customHeight="1">
      <c r="A130" s="100" t="s">
        <v>3</v>
      </c>
      <c r="B130" s="101"/>
      <c r="C130" s="12">
        <v>6819</v>
      </c>
      <c r="D130" s="12">
        <v>5904</v>
      </c>
      <c r="E130" s="12">
        <v>5844</v>
      </c>
      <c r="F130" s="12">
        <v>61638</v>
      </c>
      <c r="G130" s="27">
        <f t="shared" ref="G130:G132" si="28">E130/D130-1</f>
        <v>-1.0162601626016232E-2</v>
      </c>
      <c r="H130" s="28">
        <f t="shared" ref="H130:H132" si="29">E130/C130-1</f>
        <v>-0.14298284205895295</v>
      </c>
    </row>
    <row r="131" spans="1:13" ht="18" customHeight="1">
      <c r="A131" s="100" t="s">
        <v>22</v>
      </c>
      <c r="B131" s="101"/>
      <c r="C131" s="16">
        <v>1998318.55</v>
      </c>
      <c r="D131" s="16">
        <v>1941712.34</v>
      </c>
      <c r="E131" s="16">
        <v>1917466.79</v>
      </c>
      <c r="F131" s="16">
        <v>19774164.210000001</v>
      </c>
      <c r="G131" s="27">
        <f t="shared" si="28"/>
        <v>-1.2486684819647431E-2</v>
      </c>
      <c r="H131" s="28">
        <f t="shared" si="29"/>
        <v>-4.0459895645766797E-2</v>
      </c>
    </row>
    <row r="132" spans="1:13" ht="18" customHeight="1">
      <c r="A132" s="100" t="s">
        <v>1</v>
      </c>
      <c r="B132" s="101"/>
      <c r="C132" s="16">
        <f>ROUND(C131/C130,2)</f>
        <v>293.05</v>
      </c>
      <c r="D132" s="16">
        <f t="shared" ref="D132:F132" si="30">ROUND(D131/D130,2)</f>
        <v>328.88</v>
      </c>
      <c r="E132" s="16">
        <f t="shared" si="30"/>
        <v>328.11</v>
      </c>
      <c r="F132" s="16">
        <f t="shared" si="30"/>
        <v>320.81</v>
      </c>
      <c r="G132" s="27">
        <f t="shared" si="28"/>
        <v>-2.3412794940402826E-3</v>
      </c>
      <c r="H132" s="28">
        <f t="shared" si="29"/>
        <v>0.11963828698174384</v>
      </c>
    </row>
    <row r="133" spans="1:13" ht="18" customHeight="1">
      <c r="A133" s="106" t="s">
        <v>17</v>
      </c>
      <c r="B133" s="107"/>
      <c r="C133" s="107"/>
      <c r="D133" s="107"/>
      <c r="E133" s="107"/>
      <c r="F133" s="107"/>
      <c r="G133" s="107"/>
      <c r="H133" s="108"/>
    </row>
    <row r="134" spans="1:13" ht="20.25" customHeight="1">
      <c r="A134" s="100" t="s">
        <v>3</v>
      </c>
      <c r="B134" s="101"/>
      <c r="C134" s="50">
        <v>4</v>
      </c>
      <c r="D134" s="12">
        <v>3</v>
      </c>
      <c r="E134" s="12">
        <v>13</v>
      </c>
      <c r="F134" s="12">
        <v>76</v>
      </c>
      <c r="G134" s="27">
        <f>E134/D134-1</f>
        <v>3.333333333333333</v>
      </c>
      <c r="H134" s="28">
        <f t="shared" ref="H134:H136" si="31">E134/C134-1</f>
        <v>2.25</v>
      </c>
    </row>
    <row r="135" spans="1:13" ht="18" customHeight="1">
      <c r="A135" s="100" t="s">
        <v>22</v>
      </c>
      <c r="B135" s="101"/>
      <c r="C135" s="16">
        <v>16000</v>
      </c>
      <c r="D135" s="16">
        <v>12000</v>
      </c>
      <c r="E135" s="16">
        <v>52000</v>
      </c>
      <c r="F135" s="16">
        <v>304000</v>
      </c>
      <c r="G135" s="27">
        <f>E135/D135-1</f>
        <v>3.333333333333333</v>
      </c>
      <c r="H135" s="28">
        <f t="shared" si="31"/>
        <v>2.25</v>
      </c>
    </row>
    <row r="136" spans="1:13" ht="18" customHeight="1">
      <c r="A136" s="100" t="s">
        <v>1</v>
      </c>
      <c r="B136" s="101"/>
      <c r="C136" s="51">
        <f>ROUND(C135/C134,2)</f>
        <v>4000</v>
      </c>
      <c r="D136" s="51">
        <f t="shared" ref="D136:F136" si="32">ROUND(D135/D134,2)</f>
        <v>4000</v>
      </c>
      <c r="E136" s="51">
        <f t="shared" si="32"/>
        <v>4000</v>
      </c>
      <c r="F136" s="51">
        <f t="shared" si="32"/>
        <v>4000</v>
      </c>
      <c r="G136" s="27">
        <f t="shared" ref="G136" si="33">E136/D136-1</f>
        <v>0</v>
      </c>
      <c r="H136" s="28">
        <f t="shared" si="31"/>
        <v>0</v>
      </c>
    </row>
    <row r="137" spans="1:13" ht="18" customHeight="1">
      <c r="A137" s="117" t="s">
        <v>18</v>
      </c>
      <c r="B137" s="118"/>
      <c r="C137" s="118"/>
      <c r="D137" s="118"/>
      <c r="E137" s="118"/>
      <c r="F137" s="118"/>
      <c r="G137" s="118"/>
      <c r="H137" s="119"/>
    </row>
    <row r="138" spans="1:13" ht="20.25" customHeight="1">
      <c r="A138" s="100" t="s">
        <v>3</v>
      </c>
      <c r="B138" s="101"/>
      <c r="C138" s="48">
        <v>1</v>
      </c>
      <c r="D138" s="68">
        <v>0</v>
      </c>
      <c r="E138" s="68">
        <v>0</v>
      </c>
      <c r="F138" s="68">
        <v>0</v>
      </c>
      <c r="G138" s="69" t="s">
        <v>84</v>
      </c>
      <c r="H138" s="28">
        <f t="shared" ref="H138:H140" si="34">E138/C138-1</f>
        <v>-1</v>
      </c>
    </row>
    <row r="139" spans="1:13" ht="18" customHeight="1">
      <c r="A139" s="100" t="s">
        <v>22</v>
      </c>
      <c r="B139" s="101"/>
      <c r="C139" s="49">
        <v>158.84</v>
      </c>
      <c r="D139" s="68">
        <v>0</v>
      </c>
      <c r="E139" s="68">
        <v>0</v>
      </c>
      <c r="F139" s="68">
        <v>0</v>
      </c>
      <c r="G139" s="69" t="s">
        <v>84</v>
      </c>
      <c r="H139" s="28">
        <f t="shared" si="34"/>
        <v>-1</v>
      </c>
    </row>
    <row r="140" spans="1:13" ht="18" customHeight="1">
      <c r="A140" s="100" t="s">
        <v>1</v>
      </c>
      <c r="B140" s="101"/>
      <c r="C140" s="52">
        <f>ROUND(C139/C138,2)</f>
        <v>158.84</v>
      </c>
      <c r="D140" s="68">
        <v>0</v>
      </c>
      <c r="E140" s="68">
        <v>0</v>
      </c>
      <c r="F140" s="68">
        <v>0</v>
      </c>
      <c r="G140" s="69" t="s">
        <v>84</v>
      </c>
      <c r="H140" s="28">
        <f t="shared" si="34"/>
        <v>-1</v>
      </c>
      <c r="M140" s="37"/>
    </row>
    <row r="141" spans="1:13" ht="18" customHeight="1">
      <c r="A141" s="106" t="s">
        <v>13</v>
      </c>
      <c r="B141" s="107"/>
      <c r="C141" s="107"/>
      <c r="D141" s="107"/>
      <c r="E141" s="107"/>
      <c r="F141" s="107"/>
      <c r="G141" s="107"/>
      <c r="H141" s="108"/>
    </row>
    <row r="142" spans="1:13" ht="17.25" customHeight="1">
      <c r="A142" s="100" t="s">
        <v>3</v>
      </c>
      <c r="B142" s="101"/>
      <c r="C142" s="12">
        <v>1610</v>
      </c>
      <c r="D142" s="12">
        <v>1312</v>
      </c>
      <c r="E142" s="12">
        <v>1282</v>
      </c>
      <c r="F142" s="12">
        <v>13922</v>
      </c>
      <c r="G142" s="27">
        <f t="shared" ref="G142:G144" si="35">E142/D142-1</f>
        <v>-2.286585365853655E-2</v>
      </c>
      <c r="H142" s="28">
        <f t="shared" ref="H142:H144" si="36">E142/C142-1</f>
        <v>-0.20372670807453419</v>
      </c>
    </row>
    <row r="143" spans="1:13" ht="18" customHeight="1">
      <c r="A143" s="100" t="s">
        <v>22</v>
      </c>
      <c r="B143" s="101"/>
      <c r="C143" s="16">
        <v>471024.1</v>
      </c>
      <c r="D143" s="16">
        <v>429749.83</v>
      </c>
      <c r="E143" s="16">
        <v>421792.68</v>
      </c>
      <c r="F143" s="16">
        <v>4462947.5</v>
      </c>
      <c r="G143" s="27">
        <f t="shared" si="35"/>
        <v>-1.8515772304086853E-2</v>
      </c>
      <c r="H143" s="28">
        <f t="shared" si="36"/>
        <v>-0.10451995980672746</v>
      </c>
    </row>
    <row r="144" spans="1:13" ht="18" customHeight="1">
      <c r="A144" s="100" t="s">
        <v>1</v>
      </c>
      <c r="B144" s="101"/>
      <c r="C144" s="16">
        <f>ROUND(C143/C142,2)</f>
        <v>292.56</v>
      </c>
      <c r="D144" s="16">
        <f t="shared" ref="D144:F144" si="37">ROUND(D143/D142,2)</f>
        <v>327.55</v>
      </c>
      <c r="E144" s="16">
        <f t="shared" si="37"/>
        <v>329.01</v>
      </c>
      <c r="F144" s="16">
        <f t="shared" si="37"/>
        <v>320.57</v>
      </c>
      <c r="G144" s="27">
        <f t="shared" si="35"/>
        <v>4.4573347580521006E-3</v>
      </c>
      <c r="H144" s="28">
        <f t="shared" si="36"/>
        <v>0.1245898277276456</v>
      </c>
    </row>
    <row r="145" spans="1:8" ht="18" customHeight="1">
      <c r="A145" s="106" t="s">
        <v>5</v>
      </c>
      <c r="B145" s="107"/>
      <c r="C145" s="107"/>
      <c r="D145" s="107"/>
      <c r="E145" s="107"/>
      <c r="F145" s="107"/>
      <c r="G145" s="107"/>
      <c r="H145" s="108"/>
    </row>
    <row r="146" spans="1:8" ht="17.25" customHeight="1">
      <c r="A146" s="100" t="s">
        <v>3</v>
      </c>
      <c r="B146" s="101"/>
      <c r="C146" s="12">
        <v>4503</v>
      </c>
      <c r="D146" s="12">
        <v>3916</v>
      </c>
      <c r="E146" s="12">
        <v>3874</v>
      </c>
      <c r="F146" s="12">
        <v>40904</v>
      </c>
      <c r="G146" s="27">
        <f t="shared" ref="G146:G148" si="38">E146/D146-1</f>
        <v>-1.0725229826353377E-2</v>
      </c>
      <c r="H146" s="28">
        <f t="shared" ref="H146:H148" si="39">E146/C146-1</f>
        <v>-0.13968465467466129</v>
      </c>
    </row>
    <row r="147" spans="1:8" ht="18" customHeight="1">
      <c r="A147" s="100" t="s">
        <v>22</v>
      </c>
      <c r="B147" s="101"/>
      <c r="C147" s="16">
        <v>1167171.0900000001</v>
      </c>
      <c r="D147" s="16">
        <v>1123956.99</v>
      </c>
      <c r="E147" s="16">
        <v>1114021.1200000001</v>
      </c>
      <c r="F147" s="16">
        <v>11545961.220000003</v>
      </c>
      <c r="G147" s="27">
        <f>E147/D147-1</f>
        <v>-8.840080259654659E-3</v>
      </c>
      <c r="H147" s="28">
        <f>E147/C147-1</f>
        <v>-4.5537428450185491E-2</v>
      </c>
    </row>
    <row r="148" spans="1:8" ht="18" customHeight="1">
      <c r="A148" s="100" t="s">
        <v>1</v>
      </c>
      <c r="B148" s="101"/>
      <c r="C148" s="16">
        <f>ROUND(C147/C146,2)</f>
        <v>259.2</v>
      </c>
      <c r="D148" s="16">
        <f t="shared" ref="D148:F148" si="40">ROUND(D147/D146,2)</f>
        <v>287.02</v>
      </c>
      <c r="E148" s="16">
        <f t="shared" si="40"/>
        <v>287.56</v>
      </c>
      <c r="F148" s="16">
        <f t="shared" si="40"/>
        <v>282.27</v>
      </c>
      <c r="G148" s="27">
        <f t="shared" si="38"/>
        <v>1.8814019928925507E-3</v>
      </c>
      <c r="H148" s="28">
        <f t="shared" si="39"/>
        <v>0.10941358024691361</v>
      </c>
    </row>
    <row r="149" spans="1:8" ht="18" customHeight="1">
      <c r="A149" s="106" t="s">
        <v>6</v>
      </c>
      <c r="B149" s="107"/>
      <c r="C149" s="107"/>
      <c r="D149" s="107"/>
      <c r="E149" s="107"/>
      <c r="F149" s="107"/>
      <c r="G149" s="107"/>
      <c r="H149" s="108"/>
    </row>
    <row r="150" spans="1:8" ht="17.25" customHeight="1">
      <c r="A150" s="100" t="s">
        <v>3</v>
      </c>
      <c r="B150" s="101"/>
      <c r="C150" s="12">
        <v>19121</v>
      </c>
      <c r="D150" s="12">
        <v>16296</v>
      </c>
      <c r="E150" s="12">
        <v>16090</v>
      </c>
      <c r="F150" s="12">
        <v>171033</v>
      </c>
      <c r="G150" s="27">
        <f t="shared" ref="G150:G152" si="41">E150/D150-1</f>
        <v>-1.2641138929798679E-2</v>
      </c>
      <c r="H150" s="28">
        <f t="shared" ref="H150:H152" si="42">E150/C150-1</f>
        <v>-0.15851681397416451</v>
      </c>
    </row>
    <row r="151" spans="1:8" ht="18" customHeight="1">
      <c r="A151" s="100" t="s">
        <v>22</v>
      </c>
      <c r="B151" s="101"/>
      <c r="C151" s="16">
        <v>840747</v>
      </c>
      <c r="D151" s="51">
        <v>803184.06</v>
      </c>
      <c r="E151" s="16">
        <v>792610.49</v>
      </c>
      <c r="F151" s="16">
        <v>8233926.2999999989</v>
      </c>
      <c r="G151" s="27">
        <f t="shared" si="41"/>
        <v>-1.3164566537837041E-2</v>
      </c>
      <c r="H151" s="28">
        <f t="shared" si="42"/>
        <v>-5.7254453480059975E-2</v>
      </c>
    </row>
    <row r="152" spans="1:8" ht="18" customHeight="1">
      <c r="A152" s="100" t="s">
        <v>1</v>
      </c>
      <c r="B152" s="101"/>
      <c r="C152" s="16">
        <f>ROUND(C151/C150,2)</f>
        <v>43.97</v>
      </c>
      <c r="D152" s="51">
        <f t="shared" ref="D152:F152" si="43">ROUND(D151/D150,2)</f>
        <v>49.29</v>
      </c>
      <c r="E152" s="16">
        <f t="shared" si="43"/>
        <v>49.26</v>
      </c>
      <c r="F152" s="16">
        <f t="shared" si="43"/>
        <v>48.14</v>
      </c>
      <c r="G152" s="27">
        <f t="shared" si="41"/>
        <v>-6.0864272671945496E-4</v>
      </c>
      <c r="H152" s="28">
        <f t="shared" si="42"/>
        <v>0.12030930179667965</v>
      </c>
    </row>
    <row r="153" spans="1:8" ht="18" customHeight="1">
      <c r="A153" s="106" t="s">
        <v>14</v>
      </c>
      <c r="B153" s="107"/>
      <c r="C153" s="107"/>
      <c r="D153" s="107"/>
      <c r="E153" s="107"/>
      <c r="F153" s="107"/>
      <c r="G153" s="107"/>
      <c r="H153" s="108"/>
    </row>
    <row r="154" spans="1:8" ht="18" customHeight="1">
      <c r="A154" s="100" t="s">
        <v>3</v>
      </c>
      <c r="B154" s="101"/>
      <c r="C154" s="12">
        <v>6</v>
      </c>
      <c r="D154" s="12">
        <v>5</v>
      </c>
      <c r="E154" s="12">
        <v>5</v>
      </c>
      <c r="F154" s="12">
        <v>50</v>
      </c>
      <c r="G154" s="27">
        <f t="shared" ref="G154:G156" si="44">E154/D154-1</f>
        <v>0</v>
      </c>
      <c r="H154" s="28">
        <f t="shared" ref="H154:H156" si="45">E154/C154-1</f>
        <v>-0.16666666666666663</v>
      </c>
    </row>
    <row r="155" spans="1:8" ht="18" customHeight="1">
      <c r="A155" s="100" t="s">
        <v>22</v>
      </c>
      <c r="B155" s="101"/>
      <c r="C155" s="16">
        <v>7414.86</v>
      </c>
      <c r="D155" s="16">
        <v>6927.95</v>
      </c>
      <c r="E155" s="16">
        <v>6927.95</v>
      </c>
      <c r="F155" s="16">
        <v>67781.7</v>
      </c>
      <c r="G155" s="27">
        <f t="shared" si="44"/>
        <v>0</v>
      </c>
      <c r="H155" s="28">
        <f t="shared" si="45"/>
        <v>-6.566678264997583E-2</v>
      </c>
    </row>
    <row r="156" spans="1:8" ht="18" customHeight="1">
      <c r="A156" s="100" t="s">
        <v>1</v>
      </c>
      <c r="B156" s="101"/>
      <c r="C156" s="16">
        <f>ROUND(C155/C154,2)</f>
        <v>1235.81</v>
      </c>
      <c r="D156" s="16">
        <f t="shared" ref="D156:F156" si="46">ROUND(D155/D154,2)</f>
        <v>1385.59</v>
      </c>
      <c r="E156" s="16">
        <f t="shared" si="46"/>
        <v>1385.59</v>
      </c>
      <c r="F156" s="16">
        <f t="shared" si="46"/>
        <v>1355.63</v>
      </c>
      <c r="G156" s="27">
        <f t="shared" si="44"/>
        <v>0</v>
      </c>
      <c r="H156" s="28">
        <f t="shared" si="45"/>
        <v>0.12119986082002887</v>
      </c>
    </row>
    <row r="157" spans="1:8" ht="18.75" customHeight="1">
      <c r="A157" s="106" t="s">
        <v>19</v>
      </c>
      <c r="B157" s="107"/>
      <c r="C157" s="107"/>
      <c r="D157" s="107"/>
      <c r="E157" s="107"/>
      <c r="F157" s="107"/>
      <c r="G157" s="107"/>
      <c r="H157" s="108"/>
    </row>
    <row r="158" spans="1:8" ht="18" customHeight="1">
      <c r="A158" s="100" t="s">
        <v>76</v>
      </c>
      <c r="B158" s="101"/>
      <c r="C158" s="12">
        <v>1390</v>
      </c>
      <c r="D158" s="12">
        <v>1431</v>
      </c>
      <c r="E158" s="12">
        <v>1429</v>
      </c>
      <c r="F158" s="12">
        <v>1421</v>
      </c>
      <c r="G158" s="27">
        <f t="shared" ref="G158:G160" si="47">E158/D158-1</f>
        <v>-1.3976240391334604E-3</v>
      </c>
      <c r="H158" s="28">
        <f t="shared" ref="H158:H168" si="48">E158/C158-1</f>
        <v>2.8057553956834624E-2</v>
      </c>
    </row>
    <row r="159" spans="1:8" ht="18" customHeight="1">
      <c r="A159" s="100" t="s">
        <v>35</v>
      </c>
      <c r="B159" s="101"/>
      <c r="C159" s="16">
        <v>2256332.35</v>
      </c>
      <c r="D159" s="16">
        <v>2583117.2000000002</v>
      </c>
      <c r="E159" s="16">
        <v>2594672.5400000005</v>
      </c>
      <c r="F159" s="16">
        <v>25199380.039999999</v>
      </c>
      <c r="G159" s="27">
        <f t="shared" si="47"/>
        <v>4.4734091043179269E-3</v>
      </c>
      <c r="H159" s="28">
        <f t="shared" si="48"/>
        <v>0.14995139789579337</v>
      </c>
    </row>
    <row r="160" spans="1:8" ht="18" customHeight="1">
      <c r="A160" s="100" t="s">
        <v>36</v>
      </c>
      <c r="B160" s="101"/>
      <c r="C160" s="16">
        <v>1588.44</v>
      </c>
      <c r="D160" s="16">
        <v>1780.96</v>
      </c>
      <c r="E160" s="16">
        <v>1780.96</v>
      </c>
      <c r="F160" s="16">
        <v>1780.96</v>
      </c>
      <c r="G160" s="27">
        <f t="shared" si="47"/>
        <v>0</v>
      </c>
      <c r="H160" s="28">
        <f t="shared" si="48"/>
        <v>0.12120067487597885</v>
      </c>
    </row>
    <row r="161" spans="1:8" ht="32.25" customHeight="1">
      <c r="A161" s="122" t="s">
        <v>37</v>
      </c>
      <c r="B161" s="123"/>
      <c r="C161" s="123"/>
      <c r="D161" s="123"/>
      <c r="E161" s="123"/>
      <c r="F161" s="123"/>
      <c r="G161" s="123"/>
      <c r="H161" s="124"/>
    </row>
    <row r="162" spans="1:8" ht="18" customHeight="1">
      <c r="A162" s="100" t="s">
        <v>3</v>
      </c>
      <c r="B162" s="101"/>
      <c r="C162" s="12">
        <v>315</v>
      </c>
      <c r="D162" s="12">
        <v>325</v>
      </c>
      <c r="E162" s="12">
        <v>323</v>
      </c>
      <c r="F162" s="12">
        <v>3192</v>
      </c>
      <c r="G162" s="27">
        <f t="shared" ref="G162:G164" si="49">E162/D162-1</f>
        <v>-6.1538461538461764E-3</v>
      </c>
      <c r="H162" s="28">
        <f t="shared" si="48"/>
        <v>2.5396825396825307E-2</v>
      </c>
    </row>
    <row r="163" spans="1:8" ht="18" customHeight="1">
      <c r="A163" s="100" t="s">
        <v>24</v>
      </c>
      <c r="B163" s="101"/>
      <c r="C163" s="16">
        <v>395329.22</v>
      </c>
      <c r="D163" s="16">
        <v>461415.04</v>
      </c>
      <c r="E163" s="16">
        <v>452139.93</v>
      </c>
      <c r="F163" s="16">
        <v>4446207</v>
      </c>
      <c r="G163" s="27">
        <f>E163/D163-1</f>
        <v>-2.0101447061630195E-2</v>
      </c>
      <c r="H163" s="28">
        <f t="shared" si="48"/>
        <v>0.14370480886791026</v>
      </c>
    </row>
    <row r="164" spans="1:8" ht="18" customHeight="1">
      <c r="A164" s="100" t="s">
        <v>1</v>
      </c>
      <c r="B164" s="101"/>
      <c r="C164" s="16">
        <f t="shared" ref="C164:F164" si="50">ROUND(C163/C162,2)</f>
        <v>1255.01</v>
      </c>
      <c r="D164" s="16">
        <f t="shared" si="50"/>
        <v>1419.74</v>
      </c>
      <c r="E164" s="16">
        <f t="shared" si="50"/>
        <v>1399.81</v>
      </c>
      <c r="F164" s="16">
        <f t="shared" si="50"/>
        <v>1392.92</v>
      </c>
      <c r="G164" s="27">
        <f t="shared" si="49"/>
        <v>-1.403778156563884E-2</v>
      </c>
      <c r="H164" s="28">
        <f t="shared" si="48"/>
        <v>0.11537756671261579</v>
      </c>
    </row>
    <row r="165" spans="1:8" ht="18.75" customHeight="1">
      <c r="A165" s="122" t="s">
        <v>83</v>
      </c>
      <c r="B165" s="123"/>
      <c r="C165" s="123"/>
      <c r="D165" s="123"/>
      <c r="E165" s="123"/>
      <c r="F165" s="123"/>
      <c r="G165" s="123"/>
      <c r="H165" s="124"/>
    </row>
    <row r="166" spans="1:8" ht="18" customHeight="1">
      <c r="A166" s="100" t="s">
        <v>3</v>
      </c>
      <c r="B166" s="101"/>
      <c r="C166" s="12">
        <v>30065</v>
      </c>
      <c r="D166" s="12">
        <v>32953</v>
      </c>
      <c r="E166" s="12">
        <v>33320</v>
      </c>
      <c r="F166" s="12">
        <v>323214</v>
      </c>
      <c r="G166" s="27">
        <f t="shared" ref="G166:G168" si="51">E166/D166-1</f>
        <v>1.1137074014505588E-2</v>
      </c>
      <c r="H166" s="28">
        <f t="shared" si="48"/>
        <v>0.10826542491268909</v>
      </c>
    </row>
    <row r="167" spans="1:8" ht="18" customHeight="1">
      <c r="A167" s="100" t="s">
        <v>24</v>
      </c>
      <c r="B167" s="101"/>
      <c r="C167" s="16">
        <v>9626400</v>
      </c>
      <c r="D167" s="16">
        <v>11221460.52</v>
      </c>
      <c r="E167" s="16">
        <v>12879260.76</v>
      </c>
      <c r="F167" s="16">
        <v>109220827.08</v>
      </c>
      <c r="G167" s="27">
        <f t="shared" si="51"/>
        <v>0.14773480128057348</v>
      </c>
      <c r="H167" s="28">
        <f t="shared" si="48"/>
        <v>0.33791040887559221</v>
      </c>
    </row>
    <row r="168" spans="1:8" ht="18" customHeight="1">
      <c r="A168" s="100" t="s">
        <v>72</v>
      </c>
      <c r="B168" s="101"/>
      <c r="C168" s="16">
        <v>300</v>
      </c>
      <c r="D168" s="16">
        <v>336.36</v>
      </c>
      <c r="E168" s="16">
        <v>336.36</v>
      </c>
      <c r="F168" s="16">
        <v>336.36</v>
      </c>
      <c r="G168" s="29">
        <f t="shared" si="51"/>
        <v>0</v>
      </c>
      <c r="H168" s="28">
        <f t="shared" si="48"/>
        <v>0.12119999999999997</v>
      </c>
    </row>
    <row r="169" spans="1:8" ht="26.25" customHeight="1">
      <c r="A169" s="120" t="s">
        <v>50</v>
      </c>
      <c r="B169" s="120"/>
      <c r="C169" s="120"/>
      <c r="D169" s="120"/>
      <c r="E169" s="120"/>
      <c r="F169" s="120"/>
      <c r="G169" s="120"/>
      <c r="H169" s="120"/>
    </row>
    <row r="170" spans="1:8" ht="14.25" customHeight="1">
      <c r="A170" s="121" t="s">
        <v>51</v>
      </c>
      <c r="B170" s="121"/>
      <c r="C170" s="121"/>
      <c r="D170" s="121"/>
      <c r="E170" s="121"/>
      <c r="F170" s="121"/>
      <c r="G170" s="121"/>
      <c r="H170" s="121"/>
    </row>
    <row r="171" spans="1:8" ht="14.25" customHeight="1">
      <c r="D171" s="43"/>
      <c r="E171" s="43"/>
      <c r="F171" s="43"/>
      <c r="G171" s="43"/>
      <c r="H171" s="43"/>
    </row>
    <row r="172" spans="1:8">
      <c r="D172" s="38"/>
      <c r="E172" s="38"/>
      <c r="F172" s="38"/>
      <c r="G172" s="53"/>
      <c r="H172" s="43"/>
    </row>
  </sheetData>
  <mergeCells count="158">
    <mergeCell ref="A164:B164"/>
    <mergeCell ref="A169:H169"/>
    <mergeCell ref="A170:H170"/>
    <mergeCell ref="A158:B158"/>
    <mergeCell ref="A159:B159"/>
    <mergeCell ref="A160:B160"/>
    <mergeCell ref="A161:H161"/>
    <mergeCell ref="A162:B162"/>
    <mergeCell ref="A163:B163"/>
    <mergeCell ref="A165:H165"/>
    <mergeCell ref="A166:B166"/>
    <mergeCell ref="A167:B167"/>
    <mergeCell ref="A168:B168"/>
    <mergeCell ref="A152:B152"/>
    <mergeCell ref="A153:H153"/>
    <mergeCell ref="A154:B154"/>
    <mergeCell ref="A155:B155"/>
    <mergeCell ref="A156:B156"/>
    <mergeCell ref="A157:H157"/>
    <mergeCell ref="A146:B146"/>
    <mergeCell ref="A147:B147"/>
    <mergeCell ref="A148:B148"/>
    <mergeCell ref="A149:H149"/>
    <mergeCell ref="A150:B150"/>
    <mergeCell ref="A151:B151"/>
    <mergeCell ref="A140:B140"/>
    <mergeCell ref="A141:H141"/>
    <mergeCell ref="A142:B142"/>
    <mergeCell ref="A143:B143"/>
    <mergeCell ref="A144:B144"/>
    <mergeCell ref="A145:H145"/>
    <mergeCell ref="A134:B134"/>
    <mergeCell ref="A135:B135"/>
    <mergeCell ref="A136:B136"/>
    <mergeCell ref="A137:H137"/>
    <mergeCell ref="A138:B138"/>
    <mergeCell ref="A139:B139"/>
    <mergeCell ref="A128:B128"/>
    <mergeCell ref="A129:H129"/>
    <mergeCell ref="A130:B130"/>
    <mergeCell ref="A131:B131"/>
    <mergeCell ref="A132:B132"/>
    <mergeCell ref="A133:H133"/>
    <mergeCell ref="A122:B122"/>
    <mergeCell ref="A123:B123"/>
    <mergeCell ref="A124:B124"/>
    <mergeCell ref="A125:H125"/>
    <mergeCell ref="A126:B126"/>
    <mergeCell ref="A127:B127"/>
    <mergeCell ref="G115:H115"/>
    <mergeCell ref="A117:H117"/>
    <mergeCell ref="A118:B118"/>
    <mergeCell ref="A119:B119"/>
    <mergeCell ref="A120:B120"/>
    <mergeCell ref="A121:H121"/>
    <mergeCell ref="A111:B111"/>
    <mergeCell ref="A113:H113"/>
    <mergeCell ref="A114:B116"/>
    <mergeCell ref="D114:H114"/>
    <mergeCell ref="C115:C116"/>
    <mergeCell ref="D115:D116"/>
    <mergeCell ref="E115:E116"/>
    <mergeCell ref="F115:F116"/>
    <mergeCell ref="G105:H105"/>
    <mergeCell ref="A107:B107"/>
    <mergeCell ref="A108:B108"/>
    <mergeCell ref="A109:B109"/>
    <mergeCell ref="A110:B110"/>
    <mergeCell ref="A99:B99"/>
    <mergeCell ref="A100:B100"/>
    <mergeCell ref="A101:B101"/>
    <mergeCell ref="A103:H103"/>
    <mergeCell ref="A104:B106"/>
    <mergeCell ref="D104:H104"/>
    <mergeCell ref="C105:C106"/>
    <mergeCell ref="D105:D106"/>
    <mergeCell ref="E105:E106"/>
    <mergeCell ref="F105:F106"/>
    <mergeCell ref="G92:H92"/>
    <mergeCell ref="A94:H94"/>
    <mergeCell ref="A95:B95"/>
    <mergeCell ref="A96:B96"/>
    <mergeCell ref="A97:B97"/>
    <mergeCell ref="A98:H98"/>
    <mergeCell ref="A86:B86"/>
    <mergeCell ref="A87:B87"/>
    <mergeCell ref="A88:B88"/>
    <mergeCell ref="A90:H90"/>
    <mergeCell ref="A91:B93"/>
    <mergeCell ref="D91:H91"/>
    <mergeCell ref="C92:C93"/>
    <mergeCell ref="D92:D93"/>
    <mergeCell ref="E92:E93"/>
    <mergeCell ref="F92:F93"/>
    <mergeCell ref="A83:B85"/>
    <mergeCell ref="D83:H83"/>
    <mergeCell ref="C84:C85"/>
    <mergeCell ref="D84:D85"/>
    <mergeCell ref="E84:E85"/>
    <mergeCell ref="F84:F85"/>
    <mergeCell ref="G84:H84"/>
    <mergeCell ref="F76:F77"/>
    <mergeCell ref="G76:H76"/>
    <mergeCell ref="A78:B78"/>
    <mergeCell ref="A79:B79"/>
    <mergeCell ref="A80:B80"/>
    <mergeCell ref="A82:H82"/>
    <mergeCell ref="A69:B69"/>
    <mergeCell ref="A70:B70"/>
    <mergeCell ref="A71:B71"/>
    <mergeCell ref="A72:H72"/>
    <mergeCell ref="A74:H74"/>
    <mergeCell ref="A75:B77"/>
    <mergeCell ref="D75:H75"/>
    <mergeCell ref="C76:C77"/>
    <mergeCell ref="D76:D77"/>
    <mergeCell ref="E76:E77"/>
    <mergeCell ref="A66:B68"/>
    <mergeCell ref="D66:H66"/>
    <mergeCell ref="C67:C68"/>
    <mergeCell ref="D67:D68"/>
    <mergeCell ref="E67:E68"/>
    <mergeCell ref="F67:F68"/>
    <mergeCell ref="G67:H67"/>
    <mergeCell ref="F59:F60"/>
    <mergeCell ref="G59:H59"/>
    <mergeCell ref="A61:B61"/>
    <mergeCell ref="A62:B62"/>
    <mergeCell ref="A63:H63"/>
    <mergeCell ref="A65:H65"/>
    <mergeCell ref="B49:G49"/>
    <mergeCell ref="B50:G50"/>
    <mergeCell ref="B51:G51"/>
    <mergeCell ref="B52:G52"/>
    <mergeCell ref="A57:H57"/>
    <mergeCell ref="A58:B60"/>
    <mergeCell ref="D58:H58"/>
    <mergeCell ref="C59:C60"/>
    <mergeCell ref="D59:D60"/>
    <mergeCell ref="E59:E60"/>
    <mergeCell ref="B46:G46"/>
    <mergeCell ref="B47:G47"/>
    <mergeCell ref="B48:G48"/>
    <mergeCell ref="B37:H37"/>
    <mergeCell ref="B38:H38"/>
    <mergeCell ref="B39:H39"/>
    <mergeCell ref="B40:H40"/>
    <mergeCell ref="B41:H41"/>
    <mergeCell ref="B42:H42"/>
    <mergeCell ref="B8:H8"/>
    <mergeCell ref="B15:H15"/>
    <mergeCell ref="B18:H18"/>
    <mergeCell ref="B19:H19"/>
    <mergeCell ref="B35:H35"/>
    <mergeCell ref="A36:H36"/>
    <mergeCell ref="B43:H43"/>
    <mergeCell ref="B44:H44"/>
    <mergeCell ref="B45:H45"/>
  </mergeCells>
  <printOptions horizontalCentered="1"/>
  <pageMargins left="0.51181102362204722" right="0.43307086614173229" top="0.70866141732283472" bottom="0.59055118110236227" header="0.51181102362204722" footer="0.35433070866141736"/>
  <pageSetup paperSize="9" scale="64" fitToWidth="2" orientation="portrait" r:id="rId1"/>
  <headerFooter differentFirst="1" alignWithMargins="0">
    <oddFooter>&amp;R&amp;P z &amp;N</oddFooter>
  </headerFooter>
  <rowBreaks count="4" manualBreakCount="4">
    <brk id="35" max="16383" man="1"/>
    <brk id="56" max="6" man="1"/>
    <brk id="81" max="6" man="1"/>
    <brk id="112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Październik</vt:lpstr>
      <vt:lpstr>Październik!Obszar_wydruku</vt:lpstr>
    </vt:vector>
  </TitlesOfParts>
  <Company>KRUS Centrala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monika.skarzynska</dc:creator>
  <cp:lastModifiedBy>Biuro Statystyki</cp:lastModifiedBy>
  <cp:lastPrinted>2025-02-19T13:38:38Z</cp:lastPrinted>
  <dcterms:created xsi:type="dcterms:W3CDTF">2008-02-15T13:23:15Z</dcterms:created>
  <dcterms:modified xsi:type="dcterms:W3CDTF">2025-02-27T16:56:44Z</dcterms:modified>
</cp:coreProperties>
</file>