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HGR\Desktop\OBLIGACJE\"/>
    </mc:Choice>
  </mc:AlternateContent>
  <xr:revisionPtr revIDLastSave="0" documentId="13_ncr:1_{E7AFCBD2-4000-4FF8-A79A-FF21614161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<sst xmlns="http://schemas.openxmlformats.org/spreadsheetml/2006/main" count="85" uniqueCount="49">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</sst>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171" sqref="B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>
        <v>5398.4647999999997</v>
      </c>
      <c r="C163" s="80">
        <v>847.01369999999997</v>
      </c>
      <c r="D163" s="32">
        <v>0.15689899469197244</v>
      </c>
      <c r="E163" s="81">
        <v>116.76240000000001</v>
      </c>
      <c r="F163" s="38">
        <v>2.1628815658851757E-2</v>
      </c>
      <c r="G163" s="186">
        <v>31.243099999999998</v>
      </c>
      <c r="H163" s="163">
        <v>5.7874045969513403E-3</v>
      </c>
      <c r="I163" s="35"/>
      <c r="J163" s="38">
        <v>3.332091745786691E-2</v>
      </c>
      <c r="K163" s="38">
        <v>0.41545974329590885</v>
      </c>
      <c r="L163" s="38">
        <v>6.1192007772283709E-2</v>
      </c>
      <c r="M163" s="38">
        <v>0.16052080213619252</v>
      </c>
      <c r="N163" s="38">
        <v>0.179069112389137</v>
      </c>
      <c r="O163" s="38">
        <v>0.12759892404966686</v>
      </c>
      <c r="P163" s="108">
        <v>6.0684104117896638E-3</v>
      </c>
      <c r="Q163" s="39">
        <v>1.6770082487154499E-2</v>
      </c>
      <c r="R163" s="36">
        <v>0.3311931755116751</v>
      </c>
      <c r="S163" s="36">
        <v>0.66859239315592089</v>
      </c>
      <c r="T163" s="39">
        <v>2.1443133240398271E-4</v>
      </c>
      <c r="U163" s="36">
        <v>1.3953482365556732E-2</v>
      </c>
      <c r="V163" s="36">
        <v>6.7847187098952183E-2</v>
      </c>
      <c r="W163" s="36">
        <v>0.2670902108895245</v>
      </c>
      <c r="X163" s="39">
        <v>0.65110911964596652</v>
      </c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149">
        <f>SUM(B159:B170)</f>
        <v>30167.863599999997</v>
      </c>
      <c r="C171" s="95">
        <f>SUM(C159:C170)</f>
        <v>5033.6674000000003</v>
      </c>
      <c r="D171" s="96">
        <f>C171/B171</f>
        <v>0.16685528238731498</v>
      </c>
      <c r="E171" s="97">
        <f>SUM(E159:E170)</f>
        <v>1227.5179000000001</v>
      </c>
      <c r="F171" s="160">
        <f>E171/B171</f>
        <v>4.0689586650080191E-2</v>
      </c>
      <c r="G171" s="182">
        <f>SUM(G159:G170)</f>
        <v>275.24939999999998</v>
      </c>
      <c r="H171" s="161">
        <f>G171/B171</f>
        <v>9.1239274895156975E-3</v>
      </c>
      <c r="I171" s="98"/>
      <c r="J171" s="61">
        <v>3.572981498589714E-2</v>
      </c>
      <c r="K171" s="59">
        <v>0.36071014080668612</v>
      </c>
      <c r="L171" s="59">
        <v>5.6571830842057316E-2</v>
      </c>
      <c r="M171" s="59">
        <v>0.25187253865176501</v>
      </c>
      <c r="N171" s="59">
        <v>0.14670131774647077</v>
      </c>
      <c r="O171" s="59">
        <v>0.12726849210508187</v>
      </c>
      <c r="P171" s="61">
        <v>5.5645135625422022E-3</v>
      </c>
      <c r="Q171" s="61">
        <v>1.5581351299499521E-2</v>
      </c>
      <c r="R171" s="57">
        <v>0.3600950278012377</v>
      </c>
      <c r="S171" s="59">
        <v>0.63977309337052524</v>
      </c>
      <c r="T171" s="62">
        <v>1.3187882823702122E-4</v>
      </c>
      <c r="U171" s="57">
        <v>1.1815510303803706E-2</v>
      </c>
      <c r="V171" s="59">
        <v>6.5488829419414377E-2</v>
      </c>
      <c r="W171" s="59">
        <v>0.25949020643110515</v>
      </c>
      <c r="X171" s="62">
        <v>0.66320545384567675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30167.863599999997</v>
      </c>
      <c r="C195" s="137">
        <f t="shared" ref="C195:X195" si="10">C171</f>
        <v>5033.6674000000003</v>
      </c>
      <c r="D195" s="138">
        <f t="shared" si="10"/>
        <v>0.16685528238731498</v>
      </c>
      <c r="E195" s="139">
        <f t="shared" si="10"/>
        <v>1227.5179000000001</v>
      </c>
      <c r="F195" s="141">
        <f t="shared" si="10"/>
        <v>4.0689586650080191E-2</v>
      </c>
      <c r="G195" s="189">
        <f t="shared" si="10"/>
        <v>275.24939999999998</v>
      </c>
      <c r="H195" s="140">
        <f t="shared" si="10"/>
        <v>9.1239274895156975E-3</v>
      </c>
      <c r="I195" s="181"/>
      <c r="J195" s="141">
        <f t="shared" si="10"/>
        <v>3.572981498589714E-2</v>
      </c>
      <c r="K195" s="141">
        <f t="shared" si="10"/>
        <v>0.36071014080668612</v>
      </c>
      <c r="L195" s="141">
        <f t="shared" si="10"/>
        <v>5.6571830842057316E-2</v>
      </c>
      <c r="M195" s="141">
        <f t="shared" si="10"/>
        <v>0.25187253865176501</v>
      </c>
      <c r="N195" s="141">
        <f t="shared" si="10"/>
        <v>0.14670131774647077</v>
      </c>
      <c r="O195" s="141">
        <f t="shared" si="10"/>
        <v>0.12726849210508187</v>
      </c>
      <c r="P195" s="142">
        <f t="shared" si="10"/>
        <v>5.5645135625422022E-3</v>
      </c>
      <c r="Q195" s="143">
        <f t="shared" si="10"/>
        <v>1.5581351299499521E-2</v>
      </c>
      <c r="R195" s="144">
        <f t="shared" si="10"/>
        <v>0.3600950278012377</v>
      </c>
      <c r="S195" s="141">
        <f t="shared" si="10"/>
        <v>0.63977309337052524</v>
      </c>
      <c r="T195" s="145">
        <f t="shared" si="10"/>
        <v>1.3187882823702122E-4</v>
      </c>
      <c r="U195" s="144">
        <f t="shared" si="10"/>
        <v>1.1815510303803706E-2</v>
      </c>
      <c r="V195" s="141">
        <f t="shared" si="10"/>
        <v>6.5488829419414377E-2</v>
      </c>
      <c r="W195" s="141">
        <f t="shared" si="10"/>
        <v>0.25949020643110515</v>
      </c>
      <c r="X195" s="145">
        <f t="shared" si="10"/>
        <v>0.66320545384567675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- 052026</dc:title>
  <cp:keywords>Obligacje; Ministerstwo Finansów</cp:keywords>
  <dcterms:created xsi:type="dcterms:W3CDTF">2022-07-11T10:00:13Z</dcterms:created>
  <dcterms:modified xsi:type="dcterms:W3CDTF">2026-06-08T07:42:32Z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