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X_2020" sheetId="60" r:id="rId11"/>
    <sheet name="Eksport I-IX_2020" sheetId="61" r:id="rId12"/>
    <sheet name="Import_I-IX_2020" sheetId="62" r:id="rId13"/>
    <sheet name="Handel-zagr. 2019ost." sheetId="46" r:id="rId14"/>
    <sheet name="Eksport 2019ost." sheetId="47" r:id="rId15"/>
    <sheet name="Import 2019o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2019ost.'!#REF!</definedName>
    <definedName name="_xlnm._FilterDatabase" localSheetId="11" hidden="1">'Eksport I-IX_2020'!$K$6:$N$42</definedName>
    <definedName name="_xlnm._FilterDatabase" localSheetId="12" hidden="1">'Import_I-IX_2020'!$K$7:$N$33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G6" i="23" l="1"/>
  <c r="F6" i="23"/>
  <c r="G5" i="23"/>
  <c r="F5" i="23"/>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P508" i="36"/>
  <c r="M508" i="36"/>
  <c r="L508" i="36"/>
  <c r="D508" i="36"/>
  <c r="C508" i="36"/>
  <c r="B508" i="36"/>
  <c r="Z507" i="36"/>
  <c r="W507" i="36"/>
  <c r="V507" i="36"/>
  <c r="S507" i="36"/>
  <c r="P507" i="36"/>
  <c r="M507" i="36"/>
  <c r="D507" i="36"/>
  <c r="C507" i="36"/>
  <c r="B507" i="36"/>
  <c r="Z506" i="36"/>
  <c r="W506" i="36"/>
  <c r="S506" i="36"/>
  <c r="P506" i="36"/>
  <c r="M506" i="36"/>
  <c r="J506" i="36"/>
  <c r="F506" i="36"/>
  <c r="D506" i="36"/>
  <c r="C506" i="36"/>
  <c r="B506" i="36"/>
  <c r="Z505" i="36"/>
  <c r="W505" i="36"/>
  <c r="S505" i="36"/>
  <c r="P505" i="36"/>
  <c r="M505" i="36"/>
  <c r="D505" i="36"/>
  <c r="C505" i="36"/>
  <c r="B505" i="36"/>
  <c r="Z504" i="36"/>
  <c r="W504" i="36"/>
  <c r="S504" i="36"/>
  <c r="Q504" i="36"/>
  <c r="P504" i="36"/>
  <c r="M504" i="36"/>
  <c r="D504" i="36"/>
  <c r="C504" i="36"/>
  <c r="B504" i="36"/>
  <c r="Z503" i="36"/>
  <c r="W503" i="36"/>
  <c r="S503" i="36"/>
  <c r="R503" i="36"/>
  <c r="Q503" i="36"/>
  <c r="P503" i="36"/>
  <c r="M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R508" i="36" s="1"/>
  <c r="Q344" i="36"/>
  <c r="Q508" i="36" s="1"/>
  <c r="P344" i="36"/>
  <c r="M344" i="36"/>
  <c r="L344" i="36"/>
  <c r="K344" i="36"/>
  <c r="K508" i="36" s="1"/>
  <c r="J508" i="36"/>
  <c r="I508" i="36"/>
  <c r="H344" i="36"/>
  <c r="H508" i="36" s="1"/>
  <c r="G344" i="36"/>
  <c r="G508" i="36" s="1"/>
  <c r="F344" i="36"/>
  <c r="F508" i="36" s="1"/>
  <c r="E344" i="36"/>
  <c r="E508" i="36" s="1"/>
  <c r="D344" i="36"/>
  <c r="C344" i="36"/>
  <c r="B344" i="36"/>
  <c r="Z343" i="36"/>
  <c r="W343" i="36"/>
  <c r="V343" i="36"/>
  <c r="S343" i="36"/>
  <c r="R343" i="36"/>
  <c r="R507" i="36" s="1"/>
  <c r="Q343" i="36"/>
  <c r="Q507" i="36" s="1"/>
  <c r="P343" i="36"/>
  <c r="M343" i="36"/>
  <c r="L343" i="36"/>
  <c r="L507" i="36" s="1"/>
  <c r="K343" i="36"/>
  <c r="K507" i="36" s="1"/>
  <c r="J507" i="36"/>
  <c r="I507" i="36"/>
  <c r="H343" i="36"/>
  <c r="H507" i="36" s="1"/>
  <c r="G343" i="36"/>
  <c r="G507" i="36" s="1"/>
  <c r="F343" i="36"/>
  <c r="F507" i="36" s="1"/>
  <c r="E343" i="36"/>
  <c r="E507" i="36" s="1"/>
  <c r="D343" i="36"/>
  <c r="C343" i="36"/>
  <c r="B343" i="36"/>
  <c r="Z342" i="36"/>
  <c r="W342" i="36"/>
  <c r="V342" i="36"/>
  <c r="V506" i="36" s="1"/>
  <c r="S342" i="36"/>
  <c r="R342" i="36"/>
  <c r="R506" i="36" s="1"/>
  <c r="Q342" i="36"/>
  <c r="Q506" i="36" s="1"/>
  <c r="P342" i="36"/>
  <c r="M342" i="36"/>
  <c r="L342" i="36"/>
  <c r="L506" i="36" s="1"/>
  <c r="K342" i="36"/>
  <c r="K506" i="36" s="1"/>
  <c r="I506" i="36"/>
  <c r="H342" i="36"/>
  <c r="H506" i="36" s="1"/>
  <c r="G342" i="36"/>
  <c r="G506" i="36" s="1"/>
  <c r="F342" i="36"/>
  <c r="E342" i="36"/>
  <c r="E506" i="36" s="1"/>
  <c r="D342" i="36"/>
  <c r="C342" i="36"/>
  <c r="B342" i="36"/>
  <c r="Z341" i="36"/>
  <c r="W341" i="36"/>
  <c r="V341" i="36"/>
  <c r="V505" i="36" s="1"/>
  <c r="S341" i="36"/>
  <c r="R341" i="36"/>
  <c r="R505" i="36" s="1"/>
  <c r="Q341" i="36"/>
  <c r="Q505" i="36" s="1"/>
  <c r="P341" i="36"/>
  <c r="M341" i="36"/>
  <c r="L341" i="36"/>
  <c r="L505" i="36" s="1"/>
  <c r="K341" i="36"/>
  <c r="K505" i="36" s="1"/>
  <c r="J341" i="36"/>
  <c r="J505" i="36" s="1"/>
  <c r="I341" i="36"/>
  <c r="I505" i="36" s="1"/>
  <c r="H341" i="36"/>
  <c r="H505" i="36" s="1"/>
  <c r="G341" i="36"/>
  <c r="G505" i="36" s="1"/>
  <c r="F341" i="36"/>
  <c r="F505" i="36" s="1"/>
  <c r="E341" i="36"/>
  <c r="E505" i="36" s="1"/>
  <c r="D341" i="36"/>
  <c r="C341" i="36"/>
  <c r="B341" i="36"/>
  <c r="Z340" i="36"/>
  <c r="W340" i="36"/>
  <c r="V340" i="36"/>
  <c r="V504" i="36" s="1"/>
  <c r="S340" i="36"/>
  <c r="R340" i="36"/>
  <c r="R504" i="36" s="1"/>
  <c r="Q340" i="36"/>
  <c r="P340" i="36"/>
  <c r="M340" i="36"/>
  <c r="L340" i="36"/>
  <c r="L504" i="36" s="1"/>
  <c r="K340" i="36"/>
  <c r="K504" i="36" s="1"/>
  <c r="J340" i="36"/>
  <c r="J504" i="36" s="1"/>
  <c r="I340" i="36"/>
  <c r="I504" i="36" s="1"/>
  <c r="H340" i="36"/>
  <c r="H504" i="36" s="1"/>
  <c r="G340" i="36"/>
  <c r="G504" i="36" s="1"/>
  <c r="F340" i="36"/>
  <c r="F504" i="36" s="1"/>
  <c r="E340" i="36"/>
  <c r="E504" i="36" s="1"/>
  <c r="D340" i="36"/>
  <c r="C340" i="36"/>
  <c r="B340" i="36"/>
  <c r="Z339" i="36"/>
  <c r="W339" i="36"/>
  <c r="V339" i="36"/>
  <c r="V503" i="36" s="1"/>
  <c r="S339" i="36"/>
  <c r="R339" i="36"/>
  <c r="Q339" i="36"/>
  <c r="P339" i="36"/>
  <c r="M339" i="36"/>
  <c r="L339" i="36"/>
  <c r="L503" i="36" s="1"/>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<sst xmlns="http://schemas.openxmlformats.org/spreadsheetml/2006/main" count="6058" uniqueCount="492">
  <si>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</si>
  <si>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</si>
  <si>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</si>
  <si>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</si>
  <si>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</si>
  <si>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</si>
  <si>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</si>
  <si>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</si>
  <si>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</si>
  <si>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</si>
  <si>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</si>
  <si>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</si>
  <si>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</si>
  <si>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</si>
  <si>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</si>
  <si>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</si>
  <si>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</si>
  <si>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</si>
  <si>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</si>
  <si>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</si>
  <si>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</si>
  <si>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</si>
  <si>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</si>
  <si>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</si>
  <si>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</si>
  <si>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</si>
  <si>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</si>
  <si>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</si>
  <si>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</si>
  <si>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</si>
  <si>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</si>
  <si>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</si>
  <si>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</si>
  <si>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</si>
  <si>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</si>
  <si>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</si>
  <si>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</si>
  <si>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</si>
  <si>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</si>
  <si>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</si>
  <si>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</si>
  <si>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</si>
  <si>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</si>
  <si>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</si>
  <si>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</si>
  <si>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</si>
  <si>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</si>
  <si>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</si>
  <si>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</si>
  <si>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</si>
  <si>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</si>
  <si>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</si>
  <si>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</si>
  <si>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</si>
  <si>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</si>
  <si>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</si>
  <si>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</si>
  <si>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</si>
  <si>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</si>
  <si>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</si>
  <si>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</si>
  <si>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</si>
  <si>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</si>
  <si>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</si>
  <si>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</si>
  <si>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</si>
  <si>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</si>
  <si>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</si>
  <si>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</si>
  <si>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</si>
  <si>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</si>
  <si>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</si>
  <si>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</si>
  <si>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</si>
  <si>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</si>
  <si>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</si>
  <si>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</si>
  <si>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</si>
  <si>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</si>
  <si>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</si>
  <si>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</si>
  <si>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</si>
  <si>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</si>
  <si>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</si>
  <si>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</si>
  <si>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</si>
  <si>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</si>
  <si>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</si>
  <si>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</si>
  <si>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</si>
  <si>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</si>
  <si>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</si>
  <si>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</si>
  <si>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</si>
  <si>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</si>
  <si>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</si>
  <si>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</si>
  <si>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</si>
  <si>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</si>
  <si>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</si>
  <si>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</si>
  <si>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</si>
  <si>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</si>
  <si>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</si>
  <si>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</si>
  <si>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</si>
  <si>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</si>
  <si>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</si>
  <si>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</si>
  <si>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</si>
  <si>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</si>
  <si>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</si>
  <si>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</si>
  <si>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</si>
  <si>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</si>
  <si>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</si>
  <si>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</si>
  <si>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</si>
  <si>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</si>
  <si>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</si>
  <si>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</si>
  <si>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</si>
  <si>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</si>
  <si>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</si>
  <si>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</si>
  <si>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</si>
  <si>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</si>
  <si>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</si>
  <si>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</si>
  <si>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</si>
  <si>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</si>
  <si>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</si>
  <si>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</si>
  <si>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</si>
  <si>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</si>
  <si>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</si>
  <si>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</si>
  <si>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</si>
  <si>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</si>
  <si>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</si>
  <si>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</si>
  <si>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</si>
  <si>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</si>
  <si>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</si>
  <si>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</si>
  <si>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</si>
  <si>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</si>
  <si>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</si>
  <si>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</si>
  <si>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</si>
  <si>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</si>
  <si>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</si>
  <si>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</si>
  <si>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</si>
  <si>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</si>
  <si>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</si>
  <si>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</si>
  <si>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</si>
  <si>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</si>
  <si>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</si>
  <si>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</si>
  <si>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</si>
  <si>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</si>
  <si>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</si>
  <si>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</si>
  <si>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</si>
  <si>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</si>
  <si>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</si>
  <si>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</si>
  <si>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</si>
  <si>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</si>
  <si>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</si>
  <si>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</si>
  <si>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</si>
  <si>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</si>
  <si>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</si>
  <si>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</si>
  <si>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</si>
  <si>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</si>
  <si>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</si>
  <si>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</si>
  <si>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</si>
  <si>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</si>
  <si>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</si>
  <si>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</si>
  <si>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</si>
  <si>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</si>
  <si>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</si>
  <si>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</si>
  <si>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</si>
  <si>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</si>
  <si>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</si>
  <si>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</si>
  <si>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</si>
  <si>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</si>
  <si>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</si>
  <si>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</si>
  <si>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</si>
  <si>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</si>
  <si>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</si>
  <si>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</si>
  <si>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</si>
  <si>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</si>
  <si>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</si>
  <si>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</si>
  <si>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</si>
  <si>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</si>
  <si>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</si>
  <si>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</si>
  <si>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</si>
  <si>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</si>
  <si>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</si>
  <si>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</si>
  <si>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</si>
  <si>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</si>
  <si>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</si>
  <si>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</si>
  <si>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</si>
  <si>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</si>
  <si>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</si>
  <si>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</si>
  <si>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</si>
  <si>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</si>
  <si>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</si>
  <si>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</si>
  <si>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</si>
  <si>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</si>
  <si>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</si>
  <si>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</si>
  <si>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</si>
  <si>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</si>
  <si>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</si>
  <si>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</si>
  <si>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</si>
  <si>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</si>
  <si>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</si>
  <si>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</si>
  <si>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</si>
  <si>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</si>
  <si>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</si>
  <si>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</si>
  <si>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</si>
  <si>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</si>
  <si>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</si>
  <si>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</si>
  <si>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</si>
  <si>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</si>
  <si>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</si>
  <si>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</si>
  <si>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</si>
  <si>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</si>
  <si>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</si>
  <si>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</si>
  <si>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</si>
  <si>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</si>
  <si>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</si>
  <si>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</si>
  <si>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</si>
  <si>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</si>
  <si>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</si>
  <si>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</si>
  <si>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</si>
  <si>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</si>
  <si>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</si>
  <si>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</si>
  <si>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</si>
  <si>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</si>
  <si>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</si>
  <si>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</si>
  <si>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</si>
  <si>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</si>
  <si>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</si>
  <si>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</si>
  <si>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</si>
  <si>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</si>
  <si>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</si>
  <si>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</si>
  <si>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</si>
  <si>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</si>
  <si>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</si>
  <si>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</si>
  <si>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</si>
  <si>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</si>
  <si>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</si>
  <si>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</si>
  <si>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</si>
  <si>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</si>
  <si>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</si>
  <si>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</si>
  <si>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</si>
  <si>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</si>
  <si>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</si>
  <si>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</si>
  <si>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</si>
  <si>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</si>
  <si>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</si>
  <si>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</si>
  <si>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</si>
  <si>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</si>
  <si>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</si>
  <si>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</si>
  <si>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</si>
  <si>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</si>
  <si>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</si>
  <si>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</si>
  <si>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</si>
  <si>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</si>
  <si>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</si>
  <si>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</si>
  <si>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</si>
  <si>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</si>
  <si>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</si>
  <si>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</si>
  <si>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</si>
  <si>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</si>
  <si>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</si>
  <si>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</si>
  <si>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</si>
  <si>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</si>
  <si>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</si>
  <si>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</si>
  <si>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</si>
  <si>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</si>
  <si>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</si>
  <si>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</si>
  <si>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</si>
  <si>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</si>
  <si>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</si>
  <si>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</si>
  <si>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</si>
  <si>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</si>
  <si>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</si>
  <si>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</si>
  <si>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</si>
  <si>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</si>
  <si>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</si>
  <si>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</si>
  <si>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</si>
  <si>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</si>
  <si>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</si>
  <si>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</si>
  <si>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</si>
  <si>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</si>
  <si>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</si>
  <si>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</si>
  <si>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</si>
  <si>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</si>
  <si>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</si>
  <si>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</si>
  <si>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</si>
  <si>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</si>
  <si>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</si>
  <si>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</si>
  <si>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</si>
  <si>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</si>
  <si>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</si>
  <si>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</si>
  <si>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</si>
  <si>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</si>
  <si>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</si>
  <si>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</si>
  <si>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</si>
  <si>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</si>
  <si>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</si>
  <si>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</si>
  <si>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</si>
  <si>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</si>
  <si>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</si>
  <si>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</si>
  <si>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</si>
  <si>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</si>
  <si>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</si>
  <si>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</si>
  <si>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</si>
  <si>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</si>
  <si>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</si>
  <si>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</si>
  <si>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</si>
  <si>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</si>
  <si>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</si>
  <si>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</si>
  <si>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</si>
  <si>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</si>
  <si>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</si>
  <si>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</si>
  <si>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</si>
  <si>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</si>
  <si>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</si>
  <si>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</si>
  <si>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</si>
  <si>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</si>
  <si>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</si>
  <si>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</si>
  <si>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</si>
  <si>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</si>
  <si>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</si>
  <si>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</si>
  <si>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</si>
  <si>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</si>
  <si>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</si>
  <si>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</si>
  <si>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</si>
  <si>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</si>
  <si>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</si>
  <si>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</si>
  <si>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</si>
  <si>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</si>
  <si>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</si>
  <si>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</si>
  <si>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</si>
  <si>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</si>
  <si>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</si>
  <si>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</si>
  <si>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</si>
  <si>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</si>
  <si>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</si>
  <si>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</si>
  <si>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</si>
  <si>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</si>
  <si>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</si>
  <si>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</si>
  <si>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</si>
  <si>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</si>
  <si>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</si>
  <si>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</si>
  <si>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</si>
  <si>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</si>
  <si>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</si>
  <si>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</si>
  <si>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</si>
  <si>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</si>
  <si>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</si>
  <si>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</si>
  <si>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</si>
  <si>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</si>
  <si>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</si>
  <si>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</si>
  <si>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</si>
  <si>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</si>
  <si>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</si>
  <si>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</si>
  <si>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</si>
  <si>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</si>
  <si>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</si>
  <si>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</si>
  <si>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</si>
  <si>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</si>
  <si>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</si>
  <si>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</si>
  <si>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</si>
  <si>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</si>
  <si>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</si>
  <si>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</si>
  <si>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</si>
  <si>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</si>
  <si>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</si>
  <si>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</si>
  <si>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</si>
  <si>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</si>
  <si>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</si>
  <si>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</si>
  <si>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</si>
  <si>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</si>
  <si>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</si>
  <si>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</si>
  <si>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</si>
  <si>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</si>
  <si>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</si>
  <si>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</si>
  <si>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</si>
  <si>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</si>
  <si>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I-IX 2020 r. (dane wstępne) </t>
    </r>
    <r>
      <rPr>
        <b/>
        <sz val="11"/>
        <rFont val="Times New Roman"/>
        <family val="1"/>
        <charset val="238"/>
      </rPr>
      <t xml:space="preserve">w porównaniu do I-IX 2019 r. </t>
    </r>
    <r>
      <rPr>
        <i/>
        <sz val="11"/>
        <rFont val="Times New Roman"/>
        <family val="1"/>
        <charset val="238"/>
      </rPr>
      <t>(wg wstępnych danych Min. Finansów).</t>
    </r>
  </si>
  <si>
    <t>I-IX 2020 r. (wstępne)</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</si>
  <si>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I-IX 2020 r.</t>
    </r>
    <r>
      <rPr>
        <b/>
        <sz val="14"/>
        <color indexed="8"/>
        <rFont val="Arial"/>
        <family val="2"/>
        <charset val="238"/>
      </rPr>
      <t xml:space="preserve"> (dane wstępne)</t>
    </r>
  </si>
  <si>
    <t>OKRES: I-IX - 2020 r. (wstępne) - ważniejsze państwa</t>
  </si>
  <si>
    <t>I-IX 2019 r.</t>
  </si>
  <si>
    <t>zmiana w stos. do I-IX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</si>
  <si>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I-IX 2020 r. (dane wstępne)  </t>
    </r>
    <r>
      <rPr>
        <b/>
        <sz val="11"/>
        <rFont val="Times New Roman"/>
        <family val="1"/>
        <charset val="238"/>
      </rPr>
      <t>w porównaniu do I-IX 2019 r.  (</t>
    </r>
    <r>
      <rPr>
        <i/>
        <sz val="11"/>
        <rFont val="Times New Roman"/>
        <family val="1"/>
        <charset val="238"/>
      </rPr>
      <t>wg wstępnych danych Min. Finansów</t>
    </r>
    <r>
      <rPr>
        <b/>
        <sz val="11"/>
        <rFont val="Times New Roman"/>
        <family val="1"/>
        <charset val="238"/>
      </rPr>
      <t>).</t>
    </r>
  </si>
  <si>
    <t>Cypr</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</si>
  <si>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I-IX 2020 r.</t>
    </r>
    <r>
      <rPr>
        <b/>
        <sz val="14"/>
        <color indexed="8"/>
        <rFont val="Arial"/>
        <family val="2"/>
        <charset val="238"/>
      </rPr>
      <t xml:space="preserve"> (dane wstępne)</t>
    </r>
  </si>
  <si>
    <t>OKRES: I-IX 2020 r. (wstępne) - ważniejsze państwa</t>
  </si>
  <si>
    <t>26.11.2020 r.</t>
  </si>
  <si>
    <t>22.11.2020</t>
  </si>
  <si>
    <t>2020-11-29</t>
  </si>
  <si>
    <t>NR 48/2020</t>
  </si>
  <si>
    <t>Notowania z okresu: 23.11 - 29.11.2020r.</t>
  </si>
  <si>
    <t>2020-11-23 - 2020-11-29</t>
  </si>
  <si>
    <t>Dane nie zostały przesłane - niektóre ceny takie same jak tydzień wcześniej: EL, MT</t>
  </si>
  <si>
    <t>Tydzień 48</t>
  </si>
  <si>
    <t>23.11 -29.11.2020r.</t>
  </si>
  <si>
    <r>
      <t xml:space="preserve">Tablica 5. Średnie ceny sprzedaży netto (bez VAT) elementów mięsa wołowego wg makroregionów </t>
    </r>
    <r>
      <rPr>
        <b/>
        <sz val="14"/>
        <color rgb="FF0000FF"/>
        <rFont val="Times New Roman CE"/>
        <family val="1"/>
        <charset val="238"/>
      </rPr>
      <t>w okresie: 23.11 - 29.11.2020</t>
    </r>
  </si>
  <si>
    <t>29.11.2020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</si>
</sst>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1">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s>
  <cellStyleXfs count="22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576">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24" fillId="0" borderId="0" xfId="0" applyFont="1" applyAlignment="1">
      <alignment horizontal="left" vertical="center"/>
    </xf>
    <xf numFmtId="0" fontId="26" fillId="0" borderId="0" xfId="0" applyFont="1" applyBorder="1" applyAlignment="1">
      <alignment horizontal="center"/>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0" fontId="0" fillId="0" borderId="11" xfId="0" applyBorder="1"/>
    <xf numFmtId="0" fontId="0" fillId="0" borderId="0" xfId="0" applyBorder="1"/>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169" fontId="4" fillId="0" borderId="0" xfId="188" applyNumberFormat="1"/>
    <xf numFmtId="2" fontId="4" fillId="0" borderId="0" xfId="188" applyNumberFormat="1"/>
    <xf numFmtId="165" fontId="171" fillId="4" borderId="29" xfId="0" quotePrefix="1" applyNumberFormat="1" applyFont="1" applyFill="1" applyBorder="1"/>
    <xf numFmtId="165" fontId="171" fillId="0" borderId="21" xfId="0" quotePrefix="1" applyNumberFormat="1" applyFont="1" applyFill="1" applyBorder="1"/>
    <xf numFmtId="165" fontId="171" fillId="0" borderId="29" xfId="0" quotePrefix="1" applyNumberFormat="1" applyFont="1" applyFill="1" applyBorder="1"/>
    <xf numFmtId="167" fontId="86" fillId="0" borderId="46" xfId="0" applyNumberFormat="1" applyFont="1" applyBorder="1"/>
    <xf numFmtId="0" fontId="0" fillId="0" borderId="110" xfId="0" applyNumberFormat="1" applyBorder="1"/>
    <xf numFmtId="0" fontId="200" fillId="60" borderId="0" xfId="96" applyFont="1" applyFill="1" applyBorder="1" applyAlignment="1">
      <alignment horizontal="center" vertical="center"/>
    </xf>
    <xf numFmtId="0" fontId="204" fillId="60" borderId="0" xfId="96" applyFont="1" applyFill="1" applyBorder="1" applyAlignment="1" applyProtection="1">
      <alignment horizontal="center" vertical="center"/>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43" fontId="204" fillId="60" borderId="3" xfId="227" applyFont="1" applyFill="1" applyBorder="1" applyAlignment="1">
      <alignment horizontal="center" vertical="center"/>
    </xf>
    <xf numFmtId="3" fontId="5" fillId="60" borderId="12" xfId="0" applyNumberFormat="1" applyFont="1" applyFill="1" applyBorder="1"/>
    <xf numFmtId="2" fontId="5" fillId="60" borderId="13" xfId="0" applyNumberFormat="1" applyFont="1" applyFill="1" applyBorder="1"/>
    <xf numFmtId="165" fontId="5" fillId="60" borderId="53" xfId="0" applyNumberFormat="1" applyFont="1" applyFill="1" applyBorder="1"/>
    <xf numFmtId="165" fontId="5" fillId="60" borderId="49" xfId="0" applyNumberFormat="1" applyFont="1" applyFill="1" applyBorder="1"/>
    <xf numFmtId="165" fontId="5" fillId="60" borderId="37" xfId="0" applyNumberFormat="1" applyFont="1" applyFill="1" applyBorder="1"/>
    <xf numFmtId="3" fontId="14" fillId="60" borderId="46" xfId="0" applyNumberFormat="1" applyFont="1" applyFill="1" applyBorder="1"/>
    <xf numFmtId="2" fontId="14" fillId="60" borderId="58" xfId="0" applyNumberFormat="1" applyFont="1" applyFill="1" applyBorder="1"/>
    <xf numFmtId="165" fontId="14" fillId="60" borderId="47" xfId="0" applyNumberFormat="1" applyFont="1" applyFill="1" applyBorder="1"/>
    <xf numFmtId="165" fontId="14" fillId="60" borderId="61" xfId="0" applyNumberFormat="1" applyFont="1" applyFill="1" applyBorder="1"/>
    <xf numFmtId="165" fontId="14" fillId="60" borderId="62" xfId="0" applyNumberFormat="1" applyFont="1" applyFill="1" applyBorder="1"/>
    <xf numFmtId="3" fontId="5" fillId="60" borderId="46" xfId="0" applyNumberFormat="1" applyFont="1" applyFill="1" applyBorder="1"/>
    <xf numFmtId="2" fontId="5" fillId="60" borderId="58" xfId="0" applyNumberFormat="1" applyFont="1" applyFill="1" applyBorder="1"/>
    <xf numFmtId="165" fontId="5" fillId="60" borderId="47" xfId="0" applyNumberFormat="1" applyFont="1" applyFill="1" applyBorder="1"/>
    <xf numFmtId="165" fontId="5" fillId="60" borderId="61" xfId="0" applyNumberFormat="1" applyFont="1" applyFill="1" applyBorder="1"/>
    <xf numFmtId="165" fontId="5" fillId="60" borderId="62" xfId="0" applyNumberFormat="1" applyFont="1" applyFill="1" applyBorder="1"/>
    <xf numFmtId="3" fontId="14" fillId="60" borderId="48" xfId="0" applyNumberFormat="1" applyFont="1" applyFill="1" applyBorder="1"/>
    <xf numFmtId="2" fontId="14" fillId="60" borderId="63" xfId="0"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1" name="Obraz 10"/>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topLeftCell="A7" zoomScale="130" zoomScaleNormal="130" workbookViewId="0">
      <selection activeCell="Q29" sqref="Q29"/>
    </sheetView>
  </sheetViews>
  <sheetFormatPr defaultRowHeight="11.25"/>
  <cols>
    <col min="1" max="1" width="4.42578125" style="1171" customWidth="1"/>
    <col min="2" max="2" width="13.7109375" style="1171" customWidth="1"/>
    <col min="3" max="3" width="10.28515625" style="1171" customWidth="1"/>
    <col min="4" max="4" width="10.7109375" style="1171" customWidth="1"/>
    <col min="5" max="6" width="9.140625" style="1171"/>
    <col min="7" max="7" width="12.42578125" style="1171" customWidth="1"/>
    <col min="8" max="16384" width="9.140625" style="1171"/>
  </cols>
  <sheetData>
    <row r="2" spans="1:18" ht="12.75">
      <c r="B2" s="1172" t="s">
        <v>0</v>
      </c>
      <c r="G2" s="1173" t="s">
        <v>481</v>
      </c>
      <c r="I2" s="1174"/>
    </row>
    <row r="3" spans="1:18" ht="12.75">
      <c r="B3" s="1172" t="s">
        <v>448</v>
      </c>
    </row>
    <row r="5" spans="1:18">
      <c r="B5" s="1175" t="s">
        <v>449</v>
      </c>
      <c r="C5" s="1175"/>
      <c r="D5" s="1175"/>
      <c r="E5" s="1175"/>
      <c r="F5" s="1175"/>
    </row>
    <row r="6" spans="1:18">
      <c r="B6" s="1176"/>
      <c r="C6" s="1177"/>
      <c r="D6" s="1178"/>
      <c r="E6" s="1178"/>
      <c r="F6" s="1178"/>
      <c r="G6" s="1178"/>
      <c r="H6" s="1178"/>
      <c r="I6" s="1178"/>
      <c r="J6" s="1178"/>
    </row>
    <row r="7" spans="1:18">
      <c r="B7" s="1176" t="s">
        <v>1</v>
      </c>
      <c r="C7" s="1177"/>
      <c r="D7" s="1178"/>
      <c r="E7" s="1178"/>
      <c r="F7" s="1178"/>
      <c r="G7" s="1178"/>
      <c r="H7" s="1178"/>
      <c r="I7" s="1178"/>
      <c r="J7" s="1178"/>
    </row>
    <row r="8" spans="1:18">
      <c r="B8" s="1176" t="s">
        <v>2</v>
      </c>
      <c r="C8" s="1177"/>
      <c r="D8" s="1178"/>
      <c r="E8" s="1178"/>
      <c r="F8" s="1178"/>
      <c r="G8" s="1178"/>
      <c r="H8" s="1178"/>
      <c r="I8" s="1178"/>
      <c r="J8" s="1178"/>
    </row>
    <row r="9" spans="1:18" ht="23.25">
      <c r="B9" s="1178"/>
      <c r="C9" s="1178"/>
      <c r="D9" s="1178"/>
      <c r="E9" s="1178"/>
      <c r="H9" s="1178"/>
      <c r="I9" s="1178"/>
      <c r="J9" s="1179"/>
    </row>
    <row r="10" spans="1:18" ht="24.75" customHeight="1">
      <c r="B10" s="1180" t="s">
        <v>484</v>
      </c>
      <c r="C10" s="1181"/>
      <c r="D10" s="1182" t="s">
        <v>68</v>
      </c>
      <c r="E10" s="1179"/>
      <c r="F10" s="1179"/>
      <c r="G10" s="1179"/>
      <c r="H10" s="1179"/>
      <c r="I10" s="1179"/>
      <c r="J10" s="1178"/>
    </row>
    <row r="11" spans="1:18">
      <c r="B11" s="1177"/>
      <c r="C11" s="1177"/>
      <c r="E11" s="1178"/>
      <c r="F11" s="1183" t="s">
        <v>254</v>
      </c>
      <c r="G11" s="1178"/>
      <c r="H11" s="1178"/>
      <c r="I11" s="1178"/>
      <c r="J11" s="1178"/>
    </row>
    <row r="12" spans="1:18" ht="15.75">
      <c r="B12" s="1184"/>
      <c r="C12" s="1177"/>
      <c r="D12" s="1178"/>
      <c r="E12" s="1178"/>
      <c r="F12" s="1178"/>
      <c r="G12" s="1185"/>
      <c r="H12" s="1186"/>
      <c r="I12" s="1178"/>
      <c r="J12" s="1178"/>
    </row>
    <row r="13" spans="1:18" ht="15.75">
      <c r="A13" s="1178"/>
      <c r="B13" s="1180" t="s">
        <v>485</v>
      </c>
      <c r="C13" s="1187"/>
      <c r="D13" s="1187"/>
      <c r="E13" s="1187"/>
      <c r="F13" s="1178"/>
      <c r="G13" s="1178"/>
      <c r="H13" s="65"/>
      <c r="I13" s="1178"/>
      <c r="J13" s="1178"/>
    </row>
    <row r="14" spans="1:18" ht="12.75">
      <c r="A14" s="1178"/>
      <c r="B14" s="1178"/>
      <c r="C14" s="1178"/>
      <c r="D14" s="1178"/>
      <c r="E14" s="1178"/>
      <c r="F14" s="1178"/>
      <c r="G14" s="1178"/>
      <c r="H14" s="65"/>
      <c r="I14" s="1178"/>
      <c r="J14" s="1178"/>
    </row>
    <row r="15" spans="1:18" ht="18.75">
      <c r="A15" s="1188"/>
      <c r="B15" s="1189"/>
      <c r="C15" s="1190"/>
      <c r="D15" s="1190"/>
      <c r="E15" s="1191"/>
      <c r="F15" s="1191"/>
      <c r="G15" s="1191"/>
      <c r="H15" s="1191"/>
      <c r="I15" s="1190"/>
      <c r="J15" s="1190"/>
      <c r="K15" s="1190"/>
      <c r="L15" s="1191"/>
      <c r="M15" s="1191"/>
      <c r="N15" s="1191"/>
      <c r="P15" s="1178"/>
      <c r="Q15" s="1178"/>
      <c r="R15" s="1178"/>
    </row>
    <row r="16" spans="1:18" ht="12.75">
      <c r="B16" s="1192"/>
      <c r="C16" s="1192"/>
      <c r="D16" s="1193"/>
      <c r="E16" s="1193"/>
      <c r="F16" s="1193"/>
      <c r="G16" s="1193"/>
      <c r="H16" s="1193"/>
      <c r="I16" s="1193"/>
      <c r="J16" s="1193"/>
      <c r="K16" s="1194"/>
      <c r="L16" s="1194"/>
      <c r="M16" s="1194"/>
      <c r="N16" s="1194"/>
      <c r="O16" s="1194"/>
    </row>
    <row r="17" spans="2:11">
      <c r="B17" s="1176" t="s">
        <v>335</v>
      </c>
      <c r="C17" s="1177"/>
      <c r="D17" s="1178"/>
      <c r="E17" s="1178"/>
      <c r="F17" s="1178"/>
      <c r="G17" s="1178"/>
      <c r="H17" s="1178"/>
      <c r="I17" s="1178"/>
      <c r="J17" s="1178"/>
    </row>
    <row r="18" spans="2:11">
      <c r="B18" s="1178" t="s">
        <v>3</v>
      </c>
      <c r="C18" s="1178"/>
      <c r="D18" s="1178"/>
      <c r="E18" s="1178"/>
      <c r="F18" s="1178"/>
      <c r="G18" s="1178"/>
      <c r="H18" s="1178"/>
      <c r="I18" s="1178"/>
      <c r="J18" s="1178"/>
    </row>
    <row r="19" spans="2:11">
      <c r="B19" s="1178" t="s">
        <v>452</v>
      </c>
      <c r="C19" s="1178"/>
      <c r="D19" s="1178"/>
      <c r="E19" s="1178"/>
      <c r="F19" s="1178"/>
      <c r="G19" s="1178"/>
      <c r="H19" s="1178"/>
      <c r="I19" s="1178"/>
      <c r="J19" s="1178"/>
    </row>
    <row r="20" spans="2:11">
      <c r="B20" s="1178" t="s">
        <v>4</v>
      </c>
      <c r="C20" s="1178"/>
      <c r="D20" s="1178"/>
      <c r="E20" s="1178"/>
      <c r="F20" s="1178"/>
      <c r="G20" s="1178"/>
      <c r="H20" s="1178"/>
      <c r="I20" s="1178"/>
      <c r="J20" s="1178"/>
    </row>
    <row r="21" spans="2:11">
      <c r="B21" s="1178" t="s">
        <v>5</v>
      </c>
      <c r="C21" s="1178"/>
      <c r="D21" s="1178"/>
      <c r="E21" s="1178"/>
      <c r="F21" s="1178"/>
      <c r="G21" s="1178"/>
      <c r="H21" s="1178"/>
      <c r="I21" s="1178"/>
      <c r="J21" s="1178"/>
    </row>
    <row r="22" spans="2:11">
      <c r="B22" s="1178" t="s">
        <v>85</v>
      </c>
      <c r="C22" s="1178"/>
      <c r="D22" s="1178"/>
      <c r="E22" s="1178"/>
      <c r="F22" s="1178"/>
      <c r="G22" s="1178"/>
      <c r="H22" s="1178"/>
      <c r="I22" s="1178"/>
      <c r="J22" s="1178"/>
    </row>
    <row r="23" spans="2:11">
      <c r="B23" s="1178" t="s">
        <v>6</v>
      </c>
      <c r="C23" s="1178"/>
      <c r="D23" s="1178"/>
      <c r="E23" s="1178"/>
      <c r="F23" s="1178"/>
      <c r="G23" s="1178"/>
      <c r="H23" s="1178"/>
      <c r="I23" s="1178"/>
      <c r="J23" s="1178"/>
    </row>
    <row r="24" spans="2:11">
      <c r="B24" s="1178" t="s">
        <v>96</v>
      </c>
      <c r="C24" s="1178"/>
      <c r="D24" s="1178"/>
      <c r="E24" s="1178"/>
      <c r="F24" s="1178"/>
      <c r="G24" s="1178"/>
      <c r="H24" s="1178"/>
      <c r="I24" s="1178"/>
      <c r="J24" s="1178"/>
    </row>
    <row r="25" spans="2:11">
      <c r="B25" s="1178" t="s">
        <v>7</v>
      </c>
      <c r="C25" s="1178"/>
      <c r="D25" s="1178"/>
      <c r="E25" s="1178"/>
      <c r="F25" s="1178"/>
      <c r="G25" s="1178"/>
      <c r="H25" s="1178"/>
      <c r="I25" s="1178"/>
      <c r="J25" s="1178"/>
    </row>
    <row r="26" spans="2:11">
      <c r="C26" s="1178"/>
      <c r="D26" s="1178"/>
      <c r="E26" s="1178"/>
      <c r="F26" s="1178"/>
      <c r="G26" s="1178"/>
      <c r="H26" s="1178"/>
      <c r="I26" s="1178"/>
      <c r="J26" s="1178"/>
    </row>
    <row r="27" spans="2:11" ht="11.25" customHeight="1">
      <c r="B27" s="1195" t="s">
        <v>453</v>
      </c>
      <c r="C27" s="1178"/>
      <c r="D27" s="1178"/>
      <c r="E27" s="1178"/>
      <c r="F27" s="1178"/>
      <c r="G27" s="1178"/>
      <c r="H27" s="1178"/>
      <c r="I27" s="1178"/>
    </row>
    <row r="28" spans="2:11" ht="12.75">
      <c r="B28" s="1195"/>
    </row>
    <row r="29" spans="2:11" ht="12.75">
      <c r="B29" s="1195" t="s">
        <v>329</v>
      </c>
    </row>
    <row r="30" spans="2:11">
      <c r="B30" s="1196"/>
      <c r="C30" s="1197"/>
      <c r="D30" s="1197"/>
      <c r="E30" s="1197"/>
      <c r="F30" s="1197"/>
      <c r="G30" s="1197"/>
      <c r="H30" s="1197"/>
      <c r="I30" s="1197"/>
      <c r="J30" s="1197"/>
      <c r="K30" s="1197"/>
    </row>
    <row r="31" spans="2:11">
      <c r="B31" s="1198"/>
      <c r="C31" s="1197"/>
      <c r="D31" s="1197"/>
      <c r="E31" s="1197"/>
      <c r="F31" s="1197"/>
      <c r="G31" s="1197"/>
      <c r="H31" s="1197"/>
      <c r="I31" s="1197"/>
      <c r="J31" s="1197"/>
      <c r="K31" s="1197"/>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AB34" sqref="AB34"/>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74" t="s">
        <v>462</v>
      </c>
      <c r="B1" s="1073"/>
      <c r="C1" s="1072"/>
      <c r="D1" s="1072"/>
      <c r="E1" s="1072"/>
      <c r="F1" s="1072"/>
      <c r="G1" s="1072"/>
      <c r="H1" s="1072"/>
      <c r="I1" s="1073"/>
      <c r="J1" s="1072"/>
      <c r="K1" s="1072"/>
      <c r="L1" s="1072"/>
      <c r="M1" s="1072"/>
      <c r="N1" s="1072"/>
      <c r="O1" s="1072"/>
      <c r="P1" s="1073"/>
      <c r="Q1" s="1072"/>
      <c r="R1" s="1072"/>
      <c r="S1" s="1072"/>
      <c r="T1" s="1072"/>
      <c r="U1" s="1072"/>
      <c r="V1" s="1072"/>
      <c r="W1" s="1073"/>
      <c r="X1" s="1072"/>
      <c r="Y1" s="1072"/>
      <c r="Z1" s="1072"/>
      <c r="AA1" s="1072"/>
      <c r="AB1" s="1075"/>
    </row>
    <row r="2" spans="1:34">
      <c r="A2" s="1274" t="s">
        <v>461</v>
      </c>
      <c r="B2" s="1076"/>
      <c r="C2" s="1074"/>
      <c r="D2" s="1074"/>
      <c r="E2" s="1074"/>
      <c r="F2" s="1074"/>
      <c r="G2" s="1074"/>
      <c r="H2" s="1075"/>
      <c r="I2" s="1076"/>
      <c r="J2" s="1074"/>
      <c r="K2" s="1074"/>
      <c r="L2" s="1074"/>
      <c r="M2" s="1074"/>
      <c r="N2" s="1074"/>
      <c r="O2" s="1075"/>
      <c r="P2" s="1076"/>
      <c r="Q2" s="1074"/>
      <c r="R2" s="1074"/>
      <c r="S2" s="1074"/>
      <c r="T2" s="1074"/>
      <c r="U2" s="1074"/>
      <c r="V2" s="1075"/>
      <c r="W2" s="1076"/>
      <c r="X2" s="1074"/>
      <c r="Y2" s="1074"/>
      <c r="Z2" s="1074"/>
      <c r="AA2" s="1074"/>
      <c r="AB2" s="1072"/>
    </row>
    <row r="3" spans="1:34" ht="23.25">
      <c r="A3" s="1072"/>
      <c r="B3" s="1073"/>
      <c r="C3" s="1072"/>
      <c r="D3" s="1072"/>
      <c r="E3" s="1072"/>
      <c r="F3" s="1105"/>
      <c r="G3" s="1104"/>
      <c r="H3" s="1105"/>
      <c r="I3" s="1073"/>
      <c r="J3" s="1072"/>
      <c r="K3" s="1072"/>
      <c r="L3" s="1079" t="s">
        <v>426</v>
      </c>
      <c r="M3" s="1072"/>
      <c r="N3" s="1072"/>
      <c r="O3" s="1072"/>
      <c r="P3" s="1073"/>
      <c r="Q3" s="1072"/>
      <c r="R3" s="1072"/>
      <c r="S3" s="1072"/>
      <c r="T3" s="1072"/>
      <c r="U3" s="1072"/>
      <c r="V3" s="1105"/>
      <c r="W3" s="1104"/>
      <c r="X3" s="1107"/>
      <c r="Y3" s="1108" t="s">
        <v>488</v>
      </c>
      <c r="Z3" s="1107"/>
      <c r="AA3" s="1104"/>
      <c r="AB3" s="1075"/>
      <c r="AC3" s="106"/>
      <c r="AD3" s="106"/>
      <c r="AE3" s="106"/>
      <c r="AF3" s="106"/>
      <c r="AG3" s="106"/>
      <c r="AH3" s="106"/>
    </row>
    <row r="4" spans="1:34" s="1078" customFormat="1" ht="15.75">
      <c r="A4" s="1206" t="s">
        <v>487</v>
      </c>
      <c r="B4" s="1214"/>
      <c r="C4" s="1215"/>
      <c r="D4" s="1215"/>
      <c r="E4" s="1215"/>
      <c r="F4" s="1216"/>
      <c r="G4" s="1217"/>
      <c r="H4" s="1216"/>
      <c r="I4" s="1214"/>
      <c r="J4" s="1215"/>
      <c r="K4" s="1074"/>
      <c r="L4" s="1074"/>
      <c r="M4" s="1074"/>
      <c r="N4" s="1074"/>
      <c r="O4" s="1075"/>
      <c r="P4" s="1076"/>
      <c r="Q4" s="1074"/>
      <c r="R4" s="1074"/>
      <c r="S4" s="1074"/>
      <c r="T4" s="1074"/>
      <c r="U4" s="1074"/>
      <c r="V4" s="1103"/>
      <c r="W4" s="1102"/>
      <c r="X4" s="1106"/>
      <c r="Y4" s="1133" t="s">
        <v>489</v>
      </c>
      <c r="Z4" s="1106"/>
      <c r="AA4" s="1102"/>
      <c r="AB4" s="1075"/>
      <c r="AC4" s="106"/>
      <c r="AD4" s="106"/>
      <c r="AE4" s="106"/>
      <c r="AF4" s="106"/>
      <c r="AG4" s="106"/>
      <c r="AH4" s="106"/>
    </row>
    <row r="5" spans="1:34" ht="13.5" thickBot="1">
      <c r="A5" s="1072"/>
      <c r="B5" s="1073"/>
      <c r="C5" s="1072"/>
      <c r="D5" s="1072"/>
      <c r="E5" s="1072"/>
      <c r="F5" s="1072"/>
      <c r="G5" s="1072"/>
      <c r="H5" s="1072"/>
      <c r="I5" s="1073"/>
      <c r="J5" s="1072"/>
      <c r="K5" s="1072"/>
      <c r="L5" s="1072"/>
      <c r="M5" s="1072"/>
      <c r="N5" s="1072"/>
      <c r="O5" s="1072"/>
      <c r="P5" s="1073"/>
      <c r="Q5" s="1072"/>
      <c r="R5" s="1072"/>
      <c r="S5" s="1072"/>
      <c r="T5" s="1072"/>
      <c r="U5" s="1072"/>
      <c r="V5" s="1105"/>
      <c r="W5" s="1104"/>
      <c r="X5" s="1105"/>
      <c r="Y5" s="1104"/>
      <c r="Z5" s="1105"/>
      <c r="AA5" s="1104"/>
      <c r="AB5" s="1072"/>
      <c r="AC5" s="106"/>
      <c r="AD5" s="106"/>
      <c r="AE5" s="106"/>
      <c r="AF5" s="106"/>
      <c r="AG5" s="106"/>
      <c r="AH5" s="106"/>
    </row>
    <row r="6" spans="1:34" ht="13.5" thickBot="1">
      <c r="A6" s="1154" t="s">
        <v>377</v>
      </c>
      <c r="B6" s="1152"/>
      <c r="C6" s="1449" t="s">
        <v>442</v>
      </c>
      <c r="D6" s="1450"/>
      <c r="E6" s="1450"/>
      <c r="F6" s="1450"/>
      <c r="G6" s="1450"/>
      <c r="H6" s="1451"/>
      <c r="I6" s="1153"/>
      <c r="J6" s="1449" t="s">
        <v>443</v>
      </c>
      <c r="K6" s="1450"/>
      <c r="L6" s="1450"/>
      <c r="M6" s="1450"/>
      <c r="N6" s="1450"/>
      <c r="O6" s="1451"/>
      <c r="P6" s="1153"/>
      <c r="Q6" s="1449" t="s">
        <v>444</v>
      </c>
      <c r="R6" s="1450"/>
      <c r="S6" s="1450"/>
      <c r="T6" s="1450"/>
      <c r="U6" s="1450"/>
      <c r="V6" s="1451"/>
      <c r="W6" s="1153"/>
      <c r="X6" s="1452" t="s">
        <v>445</v>
      </c>
      <c r="Y6" s="1453"/>
      <c r="Z6" s="1453"/>
      <c r="AA6" s="1454"/>
      <c r="AB6" s="1124"/>
      <c r="AC6" s="106"/>
      <c r="AD6" s="106"/>
      <c r="AE6" s="106"/>
      <c r="AF6" s="106"/>
      <c r="AG6" s="106"/>
      <c r="AH6" s="106"/>
    </row>
    <row r="7" spans="1:34">
      <c r="A7" s="1152"/>
      <c r="B7" s="1152"/>
      <c r="C7" s="1446" t="s">
        <v>378</v>
      </c>
      <c r="D7" s="1446" t="s">
        <v>379</v>
      </c>
      <c r="E7" s="1446" t="s">
        <v>380</v>
      </c>
      <c r="F7" s="1446" t="s">
        <v>381</v>
      </c>
      <c r="G7" s="1155" t="s">
        <v>430</v>
      </c>
      <c r="H7" s="1156"/>
      <c r="I7" s="1153"/>
      <c r="J7" s="1448" t="s">
        <v>382</v>
      </c>
      <c r="K7" s="1448" t="s">
        <v>383</v>
      </c>
      <c r="L7" s="1448" t="s">
        <v>384</v>
      </c>
      <c r="M7" s="1448" t="s">
        <v>381</v>
      </c>
      <c r="N7" s="1155" t="s">
        <v>430</v>
      </c>
      <c r="O7" s="1155"/>
      <c r="P7" s="1153"/>
      <c r="Q7" s="1446" t="s">
        <v>378</v>
      </c>
      <c r="R7" s="1446" t="s">
        <v>379</v>
      </c>
      <c r="S7" s="1446" t="s">
        <v>380</v>
      </c>
      <c r="T7" s="1446" t="s">
        <v>381</v>
      </c>
      <c r="U7" s="1155" t="s">
        <v>430</v>
      </c>
      <c r="V7" s="1156"/>
      <c r="W7" s="1153"/>
      <c r="X7" s="1455" t="s">
        <v>385</v>
      </c>
      <c r="Y7" s="1157" t="s">
        <v>386</v>
      </c>
      <c r="Z7" s="1155" t="s">
        <v>430</v>
      </c>
      <c r="AA7" s="1155"/>
      <c r="AB7" s="1124"/>
      <c r="AC7" s="106"/>
      <c r="AD7" s="106"/>
      <c r="AE7" s="106"/>
      <c r="AF7" s="106"/>
      <c r="AG7" s="106"/>
      <c r="AH7" s="106"/>
    </row>
    <row r="8" spans="1:34" ht="13.5" thickBot="1">
      <c r="A8" s="1158" t="s">
        <v>431</v>
      </c>
      <c r="B8" s="1152"/>
      <c r="C8" s="1447"/>
      <c r="D8" s="1447"/>
      <c r="E8" s="1447"/>
      <c r="F8" s="1447"/>
      <c r="G8" s="1159" t="s">
        <v>432</v>
      </c>
      <c r="H8" s="1160" t="s">
        <v>387</v>
      </c>
      <c r="I8" s="1161"/>
      <c r="J8" s="1447"/>
      <c r="K8" s="1447"/>
      <c r="L8" s="1447"/>
      <c r="M8" s="1447"/>
      <c r="N8" s="1159" t="s">
        <v>432</v>
      </c>
      <c r="O8" s="1160" t="s">
        <v>387</v>
      </c>
      <c r="P8" s="1152"/>
      <c r="Q8" s="1447"/>
      <c r="R8" s="1447"/>
      <c r="S8" s="1447"/>
      <c r="T8" s="1447"/>
      <c r="U8" s="1159" t="s">
        <v>432</v>
      </c>
      <c r="V8" s="1160" t="s">
        <v>387</v>
      </c>
      <c r="W8" s="1152"/>
      <c r="X8" s="1456"/>
      <c r="Y8" s="1162" t="s">
        <v>388</v>
      </c>
      <c r="Z8" s="1159" t="s">
        <v>432</v>
      </c>
      <c r="AA8" s="1159" t="s">
        <v>387</v>
      </c>
      <c r="AB8" s="1123"/>
      <c r="AC8" s="106"/>
    </row>
    <row r="9" spans="1:34" ht="13.5" thickBot="1">
      <c r="A9" s="1163" t="s">
        <v>433</v>
      </c>
      <c r="B9" s="1152"/>
      <c r="C9" s="1362">
        <v>361.74700000000001</v>
      </c>
      <c r="D9" s="1363">
        <v>354.96</v>
      </c>
      <c r="E9" s="1364"/>
      <c r="F9" s="1365">
        <v>355.06400000000002</v>
      </c>
      <c r="G9" s="1366">
        <v>0.92900000000003047</v>
      </c>
      <c r="H9" s="1367">
        <v>2.6232933768197686E-3</v>
      </c>
      <c r="I9" s="1361"/>
      <c r="J9" s="1362">
        <v>311.38900000000001</v>
      </c>
      <c r="K9" s="1363">
        <v>372.33100000000002</v>
      </c>
      <c r="L9" s="1364">
        <v>366.07100000000003</v>
      </c>
      <c r="M9" s="1365">
        <v>367.15100000000001</v>
      </c>
      <c r="N9" s="1366">
        <v>3.6580000000000155</v>
      </c>
      <c r="O9" s="1367">
        <v>1.0063467522070546E-2</v>
      </c>
      <c r="P9" s="1360"/>
      <c r="Q9" s="1362">
        <v>367.16800000000001</v>
      </c>
      <c r="R9" s="1363">
        <v>362.50799999999998</v>
      </c>
      <c r="S9" s="1364"/>
      <c r="T9" s="1365">
        <v>352.59199999999998</v>
      </c>
      <c r="U9" s="1366">
        <v>4.089999999999975</v>
      </c>
      <c r="V9" s="1367">
        <v>1.1735944126575859E-2</v>
      </c>
      <c r="W9" s="1360"/>
      <c r="X9" s="1368">
        <v>356.1551</v>
      </c>
      <c r="Y9" s="1369">
        <v>160.14168165467626</v>
      </c>
      <c r="Z9" s="1366">
        <v>1.8256999999999834</v>
      </c>
      <c r="AA9" s="1367">
        <v>5.1525501411961994E-3</v>
      </c>
      <c r="AB9" s="1124"/>
      <c r="AC9" s="106"/>
    </row>
    <row r="10" spans="1:34" ht="3.75" customHeight="1">
      <c r="A10" s="1164"/>
      <c r="B10" s="1152"/>
      <c r="C10" s="1164"/>
      <c r="D10" s="1165"/>
      <c r="E10" s="1165"/>
      <c r="F10" s="1165"/>
      <c r="G10" s="1165"/>
      <c r="H10" s="1233"/>
      <c r="I10" s="1165"/>
      <c r="J10" s="1165"/>
      <c r="K10" s="1165"/>
      <c r="L10" s="1165"/>
      <c r="M10" s="1165"/>
      <c r="N10" s="1165"/>
      <c r="O10" s="1234"/>
      <c r="P10" s="1152"/>
      <c r="Q10" s="1164"/>
      <c r="R10" s="1165"/>
      <c r="S10" s="1165"/>
      <c r="T10" s="1165"/>
      <c r="U10" s="1165"/>
      <c r="V10" s="1233"/>
      <c r="W10" s="1152"/>
      <c r="X10" s="1166"/>
      <c r="Y10" s="1167"/>
      <c r="Z10" s="1164"/>
      <c r="AA10" s="1164"/>
      <c r="AB10" s="1124"/>
      <c r="AC10" s="106"/>
    </row>
    <row r="11" spans="1:34" ht="13.5" thickBot="1">
      <c r="A11" s="1209"/>
      <c r="B11" s="1207"/>
      <c r="C11" s="1211" t="s">
        <v>389</v>
      </c>
      <c r="D11" s="1211" t="s">
        <v>390</v>
      </c>
      <c r="E11" s="1211" t="s">
        <v>391</v>
      </c>
      <c r="F11" s="1211" t="s">
        <v>392</v>
      </c>
      <c r="G11" s="1211"/>
      <c r="H11" s="1235"/>
      <c r="I11" s="1208"/>
      <c r="J11" s="1211" t="s">
        <v>389</v>
      </c>
      <c r="K11" s="1211" t="s">
        <v>390</v>
      </c>
      <c r="L11" s="1211" t="s">
        <v>391</v>
      </c>
      <c r="M11" s="1211" t="s">
        <v>392</v>
      </c>
      <c r="N11" s="1212"/>
      <c r="O11" s="1236"/>
      <c r="P11" s="1208"/>
      <c r="Q11" s="1211" t="s">
        <v>389</v>
      </c>
      <c r="R11" s="1211" t="s">
        <v>390</v>
      </c>
      <c r="S11" s="1211" t="s">
        <v>391</v>
      </c>
      <c r="T11" s="1211" t="s">
        <v>392</v>
      </c>
      <c r="U11" s="1211"/>
      <c r="V11" s="1235"/>
      <c r="W11" s="1207"/>
      <c r="X11" s="1213" t="s">
        <v>385</v>
      </c>
      <c r="Y11" s="1208"/>
      <c r="Z11" s="1210"/>
      <c r="AA11" s="1210"/>
      <c r="AB11" s="1124"/>
      <c r="AC11" s="106"/>
    </row>
    <row r="12" spans="1:34">
      <c r="A12" s="1237" t="s">
        <v>393</v>
      </c>
      <c r="B12" s="1152"/>
      <c r="C12" s="1314">
        <v>338.34399999999999</v>
      </c>
      <c r="D12" s="1315">
        <v>314.46710000000002</v>
      </c>
      <c r="E12" s="1315" t="s">
        <v>458</v>
      </c>
      <c r="F12" s="1316">
        <v>335.26900000000001</v>
      </c>
      <c r="G12" s="1317">
        <v>0</v>
      </c>
      <c r="H12" s="1318">
        <v>0</v>
      </c>
      <c r="I12" s="1319"/>
      <c r="J12" s="1314" t="s">
        <v>458</v>
      </c>
      <c r="K12" s="1315" t="s">
        <v>458</v>
      </c>
      <c r="L12" s="1315" t="s">
        <v>458</v>
      </c>
      <c r="M12" s="1316" t="s">
        <v>458</v>
      </c>
      <c r="N12" s="1317"/>
      <c r="O12" s="1318"/>
      <c r="P12" s="1312"/>
      <c r="Q12" s="1314" t="s">
        <v>458</v>
      </c>
      <c r="R12" s="1315" t="s">
        <v>458</v>
      </c>
      <c r="S12" s="1315" t="s">
        <v>458</v>
      </c>
      <c r="T12" s="1316" t="s">
        <v>458</v>
      </c>
      <c r="U12" s="1317" t="s">
        <v>458</v>
      </c>
      <c r="V12" s="1320" t="s">
        <v>458</v>
      </c>
      <c r="W12" s="1312"/>
      <c r="X12" s="1321">
        <v>335.26900000000001</v>
      </c>
      <c r="Y12" s="1322"/>
      <c r="Z12" s="1323" t="s">
        <v>458</v>
      </c>
      <c r="AA12" s="1320" t="s">
        <v>458</v>
      </c>
      <c r="AB12" s="1123"/>
    </row>
    <row r="13" spans="1:34">
      <c r="A13" s="1238" t="s">
        <v>394</v>
      </c>
      <c r="B13" s="1152"/>
      <c r="C13" s="1324" t="s">
        <v>458</v>
      </c>
      <c r="D13" s="1325" t="s">
        <v>458</v>
      </c>
      <c r="E13" s="1325" t="s">
        <v>458</v>
      </c>
      <c r="F13" s="1326" t="s">
        <v>458</v>
      </c>
      <c r="G13" s="1327"/>
      <c r="H13" s="1328" t="s">
        <v>458</v>
      </c>
      <c r="I13" s="1319"/>
      <c r="J13" s="1324" t="s">
        <v>458</v>
      </c>
      <c r="K13" s="1325" t="s">
        <v>458</v>
      </c>
      <c r="L13" s="1325" t="s">
        <v>458</v>
      </c>
      <c r="M13" s="1326" t="s">
        <v>458</v>
      </c>
      <c r="N13" s="1327" t="s">
        <v>458</v>
      </c>
      <c r="O13" s="1329" t="s">
        <v>458</v>
      </c>
      <c r="P13" s="1312"/>
      <c r="Q13" s="1324" t="s">
        <v>458</v>
      </c>
      <c r="R13" s="1325" t="s">
        <v>458</v>
      </c>
      <c r="S13" s="1325" t="s">
        <v>458</v>
      </c>
      <c r="T13" s="1326" t="s">
        <v>458</v>
      </c>
      <c r="U13" s="1327" t="s">
        <v>458</v>
      </c>
      <c r="V13" s="1329" t="s">
        <v>458</v>
      </c>
      <c r="W13" s="1312"/>
      <c r="X13" s="1330" t="s">
        <v>458</v>
      </c>
      <c r="Y13" s="1313"/>
      <c r="Z13" s="1331" t="s">
        <v>458</v>
      </c>
      <c r="AA13" s="1329" t="s">
        <v>458</v>
      </c>
      <c r="AB13" s="1124"/>
    </row>
    <row r="14" spans="1:34">
      <c r="A14" s="1238" t="s">
        <v>395</v>
      </c>
      <c r="B14" s="1152"/>
      <c r="C14" s="1324">
        <v>309.97500000000002</v>
      </c>
      <c r="D14" s="1325">
        <v>313.81060000000002</v>
      </c>
      <c r="E14" s="1325">
        <v>314.10149999999999</v>
      </c>
      <c r="F14" s="1326">
        <v>312.9787</v>
      </c>
      <c r="G14" s="1327">
        <v>1.1836999999999875</v>
      </c>
      <c r="H14" s="1328">
        <v>3.7964046889782388E-3</v>
      </c>
      <c r="I14" s="1319"/>
      <c r="J14" s="1324" t="s">
        <v>458</v>
      </c>
      <c r="K14" s="1325" t="s">
        <v>458</v>
      </c>
      <c r="L14" s="1325" t="s">
        <v>458</v>
      </c>
      <c r="M14" s="1326" t="s">
        <v>458</v>
      </c>
      <c r="N14" s="1327" t="s">
        <v>458</v>
      </c>
      <c r="O14" s="1329" t="s">
        <v>458</v>
      </c>
      <c r="P14" s="1312"/>
      <c r="Q14" s="1324" t="s">
        <v>458</v>
      </c>
      <c r="R14" s="1325" t="s">
        <v>458</v>
      </c>
      <c r="S14" s="1325" t="s">
        <v>399</v>
      </c>
      <c r="T14" s="1326" t="s">
        <v>399</v>
      </c>
      <c r="U14" s="1327" t="s">
        <v>458</v>
      </c>
      <c r="V14" s="1329" t="s">
        <v>458</v>
      </c>
      <c r="W14" s="1312"/>
      <c r="X14" s="1330" t="s">
        <v>399</v>
      </c>
      <c r="Y14" s="1313"/>
      <c r="Z14" s="1331" t="s">
        <v>458</v>
      </c>
      <c r="AA14" s="1329" t="s">
        <v>458</v>
      </c>
      <c r="AB14" s="1124"/>
    </row>
    <row r="15" spans="1:34">
      <c r="A15" s="1238" t="s">
        <v>396</v>
      </c>
      <c r="B15" s="1152"/>
      <c r="C15" s="1324" t="s">
        <v>458</v>
      </c>
      <c r="D15" s="1325">
        <v>314.75599999999997</v>
      </c>
      <c r="E15" s="1325">
        <v>311.20429999999999</v>
      </c>
      <c r="F15" s="1326">
        <v>312.38490000000002</v>
      </c>
      <c r="G15" s="1327">
        <v>1.6154999999999973</v>
      </c>
      <c r="H15" s="1328">
        <v>5.1983882583033214E-3</v>
      </c>
      <c r="I15" s="1319"/>
      <c r="J15" s="1324" t="s">
        <v>458</v>
      </c>
      <c r="K15" s="1325" t="s">
        <v>458</v>
      </c>
      <c r="L15" s="1325" t="s">
        <v>458</v>
      </c>
      <c r="M15" s="1326" t="s">
        <v>458</v>
      </c>
      <c r="N15" s="1327" t="s">
        <v>458</v>
      </c>
      <c r="O15" s="1329" t="s">
        <v>458</v>
      </c>
      <c r="P15" s="1312"/>
      <c r="Q15" s="1324" t="s">
        <v>458</v>
      </c>
      <c r="R15" s="1325">
        <v>334.9701</v>
      </c>
      <c r="S15" s="1325">
        <v>342.25439999999998</v>
      </c>
      <c r="T15" s="1326">
        <v>340.79759999999999</v>
      </c>
      <c r="U15" s="1327">
        <v>-1.1599999999987176E-2</v>
      </c>
      <c r="V15" s="1329">
        <v>-3.4036639855905548E-5</v>
      </c>
      <c r="W15" s="1312"/>
      <c r="X15" s="1332">
        <v>330.4871</v>
      </c>
      <c r="Y15" s="1312"/>
      <c r="Z15" s="1331">
        <v>0.57889999999997599</v>
      </c>
      <c r="AA15" s="1329">
        <v>1.7547305583796025E-3</v>
      </c>
      <c r="AB15" s="1123"/>
    </row>
    <row r="16" spans="1:34">
      <c r="A16" s="1238" t="s">
        <v>397</v>
      </c>
      <c r="B16" s="1152"/>
      <c r="C16" s="1324">
        <v>361.22829999999999</v>
      </c>
      <c r="D16" s="1325">
        <v>370.37560000000002</v>
      </c>
      <c r="E16" s="1325" t="s">
        <v>458</v>
      </c>
      <c r="F16" s="1326">
        <v>365.4692</v>
      </c>
      <c r="G16" s="1327">
        <v>5.8509000000000242</v>
      </c>
      <c r="H16" s="1328">
        <v>1.6269750454857235E-2</v>
      </c>
      <c r="I16" s="1319"/>
      <c r="J16" s="1324" t="s">
        <v>458</v>
      </c>
      <c r="K16" s="1325" t="s">
        <v>458</v>
      </c>
      <c r="L16" s="1325" t="s">
        <v>458</v>
      </c>
      <c r="M16" s="1326" t="s">
        <v>458</v>
      </c>
      <c r="N16" s="1327" t="s">
        <v>458</v>
      </c>
      <c r="O16" s="1329" t="s">
        <v>458</v>
      </c>
      <c r="P16" s="1312"/>
      <c r="Q16" s="1324" t="s">
        <v>458</v>
      </c>
      <c r="R16" s="1325" t="s">
        <v>458</v>
      </c>
      <c r="S16" s="1325" t="s">
        <v>458</v>
      </c>
      <c r="T16" s="1326" t="s">
        <v>458</v>
      </c>
      <c r="U16" s="1327" t="s">
        <v>458</v>
      </c>
      <c r="V16" s="1329" t="s">
        <v>458</v>
      </c>
      <c r="W16" s="1312"/>
      <c r="X16" s="1332">
        <v>365.4692</v>
      </c>
      <c r="Y16" s="1313"/>
      <c r="Z16" s="1331">
        <v>5.8509000000000242</v>
      </c>
      <c r="AA16" s="1329">
        <v>1.6269750454857235E-2</v>
      </c>
      <c r="AB16" s="1124"/>
    </row>
    <row r="17" spans="1:28">
      <c r="A17" s="1238" t="s">
        <v>398</v>
      </c>
      <c r="B17" s="1152"/>
      <c r="C17" s="1324" t="s">
        <v>458</v>
      </c>
      <c r="D17" s="1325" t="s">
        <v>399</v>
      </c>
      <c r="E17" s="1325" t="s">
        <v>458</v>
      </c>
      <c r="F17" s="1326" t="s">
        <v>399</v>
      </c>
      <c r="G17" s="1327" t="s">
        <v>458</v>
      </c>
      <c r="H17" s="1328" t="s">
        <v>458</v>
      </c>
      <c r="I17" s="1319"/>
      <c r="J17" s="1324" t="s">
        <v>458</v>
      </c>
      <c r="K17" s="1325" t="s">
        <v>458</v>
      </c>
      <c r="L17" s="1325" t="s">
        <v>458</v>
      </c>
      <c r="M17" s="1326" t="s">
        <v>458</v>
      </c>
      <c r="N17" s="1327" t="s">
        <v>458</v>
      </c>
      <c r="O17" s="1329" t="s">
        <v>458</v>
      </c>
      <c r="P17" s="1312"/>
      <c r="Q17" s="1324" t="s">
        <v>458</v>
      </c>
      <c r="R17" s="1325" t="s">
        <v>458</v>
      </c>
      <c r="S17" s="1325" t="s">
        <v>458</v>
      </c>
      <c r="T17" s="1326" t="s">
        <v>458</v>
      </c>
      <c r="U17" s="1327" t="s">
        <v>458</v>
      </c>
      <c r="V17" s="1329" t="s">
        <v>458</v>
      </c>
      <c r="W17" s="1312"/>
      <c r="X17" s="1332" t="s">
        <v>399</v>
      </c>
      <c r="Y17" s="1313"/>
      <c r="Z17" s="1331" t="s">
        <v>458</v>
      </c>
      <c r="AA17" s="1329" t="s">
        <v>458</v>
      </c>
      <c r="AB17" s="1124"/>
    </row>
    <row r="18" spans="1:28">
      <c r="A18" s="1238" t="s">
        <v>400</v>
      </c>
      <c r="B18" s="1152"/>
      <c r="C18" s="1333" t="s">
        <v>458</v>
      </c>
      <c r="D18" s="1334" t="s">
        <v>458</v>
      </c>
      <c r="E18" s="1334" t="s">
        <v>458</v>
      </c>
      <c r="F18" s="1335" t="s">
        <v>458</v>
      </c>
      <c r="G18" s="1327"/>
      <c r="H18" s="1328"/>
      <c r="I18" s="1336"/>
      <c r="J18" s="1333">
        <v>362.68579999999997</v>
      </c>
      <c r="K18" s="1334">
        <v>370.72809999999998</v>
      </c>
      <c r="L18" s="1334">
        <v>373.84809999999999</v>
      </c>
      <c r="M18" s="1335">
        <v>371.18329999999997</v>
      </c>
      <c r="N18" s="1327">
        <v>5.4498999999999569</v>
      </c>
      <c r="O18" s="1329">
        <v>1.4901291487187107E-2</v>
      </c>
      <c r="P18" s="1312"/>
      <c r="Q18" s="1333" t="s">
        <v>458</v>
      </c>
      <c r="R18" s="1334" t="s">
        <v>458</v>
      </c>
      <c r="S18" s="1334" t="s">
        <v>458</v>
      </c>
      <c r="T18" s="1335" t="s">
        <v>458</v>
      </c>
      <c r="U18" s="1327" t="s">
        <v>458</v>
      </c>
      <c r="V18" s="1329" t="s">
        <v>458</v>
      </c>
      <c r="W18" s="1312"/>
      <c r="X18" s="1332">
        <v>371.18329999999997</v>
      </c>
      <c r="Y18" s="1322"/>
      <c r="Z18" s="1331">
        <v>5.4498999999999569</v>
      </c>
      <c r="AA18" s="1329">
        <v>1.4901291487187107E-2</v>
      </c>
      <c r="AB18" s="1123"/>
    </row>
    <row r="19" spans="1:28">
      <c r="A19" s="1238" t="s">
        <v>401</v>
      </c>
      <c r="B19" s="1152"/>
      <c r="C19" s="1324" t="s">
        <v>458</v>
      </c>
      <c r="D19" s="1325">
        <v>422.92610000000002</v>
      </c>
      <c r="E19" s="1325">
        <v>419.39170000000001</v>
      </c>
      <c r="F19" s="1326">
        <v>420.82159999999999</v>
      </c>
      <c r="G19" s="1327">
        <v>0</v>
      </c>
      <c r="H19" s="1328">
        <v>0</v>
      </c>
      <c r="I19" s="1319"/>
      <c r="J19" s="1324" t="s">
        <v>458</v>
      </c>
      <c r="K19" s="1325" t="s">
        <v>458</v>
      </c>
      <c r="L19" s="1325" t="s">
        <v>458</v>
      </c>
      <c r="M19" s="1326" t="s">
        <v>458</v>
      </c>
      <c r="N19" s="1327" t="s">
        <v>458</v>
      </c>
      <c r="O19" s="1329" t="s">
        <v>458</v>
      </c>
      <c r="P19" s="1312"/>
      <c r="Q19" s="1324" t="s">
        <v>458</v>
      </c>
      <c r="R19" s="1325">
        <v>479.803</v>
      </c>
      <c r="S19" s="1325" t="s">
        <v>458</v>
      </c>
      <c r="T19" s="1326">
        <v>479.803</v>
      </c>
      <c r="U19" s="1327" t="s">
        <v>458</v>
      </c>
      <c r="V19" s="1329" t="s">
        <v>458</v>
      </c>
      <c r="W19" s="1312"/>
      <c r="X19" s="1332">
        <v>444.84359999999998</v>
      </c>
      <c r="Y19" s="1322"/>
      <c r="Z19" s="1331" t="s">
        <v>458</v>
      </c>
      <c r="AA19" s="1329" t="s">
        <v>458</v>
      </c>
      <c r="AB19" s="1124"/>
    </row>
    <row r="20" spans="1:28">
      <c r="A20" s="1238" t="s">
        <v>402</v>
      </c>
      <c r="B20" s="1152"/>
      <c r="C20" s="1324">
        <v>330.49630000000002</v>
      </c>
      <c r="D20" s="1325">
        <v>335.83069999999998</v>
      </c>
      <c r="E20" s="1325" t="s">
        <v>458</v>
      </c>
      <c r="F20" s="1326">
        <v>332.11590000000001</v>
      </c>
      <c r="G20" s="1327">
        <v>1.4737999999999829</v>
      </c>
      <c r="H20" s="1328">
        <v>4.457387610349528E-3</v>
      </c>
      <c r="I20" s="1319"/>
      <c r="J20" s="1324" t="s">
        <v>458</v>
      </c>
      <c r="K20" s="1325" t="s">
        <v>458</v>
      </c>
      <c r="L20" s="1325" t="s">
        <v>458</v>
      </c>
      <c r="M20" s="1326" t="s">
        <v>458</v>
      </c>
      <c r="N20" s="1327" t="s">
        <v>458</v>
      </c>
      <c r="O20" s="1329" t="s">
        <v>458</v>
      </c>
      <c r="P20" s="1312"/>
      <c r="Q20" s="1324">
        <v>363.9667</v>
      </c>
      <c r="R20" s="1325">
        <v>364.8297</v>
      </c>
      <c r="S20" s="1325" t="s">
        <v>458</v>
      </c>
      <c r="T20" s="1326">
        <v>364.09179999999998</v>
      </c>
      <c r="U20" s="1327">
        <v>6.2490999999999985</v>
      </c>
      <c r="V20" s="1329">
        <v>1.7463259694832312E-2</v>
      </c>
      <c r="W20" s="1312"/>
      <c r="X20" s="1332">
        <v>352.30579999999998</v>
      </c>
      <c r="Y20" s="1322"/>
      <c r="Z20" s="1331">
        <v>4.4889999999999759</v>
      </c>
      <c r="AA20" s="1329">
        <v>1.2906219596063195E-2</v>
      </c>
      <c r="AB20" s="1124"/>
    </row>
    <row r="21" spans="1:28">
      <c r="A21" s="1238" t="s">
        <v>403</v>
      </c>
      <c r="B21" s="1152"/>
      <c r="C21" s="1333">
        <v>364.94709999999998</v>
      </c>
      <c r="D21" s="1334">
        <v>360.2038</v>
      </c>
      <c r="E21" s="1334">
        <v>335.11020000000002</v>
      </c>
      <c r="F21" s="1335">
        <v>358.81819999999999</v>
      </c>
      <c r="G21" s="1327">
        <v>0.76159999999998718</v>
      </c>
      <c r="H21" s="1328">
        <v>2.1270380157774049E-3</v>
      </c>
      <c r="I21" s="1319"/>
      <c r="J21" s="1333">
        <v>389.8467</v>
      </c>
      <c r="K21" s="1334">
        <v>378</v>
      </c>
      <c r="L21" s="1334">
        <v>328.02550000000002</v>
      </c>
      <c r="M21" s="1335">
        <v>350.13810000000001</v>
      </c>
      <c r="N21" s="1327">
        <v>-3.9031999999999698</v>
      </c>
      <c r="O21" s="1329">
        <v>-1.1024702485274984E-2</v>
      </c>
      <c r="P21" s="1312"/>
      <c r="Q21" s="1333" t="s">
        <v>458</v>
      </c>
      <c r="R21" s="1334" t="s">
        <v>458</v>
      </c>
      <c r="S21" s="1334" t="s">
        <v>458</v>
      </c>
      <c r="T21" s="1335" t="s">
        <v>458</v>
      </c>
      <c r="U21" s="1327" t="s">
        <v>458</v>
      </c>
      <c r="V21" s="1329" t="s">
        <v>458</v>
      </c>
      <c r="W21" s="1312"/>
      <c r="X21" s="1332">
        <v>357.59899999999999</v>
      </c>
      <c r="Y21" s="1313"/>
      <c r="Z21" s="1331">
        <v>0.10640000000000782</v>
      </c>
      <c r="AA21" s="1329">
        <v>2.9762853832493441E-4</v>
      </c>
      <c r="AB21" s="1123"/>
    </row>
    <row r="22" spans="1:28">
      <c r="A22" s="1238" t="s">
        <v>404</v>
      </c>
      <c r="B22" s="1152"/>
      <c r="C22" s="1333">
        <v>311.31439999999998</v>
      </c>
      <c r="D22" s="1334">
        <v>324.87909999999999</v>
      </c>
      <c r="E22" s="1334" t="s">
        <v>458</v>
      </c>
      <c r="F22" s="1335">
        <v>321.25060000000002</v>
      </c>
      <c r="G22" s="1327">
        <v>-2.1505999999999972</v>
      </c>
      <c r="H22" s="1328">
        <v>-6.6499444034221478E-3</v>
      </c>
      <c r="I22" s="1319"/>
      <c r="J22" s="1333" t="s">
        <v>458</v>
      </c>
      <c r="K22" s="1334" t="s">
        <v>458</v>
      </c>
      <c r="L22" s="1334" t="s">
        <v>458</v>
      </c>
      <c r="M22" s="1335" t="s">
        <v>458</v>
      </c>
      <c r="N22" s="1327" t="s">
        <v>458</v>
      </c>
      <c r="O22" s="1329" t="s">
        <v>458</v>
      </c>
      <c r="P22" s="1312"/>
      <c r="Q22" s="1333" t="s">
        <v>458</v>
      </c>
      <c r="R22" s="1334" t="s">
        <v>458</v>
      </c>
      <c r="S22" s="1334" t="s">
        <v>458</v>
      </c>
      <c r="T22" s="1335" t="s">
        <v>458</v>
      </c>
      <c r="U22" s="1327" t="s">
        <v>458</v>
      </c>
      <c r="V22" s="1329" t="s">
        <v>458</v>
      </c>
      <c r="W22" s="1312"/>
      <c r="X22" s="1332">
        <v>321.25060000000002</v>
      </c>
      <c r="Y22" s="1313"/>
      <c r="Z22" s="1331">
        <v>-2.1505999999999972</v>
      </c>
      <c r="AA22" s="1329">
        <v>-6.6499444034221478E-3</v>
      </c>
      <c r="AB22" s="1124"/>
    </row>
    <row r="23" spans="1:28">
      <c r="A23" s="1238" t="s">
        <v>405</v>
      </c>
      <c r="B23" s="1152"/>
      <c r="C23" s="1324">
        <v>382.72140000000002</v>
      </c>
      <c r="D23" s="1325">
        <v>378.59769999999997</v>
      </c>
      <c r="E23" s="1325">
        <v>329.31599999999997</v>
      </c>
      <c r="F23" s="1326">
        <v>380.11989999999997</v>
      </c>
      <c r="G23" s="1337">
        <v>-3.6096000000000004</v>
      </c>
      <c r="H23" s="1328">
        <v>-9.4066262823160329E-3</v>
      </c>
      <c r="I23" s="1319"/>
      <c r="J23" s="1324" t="s">
        <v>458</v>
      </c>
      <c r="K23" s="1325" t="s">
        <v>458</v>
      </c>
      <c r="L23" s="1325" t="s">
        <v>458</v>
      </c>
      <c r="M23" s="1326" t="s">
        <v>458</v>
      </c>
      <c r="N23" s="1327" t="s">
        <v>458</v>
      </c>
      <c r="O23" s="1329" t="s">
        <v>458</v>
      </c>
      <c r="P23" s="1312"/>
      <c r="Q23" s="1324">
        <v>413.57279999999997</v>
      </c>
      <c r="R23" s="1325">
        <v>393.32139999999998</v>
      </c>
      <c r="S23" s="1325">
        <v>382.59410000000003</v>
      </c>
      <c r="T23" s="1326">
        <v>402.08350000000002</v>
      </c>
      <c r="U23" s="1327">
        <v>-14.133800000000008</v>
      </c>
      <c r="V23" s="1329">
        <v>-3.3957742746397179E-2</v>
      </c>
      <c r="W23" s="1312"/>
      <c r="X23" s="1332">
        <v>381.42469999999997</v>
      </c>
      <c r="Y23" s="1313"/>
      <c r="Z23" s="1331">
        <v>-4.234800000000007</v>
      </c>
      <c r="AA23" s="1329">
        <v>-1.0980670773052426E-2</v>
      </c>
      <c r="AB23" s="1124"/>
    </row>
    <row r="24" spans="1:28">
      <c r="A24" s="1238" t="s">
        <v>406</v>
      </c>
      <c r="B24" s="1152"/>
      <c r="C24" s="1324" t="s">
        <v>458</v>
      </c>
      <c r="D24" s="1325" t="s">
        <v>458</v>
      </c>
      <c r="E24" s="1325" t="s">
        <v>458</v>
      </c>
      <c r="F24" s="1326" t="s">
        <v>458</v>
      </c>
      <c r="G24" s="1327">
        <v>0</v>
      </c>
      <c r="H24" s="1328">
        <v>0</v>
      </c>
      <c r="I24" s="1319"/>
      <c r="J24" s="1324" t="s">
        <v>458</v>
      </c>
      <c r="K24" s="1325" t="s">
        <v>458</v>
      </c>
      <c r="L24" s="1325" t="s">
        <v>458</v>
      </c>
      <c r="M24" s="1326" t="s">
        <v>458</v>
      </c>
      <c r="N24" s="1327" t="s">
        <v>458</v>
      </c>
      <c r="O24" s="1329" t="s">
        <v>458</v>
      </c>
      <c r="P24" s="1312"/>
      <c r="Q24" s="1324" t="s">
        <v>458</v>
      </c>
      <c r="R24" s="1325" t="s">
        <v>458</v>
      </c>
      <c r="S24" s="1325" t="s">
        <v>458</v>
      </c>
      <c r="T24" s="1326" t="s">
        <v>458</v>
      </c>
      <c r="U24" s="1327" t="s">
        <v>458</v>
      </c>
      <c r="V24" s="1329" t="s">
        <v>458</v>
      </c>
      <c r="W24" s="1312"/>
      <c r="X24" s="1332" t="s">
        <v>458</v>
      </c>
      <c r="Y24" s="1322"/>
      <c r="Z24" s="1331" t="s">
        <v>458</v>
      </c>
      <c r="AA24" s="1329" t="s">
        <v>458</v>
      </c>
      <c r="AB24" s="1123"/>
    </row>
    <row r="25" spans="1:28">
      <c r="A25" s="1238" t="s">
        <v>407</v>
      </c>
      <c r="B25" s="1152"/>
      <c r="C25" s="1324" t="s">
        <v>458</v>
      </c>
      <c r="D25" s="1325">
        <v>243.97200000000001</v>
      </c>
      <c r="E25" s="1325" t="s">
        <v>458</v>
      </c>
      <c r="F25" s="1326">
        <v>243.97200000000001</v>
      </c>
      <c r="G25" s="1327">
        <v>-14.902900000000017</v>
      </c>
      <c r="H25" s="1328">
        <v>-5.7567960431853415E-2</v>
      </c>
      <c r="I25" s="1319"/>
      <c r="J25" s="1324" t="s">
        <v>458</v>
      </c>
      <c r="K25" s="1325" t="s">
        <v>458</v>
      </c>
      <c r="L25" s="1325" t="s">
        <v>458</v>
      </c>
      <c r="M25" s="1326" t="s">
        <v>458</v>
      </c>
      <c r="N25" s="1327" t="s">
        <v>458</v>
      </c>
      <c r="O25" s="1329" t="s">
        <v>458</v>
      </c>
      <c r="P25" s="1312"/>
      <c r="Q25" s="1324" t="s">
        <v>458</v>
      </c>
      <c r="R25" s="1325">
        <v>162.51230000000001</v>
      </c>
      <c r="S25" s="1325" t="s">
        <v>458</v>
      </c>
      <c r="T25" s="1326">
        <v>162.51230000000001</v>
      </c>
      <c r="U25" s="1327" t="s">
        <v>458</v>
      </c>
      <c r="V25" s="1329" t="s">
        <v>458</v>
      </c>
      <c r="W25" s="1312"/>
      <c r="X25" s="1332">
        <v>226.11600000000001</v>
      </c>
      <c r="Y25" s="1322"/>
      <c r="Z25" s="1331">
        <v>-32.758900000000011</v>
      </c>
      <c r="AA25" s="1329">
        <v>-0.12654336129149646</v>
      </c>
      <c r="AB25" s="1124"/>
    </row>
    <row r="26" spans="1:28">
      <c r="A26" s="1238" t="s">
        <v>408</v>
      </c>
      <c r="B26" s="1152"/>
      <c r="C26" s="1324" t="s">
        <v>458</v>
      </c>
      <c r="D26" s="1325">
        <v>263.71069999999997</v>
      </c>
      <c r="E26" s="1325">
        <v>261.86040000000003</v>
      </c>
      <c r="F26" s="1326">
        <v>262.34350000000001</v>
      </c>
      <c r="G26" s="1327">
        <v>-3.5726999999999975</v>
      </c>
      <c r="H26" s="1328">
        <v>-1.3435435674847951E-2</v>
      </c>
      <c r="I26" s="1319"/>
      <c r="J26" s="1324" t="s">
        <v>458</v>
      </c>
      <c r="K26" s="1325" t="s">
        <v>458</v>
      </c>
      <c r="L26" s="1325" t="s">
        <v>458</v>
      </c>
      <c r="M26" s="1326" t="s">
        <v>458</v>
      </c>
      <c r="N26" s="1327" t="s">
        <v>458</v>
      </c>
      <c r="O26" s="1329" t="s">
        <v>458</v>
      </c>
      <c r="P26" s="1312"/>
      <c r="Q26" s="1324" t="s">
        <v>458</v>
      </c>
      <c r="R26" s="1325" t="s">
        <v>399</v>
      </c>
      <c r="S26" s="1325" t="s">
        <v>458</v>
      </c>
      <c r="T26" s="1326" t="s">
        <v>399</v>
      </c>
      <c r="U26" s="1327" t="s">
        <v>458</v>
      </c>
      <c r="V26" s="1329" t="s">
        <v>458</v>
      </c>
      <c r="W26" s="1312"/>
      <c r="X26" s="1332" t="s">
        <v>399</v>
      </c>
      <c r="Y26" s="1322"/>
      <c r="Z26" s="1331" t="s">
        <v>458</v>
      </c>
      <c r="AA26" s="1329" t="s">
        <v>458</v>
      </c>
      <c r="AB26" s="1124"/>
    </row>
    <row r="27" spans="1:28">
      <c r="A27" s="1238" t="s">
        <v>409</v>
      </c>
      <c r="B27" s="1152"/>
      <c r="C27" s="1324">
        <v>384.9409</v>
      </c>
      <c r="D27" s="1334">
        <v>374.47269999999997</v>
      </c>
      <c r="E27" s="1334" t="s">
        <v>458</v>
      </c>
      <c r="F27" s="1335">
        <v>381.99990000000003</v>
      </c>
      <c r="G27" s="1327">
        <v>2.7421000000000504</v>
      </c>
      <c r="H27" s="1328">
        <v>7.2301743036005117E-3</v>
      </c>
      <c r="I27" s="1319"/>
      <c r="J27" s="1324" t="s">
        <v>458</v>
      </c>
      <c r="K27" s="1334" t="s">
        <v>458</v>
      </c>
      <c r="L27" s="1334" t="s">
        <v>458</v>
      </c>
      <c r="M27" s="1335" t="s">
        <v>458</v>
      </c>
      <c r="N27" s="1327" t="s">
        <v>458</v>
      </c>
      <c r="O27" s="1329" t="s">
        <v>458</v>
      </c>
      <c r="P27" s="1312"/>
      <c r="Q27" s="1324" t="s">
        <v>458</v>
      </c>
      <c r="R27" s="1334" t="s">
        <v>458</v>
      </c>
      <c r="S27" s="1334" t="s">
        <v>458</v>
      </c>
      <c r="T27" s="1335" t="s">
        <v>458</v>
      </c>
      <c r="U27" s="1327" t="s">
        <v>458</v>
      </c>
      <c r="V27" s="1329" t="s">
        <v>458</v>
      </c>
      <c r="W27" s="1312"/>
      <c r="X27" s="1332">
        <v>381.99990000000003</v>
      </c>
      <c r="Y27" s="1322"/>
      <c r="Z27" s="1331">
        <v>2.7421000000000504</v>
      </c>
      <c r="AA27" s="1329">
        <v>7.2301743036005117E-3</v>
      </c>
      <c r="AB27" s="1123"/>
    </row>
    <row r="28" spans="1:28">
      <c r="A28" s="1238" t="s">
        <v>410</v>
      </c>
      <c r="B28" s="1152"/>
      <c r="C28" s="1324" t="s">
        <v>458</v>
      </c>
      <c r="D28" s="1334">
        <v>201.99359999999999</v>
      </c>
      <c r="E28" s="1334" t="s">
        <v>458</v>
      </c>
      <c r="F28" s="1335">
        <v>201.99359999999999</v>
      </c>
      <c r="G28" s="1327">
        <v>201.99359999999999</v>
      </c>
      <c r="H28" s="1328" t="s">
        <v>458</v>
      </c>
      <c r="I28" s="1319"/>
      <c r="J28" s="1324" t="s">
        <v>458</v>
      </c>
      <c r="K28" s="1334" t="s">
        <v>458</v>
      </c>
      <c r="L28" s="1334" t="s">
        <v>458</v>
      </c>
      <c r="M28" s="1335" t="s">
        <v>458</v>
      </c>
      <c r="N28" s="1327" t="s">
        <v>458</v>
      </c>
      <c r="O28" s="1329" t="s">
        <v>458</v>
      </c>
      <c r="P28" s="1312"/>
      <c r="Q28" s="1324" t="s">
        <v>458</v>
      </c>
      <c r="R28" s="1334" t="s">
        <v>458</v>
      </c>
      <c r="S28" s="1334" t="s">
        <v>458</v>
      </c>
      <c r="T28" s="1335" t="s">
        <v>458</v>
      </c>
      <c r="U28" s="1327" t="s">
        <v>458</v>
      </c>
      <c r="V28" s="1329" t="s">
        <v>458</v>
      </c>
      <c r="W28" s="1312"/>
      <c r="X28" s="1332">
        <v>201.99359999999999</v>
      </c>
      <c r="Y28" s="1322"/>
      <c r="Z28" s="1331">
        <v>201.99359999999999</v>
      </c>
      <c r="AA28" s="1329" t="s">
        <v>458</v>
      </c>
      <c r="AB28" s="1124"/>
    </row>
    <row r="29" spans="1:28">
      <c r="A29" s="1238" t="s">
        <v>411</v>
      </c>
      <c r="B29" s="1152"/>
      <c r="C29" s="1324" t="s">
        <v>458</v>
      </c>
      <c r="D29" s="1334" t="s">
        <v>458</v>
      </c>
      <c r="E29" s="1334" t="s">
        <v>458</v>
      </c>
      <c r="F29" s="1335" t="s">
        <v>458</v>
      </c>
      <c r="G29" s="1327">
        <v>0</v>
      </c>
      <c r="H29" s="1328" t="s">
        <v>458</v>
      </c>
      <c r="I29" s="1319"/>
      <c r="J29" s="1324" t="s">
        <v>458</v>
      </c>
      <c r="K29" s="1334" t="s">
        <v>458</v>
      </c>
      <c r="L29" s="1334" t="s">
        <v>458</v>
      </c>
      <c r="M29" s="1335" t="s">
        <v>458</v>
      </c>
      <c r="N29" s="1327" t="s">
        <v>458</v>
      </c>
      <c r="O29" s="1329" t="s">
        <v>458</v>
      </c>
      <c r="P29" s="1312"/>
      <c r="Q29" s="1324" t="s">
        <v>458</v>
      </c>
      <c r="R29" s="1334" t="s">
        <v>458</v>
      </c>
      <c r="S29" s="1334" t="s">
        <v>458</v>
      </c>
      <c r="T29" s="1335" t="s">
        <v>458</v>
      </c>
      <c r="U29" s="1327" t="s">
        <v>458</v>
      </c>
      <c r="V29" s="1329" t="s">
        <v>458</v>
      </c>
      <c r="W29" s="1312"/>
      <c r="X29" s="1332" t="s">
        <v>458</v>
      </c>
      <c r="Y29" s="1322"/>
      <c r="Z29" s="1331" t="s">
        <v>458</v>
      </c>
      <c r="AA29" s="1329" t="s">
        <v>458</v>
      </c>
      <c r="AB29" s="1124"/>
    </row>
    <row r="30" spans="1:28">
      <c r="A30" s="1238" t="s">
        <v>412</v>
      </c>
      <c r="B30" s="1152"/>
      <c r="C30" s="1324" t="s">
        <v>458</v>
      </c>
      <c r="D30" s="1325">
        <v>290.3537</v>
      </c>
      <c r="E30" s="1325">
        <v>288.3895</v>
      </c>
      <c r="F30" s="1326">
        <v>289.45170000000002</v>
      </c>
      <c r="G30" s="1327">
        <v>8.0043000000000006</v>
      </c>
      <c r="H30" s="1328">
        <v>2.843977240507467E-2</v>
      </c>
      <c r="I30" s="1319"/>
      <c r="J30" s="1324" t="s">
        <v>458</v>
      </c>
      <c r="K30" s="1325" t="s">
        <v>458</v>
      </c>
      <c r="L30" s="1325" t="s">
        <v>458</v>
      </c>
      <c r="M30" s="1326" t="s">
        <v>458</v>
      </c>
      <c r="N30" s="1327" t="s">
        <v>458</v>
      </c>
      <c r="O30" s="1329" t="s">
        <v>458</v>
      </c>
      <c r="P30" s="1312"/>
      <c r="Q30" s="1324" t="s">
        <v>458</v>
      </c>
      <c r="R30" s="1325">
        <v>319.30239999999998</v>
      </c>
      <c r="S30" s="1325">
        <v>259.96570000000003</v>
      </c>
      <c r="T30" s="1326">
        <v>268.20100000000002</v>
      </c>
      <c r="U30" s="1327">
        <v>-0.51229999999998199</v>
      </c>
      <c r="V30" s="1329">
        <v>-1.9064929052636792E-3</v>
      </c>
      <c r="W30" s="1312"/>
      <c r="X30" s="1332">
        <v>273.12900000000002</v>
      </c>
      <c r="Y30" s="1313"/>
      <c r="Z30" s="1331">
        <v>1.4627000000000407</v>
      </c>
      <c r="AA30" s="1329">
        <v>5.3841790461313099E-3</v>
      </c>
      <c r="AB30" s="1123"/>
    </row>
    <row r="31" spans="1:28">
      <c r="A31" s="1238" t="s">
        <v>413</v>
      </c>
      <c r="B31" s="1152"/>
      <c r="C31" s="1324">
        <v>370.67869999999999</v>
      </c>
      <c r="D31" s="1325">
        <v>368.15069999999997</v>
      </c>
      <c r="E31" s="1325" t="s">
        <v>458</v>
      </c>
      <c r="F31" s="1326">
        <v>369.7756</v>
      </c>
      <c r="G31" s="1327">
        <v>-2.2667000000000144</v>
      </c>
      <c r="H31" s="1328">
        <v>-6.0925867838146353E-3</v>
      </c>
      <c r="I31" s="1319"/>
      <c r="J31" s="1324" t="s">
        <v>458</v>
      </c>
      <c r="K31" s="1325" t="s">
        <v>458</v>
      </c>
      <c r="L31" s="1325" t="s">
        <v>458</v>
      </c>
      <c r="M31" s="1326" t="s">
        <v>458</v>
      </c>
      <c r="N31" s="1327" t="s">
        <v>458</v>
      </c>
      <c r="O31" s="1329" t="s">
        <v>458</v>
      </c>
      <c r="P31" s="1312"/>
      <c r="Q31" s="1324">
        <v>478.74310000000003</v>
      </c>
      <c r="R31" s="1325">
        <v>450.85629999999998</v>
      </c>
      <c r="S31" s="1325" t="s">
        <v>458</v>
      </c>
      <c r="T31" s="1326">
        <v>465.50479999999999</v>
      </c>
      <c r="U31" s="1327">
        <v>-6.3500999999999976</v>
      </c>
      <c r="V31" s="1329">
        <v>-1.3457738809112718E-2</v>
      </c>
      <c r="W31" s="1312"/>
      <c r="X31" s="1332">
        <v>369.77569999999997</v>
      </c>
      <c r="Y31" s="1313"/>
      <c r="Z31" s="1331">
        <v>-2.2667000000000144</v>
      </c>
      <c r="AA31" s="1329">
        <v>-6.0925851462091396E-3</v>
      </c>
      <c r="AB31" s="1124"/>
    </row>
    <row r="32" spans="1:28">
      <c r="A32" s="1238" t="s">
        <v>414</v>
      </c>
      <c r="B32" s="1152"/>
      <c r="C32" s="1324" t="s">
        <v>458</v>
      </c>
      <c r="D32" s="1325">
        <v>309.37029999999999</v>
      </c>
      <c r="E32" s="1325">
        <v>316.25670000000002</v>
      </c>
      <c r="F32" s="1326">
        <v>313.75760000000002</v>
      </c>
      <c r="G32" s="1327">
        <v>5.4612000000000194</v>
      </c>
      <c r="H32" s="1328">
        <v>1.7714121864543353E-2</v>
      </c>
      <c r="I32" s="1319"/>
      <c r="J32" s="1324" t="s">
        <v>458</v>
      </c>
      <c r="K32" s="1325" t="s">
        <v>458</v>
      </c>
      <c r="L32" s="1325" t="s">
        <v>458</v>
      </c>
      <c r="M32" s="1326" t="s">
        <v>458</v>
      </c>
      <c r="N32" s="1327" t="s">
        <v>458</v>
      </c>
      <c r="O32" s="1329" t="s">
        <v>458</v>
      </c>
      <c r="P32" s="1312"/>
      <c r="Q32" s="1324" t="s">
        <v>458</v>
      </c>
      <c r="R32" s="1325" t="s">
        <v>458</v>
      </c>
      <c r="S32" s="1325">
        <v>270.887</v>
      </c>
      <c r="T32" s="1326">
        <v>270.887</v>
      </c>
      <c r="U32" s="1327">
        <v>-17.383199999999988</v>
      </c>
      <c r="V32" s="1329">
        <v>-6.0301758558463536E-2</v>
      </c>
      <c r="W32" s="1312"/>
      <c r="X32" s="1332">
        <v>313.48320000000001</v>
      </c>
      <c r="Y32" s="1313"/>
      <c r="Z32" s="1331">
        <v>5.3149999999999977</v>
      </c>
      <c r="AA32" s="1329">
        <v>1.7247074811742369E-2</v>
      </c>
      <c r="AB32" s="1124"/>
    </row>
    <row r="33" spans="1:28">
      <c r="A33" s="1238" t="s">
        <v>415</v>
      </c>
      <c r="B33" s="1152"/>
      <c r="C33" s="1324">
        <v>349.24779999999998</v>
      </c>
      <c r="D33" s="1325">
        <v>353.60320000000002</v>
      </c>
      <c r="E33" s="1325" t="s">
        <v>458</v>
      </c>
      <c r="F33" s="1326">
        <v>351.28449999999998</v>
      </c>
      <c r="G33" s="1327">
        <v>-3.6107000000000085</v>
      </c>
      <c r="H33" s="1328">
        <v>-1.0173989391797922E-2</v>
      </c>
      <c r="I33" s="1319"/>
      <c r="J33" s="1324" t="s">
        <v>458</v>
      </c>
      <c r="K33" s="1325" t="s">
        <v>458</v>
      </c>
      <c r="L33" s="1325" t="s">
        <v>458</v>
      </c>
      <c r="M33" s="1326" t="s">
        <v>458</v>
      </c>
      <c r="N33" s="1327" t="s">
        <v>458</v>
      </c>
      <c r="O33" s="1329" t="s">
        <v>458</v>
      </c>
      <c r="P33" s="1312"/>
      <c r="Q33" s="1324">
        <v>349.46230000000003</v>
      </c>
      <c r="R33" s="1325">
        <v>347.47210000000001</v>
      </c>
      <c r="S33" s="1325" t="s">
        <v>458</v>
      </c>
      <c r="T33" s="1326">
        <v>347.74979999999999</v>
      </c>
      <c r="U33" s="1327">
        <v>-0.8942000000000121</v>
      </c>
      <c r="V33" s="1329">
        <v>-2.5647938871743436E-3</v>
      </c>
      <c r="W33" s="1312"/>
      <c r="X33" s="1332">
        <v>349.70690000000002</v>
      </c>
      <c r="Y33" s="1313"/>
      <c r="Z33" s="1331">
        <v>-2.398399999999981</v>
      </c>
      <c r="AA33" s="1329">
        <v>-6.8115986893693137E-3</v>
      </c>
      <c r="AB33" s="1123"/>
    </row>
    <row r="34" spans="1:28">
      <c r="A34" s="1238" t="s">
        <v>416</v>
      </c>
      <c r="B34" s="1152"/>
      <c r="C34" s="1324">
        <v>428.21539999999999</v>
      </c>
      <c r="D34" s="1325">
        <v>292.37130000000002</v>
      </c>
      <c r="E34" s="1325">
        <v>308.40809999999999</v>
      </c>
      <c r="F34" s="1326">
        <v>307.26769999999999</v>
      </c>
      <c r="G34" s="1327">
        <v>6.5371000000000095</v>
      </c>
      <c r="H34" s="1328">
        <v>2.1737395529420667E-2</v>
      </c>
      <c r="I34" s="1319"/>
      <c r="J34" s="1324" t="s">
        <v>458</v>
      </c>
      <c r="K34" s="1325" t="s">
        <v>458</v>
      </c>
      <c r="L34" s="1325" t="s">
        <v>458</v>
      </c>
      <c r="M34" s="1326" t="s">
        <v>458</v>
      </c>
      <c r="N34" s="1327" t="s">
        <v>458</v>
      </c>
      <c r="O34" s="1329" t="s">
        <v>458</v>
      </c>
      <c r="P34" s="1312"/>
      <c r="Q34" s="1324" t="s">
        <v>458</v>
      </c>
      <c r="R34" s="1325" t="s">
        <v>458</v>
      </c>
      <c r="S34" s="1325">
        <v>318.88260000000002</v>
      </c>
      <c r="T34" s="1326">
        <v>318.88260000000002</v>
      </c>
      <c r="U34" s="1327">
        <v>41.636400000000037</v>
      </c>
      <c r="V34" s="1329">
        <v>0.15017843346455262</v>
      </c>
      <c r="W34" s="1312"/>
      <c r="X34" s="1332">
        <v>315.00740000000002</v>
      </c>
      <c r="Y34" s="1313"/>
      <c r="Z34" s="1331">
        <v>29.925900000000013</v>
      </c>
      <c r="AA34" s="1329">
        <v>0.10497313926017648</v>
      </c>
      <c r="AB34" s="1124"/>
    </row>
    <row r="35" spans="1:28">
      <c r="A35" s="1238" t="s">
        <v>417</v>
      </c>
      <c r="B35" s="1152"/>
      <c r="C35" s="1324">
        <v>302.30990000000003</v>
      </c>
      <c r="D35" s="1325">
        <v>302.27019999999999</v>
      </c>
      <c r="E35" s="1325">
        <v>301.31799999999998</v>
      </c>
      <c r="F35" s="1326">
        <v>302.15390000000002</v>
      </c>
      <c r="G35" s="1327">
        <v>-2.430499999999995</v>
      </c>
      <c r="H35" s="1328">
        <v>-7.9797258165552609E-3</v>
      </c>
      <c r="I35" s="1319"/>
      <c r="J35" s="1324" t="s">
        <v>458</v>
      </c>
      <c r="K35" s="1325" t="s">
        <v>458</v>
      </c>
      <c r="L35" s="1325" t="s">
        <v>458</v>
      </c>
      <c r="M35" s="1326" t="s">
        <v>458</v>
      </c>
      <c r="N35" s="1327" t="s">
        <v>458</v>
      </c>
      <c r="O35" s="1329" t="s">
        <v>458</v>
      </c>
      <c r="P35" s="1312"/>
      <c r="Q35" s="1324" t="s">
        <v>458</v>
      </c>
      <c r="R35" s="1325" t="s">
        <v>458</v>
      </c>
      <c r="S35" s="1325" t="s">
        <v>458</v>
      </c>
      <c r="T35" s="1326" t="s">
        <v>458</v>
      </c>
      <c r="U35" s="1327" t="s">
        <v>458</v>
      </c>
      <c r="V35" s="1329" t="s">
        <v>458</v>
      </c>
      <c r="W35" s="1312"/>
      <c r="X35" s="1332">
        <v>302.15390000000002</v>
      </c>
      <c r="Y35" s="1313"/>
      <c r="Z35" s="1331">
        <v>-12.087199999999996</v>
      </c>
      <c r="AA35" s="1329">
        <v>-3.8464732970957649E-2</v>
      </c>
      <c r="AB35" s="1124"/>
    </row>
    <row r="36" spans="1:28">
      <c r="A36" s="1238" t="s">
        <v>418</v>
      </c>
      <c r="B36" s="1152"/>
      <c r="C36" s="1324" t="s">
        <v>458</v>
      </c>
      <c r="D36" s="1325">
        <v>344.15839999999997</v>
      </c>
      <c r="E36" s="1325">
        <v>314.04759999999999</v>
      </c>
      <c r="F36" s="1326">
        <v>325.96230000000003</v>
      </c>
      <c r="G36" s="1327">
        <v>-3.9422999999999888</v>
      </c>
      <c r="H36" s="1328">
        <v>-1.1949818220176378E-2</v>
      </c>
      <c r="I36" s="1319"/>
      <c r="J36" s="1324" t="s">
        <v>458</v>
      </c>
      <c r="K36" s="1325" t="s">
        <v>458</v>
      </c>
      <c r="L36" s="1325" t="s">
        <v>458</v>
      </c>
      <c r="M36" s="1326" t="s">
        <v>458</v>
      </c>
      <c r="N36" s="1327" t="s">
        <v>458</v>
      </c>
      <c r="O36" s="1329" t="s">
        <v>458</v>
      </c>
      <c r="P36" s="1312"/>
      <c r="Q36" s="1324" t="s">
        <v>458</v>
      </c>
      <c r="R36" s="1325" t="s">
        <v>458</v>
      </c>
      <c r="S36" s="1325" t="s">
        <v>458</v>
      </c>
      <c r="T36" s="1326" t="s">
        <v>458</v>
      </c>
      <c r="U36" s="1327" t="s">
        <v>458</v>
      </c>
      <c r="V36" s="1329" t="s">
        <v>458</v>
      </c>
      <c r="W36" s="1312"/>
      <c r="X36" s="1332">
        <v>325.96230000000003</v>
      </c>
      <c r="Y36" s="1313"/>
      <c r="Z36" s="1331">
        <v>-3.3532999999999902</v>
      </c>
      <c r="AA36" s="1329">
        <v>-1.0182633315882983E-2</v>
      </c>
      <c r="AB36" s="1123"/>
    </row>
    <row r="37" spans="1:28">
      <c r="A37" s="1238" t="s">
        <v>419</v>
      </c>
      <c r="B37" s="1152"/>
      <c r="C37" s="1324" t="s">
        <v>458</v>
      </c>
      <c r="D37" s="1325">
        <v>382.53660000000002</v>
      </c>
      <c r="E37" s="1325">
        <v>363.74209999999999</v>
      </c>
      <c r="F37" s="1326">
        <v>366.6832</v>
      </c>
      <c r="G37" s="1327">
        <v>-1.4189999999999827</v>
      </c>
      <c r="H37" s="1328">
        <v>-3.8549076859633047E-3</v>
      </c>
      <c r="I37" s="1319"/>
      <c r="J37" s="1324" t="s">
        <v>458</v>
      </c>
      <c r="K37" s="1325" t="s">
        <v>458</v>
      </c>
      <c r="L37" s="1325" t="s">
        <v>458</v>
      </c>
      <c r="M37" s="1326" t="s">
        <v>458</v>
      </c>
      <c r="N37" s="1327" t="s">
        <v>458</v>
      </c>
      <c r="O37" s="1329" t="s">
        <v>458</v>
      </c>
      <c r="P37" s="1312"/>
      <c r="Q37" s="1324" t="s">
        <v>458</v>
      </c>
      <c r="R37" s="1325" t="s">
        <v>458</v>
      </c>
      <c r="S37" s="1325" t="s">
        <v>458</v>
      </c>
      <c r="T37" s="1326" t="s">
        <v>458</v>
      </c>
      <c r="U37" s="1327" t="s">
        <v>458</v>
      </c>
      <c r="V37" s="1329" t="s">
        <v>458</v>
      </c>
      <c r="W37" s="1312"/>
      <c r="X37" s="1332">
        <v>366.6832</v>
      </c>
      <c r="Y37" s="1313"/>
      <c r="Z37" s="1331">
        <v>-1.4189999999999827</v>
      </c>
      <c r="AA37" s="1329">
        <v>-3.8549076859633047E-3</v>
      </c>
      <c r="AB37" s="1124"/>
    </row>
    <row r="38" spans="1:28">
      <c r="A38" s="1238" t="s">
        <v>420</v>
      </c>
      <c r="B38" s="1152"/>
      <c r="C38" s="1324" t="s">
        <v>458</v>
      </c>
      <c r="D38" s="1325">
        <v>432.15359999999998</v>
      </c>
      <c r="E38" s="1325">
        <v>448.58670000000001</v>
      </c>
      <c r="F38" s="1326">
        <v>442.03289999999998</v>
      </c>
      <c r="G38" s="1327">
        <v>3.0083999999999946</v>
      </c>
      <c r="H38" s="1328">
        <v>6.8524649535504079E-3</v>
      </c>
      <c r="I38" s="1319"/>
      <c r="J38" s="1324" t="s">
        <v>458</v>
      </c>
      <c r="K38" s="1325" t="s">
        <v>458</v>
      </c>
      <c r="L38" s="1325" t="s">
        <v>458</v>
      </c>
      <c r="M38" s="1326" t="s">
        <v>458</v>
      </c>
      <c r="N38" s="1327" t="s">
        <v>458</v>
      </c>
      <c r="O38" s="1329" t="s">
        <v>458</v>
      </c>
      <c r="P38" s="1312"/>
      <c r="Q38" s="1324" t="s">
        <v>458</v>
      </c>
      <c r="R38" s="1325">
        <v>470.89530000000002</v>
      </c>
      <c r="S38" s="1325" t="s">
        <v>458</v>
      </c>
      <c r="T38" s="1326">
        <v>470.89530000000002</v>
      </c>
      <c r="U38" s="1327">
        <v>59.069100000000049</v>
      </c>
      <c r="V38" s="1329">
        <v>0.14343210801061246</v>
      </c>
      <c r="W38" s="1312"/>
      <c r="X38" s="1332">
        <v>443.78910000000002</v>
      </c>
      <c r="Y38" s="1313"/>
      <c r="Z38" s="1331">
        <v>6.4195000000000277</v>
      </c>
      <c r="AA38" s="1329">
        <v>1.4677517596101808E-2</v>
      </c>
      <c r="AB38" s="1072"/>
    </row>
    <row r="39" spans="1:28">
      <c r="A39" s="1239" t="s">
        <v>421</v>
      </c>
      <c r="B39" s="1152"/>
      <c r="C39" s="1338">
        <v>406.40089999999998</v>
      </c>
      <c r="D39" s="1339">
        <v>413.4812</v>
      </c>
      <c r="E39" s="1340">
        <v>409.25619999999998</v>
      </c>
      <c r="F39" s="1339">
        <v>409.74880000000002</v>
      </c>
      <c r="G39" s="1341">
        <v>4.4177000000000248</v>
      </c>
      <c r="H39" s="1342">
        <v>1.0898990973058797E-2</v>
      </c>
      <c r="I39" s="1336"/>
      <c r="J39" s="1338">
        <v>419.34519999999998</v>
      </c>
      <c r="K39" s="1340">
        <v>435.8494</v>
      </c>
      <c r="L39" s="1340">
        <v>438.92360000000002</v>
      </c>
      <c r="M39" s="1339">
        <v>433.91390000000001</v>
      </c>
      <c r="N39" s="1341">
        <v>3.0960000000000036</v>
      </c>
      <c r="O39" s="1343">
        <v>7.1863309300750355E-3</v>
      </c>
      <c r="P39" s="1312"/>
      <c r="Q39" s="1338" t="s">
        <v>458</v>
      </c>
      <c r="R39" s="1339" t="s">
        <v>458</v>
      </c>
      <c r="S39" s="1340">
        <v>388.17559999999997</v>
      </c>
      <c r="T39" s="1339">
        <v>388.17149999999998</v>
      </c>
      <c r="U39" s="1341"/>
      <c r="V39" s="1343"/>
      <c r="W39" s="1312"/>
      <c r="X39" s="1344">
        <v>433.04480000000001</v>
      </c>
      <c r="Y39" s="1313"/>
      <c r="Z39" s="1345">
        <v>3.0867000000000075</v>
      </c>
      <c r="AA39" s="1343">
        <v>7.1790716351198824E-3</v>
      </c>
      <c r="AB39" s="106"/>
    </row>
    <row r="40" spans="1:28" ht="13.5" thickBot="1">
      <c r="A40" s="1240" t="s">
        <v>422</v>
      </c>
      <c r="B40" s="1152"/>
      <c r="C40" s="1346">
        <v>387.13189999999997</v>
      </c>
      <c r="D40" s="1347">
        <v>399.79860000000002</v>
      </c>
      <c r="E40" s="1347">
        <v>401.68819999999999</v>
      </c>
      <c r="F40" s="1347">
        <v>397.23770000000002</v>
      </c>
      <c r="G40" s="1348">
        <v>1.001700000000028</v>
      </c>
      <c r="H40" s="1349">
        <v>2.5280388455366509E-3</v>
      </c>
      <c r="I40" s="1336"/>
      <c r="J40" s="1346">
        <v>403.86709999999999</v>
      </c>
      <c r="K40" s="1347">
        <v>421.39280000000002</v>
      </c>
      <c r="L40" s="1347">
        <v>434.92189999999999</v>
      </c>
      <c r="M40" s="1347">
        <v>423.63740000000001</v>
      </c>
      <c r="N40" s="1348">
        <v>2.6084000000000174</v>
      </c>
      <c r="O40" s="1350">
        <v>6.19529771108418E-3</v>
      </c>
      <c r="P40" s="1312"/>
      <c r="Q40" s="1346" t="s">
        <v>458</v>
      </c>
      <c r="R40" s="1347" t="s">
        <v>458</v>
      </c>
      <c r="S40" s="1347" t="s">
        <v>458</v>
      </c>
      <c r="T40" s="1347" t="s">
        <v>458</v>
      </c>
      <c r="U40" s="1348" t="s">
        <v>458</v>
      </c>
      <c r="V40" s="1350" t="s">
        <v>458</v>
      </c>
      <c r="W40" s="1312"/>
      <c r="X40" s="1351">
        <v>422.56529999999998</v>
      </c>
      <c r="Y40" s="1313"/>
      <c r="Z40" s="1352">
        <v>2.5430999999999813</v>
      </c>
      <c r="AA40" s="1350">
        <v>6.0546799669158879E-3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 ref="J6:O6"/>
    <mergeCell ref="Q6:V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topLeftCell="A4" workbookViewId="0">
      <selection activeCell="N25" sqref="N25"/>
    </sheetView>
  </sheetViews>
  <sheetFormatPr defaultRowHeight="12.75"/>
  <cols>
    <col min="1" max="1" width="18.85546875" style="1132" customWidth="1"/>
    <col min="2" max="2" width="14.28515625" style="1132" customWidth="1"/>
    <col min="3" max="3" width="13.7109375" style="1132" customWidth="1"/>
    <col min="4" max="4" width="15" style="1132" customWidth="1"/>
    <col min="5" max="5" width="14.28515625" style="1132" customWidth="1"/>
    <col min="6" max="6" width="17.5703125" style="1132" customWidth="1"/>
    <col min="7" max="7" width="9.140625" style="1132"/>
    <col min="8" max="8" width="18.85546875" style="1132" bestFit="1" customWidth="1"/>
    <col min="9" max="9" width="12.5703125" style="1132" customWidth="1"/>
    <col min="10" max="251" width="9.140625" style="1132"/>
    <col min="252" max="252" width="4.42578125" style="1132" customWidth="1"/>
    <col min="253" max="253" width="20.85546875" style="1132" customWidth="1"/>
    <col min="254" max="255" width="12" style="1132" customWidth="1"/>
    <col min="256" max="256" width="14.5703125" style="1132" customWidth="1"/>
    <col min="257" max="257" width="12.42578125" style="1132" customWidth="1"/>
    <col min="258" max="258" width="19.7109375" style="1132" customWidth="1"/>
    <col min="259" max="259" width="9.140625" style="1132"/>
    <col min="260" max="260" width="16.85546875" style="1132" customWidth="1"/>
    <col min="261" max="261" width="12.5703125" style="1132" customWidth="1"/>
    <col min="262" max="262" width="11.7109375" style="1132" customWidth="1"/>
    <col min="263" max="263" width="12.28515625" style="1132" customWidth="1"/>
    <col min="264" max="507" width="9.140625" style="1132"/>
    <col min="508" max="508" width="4.42578125" style="1132" customWidth="1"/>
    <col min="509" max="509" width="20.85546875" style="1132" customWidth="1"/>
    <col min="510" max="511" width="12" style="1132" customWidth="1"/>
    <col min="512" max="512" width="14.5703125" style="1132" customWidth="1"/>
    <col min="513" max="513" width="12.42578125" style="1132" customWidth="1"/>
    <col min="514" max="514" width="19.7109375" style="1132" customWidth="1"/>
    <col min="515" max="515" width="9.140625" style="1132"/>
    <col min="516" max="516" width="16.85546875" style="1132" customWidth="1"/>
    <col min="517" max="517" width="12.5703125" style="1132" customWidth="1"/>
    <col min="518" max="518" width="11.7109375" style="1132" customWidth="1"/>
    <col min="519" max="519" width="12.28515625" style="1132" customWidth="1"/>
    <col min="520" max="763" width="9.140625" style="1132"/>
    <col min="764" max="764" width="4.42578125" style="1132" customWidth="1"/>
    <col min="765" max="765" width="20.85546875" style="1132" customWidth="1"/>
    <col min="766" max="767" width="12" style="1132" customWidth="1"/>
    <col min="768" max="768" width="14.5703125" style="1132" customWidth="1"/>
    <col min="769" max="769" width="12.42578125" style="1132" customWidth="1"/>
    <col min="770" max="770" width="19.7109375" style="1132" customWidth="1"/>
    <col min="771" max="771" width="9.140625" style="1132"/>
    <col min="772" max="772" width="16.85546875" style="1132" customWidth="1"/>
    <col min="773" max="773" width="12.5703125" style="1132" customWidth="1"/>
    <col min="774" max="774" width="11.7109375" style="1132" customWidth="1"/>
    <col min="775" max="775" width="12.28515625" style="1132" customWidth="1"/>
    <col min="776" max="1019" width="9.140625" style="1132"/>
    <col min="1020" max="1020" width="4.42578125" style="1132" customWidth="1"/>
    <col min="1021" max="1021" width="20.85546875" style="1132" customWidth="1"/>
    <col min="1022" max="1023" width="12" style="1132" customWidth="1"/>
    <col min="1024" max="1024" width="14.5703125" style="1132" customWidth="1"/>
    <col min="1025" max="1025" width="12.42578125" style="1132" customWidth="1"/>
    <col min="1026" max="1026" width="19.7109375" style="1132" customWidth="1"/>
    <col min="1027" max="1027" width="9.140625" style="1132"/>
    <col min="1028" max="1028" width="16.85546875" style="1132" customWidth="1"/>
    <col min="1029" max="1029" width="12.5703125" style="1132" customWidth="1"/>
    <col min="1030" max="1030" width="11.7109375" style="1132" customWidth="1"/>
    <col min="1031" max="1031" width="12.28515625" style="1132" customWidth="1"/>
    <col min="1032" max="1275" width="9.140625" style="1132"/>
    <col min="1276" max="1276" width="4.42578125" style="1132" customWidth="1"/>
    <col min="1277" max="1277" width="20.85546875" style="1132" customWidth="1"/>
    <col min="1278" max="1279" width="12" style="1132" customWidth="1"/>
    <col min="1280" max="1280" width="14.5703125" style="1132" customWidth="1"/>
    <col min="1281" max="1281" width="12.42578125" style="1132" customWidth="1"/>
    <col min="1282" max="1282" width="19.7109375" style="1132" customWidth="1"/>
    <col min="1283" max="1283" width="9.140625" style="1132"/>
    <col min="1284" max="1284" width="16.85546875" style="1132" customWidth="1"/>
    <col min="1285" max="1285" width="12.5703125" style="1132" customWidth="1"/>
    <col min="1286" max="1286" width="11.7109375" style="1132" customWidth="1"/>
    <col min="1287" max="1287" width="12.28515625" style="1132" customWidth="1"/>
    <col min="1288" max="1531" width="9.140625" style="1132"/>
    <col min="1532" max="1532" width="4.42578125" style="1132" customWidth="1"/>
    <col min="1533" max="1533" width="20.85546875" style="1132" customWidth="1"/>
    <col min="1534" max="1535" width="12" style="1132" customWidth="1"/>
    <col min="1536" max="1536" width="14.5703125" style="1132" customWidth="1"/>
    <col min="1537" max="1537" width="12.42578125" style="1132" customWidth="1"/>
    <col min="1538" max="1538" width="19.7109375" style="1132" customWidth="1"/>
    <col min="1539" max="1539" width="9.140625" style="1132"/>
    <col min="1540" max="1540" width="16.85546875" style="1132" customWidth="1"/>
    <col min="1541" max="1541" width="12.5703125" style="1132" customWidth="1"/>
    <col min="1542" max="1542" width="11.7109375" style="1132" customWidth="1"/>
    <col min="1543" max="1543" width="12.28515625" style="1132" customWidth="1"/>
    <col min="1544" max="1787" width="9.140625" style="1132"/>
    <col min="1788" max="1788" width="4.42578125" style="1132" customWidth="1"/>
    <col min="1789" max="1789" width="20.85546875" style="1132" customWidth="1"/>
    <col min="1790" max="1791" width="12" style="1132" customWidth="1"/>
    <col min="1792" max="1792" width="14.5703125" style="1132" customWidth="1"/>
    <col min="1793" max="1793" width="12.42578125" style="1132" customWidth="1"/>
    <col min="1794" max="1794" width="19.7109375" style="1132" customWidth="1"/>
    <col min="1795" max="1795" width="9.140625" style="1132"/>
    <col min="1796" max="1796" width="16.85546875" style="1132" customWidth="1"/>
    <col min="1797" max="1797" width="12.5703125" style="1132" customWidth="1"/>
    <col min="1798" max="1798" width="11.7109375" style="1132" customWidth="1"/>
    <col min="1799" max="1799" width="12.28515625" style="1132" customWidth="1"/>
    <col min="1800" max="2043" width="9.140625" style="1132"/>
    <col min="2044" max="2044" width="4.42578125" style="1132" customWidth="1"/>
    <col min="2045" max="2045" width="20.85546875" style="1132" customWidth="1"/>
    <col min="2046" max="2047" width="12" style="1132" customWidth="1"/>
    <col min="2048" max="2048" width="14.5703125" style="1132" customWidth="1"/>
    <col min="2049" max="2049" width="12.42578125" style="1132" customWidth="1"/>
    <col min="2050" max="2050" width="19.7109375" style="1132" customWidth="1"/>
    <col min="2051" max="2051" width="9.140625" style="1132"/>
    <col min="2052" max="2052" width="16.85546875" style="1132" customWidth="1"/>
    <col min="2053" max="2053" width="12.5703125" style="1132" customWidth="1"/>
    <col min="2054" max="2054" width="11.7109375" style="1132" customWidth="1"/>
    <col min="2055" max="2055" width="12.28515625" style="1132" customWidth="1"/>
    <col min="2056" max="2299" width="9.140625" style="1132"/>
    <col min="2300" max="2300" width="4.42578125" style="1132" customWidth="1"/>
    <col min="2301" max="2301" width="20.85546875" style="1132" customWidth="1"/>
    <col min="2302" max="2303" width="12" style="1132" customWidth="1"/>
    <col min="2304" max="2304" width="14.5703125" style="1132" customWidth="1"/>
    <col min="2305" max="2305" width="12.42578125" style="1132" customWidth="1"/>
    <col min="2306" max="2306" width="19.7109375" style="1132" customWidth="1"/>
    <col min="2307" max="2307" width="9.140625" style="1132"/>
    <col min="2308" max="2308" width="16.85546875" style="1132" customWidth="1"/>
    <col min="2309" max="2309" width="12.5703125" style="1132" customWidth="1"/>
    <col min="2310" max="2310" width="11.7109375" style="1132" customWidth="1"/>
    <col min="2311" max="2311" width="12.28515625" style="1132" customWidth="1"/>
    <col min="2312" max="2555" width="9.140625" style="1132"/>
    <col min="2556" max="2556" width="4.42578125" style="1132" customWidth="1"/>
    <col min="2557" max="2557" width="20.85546875" style="1132" customWidth="1"/>
    <col min="2558" max="2559" width="12" style="1132" customWidth="1"/>
    <col min="2560" max="2560" width="14.5703125" style="1132" customWidth="1"/>
    <col min="2561" max="2561" width="12.42578125" style="1132" customWidth="1"/>
    <col min="2562" max="2562" width="19.7109375" style="1132" customWidth="1"/>
    <col min="2563" max="2563" width="9.140625" style="1132"/>
    <col min="2564" max="2564" width="16.85546875" style="1132" customWidth="1"/>
    <col min="2565" max="2565" width="12.5703125" style="1132" customWidth="1"/>
    <col min="2566" max="2566" width="11.7109375" style="1132" customWidth="1"/>
    <col min="2567" max="2567" width="12.28515625" style="1132" customWidth="1"/>
    <col min="2568" max="2811" width="9.140625" style="1132"/>
    <col min="2812" max="2812" width="4.42578125" style="1132" customWidth="1"/>
    <col min="2813" max="2813" width="20.85546875" style="1132" customWidth="1"/>
    <col min="2814" max="2815" width="12" style="1132" customWidth="1"/>
    <col min="2816" max="2816" width="14.5703125" style="1132" customWidth="1"/>
    <col min="2817" max="2817" width="12.42578125" style="1132" customWidth="1"/>
    <col min="2818" max="2818" width="19.7109375" style="1132" customWidth="1"/>
    <col min="2819" max="2819" width="9.140625" style="1132"/>
    <col min="2820" max="2820" width="16.85546875" style="1132" customWidth="1"/>
    <col min="2821" max="2821" width="12.5703125" style="1132" customWidth="1"/>
    <col min="2822" max="2822" width="11.7109375" style="1132" customWidth="1"/>
    <col min="2823" max="2823" width="12.28515625" style="1132" customWidth="1"/>
    <col min="2824" max="3067" width="9.140625" style="1132"/>
    <col min="3068" max="3068" width="4.42578125" style="1132" customWidth="1"/>
    <col min="3069" max="3069" width="20.85546875" style="1132" customWidth="1"/>
    <col min="3070" max="3071" width="12" style="1132" customWidth="1"/>
    <col min="3072" max="3072" width="14.5703125" style="1132" customWidth="1"/>
    <col min="3073" max="3073" width="12.42578125" style="1132" customWidth="1"/>
    <col min="3074" max="3074" width="19.7109375" style="1132" customWidth="1"/>
    <col min="3075" max="3075" width="9.140625" style="1132"/>
    <col min="3076" max="3076" width="16.85546875" style="1132" customWidth="1"/>
    <col min="3077" max="3077" width="12.5703125" style="1132" customWidth="1"/>
    <col min="3078" max="3078" width="11.7109375" style="1132" customWidth="1"/>
    <col min="3079" max="3079" width="12.28515625" style="1132" customWidth="1"/>
    <col min="3080" max="3323" width="9.140625" style="1132"/>
    <col min="3324" max="3324" width="4.42578125" style="1132" customWidth="1"/>
    <col min="3325" max="3325" width="20.85546875" style="1132" customWidth="1"/>
    <col min="3326" max="3327" width="12" style="1132" customWidth="1"/>
    <col min="3328" max="3328" width="14.5703125" style="1132" customWidth="1"/>
    <col min="3329" max="3329" width="12.42578125" style="1132" customWidth="1"/>
    <col min="3330" max="3330" width="19.7109375" style="1132" customWidth="1"/>
    <col min="3331" max="3331" width="9.140625" style="1132"/>
    <col min="3332" max="3332" width="16.85546875" style="1132" customWidth="1"/>
    <col min="3333" max="3333" width="12.5703125" style="1132" customWidth="1"/>
    <col min="3334" max="3334" width="11.7109375" style="1132" customWidth="1"/>
    <col min="3335" max="3335" width="12.28515625" style="1132" customWidth="1"/>
    <col min="3336" max="3579" width="9.140625" style="1132"/>
    <col min="3580" max="3580" width="4.42578125" style="1132" customWidth="1"/>
    <col min="3581" max="3581" width="20.85546875" style="1132" customWidth="1"/>
    <col min="3582" max="3583" width="12" style="1132" customWidth="1"/>
    <col min="3584" max="3584" width="14.5703125" style="1132" customWidth="1"/>
    <col min="3585" max="3585" width="12.42578125" style="1132" customWidth="1"/>
    <col min="3586" max="3586" width="19.7109375" style="1132" customWidth="1"/>
    <col min="3587" max="3587" width="9.140625" style="1132"/>
    <col min="3588" max="3588" width="16.85546875" style="1132" customWidth="1"/>
    <col min="3589" max="3589" width="12.5703125" style="1132" customWidth="1"/>
    <col min="3590" max="3590" width="11.7109375" style="1132" customWidth="1"/>
    <col min="3591" max="3591" width="12.28515625" style="1132" customWidth="1"/>
    <col min="3592" max="3835" width="9.140625" style="1132"/>
    <col min="3836" max="3836" width="4.42578125" style="1132" customWidth="1"/>
    <col min="3837" max="3837" width="20.85546875" style="1132" customWidth="1"/>
    <col min="3838" max="3839" width="12" style="1132" customWidth="1"/>
    <col min="3840" max="3840" width="14.5703125" style="1132" customWidth="1"/>
    <col min="3841" max="3841" width="12.42578125" style="1132" customWidth="1"/>
    <col min="3842" max="3842" width="19.7109375" style="1132" customWidth="1"/>
    <col min="3843" max="3843" width="9.140625" style="1132"/>
    <col min="3844" max="3844" width="16.85546875" style="1132" customWidth="1"/>
    <col min="3845" max="3845" width="12.5703125" style="1132" customWidth="1"/>
    <col min="3846" max="3846" width="11.7109375" style="1132" customWidth="1"/>
    <col min="3847" max="3847" width="12.28515625" style="1132" customWidth="1"/>
    <col min="3848" max="4091" width="9.140625" style="1132"/>
    <col min="4092" max="4092" width="4.42578125" style="1132" customWidth="1"/>
    <col min="4093" max="4093" width="20.85546875" style="1132" customWidth="1"/>
    <col min="4094" max="4095" width="12" style="1132" customWidth="1"/>
    <col min="4096" max="4096" width="14.5703125" style="1132" customWidth="1"/>
    <col min="4097" max="4097" width="12.42578125" style="1132" customWidth="1"/>
    <col min="4098" max="4098" width="19.7109375" style="1132" customWidth="1"/>
    <col min="4099" max="4099" width="9.140625" style="1132"/>
    <col min="4100" max="4100" width="16.85546875" style="1132" customWidth="1"/>
    <col min="4101" max="4101" width="12.5703125" style="1132" customWidth="1"/>
    <col min="4102" max="4102" width="11.7109375" style="1132" customWidth="1"/>
    <col min="4103" max="4103" width="12.28515625" style="1132" customWidth="1"/>
    <col min="4104" max="4347" width="9.140625" style="1132"/>
    <col min="4348" max="4348" width="4.42578125" style="1132" customWidth="1"/>
    <col min="4349" max="4349" width="20.85546875" style="1132" customWidth="1"/>
    <col min="4350" max="4351" width="12" style="1132" customWidth="1"/>
    <col min="4352" max="4352" width="14.5703125" style="1132" customWidth="1"/>
    <col min="4353" max="4353" width="12.42578125" style="1132" customWidth="1"/>
    <col min="4354" max="4354" width="19.7109375" style="1132" customWidth="1"/>
    <col min="4355" max="4355" width="9.140625" style="1132"/>
    <col min="4356" max="4356" width="16.85546875" style="1132" customWidth="1"/>
    <col min="4357" max="4357" width="12.5703125" style="1132" customWidth="1"/>
    <col min="4358" max="4358" width="11.7109375" style="1132" customWidth="1"/>
    <col min="4359" max="4359" width="12.28515625" style="1132" customWidth="1"/>
    <col min="4360" max="4603" width="9.140625" style="1132"/>
    <col min="4604" max="4604" width="4.42578125" style="1132" customWidth="1"/>
    <col min="4605" max="4605" width="20.85546875" style="1132" customWidth="1"/>
    <col min="4606" max="4607" width="12" style="1132" customWidth="1"/>
    <col min="4608" max="4608" width="14.5703125" style="1132" customWidth="1"/>
    <col min="4609" max="4609" width="12.42578125" style="1132" customWidth="1"/>
    <col min="4610" max="4610" width="19.7109375" style="1132" customWidth="1"/>
    <col min="4611" max="4611" width="9.140625" style="1132"/>
    <col min="4612" max="4612" width="16.85546875" style="1132" customWidth="1"/>
    <col min="4613" max="4613" width="12.5703125" style="1132" customWidth="1"/>
    <col min="4614" max="4614" width="11.7109375" style="1132" customWidth="1"/>
    <col min="4615" max="4615" width="12.28515625" style="1132" customWidth="1"/>
    <col min="4616" max="4859" width="9.140625" style="1132"/>
    <col min="4860" max="4860" width="4.42578125" style="1132" customWidth="1"/>
    <col min="4861" max="4861" width="20.85546875" style="1132" customWidth="1"/>
    <col min="4862" max="4863" width="12" style="1132" customWidth="1"/>
    <col min="4864" max="4864" width="14.5703125" style="1132" customWidth="1"/>
    <col min="4865" max="4865" width="12.42578125" style="1132" customWidth="1"/>
    <col min="4866" max="4866" width="19.7109375" style="1132" customWidth="1"/>
    <col min="4867" max="4867" width="9.140625" style="1132"/>
    <col min="4868" max="4868" width="16.85546875" style="1132" customWidth="1"/>
    <col min="4869" max="4869" width="12.5703125" style="1132" customWidth="1"/>
    <col min="4870" max="4870" width="11.7109375" style="1132" customWidth="1"/>
    <col min="4871" max="4871" width="12.28515625" style="1132" customWidth="1"/>
    <col min="4872" max="5115" width="9.140625" style="1132"/>
    <col min="5116" max="5116" width="4.42578125" style="1132" customWidth="1"/>
    <col min="5117" max="5117" width="20.85546875" style="1132" customWidth="1"/>
    <col min="5118" max="5119" width="12" style="1132" customWidth="1"/>
    <col min="5120" max="5120" width="14.5703125" style="1132" customWidth="1"/>
    <col min="5121" max="5121" width="12.42578125" style="1132" customWidth="1"/>
    <col min="5122" max="5122" width="19.7109375" style="1132" customWidth="1"/>
    <col min="5123" max="5123" width="9.140625" style="1132"/>
    <col min="5124" max="5124" width="16.85546875" style="1132" customWidth="1"/>
    <col min="5125" max="5125" width="12.5703125" style="1132" customWidth="1"/>
    <col min="5126" max="5126" width="11.7109375" style="1132" customWidth="1"/>
    <col min="5127" max="5127" width="12.28515625" style="1132" customWidth="1"/>
    <col min="5128" max="5371" width="9.140625" style="1132"/>
    <col min="5372" max="5372" width="4.42578125" style="1132" customWidth="1"/>
    <col min="5373" max="5373" width="20.85546875" style="1132" customWidth="1"/>
    <col min="5374" max="5375" width="12" style="1132" customWidth="1"/>
    <col min="5376" max="5376" width="14.5703125" style="1132" customWidth="1"/>
    <col min="5377" max="5377" width="12.42578125" style="1132" customWidth="1"/>
    <col min="5378" max="5378" width="19.7109375" style="1132" customWidth="1"/>
    <col min="5379" max="5379" width="9.140625" style="1132"/>
    <col min="5380" max="5380" width="16.85546875" style="1132" customWidth="1"/>
    <col min="5381" max="5381" width="12.5703125" style="1132" customWidth="1"/>
    <col min="5382" max="5382" width="11.7109375" style="1132" customWidth="1"/>
    <col min="5383" max="5383" width="12.28515625" style="1132" customWidth="1"/>
    <col min="5384" max="5627" width="9.140625" style="1132"/>
    <col min="5628" max="5628" width="4.42578125" style="1132" customWidth="1"/>
    <col min="5629" max="5629" width="20.85546875" style="1132" customWidth="1"/>
    <col min="5630" max="5631" width="12" style="1132" customWidth="1"/>
    <col min="5632" max="5632" width="14.5703125" style="1132" customWidth="1"/>
    <col min="5633" max="5633" width="12.42578125" style="1132" customWidth="1"/>
    <col min="5634" max="5634" width="19.7109375" style="1132" customWidth="1"/>
    <col min="5635" max="5635" width="9.140625" style="1132"/>
    <col min="5636" max="5636" width="16.85546875" style="1132" customWidth="1"/>
    <col min="5637" max="5637" width="12.5703125" style="1132" customWidth="1"/>
    <col min="5638" max="5638" width="11.7109375" style="1132" customWidth="1"/>
    <col min="5639" max="5639" width="12.28515625" style="1132" customWidth="1"/>
    <col min="5640" max="5883" width="9.140625" style="1132"/>
    <col min="5884" max="5884" width="4.42578125" style="1132" customWidth="1"/>
    <col min="5885" max="5885" width="20.85546875" style="1132" customWidth="1"/>
    <col min="5886" max="5887" width="12" style="1132" customWidth="1"/>
    <col min="5888" max="5888" width="14.5703125" style="1132" customWidth="1"/>
    <col min="5889" max="5889" width="12.42578125" style="1132" customWidth="1"/>
    <col min="5890" max="5890" width="19.7109375" style="1132" customWidth="1"/>
    <col min="5891" max="5891" width="9.140625" style="1132"/>
    <col min="5892" max="5892" width="16.85546875" style="1132" customWidth="1"/>
    <col min="5893" max="5893" width="12.5703125" style="1132" customWidth="1"/>
    <col min="5894" max="5894" width="11.7109375" style="1132" customWidth="1"/>
    <col min="5895" max="5895" width="12.28515625" style="1132" customWidth="1"/>
    <col min="5896" max="6139" width="9.140625" style="1132"/>
    <col min="6140" max="6140" width="4.42578125" style="1132" customWidth="1"/>
    <col min="6141" max="6141" width="20.85546875" style="1132" customWidth="1"/>
    <col min="6142" max="6143" width="12" style="1132" customWidth="1"/>
    <col min="6144" max="6144" width="14.5703125" style="1132" customWidth="1"/>
    <col min="6145" max="6145" width="12.42578125" style="1132" customWidth="1"/>
    <col min="6146" max="6146" width="19.7109375" style="1132" customWidth="1"/>
    <col min="6147" max="6147" width="9.140625" style="1132"/>
    <col min="6148" max="6148" width="16.85546875" style="1132" customWidth="1"/>
    <col min="6149" max="6149" width="12.5703125" style="1132" customWidth="1"/>
    <col min="6150" max="6150" width="11.7109375" style="1132" customWidth="1"/>
    <col min="6151" max="6151" width="12.28515625" style="1132" customWidth="1"/>
    <col min="6152" max="6395" width="9.140625" style="1132"/>
    <col min="6396" max="6396" width="4.42578125" style="1132" customWidth="1"/>
    <col min="6397" max="6397" width="20.85546875" style="1132" customWidth="1"/>
    <col min="6398" max="6399" width="12" style="1132" customWidth="1"/>
    <col min="6400" max="6400" width="14.5703125" style="1132" customWidth="1"/>
    <col min="6401" max="6401" width="12.42578125" style="1132" customWidth="1"/>
    <col min="6402" max="6402" width="19.7109375" style="1132" customWidth="1"/>
    <col min="6403" max="6403" width="9.140625" style="1132"/>
    <col min="6404" max="6404" width="16.85546875" style="1132" customWidth="1"/>
    <col min="6405" max="6405" width="12.5703125" style="1132" customWidth="1"/>
    <col min="6406" max="6406" width="11.7109375" style="1132" customWidth="1"/>
    <col min="6407" max="6407" width="12.28515625" style="1132" customWidth="1"/>
    <col min="6408" max="6651" width="9.140625" style="1132"/>
    <col min="6652" max="6652" width="4.42578125" style="1132" customWidth="1"/>
    <col min="6653" max="6653" width="20.85546875" style="1132" customWidth="1"/>
    <col min="6654" max="6655" width="12" style="1132" customWidth="1"/>
    <col min="6656" max="6656" width="14.5703125" style="1132" customWidth="1"/>
    <col min="6657" max="6657" width="12.42578125" style="1132" customWidth="1"/>
    <col min="6658" max="6658" width="19.7109375" style="1132" customWidth="1"/>
    <col min="6659" max="6659" width="9.140625" style="1132"/>
    <col min="6660" max="6660" width="16.85546875" style="1132" customWidth="1"/>
    <col min="6661" max="6661" width="12.5703125" style="1132" customWidth="1"/>
    <col min="6662" max="6662" width="11.7109375" style="1132" customWidth="1"/>
    <col min="6663" max="6663" width="12.28515625" style="1132" customWidth="1"/>
    <col min="6664" max="6907" width="9.140625" style="1132"/>
    <col min="6908" max="6908" width="4.42578125" style="1132" customWidth="1"/>
    <col min="6909" max="6909" width="20.85546875" style="1132" customWidth="1"/>
    <col min="6910" max="6911" width="12" style="1132" customWidth="1"/>
    <col min="6912" max="6912" width="14.5703125" style="1132" customWidth="1"/>
    <col min="6913" max="6913" width="12.42578125" style="1132" customWidth="1"/>
    <col min="6914" max="6914" width="19.7109375" style="1132" customWidth="1"/>
    <col min="6915" max="6915" width="9.140625" style="1132"/>
    <col min="6916" max="6916" width="16.85546875" style="1132" customWidth="1"/>
    <col min="6917" max="6917" width="12.5703125" style="1132" customWidth="1"/>
    <col min="6918" max="6918" width="11.7109375" style="1132" customWidth="1"/>
    <col min="6919" max="6919" width="12.28515625" style="1132" customWidth="1"/>
    <col min="6920" max="7163" width="9.140625" style="1132"/>
    <col min="7164" max="7164" width="4.42578125" style="1132" customWidth="1"/>
    <col min="7165" max="7165" width="20.85546875" style="1132" customWidth="1"/>
    <col min="7166" max="7167" width="12" style="1132" customWidth="1"/>
    <col min="7168" max="7168" width="14.5703125" style="1132" customWidth="1"/>
    <col min="7169" max="7169" width="12.42578125" style="1132" customWidth="1"/>
    <col min="7170" max="7170" width="19.7109375" style="1132" customWidth="1"/>
    <col min="7171" max="7171" width="9.140625" style="1132"/>
    <col min="7172" max="7172" width="16.85546875" style="1132" customWidth="1"/>
    <col min="7173" max="7173" width="12.5703125" style="1132" customWidth="1"/>
    <col min="7174" max="7174" width="11.7109375" style="1132" customWidth="1"/>
    <col min="7175" max="7175" width="12.28515625" style="1132" customWidth="1"/>
    <col min="7176" max="7419" width="9.140625" style="1132"/>
    <col min="7420" max="7420" width="4.42578125" style="1132" customWidth="1"/>
    <col min="7421" max="7421" width="20.85546875" style="1132" customWidth="1"/>
    <col min="7422" max="7423" width="12" style="1132" customWidth="1"/>
    <col min="7424" max="7424" width="14.5703125" style="1132" customWidth="1"/>
    <col min="7425" max="7425" width="12.42578125" style="1132" customWidth="1"/>
    <col min="7426" max="7426" width="19.7109375" style="1132" customWidth="1"/>
    <col min="7427" max="7427" width="9.140625" style="1132"/>
    <col min="7428" max="7428" width="16.85546875" style="1132" customWidth="1"/>
    <col min="7429" max="7429" width="12.5703125" style="1132" customWidth="1"/>
    <col min="7430" max="7430" width="11.7109375" style="1132" customWidth="1"/>
    <col min="7431" max="7431" width="12.28515625" style="1132" customWidth="1"/>
    <col min="7432" max="7675" width="9.140625" style="1132"/>
    <col min="7676" max="7676" width="4.42578125" style="1132" customWidth="1"/>
    <col min="7677" max="7677" width="20.85546875" style="1132" customWidth="1"/>
    <col min="7678" max="7679" width="12" style="1132" customWidth="1"/>
    <col min="7680" max="7680" width="14.5703125" style="1132" customWidth="1"/>
    <col min="7681" max="7681" width="12.42578125" style="1132" customWidth="1"/>
    <col min="7682" max="7682" width="19.7109375" style="1132" customWidth="1"/>
    <col min="7683" max="7683" width="9.140625" style="1132"/>
    <col min="7684" max="7684" width="16.85546875" style="1132" customWidth="1"/>
    <col min="7685" max="7685" width="12.5703125" style="1132" customWidth="1"/>
    <col min="7686" max="7686" width="11.7109375" style="1132" customWidth="1"/>
    <col min="7687" max="7687" width="12.28515625" style="1132" customWidth="1"/>
    <col min="7688" max="7931" width="9.140625" style="1132"/>
    <col min="7932" max="7932" width="4.42578125" style="1132" customWidth="1"/>
    <col min="7933" max="7933" width="20.85546875" style="1132" customWidth="1"/>
    <col min="7934" max="7935" width="12" style="1132" customWidth="1"/>
    <col min="7936" max="7936" width="14.5703125" style="1132" customWidth="1"/>
    <col min="7937" max="7937" width="12.42578125" style="1132" customWidth="1"/>
    <col min="7938" max="7938" width="19.7109375" style="1132" customWidth="1"/>
    <col min="7939" max="7939" width="9.140625" style="1132"/>
    <col min="7940" max="7940" width="16.85546875" style="1132" customWidth="1"/>
    <col min="7941" max="7941" width="12.5703125" style="1132" customWidth="1"/>
    <col min="7942" max="7942" width="11.7109375" style="1132" customWidth="1"/>
    <col min="7943" max="7943" width="12.28515625" style="1132" customWidth="1"/>
    <col min="7944" max="8187" width="9.140625" style="1132"/>
    <col min="8188" max="8188" width="4.42578125" style="1132" customWidth="1"/>
    <col min="8189" max="8189" width="20.85546875" style="1132" customWidth="1"/>
    <col min="8190" max="8191" width="12" style="1132" customWidth="1"/>
    <col min="8192" max="8192" width="14.5703125" style="1132" customWidth="1"/>
    <col min="8193" max="8193" width="12.42578125" style="1132" customWidth="1"/>
    <col min="8194" max="8194" width="19.7109375" style="1132" customWidth="1"/>
    <col min="8195" max="8195" width="9.140625" style="1132"/>
    <col min="8196" max="8196" width="16.85546875" style="1132" customWidth="1"/>
    <col min="8197" max="8197" width="12.5703125" style="1132" customWidth="1"/>
    <col min="8198" max="8198" width="11.7109375" style="1132" customWidth="1"/>
    <col min="8199" max="8199" width="12.28515625" style="1132" customWidth="1"/>
    <col min="8200" max="8443" width="9.140625" style="1132"/>
    <col min="8444" max="8444" width="4.42578125" style="1132" customWidth="1"/>
    <col min="8445" max="8445" width="20.85546875" style="1132" customWidth="1"/>
    <col min="8446" max="8447" width="12" style="1132" customWidth="1"/>
    <col min="8448" max="8448" width="14.5703125" style="1132" customWidth="1"/>
    <col min="8449" max="8449" width="12.42578125" style="1132" customWidth="1"/>
    <col min="8450" max="8450" width="19.7109375" style="1132" customWidth="1"/>
    <col min="8451" max="8451" width="9.140625" style="1132"/>
    <col min="8452" max="8452" width="16.85546875" style="1132" customWidth="1"/>
    <col min="8453" max="8453" width="12.5703125" style="1132" customWidth="1"/>
    <col min="8454" max="8454" width="11.7109375" style="1132" customWidth="1"/>
    <col min="8455" max="8455" width="12.28515625" style="1132" customWidth="1"/>
    <col min="8456" max="8699" width="9.140625" style="1132"/>
    <col min="8700" max="8700" width="4.42578125" style="1132" customWidth="1"/>
    <col min="8701" max="8701" width="20.85546875" style="1132" customWidth="1"/>
    <col min="8702" max="8703" width="12" style="1132" customWidth="1"/>
    <col min="8704" max="8704" width="14.5703125" style="1132" customWidth="1"/>
    <col min="8705" max="8705" width="12.42578125" style="1132" customWidth="1"/>
    <col min="8706" max="8706" width="19.7109375" style="1132" customWidth="1"/>
    <col min="8707" max="8707" width="9.140625" style="1132"/>
    <col min="8708" max="8708" width="16.85546875" style="1132" customWidth="1"/>
    <col min="8709" max="8709" width="12.5703125" style="1132" customWidth="1"/>
    <col min="8710" max="8710" width="11.7109375" style="1132" customWidth="1"/>
    <col min="8711" max="8711" width="12.28515625" style="1132" customWidth="1"/>
    <col min="8712" max="8955" width="9.140625" style="1132"/>
    <col min="8956" max="8956" width="4.42578125" style="1132" customWidth="1"/>
    <col min="8957" max="8957" width="20.85546875" style="1132" customWidth="1"/>
    <col min="8958" max="8959" width="12" style="1132" customWidth="1"/>
    <col min="8960" max="8960" width="14.5703125" style="1132" customWidth="1"/>
    <col min="8961" max="8961" width="12.42578125" style="1132" customWidth="1"/>
    <col min="8962" max="8962" width="19.7109375" style="1132" customWidth="1"/>
    <col min="8963" max="8963" width="9.140625" style="1132"/>
    <col min="8964" max="8964" width="16.85546875" style="1132" customWidth="1"/>
    <col min="8965" max="8965" width="12.5703125" style="1132" customWidth="1"/>
    <col min="8966" max="8966" width="11.7109375" style="1132" customWidth="1"/>
    <col min="8967" max="8967" width="12.28515625" style="1132" customWidth="1"/>
    <col min="8968" max="9211" width="9.140625" style="1132"/>
    <col min="9212" max="9212" width="4.42578125" style="1132" customWidth="1"/>
    <col min="9213" max="9213" width="20.85546875" style="1132" customWidth="1"/>
    <col min="9214" max="9215" width="12" style="1132" customWidth="1"/>
    <col min="9216" max="9216" width="14.5703125" style="1132" customWidth="1"/>
    <col min="9217" max="9217" width="12.42578125" style="1132" customWidth="1"/>
    <col min="9218" max="9218" width="19.7109375" style="1132" customWidth="1"/>
    <col min="9219" max="9219" width="9.140625" style="1132"/>
    <col min="9220" max="9220" width="16.85546875" style="1132" customWidth="1"/>
    <col min="9221" max="9221" width="12.5703125" style="1132" customWidth="1"/>
    <col min="9222" max="9222" width="11.7109375" style="1132" customWidth="1"/>
    <col min="9223" max="9223" width="12.28515625" style="1132" customWidth="1"/>
    <col min="9224" max="9467" width="9.140625" style="1132"/>
    <col min="9468" max="9468" width="4.42578125" style="1132" customWidth="1"/>
    <col min="9469" max="9469" width="20.85546875" style="1132" customWidth="1"/>
    <col min="9470" max="9471" width="12" style="1132" customWidth="1"/>
    <col min="9472" max="9472" width="14.5703125" style="1132" customWidth="1"/>
    <col min="9473" max="9473" width="12.42578125" style="1132" customWidth="1"/>
    <col min="9474" max="9474" width="19.7109375" style="1132" customWidth="1"/>
    <col min="9475" max="9475" width="9.140625" style="1132"/>
    <col min="9476" max="9476" width="16.85546875" style="1132" customWidth="1"/>
    <col min="9477" max="9477" width="12.5703125" style="1132" customWidth="1"/>
    <col min="9478" max="9478" width="11.7109375" style="1132" customWidth="1"/>
    <col min="9479" max="9479" width="12.28515625" style="1132" customWidth="1"/>
    <col min="9480" max="9723" width="9.140625" style="1132"/>
    <col min="9724" max="9724" width="4.42578125" style="1132" customWidth="1"/>
    <col min="9725" max="9725" width="20.85546875" style="1132" customWidth="1"/>
    <col min="9726" max="9727" width="12" style="1132" customWidth="1"/>
    <col min="9728" max="9728" width="14.5703125" style="1132" customWidth="1"/>
    <col min="9729" max="9729" width="12.42578125" style="1132" customWidth="1"/>
    <col min="9730" max="9730" width="19.7109375" style="1132" customWidth="1"/>
    <col min="9731" max="9731" width="9.140625" style="1132"/>
    <col min="9732" max="9732" width="16.85546875" style="1132" customWidth="1"/>
    <col min="9733" max="9733" width="12.5703125" style="1132" customWidth="1"/>
    <col min="9734" max="9734" width="11.7109375" style="1132" customWidth="1"/>
    <col min="9735" max="9735" width="12.28515625" style="1132" customWidth="1"/>
    <col min="9736" max="9979" width="9.140625" style="1132"/>
    <col min="9980" max="9980" width="4.42578125" style="1132" customWidth="1"/>
    <col min="9981" max="9981" width="20.85546875" style="1132" customWidth="1"/>
    <col min="9982" max="9983" width="12" style="1132" customWidth="1"/>
    <col min="9984" max="9984" width="14.5703125" style="1132" customWidth="1"/>
    <col min="9985" max="9985" width="12.42578125" style="1132" customWidth="1"/>
    <col min="9986" max="9986" width="19.7109375" style="1132" customWidth="1"/>
    <col min="9987" max="9987" width="9.140625" style="1132"/>
    <col min="9988" max="9988" width="16.85546875" style="1132" customWidth="1"/>
    <col min="9989" max="9989" width="12.5703125" style="1132" customWidth="1"/>
    <col min="9990" max="9990" width="11.7109375" style="1132" customWidth="1"/>
    <col min="9991" max="9991" width="12.28515625" style="1132" customWidth="1"/>
    <col min="9992" max="10235" width="9.140625" style="1132"/>
    <col min="10236" max="10236" width="4.42578125" style="1132" customWidth="1"/>
    <col min="10237" max="10237" width="20.85546875" style="1132" customWidth="1"/>
    <col min="10238" max="10239" width="12" style="1132" customWidth="1"/>
    <col min="10240" max="10240" width="14.5703125" style="1132" customWidth="1"/>
    <col min="10241" max="10241" width="12.42578125" style="1132" customWidth="1"/>
    <col min="10242" max="10242" width="19.7109375" style="1132" customWidth="1"/>
    <col min="10243" max="10243" width="9.140625" style="1132"/>
    <col min="10244" max="10244" width="16.85546875" style="1132" customWidth="1"/>
    <col min="10245" max="10245" width="12.5703125" style="1132" customWidth="1"/>
    <col min="10246" max="10246" width="11.7109375" style="1132" customWidth="1"/>
    <col min="10247" max="10247" width="12.28515625" style="1132" customWidth="1"/>
    <col min="10248" max="10491" width="9.140625" style="1132"/>
    <col min="10492" max="10492" width="4.42578125" style="1132" customWidth="1"/>
    <col min="10493" max="10493" width="20.85546875" style="1132" customWidth="1"/>
    <col min="10494" max="10495" width="12" style="1132" customWidth="1"/>
    <col min="10496" max="10496" width="14.5703125" style="1132" customWidth="1"/>
    <col min="10497" max="10497" width="12.42578125" style="1132" customWidth="1"/>
    <col min="10498" max="10498" width="19.7109375" style="1132" customWidth="1"/>
    <col min="10499" max="10499" width="9.140625" style="1132"/>
    <col min="10500" max="10500" width="16.85546875" style="1132" customWidth="1"/>
    <col min="10501" max="10501" width="12.5703125" style="1132" customWidth="1"/>
    <col min="10502" max="10502" width="11.7109375" style="1132" customWidth="1"/>
    <col min="10503" max="10503" width="12.28515625" style="1132" customWidth="1"/>
    <col min="10504" max="10747" width="9.140625" style="1132"/>
    <col min="10748" max="10748" width="4.42578125" style="1132" customWidth="1"/>
    <col min="10749" max="10749" width="20.85546875" style="1132" customWidth="1"/>
    <col min="10750" max="10751" width="12" style="1132" customWidth="1"/>
    <col min="10752" max="10752" width="14.5703125" style="1132" customWidth="1"/>
    <col min="10753" max="10753" width="12.42578125" style="1132" customWidth="1"/>
    <col min="10754" max="10754" width="19.7109375" style="1132" customWidth="1"/>
    <col min="10755" max="10755" width="9.140625" style="1132"/>
    <col min="10756" max="10756" width="16.85546875" style="1132" customWidth="1"/>
    <col min="10757" max="10757" width="12.5703125" style="1132" customWidth="1"/>
    <col min="10758" max="10758" width="11.7109375" style="1132" customWidth="1"/>
    <col min="10759" max="10759" width="12.28515625" style="1132" customWidth="1"/>
    <col min="10760" max="11003" width="9.140625" style="1132"/>
    <col min="11004" max="11004" width="4.42578125" style="1132" customWidth="1"/>
    <col min="11005" max="11005" width="20.85546875" style="1132" customWidth="1"/>
    <col min="11006" max="11007" width="12" style="1132" customWidth="1"/>
    <col min="11008" max="11008" width="14.5703125" style="1132" customWidth="1"/>
    <col min="11009" max="11009" width="12.42578125" style="1132" customWidth="1"/>
    <col min="11010" max="11010" width="19.7109375" style="1132" customWidth="1"/>
    <col min="11011" max="11011" width="9.140625" style="1132"/>
    <col min="11012" max="11012" width="16.85546875" style="1132" customWidth="1"/>
    <col min="11013" max="11013" width="12.5703125" style="1132" customWidth="1"/>
    <col min="11014" max="11014" width="11.7109375" style="1132" customWidth="1"/>
    <col min="11015" max="11015" width="12.28515625" style="1132" customWidth="1"/>
    <col min="11016" max="11259" width="9.140625" style="1132"/>
    <col min="11260" max="11260" width="4.42578125" style="1132" customWidth="1"/>
    <col min="11261" max="11261" width="20.85546875" style="1132" customWidth="1"/>
    <col min="11262" max="11263" width="12" style="1132" customWidth="1"/>
    <col min="11264" max="11264" width="14.5703125" style="1132" customWidth="1"/>
    <col min="11265" max="11265" width="12.42578125" style="1132" customWidth="1"/>
    <col min="11266" max="11266" width="19.7109375" style="1132" customWidth="1"/>
    <col min="11267" max="11267" width="9.140625" style="1132"/>
    <col min="11268" max="11268" width="16.85546875" style="1132" customWidth="1"/>
    <col min="11269" max="11269" width="12.5703125" style="1132" customWidth="1"/>
    <col min="11270" max="11270" width="11.7109375" style="1132" customWidth="1"/>
    <col min="11271" max="11271" width="12.28515625" style="1132" customWidth="1"/>
    <col min="11272" max="11515" width="9.140625" style="1132"/>
    <col min="11516" max="11516" width="4.42578125" style="1132" customWidth="1"/>
    <col min="11517" max="11517" width="20.85546875" style="1132" customWidth="1"/>
    <col min="11518" max="11519" width="12" style="1132" customWidth="1"/>
    <col min="11520" max="11520" width="14.5703125" style="1132" customWidth="1"/>
    <col min="11521" max="11521" width="12.42578125" style="1132" customWidth="1"/>
    <col min="11522" max="11522" width="19.7109375" style="1132" customWidth="1"/>
    <col min="11523" max="11523" width="9.140625" style="1132"/>
    <col min="11524" max="11524" width="16.85546875" style="1132" customWidth="1"/>
    <col min="11525" max="11525" width="12.5703125" style="1132" customWidth="1"/>
    <col min="11526" max="11526" width="11.7109375" style="1132" customWidth="1"/>
    <col min="11527" max="11527" width="12.28515625" style="1132" customWidth="1"/>
    <col min="11528" max="11771" width="9.140625" style="1132"/>
    <col min="11772" max="11772" width="4.42578125" style="1132" customWidth="1"/>
    <col min="11773" max="11773" width="20.85546875" style="1132" customWidth="1"/>
    <col min="11774" max="11775" width="12" style="1132" customWidth="1"/>
    <col min="11776" max="11776" width="14.5703125" style="1132" customWidth="1"/>
    <col min="11777" max="11777" width="12.42578125" style="1132" customWidth="1"/>
    <col min="11778" max="11778" width="19.7109375" style="1132" customWidth="1"/>
    <col min="11779" max="11779" width="9.140625" style="1132"/>
    <col min="11780" max="11780" width="16.85546875" style="1132" customWidth="1"/>
    <col min="11781" max="11781" width="12.5703125" style="1132" customWidth="1"/>
    <col min="11782" max="11782" width="11.7109375" style="1132" customWidth="1"/>
    <col min="11783" max="11783" width="12.28515625" style="1132" customWidth="1"/>
    <col min="11784" max="12027" width="9.140625" style="1132"/>
    <col min="12028" max="12028" width="4.42578125" style="1132" customWidth="1"/>
    <col min="12029" max="12029" width="20.85546875" style="1132" customWidth="1"/>
    <col min="12030" max="12031" width="12" style="1132" customWidth="1"/>
    <col min="12032" max="12032" width="14.5703125" style="1132" customWidth="1"/>
    <col min="12033" max="12033" width="12.42578125" style="1132" customWidth="1"/>
    <col min="12034" max="12034" width="19.7109375" style="1132" customWidth="1"/>
    <col min="12035" max="12035" width="9.140625" style="1132"/>
    <col min="12036" max="12036" width="16.85546875" style="1132" customWidth="1"/>
    <col min="12037" max="12037" width="12.5703125" style="1132" customWidth="1"/>
    <col min="12038" max="12038" width="11.7109375" style="1132" customWidth="1"/>
    <col min="12039" max="12039" width="12.28515625" style="1132" customWidth="1"/>
    <col min="12040" max="12283" width="9.140625" style="1132"/>
    <col min="12284" max="12284" width="4.42578125" style="1132" customWidth="1"/>
    <col min="12285" max="12285" width="20.85546875" style="1132" customWidth="1"/>
    <col min="12286" max="12287" width="12" style="1132" customWidth="1"/>
    <col min="12288" max="12288" width="14.5703125" style="1132" customWidth="1"/>
    <col min="12289" max="12289" width="12.42578125" style="1132" customWidth="1"/>
    <col min="12290" max="12290" width="19.7109375" style="1132" customWidth="1"/>
    <col min="12291" max="12291" width="9.140625" style="1132"/>
    <col min="12292" max="12292" width="16.85546875" style="1132" customWidth="1"/>
    <col min="12293" max="12293" width="12.5703125" style="1132" customWidth="1"/>
    <col min="12294" max="12294" width="11.7109375" style="1132" customWidth="1"/>
    <col min="12295" max="12295" width="12.28515625" style="1132" customWidth="1"/>
    <col min="12296" max="12539" width="9.140625" style="1132"/>
    <col min="12540" max="12540" width="4.42578125" style="1132" customWidth="1"/>
    <col min="12541" max="12541" width="20.85546875" style="1132" customWidth="1"/>
    <col min="12542" max="12543" width="12" style="1132" customWidth="1"/>
    <col min="12544" max="12544" width="14.5703125" style="1132" customWidth="1"/>
    <col min="12545" max="12545" width="12.42578125" style="1132" customWidth="1"/>
    <col min="12546" max="12546" width="19.7109375" style="1132" customWidth="1"/>
    <col min="12547" max="12547" width="9.140625" style="1132"/>
    <col min="12548" max="12548" width="16.85546875" style="1132" customWidth="1"/>
    <col min="12549" max="12549" width="12.5703125" style="1132" customWidth="1"/>
    <col min="12550" max="12550" width="11.7109375" style="1132" customWidth="1"/>
    <col min="12551" max="12551" width="12.28515625" style="1132" customWidth="1"/>
    <col min="12552" max="12795" width="9.140625" style="1132"/>
    <col min="12796" max="12796" width="4.42578125" style="1132" customWidth="1"/>
    <col min="12797" max="12797" width="20.85546875" style="1132" customWidth="1"/>
    <col min="12798" max="12799" width="12" style="1132" customWidth="1"/>
    <col min="12800" max="12800" width="14.5703125" style="1132" customWidth="1"/>
    <col min="12801" max="12801" width="12.42578125" style="1132" customWidth="1"/>
    <col min="12802" max="12802" width="19.7109375" style="1132" customWidth="1"/>
    <col min="12803" max="12803" width="9.140625" style="1132"/>
    <col min="12804" max="12804" width="16.85546875" style="1132" customWidth="1"/>
    <col min="12805" max="12805" width="12.5703125" style="1132" customWidth="1"/>
    <col min="12806" max="12806" width="11.7109375" style="1132" customWidth="1"/>
    <col min="12807" max="12807" width="12.28515625" style="1132" customWidth="1"/>
    <col min="12808" max="13051" width="9.140625" style="1132"/>
    <col min="13052" max="13052" width="4.42578125" style="1132" customWidth="1"/>
    <col min="13053" max="13053" width="20.85546875" style="1132" customWidth="1"/>
    <col min="13054" max="13055" width="12" style="1132" customWidth="1"/>
    <col min="13056" max="13056" width="14.5703125" style="1132" customWidth="1"/>
    <col min="13057" max="13057" width="12.42578125" style="1132" customWidth="1"/>
    <col min="13058" max="13058" width="19.7109375" style="1132" customWidth="1"/>
    <col min="13059" max="13059" width="9.140625" style="1132"/>
    <col min="13060" max="13060" width="16.85546875" style="1132" customWidth="1"/>
    <col min="13061" max="13061" width="12.5703125" style="1132" customWidth="1"/>
    <col min="13062" max="13062" width="11.7109375" style="1132" customWidth="1"/>
    <col min="13063" max="13063" width="12.28515625" style="1132" customWidth="1"/>
    <col min="13064" max="13307" width="9.140625" style="1132"/>
    <col min="13308" max="13308" width="4.42578125" style="1132" customWidth="1"/>
    <col min="13309" max="13309" width="20.85546875" style="1132" customWidth="1"/>
    <col min="13310" max="13311" width="12" style="1132" customWidth="1"/>
    <col min="13312" max="13312" width="14.5703125" style="1132" customWidth="1"/>
    <col min="13313" max="13313" width="12.42578125" style="1132" customWidth="1"/>
    <col min="13314" max="13314" width="19.7109375" style="1132" customWidth="1"/>
    <col min="13315" max="13315" width="9.140625" style="1132"/>
    <col min="13316" max="13316" width="16.85546875" style="1132" customWidth="1"/>
    <col min="13317" max="13317" width="12.5703125" style="1132" customWidth="1"/>
    <col min="13318" max="13318" width="11.7109375" style="1132" customWidth="1"/>
    <col min="13319" max="13319" width="12.28515625" style="1132" customWidth="1"/>
    <col min="13320" max="13563" width="9.140625" style="1132"/>
    <col min="13564" max="13564" width="4.42578125" style="1132" customWidth="1"/>
    <col min="13565" max="13565" width="20.85546875" style="1132" customWidth="1"/>
    <col min="13566" max="13567" width="12" style="1132" customWidth="1"/>
    <col min="13568" max="13568" width="14.5703125" style="1132" customWidth="1"/>
    <col min="13569" max="13569" width="12.42578125" style="1132" customWidth="1"/>
    <col min="13570" max="13570" width="19.7109375" style="1132" customWidth="1"/>
    <col min="13571" max="13571" width="9.140625" style="1132"/>
    <col min="13572" max="13572" width="16.85546875" style="1132" customWidth="1"/>
    <col min="13573" max="13573" width="12.5703125" style="1132" customWidth="1"/>
    <col min="13574" max="13574" width="11.7109375" style="1132" customWidth="1"/>
    <col min="13575" max="13575" width="12.28515625" style="1132" customWidth="1"/>
    <col min="13576" max="13819" width="9.140625" style="1132"/>
    <col min="13820" max="13820" width="4.42578125" style="1132" customWidth="1"/>
    <col min="13821" max="13821" width="20.85546875" style="1132" customWidth="1"/>
    <col min="13822" max="13823" width="12" style="1132" customWidth="1"/>
    <col min="13824" max="13824" width="14.5703125" style="1132" customWidth="1"/>
    <col min="13825" max="13825" width="12.42578125" style="1132" customWidth="1"/>
    <col min="13826" max="13826" width="19.7109375" style="1132" customWidth="1"/>
    <col min="13827" max="13827" width="9.140625" style="1132"/>
    <col min="13828" max="13828" width="16.85546875" style="1132" customWidth="1"/>
    <col min="13829" max="13829" width="12.5703125" style="1132" customWidth="1"/>
    <col min="13830" max="13830" width="11.7109375" style="1132" customWidth="1"/>
    <col min="13831" max="13831" width="12.28515625" style="1132" customWidth="1"/>
    <col min="13832" max="14075" width="9.140625" style="1132"/>
    <col min="14076" max="14076" width="4.42578125" style="1132" customWidth="1"/>
    <col min="14077" max="14077" width="20.85546875" style="1132" customWidth="1"/>
    <col min="14078" max="14079" width="12" style="1132" customWidth="1"/>
    <col min="14080" max="14080" width="14.5703125" style="1132" customWidth="1"/>
    <col min="14081" max="14081" width="12.42578125" style="1132" customWidth="1"/>
    <col min="14082" max="14082" width="19.7109375" style="1132" customWidth="1"/>
    <col min="14083" max="14083" width="9.140625" style="1132"/>
    <col min="14084" max="14084" width="16.85546875" style="1132" customWidth="1"/>
    <col min="14085" max="14085" width="12.5703125" style="1132" customWidth="1"/>
    <col min="14086" max="14086" width="11.7109375" style="1132" customWidth="1"/>
    <col min="14087" max="14087" width="12.28515625" style="1132" customWidth="1"/>
    <col min="14088" max="14331" width="9.140625" style="1132"/>
    <col min="14332" max="14332" width="4.42578125" style="1132" customWidth="1"/>
    <col min="14333" max="14333" width="20.85546875" style="1132" customWidth="1"/>
    <col min="14334" max="14335" width="12" style="1132" customWidth="1"/>
    <col min="14336" max="14336" width="14.5703125" style="1132" customWidth="1"/>
    <col min="14337" max="14337" width="12.42578125" style="1132" customWidth="1"/>
    <col min="14338" max="14338" width="19.7109375" style="1132" customWidth="1"/>
    <col min="14339" max="14339" width="9.140625" style="1132"/>
    <col min="14340" max="14340" width="16.85546875" style="1132" customWidth="1"/>
    <col min="14341" max="14341" width="12.5703125" style="1132" customWidth="1"/>
    <col min="14342" max="14342" width="11.7109375" style="1132" customWidth="1"/>
    <col min="14343" max="14343" width="12.28515625" style="1132" customWidth="1"/>
    <col min="14344" max="14587" width="9.140625" style="1132"/>
    <col min="14588" max="14588" width="4.42578125" style="1132" customWidth="1"/>
    <col min="14589" max="14589" width="20.85546875" style="1132" customWidth="1"/>
    <col min="14590" max="14591" width="12" style="1132" customWidth="1"/>
    <col min="14592" max="14592" width="14.5703125" style="1132" customWidth="1"/>
    <col min="14593" max="14593" width="12.42578125" style="1132" customWidth="1"/>
    <col min="14594" max="14594" width="19.7109375" style="1132" customWidth="1"/>
    <col min="14595" max="14595" width="9.140625" style="1132"/>
    <col min="14596" max="14596" width="16.85546875" style="1132" customWidth="1"/>
    <col min="14597" max="14597" width="12.5703125" style="1132" customWidth="1"/>
    <col min="14598" max="14598" width="11.7109375" style="1132" customWidth="1"/>
    <col min="14599" max="14599" width="12.28515625" style="1132" customWidth="1"/>
    <col min="14600" max="14843" width="9.140625" style="1132"/>
    <col min="14844" max="14844" width="4.42578125" style="1132" customWidth="1"/>
    <col min="14845" max="14845" width="20.85546875" style="1132" customWidth="1"/>
    <col min="14846" max="14847" width="12" style="1132" customWidth="1"/>
    <col min="14848" max="14848" width="14.5703125" style="1132" customWidth="1"/>
    <col min="14849" max="14849" width="12.42578125" style="1132" customWidth="1"/>
    <col min="14850" max="14850" width="19.7109375" style="1132" customWidth="1"/>
    <col min="14851" max="14851" width="9.140625" style="1132"/>
    <col min="14852" max="14852" width="16.85546875" style="1132" customWidth="1"/>
    <col min="14853" max="14853" width="12.5703125" style="1132" customWidth="1"/>
    <col min="14854" max="14854" width="11.7109375" style="1132" customWidth="1"/>
    <col min="14855" max="14855" width="12.28515625" style="1132" customWidth="1"/>
    <col min="14856" max="15099" width="9.140625" style="1132"/>
    <col min="15100" max="15100" width="4.42578125" style="1132" customWidth="1"/>
    <col min="15101" max="15101" width="20.85546875" style="1132" customWidth="1"/>
    <col min="15102" max="15103" width="12" style="1132" customWidth="1"/>
    <col min="15104" max="15104" width="14.5703125" style="1132" customWidth="1"/>
    <col min="15105" max="15105" width="12.42578125" style="1132" customWidth="1"/>
    <col min="15106" max="15106" width="19.7109375" style="1132" customWidth="1"/>
    <col min="15107" max="15107" width="9.140625" style="1132"/>
    <col min="15108" max="15108" width="16.85546875" style="1132" customWidth="1"/>
    <col min="15109" max="15109" width="12.5703125" style="1132" customWidth="1"/>
    <col min="15110" max="15110" width="11.7109375" style="1132" customWidth="1"/>
    <col min="15111" max="15111" width="12.28515625" style="1132" customWidth="1"/>
    <col min="15112" max="15355" width="9.140625" style="1132"/>
    <col min="15356" max="15356" width="4.42578125" style="1132" customWidth="1"/>
    <col min="15357" max="15357" width="20.85546875" style="1132" customWidth="1"/>
    <col min="15358" max="15359" width="12" style="1132" customWidth="1"/>
    <col min="15360" max="15360" width="14.5703125" style="1132" customWidth="1"/>
    <col min="15361" max="15361" width="12.42578125" style="1132" customWidth="1"/>
    <col min="15362" max="15362" width="19.7109375" style="1132" customWidth="1"/>
    <col min="15363" max="15363" width="9.140625" style="1132"/>
    <col min="15364" max="15364" width="16.85546875" style="1132" customWidth="1"/>
    <col min="15365" max="15365" width="12.5703125" style="1132" customWidth="1"/>
    <col min="15366" max="15366" width="11.7109375" style="1132" customWidth="1"/>
    <col min="15367" max="15367" width="12.28515625" style="1132" customWidth="1"/>
    <col min="15368" max="15611" width="9.140625" style="1132"/>
    <col min="15612" max="15612" width="4.42578125" style="1132" customWidth="1"/>
    <col min="15613" max="15613" width="20.85546875" style="1132" customWidth="1"/>
    <col min="15614" max="15615" width="12" style="1132" customWidth="1"/>
    <col min="15616" max="15616" width="14.5703125" style="1132" customWidth="1"/>
    <col min="15617" max="15617" width="12.42578125" style="1132" customWidth="1"/>
    <col min="15618" max="15618" width="19.7109375" style="1132" customWidth="1"/>
    <col min="15619" max="15619" width="9.140625" style="1132"/>
    <col min="15620" max="15620" width="16.85546875" style="1132" customWidth="1"/>
    <col min="15621" max="15621" width="12.5703125" style="1132" customWidth="1"/>
    <col min="15622" max="15622" width="11.7109375" style="1132" customWidth="1"/>
    <col min="15623" max="15623" width="12.28515625" style="1132" customWidth="1"/>
    <col min="15624" max="15867" width="9.140625" style="1132"/>
    <col min="15868" max="15868" width="4.42578125" style="1132" customWidth="1"/>
    <col min="15869" max="15869" width="20.85546875" style="1132" customWidth="1"/>
    <col min="15870" max="15871" width="12" style="1132" customWidth="1"/>
    <col min="15872" max="15872" width="14.5703125" style="1132" customWidth="1"/>
    <col min="15873" max="15873" width="12.42578125" style="1132" customWidth="1"/>
    <col min="15874" max="15874" width="19.7109375" style="1132" customWidth="1"/>
    <col min="15875" max="15875" width="9.140625" style="1132"/>
    <col min="15876" max="15876" width="16.85546875" style="1132" customWidth="1"/>
    <col min="15877" max="15877" width="12.5703125" style="1132" customWidth="1"/>
    <col min="15878" max="15878" width="11.7109375" style="1132" customWidth="1"/>
    <col min="15879" max="15879" width="12.28515625" style="1132" customWidth="1"/>
    <col min="15880" max="16123" width="9.140625" style="1132"/>
    <col min="16124" max="16124" width="4.42578125" style="1132" customWidth="1"/>
    <col min="16125" max="16125" width="20.85546875" style="1132" customWidth="1"/>
    <col min="16126" max="16127" width="12" style="1132" customWidth="1"/>
    <col min="16128" max="16128" width="14.5703125" style="1132" customWidth="1"/>
    <col min="16129" max="16129" width="12.42578125" style="1132" customWidth="1"/>
    <col min="16130" max="16130" width="19.7109375" style="1132" customWidth="1"/>
    <col min="16131" max="16131" width="9.140625" style="1132"/>
    <col min="16132" max="16132" width="16.85546875" style="1132" customWidth="1"/>
    <col min="16133" max="16133" width="12.5703125" style="1132" customWidth="1"/>
    <col min="16134" max="16134" width="11.7109375" style="1132" customWidth="1"/>
    <col min="16135" max="16135" width="12.28515625" style="1132" customWidth="1"/>
    <col min="16136" max="16384" width="9.140625" style="1132"/>
  </cols>
  <sheetData>
    <row r="1" spans="1:20" ht="15.75">
      <c r="A1" s="566" t="s">
        <v>303</v>
      </c>
    </row>
    <row r="2" spans="1:20" ht="26.25" customHeight="1">
      <c r="A2" s="567" t="s">
        <v>304</v>
      </c>
    </row>
    <row r="5" spans="1:20" ht="38.25" customHeight="1" thickBot="1">
      <c r="A5" s="1468" t="s">
        <v>471</v>
      </c>
      <c r="B5" s="1468"/>
      <c r="C5" s="1468"/>
      <c r="D5" s="1468"/>
      <c r="E5" s="1468"/>
      <c r="F5" s="1468"/>
      <c r="H5" s="649" t="s">
        <v>330</v>
      </c>
    </row>
    <row r="6" spans="1:20" ht="15.75" customHeight="1" thickBot="1">
      <c r="A6" s="1469" t="s">
        <v>169</v>
      </c>
      <c r="B6" s="1460" t="s">
        <v>472</v>
      </c>
      <c r="C6" s="1461"/>
      <c r="D6" s="1462"/>
      <c r="E6" s="1463" t="s">
        <v>475</v>
      </c>
      <c r="F6" s="1465" t="s">
        <v>476</v>
      </c>
    </row>
    <row r="7" spans="1:20" ht="21" customHeight="1" thickBot="1">
      <c r="A7" s="1470"/>
      <c r="B7" s="1147" t="s">
        <v>311</v>
      </c>
      <c r="C7" s="1147" t="s">
        <v>319</v>
      </c>
      <c r="D7" s="1147" t="s">
        <v>320</v>
      </c>
      <c r="E7" s="1464"/>
      <c r="F7" s="1466"/>
    </row>
    <row r="8" spans="1:20" ht="17.25" customHeight="1" thickBot="1">
      <c r="A8" s="847" t="s">
        <v>170</v>
      </c>
      <c r="B8" s="733">
        <v>11922.721</v>
      </c>
      <c r="C8" s="733">
        <v>3536.817</v>
      </c>
      <c r="D8" s="883">
        <f t="shared" ref="D8:D13" si="0">(C8/B8)*100</f>
        <v>29.664511985141651</v>
      </c>
      <c r="E8" s="733">
        <v>10693.699000000001</v>
      </c>
      <c r="F8" s="883">
        <f t="shared" ref="F8:F13" si="1">((B8-E8)/E8)*100</f>
        <v>11.492954869965939</v>
      </c>
      <c r="H8" s="678" t="s">
        <v>171</v>
      </c>
    </row>
    <row r="9" spans="1:20" ht="18" customHeight="1" thickBot="1">
      <c r="A9" s="848" t="s">
        <v>172</v>
      </c>
      <c r="B9" s="734">
        <v>37085</v>
      </c>
      <c r="C9" s="734">
        <v>8059</v>
      </c>
      <c r="D9" s="884">
        <f t="shared" si="0"/>
        <v>21.731158150195498</v>
      </c>
      <c r="E9" s="734">
        <v>40523</v>
      </c>
      <c r="F9" s="884">
        <f t="shared" si="1"/>
        <v>-8.48407077462182</v>
      </c>
      <c r="H9" s="648">
        <f>B9-E9</f>
        <v>-3438</v>
      </c>
      <c r="O9"/>
      <c r="P9"/>
      <c r="Q9"/>
      <c r="R9"/>
      <c r="S9"/>
      <c r="T9"/>
    </row>
    <row r="10" spans="1:20" ht="15" customHeight="1" thickBot="1">
      <c r="A10" s="849" t="s">
        <v>305</v>
      </c>
      <c r="B10" s="735">
        <v>12783</v>
      </c>
      <c r="C10" s="1090">
        <v>0</v>
      </c>
      <c r="D10" s="884">
        <f t="shared" si="0"/>
        <v>0</v>
      </c>
      <c r="E10" s="736">
        <v>18208</v>
      </c>
      <c r="F10" s="884">
        <f t="shared" si="1"/>
        <v>-29.794595782073813</v>
      </c>
      <c r="O10"/>
      <c r="P10"/>
      <c r="Q10"/>
      <c r="R10"/>
      <c r="S10"/>
      <c r="T10"/>
    </row>
    <row r="11" spans="1:20" ht="17.25" customHeight="1" thickBot="1">
      <c r="A11" s="848" t="s">
        <v>173</v>
      </c>
      <c r="B11" s="1311">
        <v>206986.32699999999</v>
      </c>
      <c r="C11" s="738">
        <v>8455.366</v>
      </c>
      <c r="D11" s="885">
        <f t="shared" si="0"/>
        <v>4.0849877006610207</v>
      </c>
      <c r="E11" s="738">
        <v>206512.50399999999</v>
      </c>
      <c r="F11" s="885">
        <f t="shared" si="1"/>
        <v>0.22944034420308226</v>
      </c>
      <c r="J11" s="844"/>
      <c r="O11"/>
      <c r="P11"/>
      <c r="Q11"/>
      <c r="R11"/>
      <c r="S11"/>
      <c r="T11"/>
    </row>
    <row r="12" spans="1:20" ht="15" customHeight="1" thickBot="1">
      <c r="A12" s="847" t="s">
        <v>174</v>
      </c>
      <c r="B12" s="733">
        <v>76864.896999999997</v>
      </c>
      <c r="C12" s="733">
        <v>15771.785</v>
      </c>
      <c r="D12" s="884">
        <f t="shared" si="0"/>
        <v>20.518839698698873</v>
      </c>
      <c r="E12" s="733">
        <v>81476.212</v>
      </c>
      <c r="F12" s="884">
        <f t="shared" si="1"/>
        <v>-5.6597071547705271</v>
      </c>
      <c r="O12"/>
      <c r="P12"/>
      <c r="Q12"/>
      <c r="R12"/>
      <c r="S12"/>
      <c r="T12"/>
    </row>
    <row r="13" spans="1:20" ht="15" customHeight="1" thickBot="1">
      <c r="A13" s="847" t="s">
        <v>175</v>
      </c>
      <c r="B13" s="733">
        <f>B11+B12</f>
        <v>283851.22399999999</v>
      </c>
      <c r="C13" s="733">
        <f>C11+C12</f>
        <v>24227.150999999998</v>
      </c>
      <c r="D13" s="886">
        <f t="shared" si="0"/>
        <v>8.5351581925889466</v>
      </c>
      <c r="E13" s="733">
        <f>E11+E12</f>
        <v>287988.71600000001</v>
      </c>
      <c r="F13" s="886">
        <f t="shared" si="1"/>
        <v>-1.4366854568010321</v>
      </c>
      <c r="O13"/>
      <c r="P13"/>
      <c r="Q13"/>
      <c r="R13"/>
      <c r="S13"/>
      <c r="T13"/>
    </row>
    <row r="14" spans="1:20">
      <c r="E14" s="1077"/>
      <c r="O14"/>
      <c r="P14"/>
      <c r="Q14"/>
      <c r="R14"/>
      <c r="S14"/>
      <c r="T14"/>
    </row>
    <row r="15" spans="1:20">
      <c r="L15" s="1077"/>
      <c r="O15"/>
      <c r="P15"/>
      <c r="Q15"/>
      <c r="R15"/>
      <c r="S15"/>
      <c r="T15"/>
    </row>
    <row r="16" spans="1:20" ht="15.75">
      <c r="A16" s="570" t="s">
        <v>306</v>
      </c>
      <c r="L16" s="1077"/>
      <c r="O16"/>
      <c r="P16"/>
      <c r="Q16"/>
      <c r="R16"/>
      <c r="S16"/>
      <c r="T16"/>
    </row>
    <row r="17" spans="1:20">
      <c r="L17" s="1077"/>
      <c r="O17"/>
      <c r="P17"/>
      <c r="Q17"/>
      <c r="R17"/>
      <c r="S17"/>
      <c r="T17"/>
    </row>
    <row r="18" spans="1:20" ht="33" customHeight="1" thickBot="1">
      <c r="A18" s="1468" t="s">
        <v>477</v>
      </c>
      <c r="B18" s="1468"/>
      <c r="C18" s="1468"/>
      <c r="D18" s="1468"/>
      <c r="E18" s="1468"/>
      <c r="F18" s="1468"/>
      <c r="L18" s="1077"/>
      <c r="O18"/>
      <c r="P18"/>
      <c r="Q18"/>
      <c r="R18"/>
      <c r="S18"/>
      <c r="T18"/>
    </row>
    <row r="19" spans="1:20" ht="16.5" customHeight="1" thickBot="1">
      <c r="A19" s="1458" t="s">
        <v>176</v>
      </c>
      <c r="B19" s="1460" t="s">
        <v>472</v>
      </c>
      <c r="C19" s="1461"/>
      <c r="D19" s="1462"/>
      <c r="E19" s="1463" t="s">
        <v>475</v>
      </c>
      <c r="F19" s="1465" t="s">
        <v>476</v>
      </c>
      <c r="L19" s="1077"/>
      <c r="O19"/>
      <c r="P19"/>
      <c r="Q19"/>
      <c r="R19"/>
      <c r="S19"/>
      <c r="T19"/>
    </row>
    <row r="20" spans="1:20" ht="21" customHeight="1" thickBot="1">
      <c r="A20" s="1459"/>
      <c r="B20" s="846" t="s">
        <v>311</v>
      </c>
      <c r="C20" s="846" t="s">
        <v>446</v>
      </c>
      <c r="D20" s="846" t="s">
        <v>447</v>
      </c>
      <c r="E20" s="1464"/>
      <c r="F20" s="1466"/>
      <c r="L20" s="1168"/>
      <c r="O20"/>
      <c r="P20"/>
      <c r="Q20"/>
      <c r="R20"/>
      <c r="S20"/>
      <c r="T20"/>
    </row>
    <row r="21" spans="1:20" ht="15.75" thickBot="1">
      <c r="A21" s="568" t="s">
        <v>170</v>
      </c>
      <c r="B21" s="733">
        <v>21163.657999999999</v>
      </c>
      <c r="C21" s="739">
        <v>0</v>
      </c>
      <c r="D21" s="883">
        <f t="shared" ref="D21:D26" si="2">(C21/B21)*100</f>
        <v>0</v>
      </c>
      <c r="E21" s="733">
        <v>23598.791000000001</v>
      </c>
      <c r="F21" s="883">
        <f t="shared" ref="F21:F26" si="3">((B21-E21)/E21)*100</f>
        <v>-10.318888793921694</v>
      </c>
      <c r="H21" s="678" t="s">
        <v>177</v>
      </c>
      <c r="O21"/>
      <c r="P21"/>
      <c r="Q21"/>
      <c r="R21"/>
      <c r="S21"/>
      <c r="T21"/>
    </row>
    <row r="22" spans="1:20" ht="15.75" thickBot="1">
      <c r="A22" s="568" t="s">
        <v>172</v>
      </c>
      <c r="B22" s="733">
        <v>87196</v>
      </c>
      <c r="C22" s="739">
        <v>0</v>
      </c>
      <c r="D22" s="884">
        <f t="shared" si="2"/>
        <v>0</v>
      </c>
      <c r="E22" s="733">
        <v>118397</v>
      </c>
      <c r="F22" s="884">
        <f t="shared" si="3"/>
        <v>-26.352863670532194</v>
      </c>
      <c r="H22" s="648">
        <f>B22-E22</f>
        <v>-31201</v>
      </c>
      <c r="O22"/>
      <c r="P22"/>
      <c r="Q22"/>
      <c r="R22"/>
      <c r="S22"/>
      <c r="T22"/>
    </row>
    <row r="23" spans="1:20" ht="15.75" thickBot="1">
      <c r="A23" s="569" t="s">
        <v>305</v>
      </c>
      <c r="B23" s="736">
        <v>25704</v>
      </c>
      <c r="C23" s="740">
        <v>0</v>
      </c>
      <c r="D23" s="884">
        <f t="shared" si="2"/>
        <v>0</v>
      </c>
      <c r="E23" s="736">
        <v>42250</v>
      </c>
      <c r="F23" s="884">
        <f t="shared" si="3"/>
        <v>-39.16213017751479</v>
      </c>
      <c r="O23"/>
      <c r="P23"/>
      <c r="Q23"/>
      <c r="R23"/>
      <c r="S23"/>
      <c r="T23"/>
    </row>
    <row r="24" spans="1:20" ht="15.75" thickBot="1">
      <c r="A24" s="568" t="s">
        <v>173</v>
      </c>
      <c r="B24" s="733">
        <v>10026.683999999999</v>
      </c>
      <c r="C24" s="741">
        <v>23.876000000000001</v>
      </c>
      <c r="D24" s="885">
        <f t="shared" si="2"/>
        <v>0.23812458834845102</v>
      </c>
      <c r="E24" s="733">
        <v>12495.258</v>
      </c>
      <c r="F24" s="885">
        <f t="shared" si="3"/>
        <v>-19.756086669038773</v>
      </c>
      <c r="O24"/>
      <c r="P24"/>
      <c r="Q24"/>
      <c r="R24"/>
      <c r="S24"/>
      <c r="T24"/>
    </row>
    <row r="25" spans="1:20" ht="15.75" thickBot="1">
      <c r="A25" s="568" t="s">
        <v>174</v>
      </c>
      <c r="B25" s="733">
        <v>4272.4250000000002</v>
      </c>
      <c r="C25" s="741">
        <v>13.539</v>
      </c>
      <c r="D25" s="884">
        <f t="shared" si="2"/>
        <v>0.31689263123401812</v>
      </c>
      <c r="E25" s="733">
        <v>3988.5859999999998</v>
      </c>
      <c r="F25" s="884">
        <f t="shared" si="3"/>
        <v>7.1162813087144272</v>
      </c>
      <c r="O25"/>
      <c r="P25"/>
      <c r="Q25"/>
      <c r="R25"/>
      <c r="S25"/>
      <c r="T25"/>
    </row>
    <row r="26" spans="1:20" ht="15.75" thickBot="1">
      <c r="A26" s="568" t="s">
        <v>175</v>
      </c>
      <c r="B26" s="733">
        <f>B24+B25</f>
        <v>14299.109</v>
      </c>
      <c r="C26" s="742">
        <f>C24+C25</f>
        <v>37.414999999999999</v>
      </c>
      <c r="D26" s="886">
        <f t="shared" si="2"/>
        <v>0.26165966005294455</v>
      </c>
      <c r="E26" s="733">
        <f>E24+E25</f>
        <v>16483.844000000001</v>
      </c>
      <c r="F26" s="886">
        <f t="shared" si="3"/>
        <v>-13.253795655916184</v>
      </c>
      <c r="O26"/>
      <c r="P26"/>
      <c r="Q26"/>
      <c r="R26"/>
      <c r="S26"/>
      <c r="T26"/>
    </row>
    <row r="27" spans="1:20" ht="16.5" customHeight="1">
      <c r="A27" s="1467"/>
      <c r="B27" s="1467"/>
      <c r="C27" s="1467"/>
      <c r="D27" s="1467"/>
      <c r="E27" s="1467"/>
      <c r="F27" s="1467"/>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18" t="s">
        <v>451</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457"/>
      <c r="D32" s="1457"/>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457"/>
      <c r="C43" s="1457"/>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zoomScaleNormal="100" workbookViewId="0">
      <selection activeCell="V29" sqref="V29"/>
    </sheetView>
  </sheetViews>
  <sheetFormatPr defaultRowHeight="12.75"/>
  <cols>
    <col min="1" max="1" width="21.7109375" style="1132" customWidth="1"/>
    <col min="2" max="2" width="11.140625" style="1132" customWidth="1"/>
    <col min="3" max="3" width="12.140625" style="1132" customWidth="1"/>
    <col min="4" max="4" width="8.85546875" style="1132" bestFit="1" customWidth="1"/>
    <col min="5" max="5" width="3" style="1132" customWidth="1"/>
    <col min="6" max="6" width="20.28515625" style="1132" customWidth="1"/>
    <col min="7" max="7" width="10.5703125" style="1132" customWidth="1"/>
    <col min="8" max="8" width="9.85546875" style="844" bestFit="1" customWidth="1"/>
    <col min="9" max="9" width="8.85546875" style="1132" bestFit="1" customWidth="1"/>
    <col min="10" max="10" width="2.85546875" style="1132" customWidth="1"/>
    <col min="11" max="11" width="19.85546875" style="1132" customWidth="1"/>
    <col min="12" max="12" width="12.140625" style="1132" customWidth="1"/>
    <col min="13" max="13" width="11.7109375" style="1132" customWidth="1"/>
    <col min="14" max="14" width="8.85546875" style="1132" bestFit="1" customWidth="1"/>
    <col min="15" max="15" width="4.42578125" style="1132" customWidth="1"/>
    <col min="16" max="16" width="16.7109375" style="1132" customWidth="1"/>
    <col min="17" max="17" width="12.42578125" style="1132" customWidth="1"/>
    <col min="18" max="18" width="15" style="1132" customWidth="1"/>
    <col min="19" max="19" width="8.85546875" style="1132" bestFit="1" customWidth="1"/>
    <col min="20" max="252" width="9.140625" style="1132"/>
    <col min="253" max="253" width="5" style="1132" customWidth="1"/>
    <col min="254" max="254" width="17.7109375" style="1132" customWidth="1"/>
    <col min="255" max="255" width="13.85546875" style="1132" customWidth="1"/>
    <col min="256" max="256" width="13.140625" style="1132" customWidth="1"/>
    <col min="257" max="257" width="12.28515625" style="1132" customWidth="1"/>
    <col min="258" max="258" width="3" style="1132" customWidth="1"/>
    <col min="259" max="259" width="20.28515625" style="1132" customWidth="1"/>
    <col min="260" max="260" width="12.5703125" style="1132" customWidth="1"/>
    <col min="261" max="261" width="11.7109375" style="1132" customWidth="1"/>
    <col min="262" max="262" width="9.140625" style="1132"/>
    <col min="263" max="263" width="2.85546875" style="1132" customWidth="1"/>
    <col min="264" max="264" width="18.5703125" style="1132" customWidth="1"/>
    <col min="265" max="265" width="14.42578125" style="1132" customWidth="1"/>
    <col min="266" max="266" width="13.7109375" style="1132" customWidth="1"/>
    <col min="267" max="267" width="10.140625" style="1132" customWidth="1"/>
    <col min="268" max="268" width="4.42578125" style="1132" customWidth="1"/>
    <col min="269" max="269" width="24" style="1132" customWidth="1"/>
    <col min="270" max="270" width="13.140625" style="1132" customWidth="1"/>
    <col min="271" max="271" width="13" style="1132" customWidth="1"/>
    <col min="272" max="272" width="10.42578125" style="1132" customWidth="1"/>
    <col min="273" max="508" width="9.140625" style="1132"/>
    <col min="509" max="509" width="5" style="1132" customWidth="1"/>
    <col min="510" max="510" width="17.7109375" style="1132" customWidth="1"/>
    <col min="511" max="511" width="13.85546875" style="1132" customWidth="1"/>
    <col min="512" max="512" width="13.140625" style="1132" customWidth="1"/>
    <col min="513" max="513" width="12.28515625" style="1132" customWidth="1"/>
    <col min="514" max="514" width="3" style="1132" customWidth="1"/>
    <col min="515" max="515" width="20.28515625" style="1132" customWidth="1"/>
    <col min="516" max="516" width="12.5703125" style="1132" customWidth="1"/>
    <col min="517" max="517" width="11.7109375" style="1132" customWidth="1"/>
    <col min="518" max="518" width="9.140625" style="1132"/>
    <col min="519" max="519" width="2.85546875" style="1132" customWidth="1"/>
    <col min="520" max="520" width="18.5703125" style="1132" customWidth="1"/>
    <col min="521" max="521" width="14.42578125" style="1132" customWidth="1"/>
    <col min="522" max="522" width="13.7109375" style="1132" customWidth="1"/>
    <col min="523" max="523" width="10.140625" style="1132" customWidth="1"/>
    <col min="524" max="524" width="4.42578125" style="1132" customWidth="1"/>
    <col min="525" max="525" width="24" style="1132" customWidth="1"/>
    <col min="526" max="526" width="13.140625" style="1132" customWidth="1"/>
    <col min="527" max="527" width="13" style="1132" customWidth="1"/>
    <col min="528" max="528" width="10.42578125" style="1132" customWidth="1"/>
    <col min="529" max="764" width="9.140625" style="1132"/>
    <col min="765" max="765" width="5" style="1132" customWidth="1"/>
    <col min="766" max="766" width="17.7109375" style="1132" customWidth="1"/>
    <col min="767" max="767" width="13.85546875" style="1132" customWidth="1"/>
    <col min="768" max="768" width="13.140625" style="1132" customWidth="1"/>
    <col min="769" max="769" width="12.28515625" style="1132" customWidth="1"/>
    <col min="770" max="770" width="3" style="1132" customWidth="1"/>
    <col min="771" max="771" width="20.28515625" style="1132" customWidth="1"/>
    <col min="772" max="772" width="12.5703125" style="1132" customWidth="1"/>
    <col min="773" max="773" width="11.7109375" style="1132" customWidth="1"/>
    <col min="774" max="774" width="9.140625" style="1132"/>
    <col min="775" max="775" width="2.85546875" style="1132" customWidth="1"/>
    <col min="776" max="776" width="18.5703125" style="1132" customWidth="1"/>
    <col min="777" max="777" width="14.42578125" style="1132" customWidth="1"/>
    <col min="778" max="778" width="13.7109375" style="1132" customWidth="1"/>
    <col min="779" max="779" width="10.140625" style="1132" customWidth="1"/>
    <col min="780" max="780" width="4.42578125" style="1132" customWidth="1"/>
    <col min="781" max="781" width="24" style="1132" customWidth="1"/>
    <col min="782" max="782" width="13.140625" style="1132" customWidth="1"/>
    <col min="783" max="783" width="13" style="1132" customWidth="1"/>
    <col min="784" max="784" width="10.42578125" style="1132" customWidth="1"/>
    <col min="785" max="1020" width="9.140625" style="1132"/>
    <col min="1021" max="1021" width="5" style="1132" customWidth="1"/>
    <col min="1022" max="1022" width="17.7109375" style="1132" customWidth="1"/>
    <col min="1023" max="1023" width="13.85546875" style="1132" customWidth="1"/>
    <col min="1024" max="1024" width="13.140625" style="1132" customWidth="1"/>
    <col min="1025" max="1025" width="12.28515625" style="1132" customWidth="1"/>
    <col min="1026" max="1026" width="3" style="1132" customWidth="1"/>
    <col min="1027" max="1027" width="20.28515625" style="1132" customWidth="1"/>
    <col min="1028" max="1028" width="12.5703125" style="1132" customWidth="1"/>
    <col min="1029" max="1029" width="11.7109375" style="1132" customWidth="1"/>
    <col min="1030" max="1030" width="9.140625" style="1132"/>
    <col min="1031" max="1031" width="2.85546875" style="1132" customWidth="1"/>
    <col min="1032" max="1032" width="18.5703125" style="1132" customWidth="1"/>
    <col min="1033" max="1033" width="14.42578125" style="1132" customWidth="1"/>
    <col min="1034" max="1034" width="13.7109375" style="1132" customWidth="1"/>
    <col min="1035" max="1035" width="10.140625" style="1132" customWidth="1"/>
    <col min="1036" max="1036" width="4.42578125" style="1132" customWidth="1"/>
    <col min="1037" max="1037" width="24" style="1132" customWidth="1"/>
    <col min="1038" max="1038" width="13.140625" style="1132" customWidth="1"/>
    <col min="1039" max="1039" width="13" style="1132" customWidth="1"/>
    <col min="1040" max="1040" width="10.42578125" style="1132" customWidth="1"/>
    <col min="1041" max="1276" width="9.140625" style="1132"/>
    <col min="1277" max="1277" width="5" style="1132" customWidth="1"/>
    <col min="1278" max="1278" width="17.7109375" style="1132" customWidth="1"/>
    <col min="1279" max="1279" width="13.85546875" style="1132" customWidth="1"/>
    <col min="1280" max="1280" width="13.140625" style="1132" customWidth="1"/>
    <col min="1281" max="1281" width="12.28515625" style="1132" customWidth="1"/>
    <col min="1282" max="1282" width="3" style="1132" customWidth="1"/>
    <col min="1283" max="1283" width="20.28515625" style="1132" customWidth="1"/>
    <col min="1284" max="1284" width="12.5703125" style="1132" customWidth="1"/>
    <col min="1285" max="1285" width="11.7109375" style="1132" customWidth="1"/>
    <col min="1286" max="1286" width="9.140625" style="1132"/>
    <col min="1287" max="1287" width="2.85546875" style="1132" customWidth="1"/>
    <col min="1288" max="1288" width="18.5703125" style="1132" customWidth="1"/>
    <col min="1289" max="1289" width="14.42578125" style="1132" customWidth="1"/>
    <col min="1290" max="1290" width="13.7109375" style="1132" customWidth="1"/>
    <col min="1291" max="1291" width="10.140625" style="1132" customWidth="1"/>
    <col min="1292" max="1292" width="4.42578125" style="1132" customWidth="1"/>
    <col min="1293" max="1293" width="24" style="1132" customWidth="1"/>
    <col min="1294" max="1294" width="13.140625" style="1132" customWidth="1"/>
    <col min="1295" max="1295" width="13" style="1132" customWidth="1"/>
    <col min="1296" max="1296" width="10.42578125" style="1132" customWidth="1"/>
    <col min="1297" max="1532" width="9.140625" style="1132"/>
    <col min="1533" max="1533" width="5" style="1132" customWidth="1"/>
    <col min="1534" max="1534" width="17.7109375" style="1132" customWidth="1"/>
    <col min="1535" max="1535" width="13.85546875" style="1132" customWidth="1"/>
    <col min="1536" max="1536" width="13.140625" style="1132" customWidth="1"/>
    <col min="1537" max="1537" width="12.28515625" style="1132" customWidth="1"/>
    <col min="1538" max="1538" width="3" style="1132" customWidth="1"/>
    <col min="1539" max="1539" width="20.28515625" style="1132" customWidth="1"/>
    <col min="1540" max="1540" width="12.5703125" style="1132" customWidth="1"/>
    <col min="1541" max="1541" width="11.7109375" style="1132" customWidth="1"/>
    <col min="1542" max="1542" width="9.140625" style="1132"/>
    <col min="1543" max="1543" width="2.85546875" style="1132" customWidth="1"/>
    <col min="1544" max="1544" width="18.5703125" style="1132" customWidth="1"/>
    <col min="1545" max="1545" width="14.42578125" style="1132" customWidth="1"/>
    <col min="1546" max="1546" width="13.7109375" style="1132" customWidth="1"/>
    <col min="1547" max="1547" width="10.140625" style="1132" customWidth="1"/>
    <col min="1548" max="1548" width="4.42578125" style="1132" customWidth="1"/>
    <col min="1549" max="1549" width="24" style="1132" customWidth="1"/>
    <col min="1550" max="1550" width="13.140625" style="1132" customWidth="1"/>
    <col min="1551" max="1551" width="13" style="1132" customWidth="1"/>
    <col min="1552" max="1552" width="10.42578125" style="1132" customWidth="1"/>
    <col min="1553" max="1788" width="9.140625" style="1132"/>
    <col min="1789" max="1789" width="5" style="1132" customWidth="1"/>
    <col min="1790" max="1790" width="17.7109375" style="1132" customWidth="1"/>
    <col min="1791" max="1791" width="13.85546875" style="1132" customWidth="1"/>
    <col min="1792" max="1792" width="13.140625" style="1132" customWidth="1"/>
    <col min="1793" max="1793" width="12.28515625" style="1132" customWidth="1"/>
    <col min="1794" max="1794" width="3" style="1132" customWidth="1"/>
    <col min="1795" max="1795" width="20.28515625" style="1132" customWidth="1"/>
    <col min="1796" max="1796" width="12.5703125" style="1132" customWidth="1"/>
    <col min="1797" max="1797" width="11.7109375" style="1132" customWidth="1"/>
    <col min="1798" max="1798" width="9.140625" style="1132"/>
    <col min="1799" max="1799" width="2.85546875" style="1132" customWidth="1"/>
    <col min="1800" max="1800" width="18.5703125" style="1132" customWidth="1"/>
    <col min="1801" max="1801" width="14.42578125" style="1132" customWidth="1"/>
    <col min="1802" max="1802" width="13.7109375" style="1132" customWidth="1"/>
    <col min="1803" max="1803" width="10.140625" style="1132" customWidth="1"/>
    <col min="1804" max="1804" width="4.42578125" style="1132" customWidth="1"/>
    <col min="1805" max="1805" width="24" style="1132" customWidth="1"/>
    <col min="1806" max="1806" width="13.140625" style="1132" customWidth="1"/>
    <col min="1807" max="1807" width="13" style="1132" customWidth="1"/>
    <col min="1808" max="1808" width="10.42578125" style="1132" customWidth="1"/>
    <col min="1809" max="2044" width="9.140625" style="1132"/>
    <col min="2045" max="2045" width="5" style="1132" customWidth="1"/>
    <col min="2046" max="2046" width="17.7109375" style="1132" customWidth="1"/>
    <col min="2047" max="2047" width="13.85546875" style="1132" customWidth="1"/>
    <col min="2048" max="2048" width="13.140625" style="1132" customWidth="1"/>
    <col min="2049" max="2049" width="12.28515625" style="1132" customWidth="1"/>
    <col min="2050" max="2050" width="3" style="1132" customWidth="1"/>
    <col min="2051" max="2051" width="20.28515625" style="1132" customWidth="1"/>
    <col min="2052" max="2052" width="12.5703125" style="1132" customWidth="1"/>
    <col min="2053" max="2053" width="11.7109375" style="1132" customWidth="1"/>
    <col min="2054" max="2054" width="9.140625" style="1132"/>
    <col min="2055" max="2055" width="2.85546875" style="1132" customWidth="1"/>
    <col min="2056" max="2056" width="18.5703125" style="1132" customWidth="1"/>
    <col min="2057" max="2057" width="14.42578125" style="1132" customWidth="1"/>
    <col min="2058" max="2058" width="13.7109375" style="1132" customWidth="1"/>
    <col min="2059" max="2059" width="10.140625" style="1132" customWidth="1"/>
    <col min="2060" max="2060" width="4.42578125" style="1132" customWidth="1"/>
    <col min="2061" max="2061" width="24" style="1132" customWidth="1"/>
    <col min="2062" max="2062" width="13.140625" style="1132" customWidth="1"/>
    <col min="2063" max="2063" width="13" style="1132" customWidth="1"/>
    <col min="2064" max="2064" width="10.42578125" style="1132" customWidth="1"/>
    <col min="2065" max="2300" width="9.140625" style="1132"/>
    <col min="2301" max="2301" width="5" style="1132" customWidth="1"/>
    <col min="2302" max="2302" width="17.7109375" style="1132" customWidth="1"/>
    <col min="2303" max="2303" width="13.85546875" style="1132" customWidth="1"/>
    <col min="2304" max="2304" width="13.140625" style="1132" customWidth="1"/>
    <col min="2305" max="2305" width="12.28515625" style="1132" customWidth="1"/>
    <col min="2306" max="2306" width="3" style="1132" customWidth="1"/>
    <col min="2307" max="2307" width="20.28515625" style="1132" customWidth="1"/>
    <col min="2308" max="2308" width="12.5703125" style="1132" customWidth="1"/>
    <col min="2309" max="2309" width="11.7109375" style="1132" customWidth="1"/>
    <col min="2310" max="2310" width="9.140625" style="1132"/>
    <col min="2311" max="2311" width="2.85546875" style="1132" customWidth="1"/>
    <col min="2312" max="2312" width="18.5703125" style="1132" customWidth="1"/>
    <col min="2313" max="2313" width="14.42578125" style="1132" customWidth="1"/>
    <col min="2314" max="2314" width="13.7109375" style="1132" customWidth="1"/>
    <col min="2315" max="2315" width="10.140625" style="1132" customWidth="1"/>
    <col min="2316" max="2316" width="4.42578125" style="1132" customWidth="1"/>
    <col min="2317" max="2317" width="24" style="1132" customWidth="1"/>
    <col min="2318" max="2318" width="13.140625" style="1132" customWidth="1"/>
    <col min="2319" max="2319" width="13" style="1132" customWidth="1"/>
    <col min="2320" max="2320" width="10.42578125" style="1132" customWidth="1"/>
    <col min="2321" max="2556" width="9.140625" style="1132"/>
    <col min="2557" max="2557" width="5" style="1132" customWidth="1"/>
    <col min="2558" max="2558" width="17.7109375" style="1132" customWidth="1"/>
    <col min="2559" max="2559" width="13.85546875" style="1132" customWidth="1"/>
    <col min="2560" max="2560" width="13.140625" style="1132" customWidth="1"/>
    <col min="2561" max="2561" width="12.28515625" style="1132" customWidth="1"/>
    <col min="2562" max="2562" width="3" style="1132" customWidth="1"/>
    <col min="2563" max="2563" width="20.28515625" style="1132" customWidth="1"/>
    <col min="2564" max="2564" width="12.5703125" style="1132" customWidth="1"/>
    <col min="2565" max="2565" width="11.7109375" style="1132" customWidth="1"/>
    <col min="2566" max="2566" width="9.140625" style="1132"/>
    <col min="2567" max="2567" width="2.85546875" style="1132" customWidth="1"/>
    <col min="2568" max="2568" width="18.5703125" style="1132" customWidth="1"/>
    <col min="2569" max="2569" width="14.42578125" style="1132" customWidth="1"/>
    <col min="2570" max="2570" width="13.7109375" style="1132" customWidth="1"/>
    <col min="2571" max="2571" width="10.140625" style="1132" customWidth="1"/>
    <col min="2572" max="2572" width="4.42578125" style="1132" customWidth="1"/>
    <col min="2573" max="2573" width="24" style="1132" customWidth="1"/>
    <col min="2574" max="2574" width="13.140625" style="1132" customWidth="1"/>
    <col min="2575" max="2575" width="13" style="1132" customWidth="1"/>
    <col min="2576" max="2576" width="10.42578125" style="1132" customWidth="1"/>
    <col min="2577" max="2812" width="9.140625" style="1132"/>
    <col min="2813" max="2813" width="5" style="1132" customWidth="1"/>
    <col min="2814" max="2814" width="17.7109375" style="1132" customWidth="1"/>
    <col min="2815" max="2815" width="13.85546875" style="1132" customWidth="1"/>
    <col min="2816" max="2816" width="13.140625" style="1132" customWidth="1"/>
    <col min="2817" max="2817" width="12.28515625" style="1132" customWidth="1"/>
    <col min="2818" max="2818" width="3" style="1132" customWidth="1"/>
    <col min="2819" max="2819" width="20.28515625" style="1132" customWidth="1"/>
    <col min="2820" max="2820" width="12.5703125" style="1132" customWidth="1"/>
    <col min="2821" max="2821" width="11.7109375" style="1132" customWidth="1"/>
    <col min="2822" max="2822" width="9.140625" style="1132"/>
    <col min="2823" max="2823" width="2.85546875" style="1132" customWidth="1"/>
    <col min="2824" max="2824" width="18.5703125" style="1132" customWidth="1"/>
    <col min="2825" max="2825" width="14.42578125" style="1132" customWidth="1"/>
    <col min="2826" max="2826" width="13.7109375" style="1132" customWidth="1"/>
    <col min="2827" max="2827" width="10.140625" style="1132" customWidth="1"/>
    <col min="2828" max="2828" width="4.42578125" style="1132" customWidth="1"/>
    <col min="2829" max="2829" width="24" style="1132" customWidth="1"/>
    <col min="2830" max="2830" width="13.140625" style="1132" customWidth="1"/>
    <col min="2831" max="2831" width="13" style="1132" customWidth="1"/>
    <col min="2832" max="2832" width="10.42578125" style="1132" customWidth="1"/>
    <col min="2833" max="3068" width="9.140625" style="1132"/>
    <col min="3069" max="3069" width="5" style="1132" customWidth="1"/>
    <col min="3070" max="3070" width="17.7109375" style="1132" customWidth="1"/>
    <col min="3071" max="3071" width="13.85546875" style="1132" customWidth="1"/>
    <col min="3072" max="3072" width="13.140625" style="1132" customWidth="1"/>
    <col min="3073" max="3073" width="12.28515625" style="1132" customWidth="1"/>
    <col min="3074" max="3074" width="3" style="1132" customWidth="1"/>
    <col min="3075" max="3075" width="20.28515625" style="1132" customWidth="1"/>
    <col min="3076" max="3076" width="12.5703125" style="1132" customWidth="1"/>
    <col min="3077" max="3077" width="11.7109375" style="1132" customWidth="1"/>
    <col min="3078" max="3078" width="9.140625" style="1132"/>
    <col min="3079" max="3079" width="2.85546875" style="1132" customWidth="1"/>
    <col min="3080" max="3080" width="18.5703125" style="1132" customWidth="1"/>
    <col min="3081" max="3081" width="14.42578125" style="1132" customWidth="1"/>
    <col min="3082" max="3082" width="13.7109375" style="1132" customWidth="1"/>
    <col min="3083" max="3083" width="10.140625" style="1132" customWidth="1"/>
    <col min="3084" max="3084" width="4.42578125" style="1132" customWidth="1"/>
    <col min="3085" max="3085" width="24" style="1132" customWidth="1"/>
    <col min="3086" max="3086" width="13.140625" style="1132" customWidth="1"/>
    <col min="3087" max="3087" width="13" style="1132" customWidth="1"/>
    <col min="3088" max="3088" width="10.42578125" style="1132" customWidth="1"/>
    <col min="3089" max="3324" width="9.140625" style="1132"/>
    <col min="3325" max="3325" width="5" style="1132" customWidth="1"/>
    <col min="3326" max="3326" width="17.7109375" style="1132" customWidth="1"/>
    <col min="3327" max="3327" width="13.85546875" style="1132" customWidth="1"/>
    <col min="3328" max="3328" width="13.140625" style="1132" customWidth="1"/>
    <col min="3329" max="3329" width="12.28515625" style="1132" customWidth="1"/>
    <col min="3330" max="3330" width="3" style="1132" customWidth="1"/>
    <col min="3331" max="3331" width="20.28515625" style="1132" customWidth="1"/>
    <col min="3332" max="3332" width="12.5703125" style="1132" customWidth="1"/>
    <col min="3333" max="3333" width="11.7109375" style="1132" customWidth="1"/>
    <col min="3334" max="3334" width="9.140625" style="1132"/>
    <col min="3335" max="3335" width="2.85546875" style="1132" customWidth="1"/>
    <col min="3336" max="3336" width="18.5703125" style="1132" customWidth="1"/>
    <col min="3337" max="3337" width="14.42578125" style="1132" customWidth="1"/>
    <col min="3338" max="3338" width="13.7109375" style="1132" customWidth="1"/>
    <col min="3339" max="3339" width="10.140625" style="1132" customWidth="1"/>
    <col min="3340" max="3340" width="4.42578125" style="1132" customWidth="1"/>
    <col min="3341" max="3341" width="24" style="1132" customWidth="1"/>
    <col min="3342" max="3342" width="13.140625" style="1132" customWidth="1"/>
    <col min="3343" max="3343" width="13" style="1132" customWidth="1"/>
    <col min="3344" max="3344" width="10.42578125" style="1132" customWidth="1"/>
    <col min="3345" max="3580" width="9.140625" style="1132"/>
    <col min="3581" max="3581" width="5" style="1132" customWidth="1"/>
    <col min="3582" max="3582" width="17.7109375" style="1132" customWidth="1"/>
    <col min="3583" max="3583" width="13.85546875" style="1132" customWidth="1"/>
    <col min="3584" max="3584" width="13.140625" style="1132" customWidth="1"/>
    <col min="3585" max="3585" width="12.28515625" style="1132" customWidth="1"/>
    <col min="3586" max="3586" width="3" style="1132" customWidth="1"/>
    <col min="3587" max="3587" width="20.28515625" style="1132" customWidth="1"/>
    <col min="3588" max="3588" width="12.5703125" style="1132" customWidth="1"/>
    <col min="3589" max="3589" width="11.7109375" style="1132" customWidth="1"/>
    <col min="3590" max="3590" width="9.140625" style="1132"/>
    <col min="3591" max="3591" width="2.85546875" style="1132" customWidth="1"/>
    <col min="3592" max="3592" width="18.5703125" style="1132" customWidth="1"/>
    <col min="3593" max="3593" width="14.42578125" style="1132" customWidth="1"/>
    <col min="3594" max="3594" width="13.7109375" style="1132" customWidth="1"/>
    <col min="3595" max="3595" width="10.140625" style="1132" customWidth="1"/>
    <col min="3596" max="3596" width="4.42578125" style="1132" customWidth="1"/>
    <col min="3597" max="3597" width="24" style="1132" customWidth="1"/>
    <col min="3598" max="3598" width="13.140625" style="1132" customWidth="1"/>
    <col min="3599" max="3599" width="13" style="1132" customWidth="1"/>
    <col min="3600" max="3600" width="10.42578125" style="1132" customWidth="1"/>
    <col min="3601" max="3836" width="9.140625" style="1132"/>
    <col min="3837" max="3837" width="5" style="1132" customWidth="1"/>
    <col min="3838" max="3838" width="17.7109375" style="1132" customWidth="1"/>
    <col min="3839" max="3839" width="13.85546875" style="1132" customWidth="1"/>
    <col min="3840" max="3840" width="13.140625" style="1132" customWidth="1"/>
    <col min="3841" max="3841" width="12.28515625" style="1132" customWidth="1"/>
    <col min="3842" max="3842" width="3" style="1132" customWidth="1"/>
    <col min="3843" max="3843" width="20.28515625" style="1132" customWidth="1"/>
    <col min="3844" max="3844" width="12.5703125" style="1132" customWidth="1"/>
    <col min="3845" max="3845" width="11.7109375" style="1132" customWidth="1"/>
    <col min="3846" max="3846" width="9.140625" style="1132"/>
    <col min="3847" max="3847" width="2.85546875" style="1132" customWidth="1"/>
    <col min="3848" max="3848" width="18.5703125" style="1132" customWidth="1"/>
    <col min="3849" max="3849" width="14.42578125" style="1132" customWidth="1"/>
    <col min="3850" max="3850" width="13.7109375" style="1132" customWidth="1"/>
    <col min="3851" max="3851" width="10.140625" style="1132" customWidth="1"/>
    <col min="3852" max="3852" width="4.42578125" style="1132" customWidth="1"/>
    <col min="3853" max="3853" width="24" style="1132" customWidth="1"/>
    <col min="3854" max="3854" width="13.140625" style="1132" customWidth="1"/>
    <col min="3855" max="3855" width="13" style="1132" customWidth="1"/>
    <col min="3856" max="3856" width="10.42578125" style="1132" customWidth="1"/>
    <col min="3857" max="4092" width="9.140625" style="1132"/>
    <col min="4093" max="4093" width="5" style="1132" customWidth="1"/>
    <col min="4094" max="4094" width="17.7109375" style="1132" customWidth="1"/>
    <col min="4095" max="4095" width="13.85546875" style="1132" customWidth="1"/>
    <col min="4096" max="4096" width="13.140625" style="1132" customWidth="1"/>
    <col min="4097" max="4097" width="12.28515625" style="1132" customWidth="1"/>
    <col min="4098" max="4098" width="3" style="1132" customWidth="1"/>
    <col min="4099" max="4099" width="20.28515625" style="1132" customWidth="1"/>
    <col min="4100" max="4100" width="12.5703125" style="1132" customWidth="1"/>
    <col min="4101" max="4101" width="11.7109375" style="1132" customWidth="1"/>
    <col min="4102" max="4102" width="9.140625" style="1132"/>
    <col min="4103" max="4103" width="2.85546875" style="1132" customWidth="1"/>
    <col min="4104" max="4104" width="18.5703125" style="1132" customWidth="1"/>
    <col min="4105" max="4105" width="14.42578125" style="1132" customWidth="1"/>
    <col min="4106" max="4106" width="13.7109375" style="1132" customWidth="1"/>
    <col min="4107" max="4107" width="10.140625" style="1132" customWidth="1"/>
    <col min="4108" max="4108" width="4.42578125" style="1132" customWidth="1"/>
    <col min="4109" max="4109" width="24" style="1132" customWidth="1"/>
    <col min="4110" max="4110" width="13.140625" style="1132" customWidth="1"/>
    <col min="4111" max="4111" width="13" style="1132" customWidth="1"/>
    <col min="4112" max="4112" width="10.42578125" style="1132" customWidth="1"/>
    <col min="4113" max="4348" width="9.140625" style="1132"/>
    <col min="4349" max="4349" width="5" style="1132" customWidth="1"/>
    <col min="4350" max="4350" width="17.7109375" style="1132" customWidth="1"/>
    <col min="4351" max="4351" width="13.85546875" style="1132" customWidth="1"/>
    <col min="4352" max="4352" width="13.140625" style="1132" customWidth="1"/>
    <col min="4353" max="4353" width="12.28515625" style="1132" customWidth="1"/>
    <col min="4354" max="4354" width="3" style="1132" customWidth="1"/>
    <col min="4355" max="4355" width="20.28515625" style="1132" customWidth="1"/>
    <col min="4356" max="4356" width="12.5703125" style="1132" customWidth="1"/>
    <col min="4357" max="4357" width="11.7109375" style="1132" customWidth="1"/>
    <col min="4358" max="4358" width="9.140625" style="1132"/>
    <col min="4359" max="4359" width="2.85546875" style="1132" customWidth="1"/>
    <col min="4360" max="4360" width="18.5703125" style="1132" customWidth="1"/>
    <col min="4361" max="4361" width="14.42578125" style="1132" customWidth="1"/>
    <col min="4362" max="4362" width="13.7109375" style="1132" customWidth="1"/>
    <col min="4363" max="4363" width="10.140625" style="1132" customWidth="1"/>
    <col min="4364" max="4364" width="4.42578125" style="1132" customWidth="1"/>
    <col min="4365" max="4365" width="24" style="1132" customWidth="1"/>
    <col min="4366" max="4366" width="13.140625" style="1132" customWidth="1"/>
    <col min="4367" max="4367" width="13" style="1132" customWidth="1"/>
    <col min="4368" max="4368" width="10.42578125" style="1132" customWidth="1"/>
    <col min="4369" max="4604" width="9.140625" style="1132"/>
    <col min="4605" max="4605" width="5" style="1132" customWidth="1"/>
    <col min="4606" max="4606" width="17.7109375" style="1132" customWidth="1"/>
    <col min="4607" max="4607" width="13.85546875" style="1132" customWidth="1"/>
    <col min="4608" max="4608" width="13.140625" style="1132" customWidth="1"/>
    <col min="4609" max="4609" width="12.28515625" style="1132" customWidth="1"/>
    <col min="4610" max="4610" width="3" style="1132" customWidth="1"/>
    <col min="4611" max="4611" width="20.28515625" style="1132" customWidth="1"/>
    <col min="4612" max="4612" width="12.5703125" style="1132" customWidth="1"/>
    <col min="4613" max="4613" width="11.7109375" style="1132" customWidth="1"/>
    <col min="4614" max="4614" width="9.140625" style="1132"/>
    <col min="4615" max="4615" width="2.85546875" style="1132" customWidth="1"/>
    <col min="4616" max="4616" width="18.5703125" style="1132" customWidth="1"/>
    <col min="4617" max="4617" width="14.42578125" style="1132" customWidth="1"/>
    <col min="4618" max="4618" width="13.7109375" style="1132" customWidth="1"/>
    <col min="4619" max="4619" width="10.140625" style="1132" customWidth="1"/>
    <col min="4620" max="4620" width="4.42578125" style="1132" customWidth="1"/>
    <col min="4621" max="4621" width="24" style="1132" customWidth="1"/>
    <col min="4622" max="4622" width="13.140625" style="1132" customWidth="1"/>
    <col min="4623" max="4623" width="13" style="1132" customWidth="1"/>
    <col min="4624" max="4624" width="10.42578125" style="1132" customWidth="1"/>
    <col min="4625" max="4860" width="9.140625" style="1132"/>
    <col min="4861" max="4861" width="5" style="1132" customWidth="1"/>
    <col min="4862" max="4862" width="17.7109375" style="1132" customWidth="1"/>
    <col min="4863" max="4863" width="13.85546875" style="1132" customWidth="1"/>
    <col min="4864" max="4864" width="13.140625" style="1132" customWidth="1"/>
    <col min="4865" max="4865" width="12.28515625" style="1132" customWidth="1"/>
    <col min="4866" max="4866" width="3" style="1132" customWidth="1"/>
    <col min="4867" max="4867" width="20.28515625" style="1132" customWidth="1"/>
    <col min="4868" max="4868" width="12.5703125" style="1132" customWidth="1"/>
    <col min="4869" max="4869" width="11.7109375" style="1132" customWidth="1"/>
    <col min="4870" max="4870" width="9.140625" style="1132"/>
    <col min="4871" max="4871" width="2.85546875" style="1132" customWidth="1"/>
    <col min="4872" max="4872" width="18.5703125" style="1132" customWidth="1"/>
    <col min="4873" max="4873" width="14.42578125" style="1132" customWidth="1"/>
    <col min="4874" max="4874" width="13.7109375" style="1132" customWidth="1"/>
    <col min="4875" max="4875" width="10.140625" style="1132" customWidth="1"/>
    <col min="4876" max="4876" width="4.42578125" style="1132" customWidth="1"/>
    <col min="4877" max="4877" width="24" style="1132" customWidth="1"/>
    <col min="4878" max="4878" width="13.140625" style="1132" customWidth="1"/>
    <col min="4879" max="4879" width="13" style="1132" customWidth="1"/>
    <col min="4880" max="4880" width="10.42578125" style="1132" customWidth="1"/>
    <col min="4881" max="5116" width="9.140625" style="1132"/>
    <col min="5117" max="5117" width="5" style="1132" customWidth="1"/>
    <col min="5118" max="5118" width="17.7109375" style="1132" customWidth="1"/>
    <col min="5119" max="5119" width="13.85546875" style="1132" customWidth="1"/>
    <col min="5120" max="5120" width="13.140625" style="1132" customWidth="1"/>
    <col min="5121" max="5121" width="12.28515625" style="1132" customWidth="1"/>
    <col min="5122" max="5122" width="3" style="1132" customWidth="1"/>
    <col min="5123" max="5123" width="20.28515625" style="1132" customWidth="1"/>
    <col min="5124" max="5124" width="12.5703125" style="1132" customWidth="1"/>
    <col min="5125" max="5125" width="11.7109375" style="1132" customWidth="1"/>
    <col min="5126" max="5126" width="9.140625" style="1132"/>
    <col min="5127" max="5127" width="2.85546875" style="1132" customWidth="1"/>
    <col min="5128" max="5128" width="18.5703125" style="1132" customWidth="1"/>
    <col min="5129" max="5129" width="14.42578125" style="1132" customWidth="1"/>
    <col min="5130" max="5130" width="13.7109375" style="1132" customWidth="1"/>
    <col min="5131" max="5131" width="10.140625" style="1132" customWidth="1"/>
    <col min="5132" max="5132" width="4.42578125" style="1132" customWidth="1"/>
    <col min="5133" max="5133" width="24" style="1132" customWidth="1"/>
    <col min="5134" max="5134" width="13.140625" style="1132" customWidth="1"/>
    <col min="5135" max="5135" width="13" style="1132" customWidth="1"/>
    <col min="5136" max="5136" width="10.42578125" style="1132" customWidth="1"/>
    <col min="5137" max="5372" width="9.140625" style="1132"/>
    <col min="5373" max="5373" width="5" style="1132" customWidth="1"/>
    <col min="5374" max="5374" width="17.7109375" style="1132" customWidth="1"/>
    <col min="5375" max="5375" width="13.85546875" style="1132" customWidth="1"/>
    <col min="5376" max="5376" width="13.140625" style="1132" customWidth="1"/>
    <col min="5377" max="5377" width="12.28515625" style="1132" customWidth="1"/>
    <col min="5378" max="5378" width="3" style="1132" customWidth="1"/>
    <col min="5379" max="5379" width="20.28515625" style="1132" customWidth="1"/>
    <col min="5380" max="5380" width="12.5703125" style="1132" customWidth="1"/>
    <col min="5381" max="5381" width="11.7109375" style="1132" customWidth="1"/>
    <col min="5382" max="5382" width="9.140625" style="1132"/>
    <col min="5383" max="5383" width="2.85546875" style="1132" customWidth="1"/>
    <col min="5384" max="5384" width="18.5703125" style="1132" customWidth="1"/>
    <col min="5385" max="5385" width="14.42578125" style="1132" customWidth="1"/>
    <col min="5386" max="5386" width="13.7109375" style="1132" customWidth="1"/>
    <col min="5387" max="5387" width="10.140625" style="1132" customWidth="1"/>
    <col min="5388" max="5388" width="4.42578125" style="1132" customWidth="1"/>
    <col min="5389" max="5389" width="24" style="1132" customWidth="1"/>
    <col min="5390" max="5390" width="13.140625" style="1132" customWidth="1"/>
    <col min="5391" max="5391" width="13" style="1132" customWidth="1"/>
    <col min="5392" max="5392" width="10.42578125" style="1132" customWidth="1"/>
    <col min="5393" max="5628" width="9.140625" style="1132"/>
    <col min="5629" max="5629" width="5" style="1132" customWidth="1"/>
    <col min="5630" max="5630" width="17.7109375" style="1132" customWidth="1"/>
    <col min="5631" max="5631" width="13.85546875" style="1132" customWidth="1"/>
    <col min="5632" max="5632" width="13.140625" style="1132" customWidth="1"/>
    <col min="5633" max="5633" width="12.28515625" style="1132" customWidth="1"/>
    <col min="5634" max="5634" width="3" style="1132" customWidth="1"/>
    <col min="5635" max="5635" width="20.28515625" style="1132" customWidth="1"/>
    <col min="5636" max="5636" width="12.5703125" style="1132" customWidth="1"/>
    <col min="5637" max="5637" width="11.7109375" style="1132" customWidth="1"/>
    <col min="5638" max="5638" width="9.140625" style="1132"/>
    <col min="5639" max="5639" width="2.85546875" style="1132" customWidth="1"/>
    <col min="5640" max="5640" width="18.5703125" style="1132" customWidth="1"/>
    <col min="5641" max="5641" width="14.42578125" style="1132" customWidth="1"/>
    <col min="5642" max="5642" width="13.7109375" style="1132" customWidth="1"/>
    <col min="5643" max="5643" width="10.140625" style="1132" customWidth="1"/>
    <col min="5644" max="5644" width="4.42578125" style="1132" customWidth="1"/>
    <col min="5645" max="5645" width="24" style="1132" customWidth="1"/>
    <col min="5646" max="5646" width="13.140625" style="1132" customWidth="1"/>
    <col min="5647" max="5647" width="13" style="1132" customWidth="1"/>
    <col min="5648" max="5648" width="10.42578125" style="1132" customWidth="1"/>
    <col min="5649" max="5884" width="9.140625" style="1132"/>
    <col min="5885" max="5885" width="5" style="1132" customWidth="1"/>
    <col min="5886" max="5886" width="17.7109375" style="1132" customWidth="1"/>
    <col min="5887" max="5887" width="13.85546875" style="1132" customWidth="1"/>
    <col min="5888" max="5888" width="13.140625" style="1132" customWidth="1"/>
    <col min="5889" max="5889" width="12.28515625" style="1132" customWidth="1"/>
    <col min="5890" max="5890" width="3" style="1132" customWidth="1"/>
    <col min="5891" max="5891" width="20.28515625" style="1132" customWidth="1"/>
    <col min="5892" max="5892" width="12.5703125" style="1132" customWidth="1"/>
    <col min="5893" max="5893" width="11.7109375" style="1132" customWidth="1"/>
    <col min="5894" max="5894" width="9.140625" style="1132"/>
    <col min="5895" max="5895" width="2.85546875" style="1132" customWidth="1"/>
    <col min="5896" max="5896" width="18.5703125" style="1132" customWidth="1"/>
    <col min="5897" max="5897" width="14.42578125" style="1132" customWidth="1"/>
    <col min="5898" max="5898" width="13.7109375" style="1132" customWidth="1"/>
    <col min="5899" max="5899" width="10.140625" style="1132" customWidth="1"/>
    <col min="5900" max="5900" width="4.42578125" style="1132" customWidth="1"/>
    <col min="5901" max="5901" width="24" style="1132" customWidth="1"/>
    <col min="5902" max="5902" width="13.140625" style="1132" customWidth="1"/>
    <col min="5903" max="5903" width="13" style="1132" customWidth="1"/>
    <col min="5904" max="5904" width="10.42578125" style="1132" customWidth="1"/>
    <col min="5905" max="6140" width="9.140625" style="1132"/>
    <col min="6141" max="6141" width="5" style="1132" customWidth="1"/>
    <col min="6142" max="6142" width="17.7109375" style="1132" customWidth="1"/>
    <col min="6143" max="6143" width="13.85546875" style="1132" customWidth="1"/>
    <col min="6144" max="6144" width="13.140625" style="1132" customWidth="1"/>
    <col min="6145" max="6145" width="12.28515625" style="1132" customWidth="1"/>
    <col min="6146" max="6146" width="3" style="1132" customWidth="1"/>
    <col min="6147" max="6147" width="20.28515625" style="1132" customWidth="1"/>
    <col min="6148" max="6148" width="12.5703125" style="1132" customWidth="1"/>
    <col min="6149" max="6149" width="11.7109375" style="1132" customWidth="1"/>
    <col min="6150" max="6150" width="9.140625" style="1132"/>
    <col min="6151" max="6151" width="2.85546875" style="1132" customWidth="1"/>
    <col min="6152" max="6152" width="18.5703125" style="1132" customWidth="1"/>
    <col min="6153" max="6153" width="14.42578125" style="1132" customWidth="1"/>
    <col min="6154" max="6154" width="13.7109375" style="1132" customWidth="1"/>
    <col min="6155" max="6155" width="10.140625" style="1132" customWidth="1"/>
    <col min="6156" max="6156" width="4.42578125" style="1132" customWidth="1"/>
    <col min="6157" max="6157" width="24" style="1132" customWidth="1"/>
    <col min="6158" max="6158" width="13.140625" style="1132" customWidth="1"/>
    <col min="6159" max="6159" width="13" style="1132" customWidth="1"/>
    <col min="6160" max="6160" width="10.42578125" style="1132" customWidth="1"/>
    <col min="6161" max="6396" width="9.140625" style="1132"/>
    <col min="6397" max="6397" width="5" style="1132" customWidth="1"/>
    <col min="6398" max="6398" width="17.7109375" style="1132" customWidth="1"/>
    <col min="6399" max="6399" width="13.85546875" style="1132" customWidth="1"/>
    <col min="6400" max="6400" width="13.140625" style="1132" customWidth="1"/>
    <col min="6401" max="6401" width="12.28515625" style="1132" customWidth="1"/>
    <col min="6402" max="6402" width="3" style="1132" customWidth="1"/>
    <col min="6403" max="6403" width="20.28515625" style="1132" customWidth="1"/>
    <col min="6404" max="6404" width="12.5703125" style="1132" customWidth="1"/>
    <col min="6405" max="6405" width="11.7109375" style="1132" customWidth="1"/>
    <col min="6406" max="6406" width="9.140625" style="1132"/>
    <col min="6407" max="6407" width="2.85546875" style="1132" customWidth="1"/>
    <col min="6408" max="6408" width="18.5703125" style="1132" customWidth="1"/>
    <col min="6409" max="6409" width="14.42578125" style="1132" customWidth="1"/>
    <col min="6410" max="6410" width="13.7109375" style="1132" customWidth="1"/>
    <col min="6411" max="6411" width="10.140625" style="1132" customWidth="1"/>
    <col min="6412" max="6412" width="4.42578125" style="1132" customWidth="1"/>
    <col min="6413" max="6413" width="24" style="1132" customWidth="1"/>
    <col min="6414" max="6414" width="13.140625" style="1132" customWidth="1"/>
    <col min="6415" max="6415" width="13" style="1132" customWidth="1"/>
    <col min="6416" max="6416" width="10.42578125" style="1132" customWidth="1"/>
    <col min="6417" max="6652" width="9.140625" style="1132"/>
    <col min="6653" max="6653" width="5" style="1132" customWidth="1"/>
    <col min="6654" max="6654" width="17.7109375" style="1132" customWidth="1"/>
    <col min="6655" max="6655" width="13.85546875" style="1132" customWidth="1"/>
    <col min="6656" max="6656" width="13.140625" style="1132" customWidth="1"/>
    <col min="6657" max="6657" width="12.28515625" style="1132" customWidth="1"/>
    <col min="6658" max="6658" width="3" style="1132" customWidth="1"/>
    <col min="6659" max="6659" width="20.28515625" style="1132" customWidth="1"/>
    <col min="6660" max="6660" width="12.5703125" style="1132" customWidth="1"/>
    <col min="6661" max="6661" width="11.7109375" style="1132" customWidth="1"/>
    <col min="6662" max="6662" width="9.140625" style="1132"/>
    <col min="6663" max="6663" width="2.85546875" style="1132" customWidth="1"/>
    <col min="6664" max="6664" width="18.5703125" style="1132" customWidth="1"/>
    <col min="6665" max="6665" width="14.42578125" style="1132" customWidth="1"/>
    <col min="6666" max="6666" width="13.7109375" style="1132" customWidth="1"/>
    <col min="6667" max="6667" width="10.140625" style="1132" customWidth="1"/>
    <col min="6668" max="6668" width="4.42578125" style="1132" customWidth="1"/>
    <col min="6669" max="6669" width="24" style="1132" customWidth="1"/>
    <col min="6670" max="6670" width="13.140625" style="1132" customWidth="1"/>
    <col min="6671" max="6671" width="13" style="1132" customWidth="1"/>
    <col min="6672" max="6672" width="10.42578125" style="1132" customWidth="1"/>
    <col min="6673" max="6908" width="9.140625" style="1132"/>
    <col min="6909" max="6909" width="5" style="1132" customWidth="1"/>
    <col min="6910" max="6910" width="17.7109375" style="1132" customWidth="1"/>
    <col min="6911" max="6911" width="13.85546875" style="1132" customWidth="1"/>
    <col min="6912" max="6912" width="13.140625" style="1132" customWidth="1"/>
    <col min="6913" max="6913" width="12.28515625" style="1132" customWidth="1"/>
    <col min="6914" max="6914" width="3" style="1132" customWidth="1"/>
    <col min="6915" max="6915" width="20.28515625" style="1132" customWidth="1"/>
    <col min="6916" max="6916" width="12.5703125" style="1132" customWidth="1"/>
    <col min="6917" max="6917" width="11.7109375" style="1132" customWidth="1"/>
    <col min="6918" max="6918" width="9.140625" style="1132"/>
    <col min="6919" max="6919" width="2.85546875" style="1132" customWidth="1"/>
    <col min="6920" max="6920" width="18.5703125" style="1132" customWidth="1"/>
    <col min="6921" max="6921" width="14.42578125" style="1132" customWidth="1"/>
    <col min="6922" max="6922" width="13.7109375" style="1132" customWidth="1"/>
    <col min="6923" max="6923" width="10.140625" style="1132" customWidth="1"/>
    <col min="6924" max="6924" width="4.42578125" style="1132" customWidth="1"/>
    <col min="6925" max="6925" width="24" style="1132" customWidth="1"/>
    <col min="6926" max="6926" width="13.140625" style="1132" customWidth="1"/>
    <col min="6927" max="6927" width="13" style="1132" customWidth="1"/>
    <col min="6928" max="6928" width="10.42578125" style="1132" customWidth="1"/>
    <col min="6929" max="7164" width="9.140625" style="1132"/>
    <col min="7165" max="7165" width="5" style="1132" customWidth="1"/>
    <col min="7166" max="7166" width="17.7109375" style="1132" customWidth="1"/>
    <col min="7167" max="7167" width="13.85546875" style="1132" customWidth="1"/>
    <col min="7168" max="7168" width="13.140625" style="1132" customWidth="1"/>
    <col min="7169" max="7169" width="12.28515625" style="1132" customWidth="1"/>
    <col min="7170" max="7170" width="3" style="1132" customWidth="1"/>
    <col min="7171" max="7171" width="20.28515625" style="1132" customWidth="1"/>
    <col min="7172" max="7172" width="12.5703125" style="1132" customWidth="1"/>
    <col min="7173" max="7173" width="11.7109375" style="1132" customWidth="1"/>
    <col min="7174" max="7174" width="9.140625" style="1132"/>
    <col min="7175" max="7175" width="2.85546875" style="1132" customWidth="1"/>
    <col min="7176" max="7176" width="18.5703125" style="1132" customWidth="1"/>
    <col min="7177" max="7177" width="14.42578125" style="1132" customWidth="1"/>
    <col min="7178" max="7178" width="13.7109375" style="1132" customWidth="1"/>
    <col min="7179" max="7179" width="10.140625" style="1132" customWidth="1"/>
    <col min="7180" max="7180" width="4.42578125" style="1132" customWidth="1"/>
    <col min="7181" max="7181" width="24" style="1132" customWidth="1"/>
    <col min="7182" max="7182" width="13.140625" style="1132" customWidth="1"/>
    <col min="7183" max="7183" width="13" style="1132" customWidth="1"/>
    <col min="7184" max="7184" width="10.42578125" style="1132" customWidth="1"/>
    <col min="7185" max="7420" width="9.140625" style="1132"/>
    <col min="7421" max="7421" width="5" style="1132" customWidth="1"/>
    <col min="7422" max="7422" width="17.7109375" style="1132" customWidth="1"/>
    <col min="7423" max="7423" width="13.85546875" style="1132" customWidth="1"/>
    <col min="7424" max="7424" width="13.140625" style="1132" customWidth="1"/>
    <col min="7425" max="7425" width="12.28515625" style="1132" customWidth="1"/>
    <col min="7426" max="7426" width="3" style="1132" customWidth="1"/>
    <col min="7427" max="7427" width="20.28515625" style="1132" customWidth="1"/>
    <col min="7428" max="7428" width="12.5703125" style="1132" customWidth="1"/>
    <col min="7429" max="7429" width="11.7109375" style="1132" customWidth="1"/>
    <col min="7430" max="7430" width="9.140625" style="1132"/>
    <col min="7431" max="7431" width="2.85546875" style="1132" customWidth="1"/>
    <col min="7432" max="7432" width="18.5703125" style="1132" customWidth="1"/>
    <col min="7433" max="7433" width="14.42578125" style="1132" customWidth="1"/>
    <col min="7434" max="7434" width="13.7109375" style="1132" customWidth="1"/>
    <col min="7435" max="7435" width="10.140625" style="1132" customWidth="1"/>
    <col min="7436" max="7436" width="4.42578125" style="1132" customWidth="1"/>
    <col min="7437" max="7437" width="24" style="1132" customWidth="1"/>
    <col min="7438" max="7438" width="13.140625" style="1132" customWidth="1"/>
    <col min="7439" max="7439" width="13" style="1132" customWidth="1"/>
    <col min="7440" max="7440" width="10.42578125" style="1132" customWidth="1"/>
    <col min="7441" max="7676" width="9.140625" style="1132"/>
    <col min="7677" max="7677" width="5" style="1132" customWidth="1"/>
    <col min="7678" max="7678" width="17.7109375" style="1132" customWidth="1"/>
    <col min="7679" max="7679" width="13.85546875" style="1132" customWidth="1"/>
    <col min="7680" max="7680" width="13.140625" style="1132" customWidth="1"/>
    <col min="7681" max="7681" width="12.28515625" style="1132" customWidth="1"/>
    <col min="7682" max="7682" width="3" style="1132" customWidth="1"/>
    <col min="7683" max="7683" width="20.28515625" style="1132" customWidth="1"/>
    <col min="7684" max="7684" width="12.5703125" style="1132" customWidth="1"/>
    <col min="7685" max="7685" width="11.7109375" style="1132" customWidth="1"/>
    <col min="7686" max="7686" width="9.140625" style="1132"/>
    <col min="7687" max="7687" width="2.85546875" style="1132" customWidth="1"/>
    <col min="7688" max="7688" width="18.5703125" style="1132" customWidth="1"/>
    <col min="7689" max="7689" width="14.42578125" style="1132" customWidth="1"/>
    <col min="7690" max="7690" width="13.7109375" style="1132" customWidth="1"/>
    <col min="7691" max="7691" width="10.140625" style="1132" customWidth="1"/>
    <col min="7692" max="7692" width="4.42578125" style="1132" customWidth="1"/>
    <col min="7693" max="7693" width="24" style="1132" customWidth="1"/>
    <col min="7694" max="7694" width="13.140625" style="1132" customWidth="1"/>
    <col min="7695" max="7695" width="13" style="1132" customWidth="1"/>
    <col min="7696" max="7696" width="10.42578125" style="1132" customWidth="1"/>
    <col min="7697" max="7932" width="9.140625" style="1132"/>
    <col min="7933" max="7933" width="5" style="1132" customWidth="1"/>
    <col min="7934" max="7934" width="17.7109375" style="1132" customWidth="1"/>
    <col min="7935" max="7935" width="13.85546875" style="1132" customWidth="1"/>
    <col min="7936" max="7936" width="13.140625" style="1132" customWidth="1"/>
    <col min="7937" max="7937" width="12.28515625" style="1132" customWidth="1"/>
    <col min="7938" max="7938" width="3" style="1132" customWidth="1"/>
    <col min="7939" max="7939" width="20.28515625" style="1132" customWidth="1"/>
    <col min="7940" max="7940" width="12.5703125" style="1132" customWidth="1"/>
    <col min="7941" max="7941" width="11.7109375" style="1132" customWidth="1"/>
    <col min="7942" max="7942" width="9.140625" style="1132"/>
    <col min="7943" max="7943" width="2.85546875" style="1132" customWidth="1"/>
    <col min="7944" max="7944" width="18.5703125" style="1132" customWidth="1"/>
    <col min="7945" max="7945" width="14.42578125" style="1132" customWidth="1"/>
    <col min="7946" max="7946" width="13.7109375" style="1132" customWidth="1"/>
    <col min="7947" max="7947" width="10.140625" style="1132" customWidth="1"/>
    <col min="7948" max="7948" width="4.42578125" style="1132" customWidth="1"/>
    <col min="7949" max="7949" width="24" style="1132" customWidth="1"/>
    <col min="7950" max="7950" width="13.140625" style="1132" customWidth="1"/>
    <col min="7951" max="7951" width="13" style="1132" customWidth="1"/>
    <col min="7952" max="7952" width="10.42578125" style="1132" customWidth="1"/>
    <col min="7953" max="8188" width="9.140625" style="1132"/>
    <col min="8189" max="8189" width="5" style="1132" customWidth="1"/>
    <col min="8190" max="8190" width="17.7109375" style="1132" customWidth="1"/>
    <col min="8191" max="8191" width="13.85546875" style="1132" customWidth="1"/>
    <col min="8192" max="8192" width="13.140625" style="1132" customWidth="1"/>
    <col min="8193" max="8193" width="12.28515625" style="1132" customWidth="1"/>
    <col min="8194" max="8194" width="3" style="1132" customWidth="1"/>
    <col min="8195" max="8195" width="20.28515625" style="1132" customWidth="1"/>
    <col min="8196" max="8196" width="12.5703125" style="1132" customWidth="1"/>
    <col min="8197" max="8197" width="11.7109375" style="1132" customWidth="1"/>
    <col min="8198" max="8198" width="9.140625" style="1132"/>
    <col min="8199" max="8199" width="2.85546875" style="1132" customWidth="1"/>
    <col min="8200" max="8200" width="18.5703125" style="1132" customWidth="1"/>
    <col min="8201" max="8201" width="14.42578125" style="1132" customWidth="1"/>
    <col min="8202" max="8202" width="13.7109375" style="1132" customWidth="1"/>
    <col min="8203" max="8203" width="10.140625" style="1132" customWidth="1"/>
    <col min="8204" max="8204" width="4.42578125" style="1132" customWidth="1"/>
    <col min="8205" max="8205" width="24" style="1132" customWidth="1"/>
    <col min="8206" max="8206" width="13.140625" style="1132" customWidth="1"/>
    <col min="8207" max="8207" width="13" style="1132" customWidth="1"/>
    <col min="8208" max="8208" width="10.42578125" style="1132" customWidth="1"/>
    <col min="8209" max="8444" width="9.140625" style="1132"/>
    <col min="8445" max="8445" width="5" style="1132" customWidth="1"/>
    <col min="8446" max="8446" width="17.7109375" style="1132" customWidth="1"/>
    <col min="8447" max="8447" width="13.85546875" style="1132" customWidth="1"/>
    <col min="8448" max="8448" width="13.140625" style="1132" customWidth="1"/>
    <col min="8449" max="8449" width="12.28515625" style="1132" customWidth="1"/>
    <col min="8450" max="8450" width="3" style="1132" customWidth="1"/>
    <col min="8451" max="8451" width="20.28515625" style="1132" customWidth="1"/>
    <col min="8452" max="8452" width="12.5703125" style="1132" customWidth="1"/>
    <col min="8453" max="8453" width="11.7109375" style="1132" customWidth="1"/>
    <col min="8454" max="8454" width="9.140625" style="1132"/>
    <col min="8455" max="8455" width="2.85546875" style="1132" customWidth="1"/>
    <col min="8456" max="8456" width="18.5703125" style="1132" customWidth="1"/>
    <col min="8457" max="8457" width="14.42578125" style="1132" customWidth="1"/>
    <col min="8458" max="8458" width="13.7109375" style="1132" customWidth="1"/>
    <col min="8459" max="8459" width="10.140625" style="1132" customWidth="1"/>
    <col min="8460" max="8460" width="4.42578125" style="1132" customWidth="1"/>
    <col min="8461" max="8461" width="24" style="1132" customWidth="1"/>
    <col min="8462" max="8462" width="13.140625" style="1132" customWidth="1"/>
    <col min="8463" max="8463" width="13" style="1132" customWidth="1"/>
    <col min="8464" max="8464" width="10.42578125" style="1132" customWidth="1"/>
    <col min="8465" max="8700" width="9.140625" style="1132"/>
    <col min="8701" max="8701" width="5" style="1132" customWidth="1"/>
    <col min="8702" max="8702" width="17.7109375" style="1132" customWidth="1"/>
    <col min="8703" max="8703" width="13.85546875" style="1132" customWidth="1"/>
    <col min="8704" max="8704" width="13.140625" style="1132" customWidth="1"/>
    <col min="8705" max="8705" width="12.28515625" style="1132" customWidth="1"/>
    <col min="8706" max="8706" width="3" style="1132" customWidth="1"/>
    <col min="8707" max="8707" width="20.28515625" style="1132" customWidth="1"/>
    <col min="8708" max="8708" width="12.5703125" style="1132" customWidth="1"/>
    <col min="8709" max="8709" width="11.7109375" style="1132" customWidth="1"/>
    <col min="8710" max="8710" width="9.140625" style="1132"/>
    <col min="8711" max="8711" width="2.85546875" style="1132" customWidth="1"/>
    <col min="8712" max="8712" width="18.5703125" style="1132" customWidth="1"/>
    <col min="8713" max="8713" width="14.42578125" style="1132" customWidth="1"/>
    <col min="8714" max="8714" width="13.7109375" style="1132" customWidth="1"/>
    <col min="8715" max="8715" width="10.140625" style="1132" customWidth="1"/>
    <col min="8716" max="8716" width="4.42578125" style="1132" customWidth="1"/>
    <col min="8717" max="8717" width="24" style="1132" customWidth="1"/>
    <col min="8718" max="8718" width="13.140625" style="1132" customWidth="1"/>
    <col min="8719" max="8719" width="13" style="1132" customWidth="1"/>
    <col min="8720" max="8720" width="10.42578125" style="1132" customWidth="1"/>
    <col min="8721" max="8956" width="9.140625" style="1132"/>
    <col min="8957" max="8957" width="5" style="1132" customWidth="1"/>
    <col min="8958" max="8958" width="17.7109375" style="1132" customWidth="1"/>
    <col min="8959" max="8959" width="13.85546875" style="1132" customWidth="1"/>
    <col min="8960" max="8960" width="13.140625" style="1132" customWidth="1"/>
    <col min="8961" max="8961" width="12.28515625" style="1132" customWidth="1"/>
    <col min="8962" max="8962" width="3" style="1132" customWidth="1"/>
    <col min="8963" max="8963" width="20.28515625" style="1132" customWidth="1"/>
    <col min="8964" max="8964" width="12.5703125" style="1132" customWidth="1"/>
    <col min="8965" max="8965" width="11.7109375" style="1132" customWidth="1"/>
    <col min="8966" max="8966" width="9.140625" style="1132"/>
    <col min="8967" max="8967" width="2.85546875" style="1132" customWidth="1"/>
    <col min="8968" max="8968" width="18.5703125" style="1132" customWidth="1"/>
    <col min="8969" max="8969" width="14.42578125" style="1132" customWidth="1"/>
    <col min="8970" max="8970" width="13.7109375" style="1132" customWidth="1"/>
    <col min="8971" max="8971" width="10.140625" style="1132" customWidth="1"/>
    <col min="8972" max="8972" width="4.42578125" style="1132" customWidth="1"/>
    <col min="8973" max="8973" width="24" style="1132" customWidth="1"/>
    <col min="8974" max="8974" width="13.140625" style="1132" customWidth="1"/>
    <col min="8975" max="8975" width="13" style="1132" customWidth="1"/>
    <col min="8976" max="8976" width="10.42578125" style="1132" customWidth="1"/>
    <col min="8977" max="9212" width="9.140625" style="1132"/>
    <col min="9213" max="9213" width="5" style="1132" customWidth="1"/>
    <col min="9214" max="9214" width="17.7109375" style="1132" customWidth="1"/>
    <col min="9215" max="9215" width="13.85546875" style="1132" customWidth="1"/>
    <col min="9216" max="9216" width="13.140625" style="1132" customWidth="1"/>
    <col min="9217" max="9217" width="12.28515625" style="1132" customWidth="1"/>
    <col min="9218" max="9218" width="3" style="1132" customWidth="1"/>
    <col min="9219" max="9219" width="20.28515625" style="1132" customWidth="1"/>
    <col min="9220" max="9220" width="12.5703125" style="1132" customWidth="1"/>
    <col min="9221" max="9221" width="11.7109375" style="1132" customWidth="1"/>
    <col min="9222" max="9222" width="9.140625" style="1132"/>
    <col min="9223" max="9223" width="2.85546875" style="1132" customWidth="1"/>
    <col min="9224" max="9224" width="18.5703125" style="1132" customWidth="1"/>
    <col min="9225" max="9225" width="14.42578125" style="1132" customWidth="1"/>
    <col min="9226" max="9226" width="13.7109375" style="1132" customWidth="1"/>
    <col min="9227" max="9227" width="10.140625" style="1132" customWidth="1"/>
    <col min="9228" max="9228" width="4.42578125" style="1132" customWidth="1"/>
    <col min="9229" max="9229" width="24" style="1132" customWidth="1"/>
    <col min="9230" max="9230" width="13.140625" style="1132" customWidth="1"/>
    <col min="9231" max="9231" width="13" style="1132" customWidth="1"/>
    <col min="9232" max="9232" width="10.42578125" style="1132" customWidth="1"/>
    <col min="9233" max="9468" width="9.140625" style="1132"/>
    <col min="9469" max="9469" width="5" style="1132" customWidth="1"/>
    <col min="9470" max="9470" width="17.7109375" style="1132" customWidth="1"/>
    <col min="9471" max="9471" width="13.85546875" style="1132" customWidth="1"/>
    <col min="9472" max="9472" width="13.140625" style="1132" customWidth="1"/>
    <col min="9473" max="9473" width="12.28515625" style="1132" customWidth="1"/>
    <col min="9474" max="9474" width="3" style="1132" customWidth="1"/>
    <col min="9475" max="9475" width="20.28515625" style="1132" customWidth="1"/>
    <col min="9476" max="9476" width="12.5703125" style="1132" customWidth="1"/>
    <col min="9477" max="9477" width="11.7109375" style="1132" customWidth="1"/>
    <col min="9478" max="9478" width="9.140625" style="1132"/>
    <col min="9479" max="9479" width="2.85546875" style="1132" customWidth="1"/>
    <col min="9480" max="9480" width="18.5703125" style="1132" customWidth="1"/>
    <col min="9481" max="9481" width="14.42578125" style="1132" customWidth="1"/>
    <col min="9482" max="9482" width="13.7109375" style="1132" customWidth="1"/>
    <col min="9483" max="9483" width="10.140625" style="1132" customWidth="1"/>
    <col min="9484" max="9484" width="4.42578125" style="1132" customWidth="1"/>
    <col min="9485" max="9485" width="24" style="1132" customWidth="1"/>
    <col min="9486" max="9486" width="13.140625" style="1132" customWidth="1"/>
    <col min="9487" max="9487" width="13" style="1132" customWidth="1"/>
    <col min="9488" max="9488" width="10.42578125" style="1132" customWidth="1"/>
    <col min="9489" max="9724" width="9.140625" style="1132"/>
    <col min="9725" max="9725" width="5" style="1132" customWidth="1"/>
    <col min="9726" max="9726" width="17.7109375" style="1132" customWidth="1"/>
    <col min="9727" max="9727" width="13.85546875" style="1132" customWidth="1"/>
    <col min="9728" max="9728" width="13.140625" style="1132" customWidth="1"/>
    <col min="9729" max="9729" width="12.28515625" style="1132" customWidth="1"/>
    <col min="9730" max="9730" width="3" style="1132" customWidth="1"/>
    <col min="9731" max="9731" width="20.28515625" style="1132" customWidth="1"/>
    <col min="9732" max="9732" width="12.5703125" style="1132" customWidth="1"/>
    <col min="9733" max="9733" width="11.7109375" style="1132" customWidth="1"/>
    <col min="9734" max="9734" width="9.140625" style="1132"/>
    <col min="9735" max="9735" width="2.85546875" style="1132" customWidth="1"/>
    <col min="9736" max="9736" width="18.5703125" style="1132" customWidth="1"/>
    <col min="9737" max="9737" width="14.42578125" style="1132" customWidth="1"/>
    <col min="9738" max="9738" width="13.7109375" style="1132" customWidth="1"/>
    <col min="9739" max="9739" width="10.140625" style="1132" customWidth="1"/>
    <col min="9740" max="9740" width="4.42578125" style="1132" customWidth="1"/>
    <col min="9741" max="9741" width="24" style="1132" customWidth="1"/>
    <col min="9742" max="9742" width="13.140625" style="1132" customWidth="1"/>
    <col min="9743" max="9743" width="13" style="1132" customWidth="1"/>
    <col min="9744" max="9744" width="10.42578125" style="1132" customWidth="1"/>
    <col min="9745" max="9980" width="9.140625" style="1132"/>
    <col min="9981" max="9981" width="5" style="1132" customWidth="1"/>
    <col min="9982" max="9982" width="17.7109375" style="1132" customWidth="1"/>
    <col min="9983" max="9983" width="13.85546875" style="1132" customWidth="1"/>
    <col min="9984" max="9984" width="13.140625" style="1132" customWidth="1"/>
    <col min="9985" max="9985" width="12.28515625" style="1132" customWidth="1"/>
    <col min="9986" max="9986" width="3" style="1132" customWidth="1"/>
    <col min="9987" max="9987" width="20.28515625" style="1132" customWidth="1"/>
    <col min="9988" max="9988" width="12.5703125" style="1132" customWidth="1"/>
    <col min="9989" max="9989" width="11.7109375" style="1132" customWidth="1"/>
    <col min="9990" max="9990" width="9.140625" style="1132"/>
    <col min="9991" max="9991" width="2.85546875" style="1132" customWidth="1"/>
    <col min="9992" max="9992" width="18.5703125" style="1132" customWidth="1"/>
    <col min="9993" max="9993" width="14.42578125" style="1132" customWidth="1"/>
    <col min="9994" max="9994" width="13.7109375" style="1132" customWidth="1"/>
    <col min="9995" max="9995" width="10.140625" style="1132" customWidth="1"/>
    <col min="9996" max="9996" width="4.42578125" style="1132" customWidth="1"/>
    <col min="9997" max="9997" width="24" style="1132" customWidth="1"/>
    <col min="9998" max="9998" width="13.140625" style="1132" customWidth="1"/>
    <col min="9999" max="9999" width="13" style="1132" customWidth="1"/>
    <col min="10000" max="10000" width="10.42578125" style="1132" customWidth="1"/>
    <col min="10001" max="10236" width="9.140625" style="1132"/>
    <col min="10237" max="10237" width="5" style="1132" customWidth="1"/>
    <col min="10238" max="10238" width="17.7109375" style="1132" customWidth="1"/>
    <col min="10239" max="10239" width="13.85546875" style="1132" customWidth="1"/>
    <col min="10240" max="10240" width="13.140625" style="1132" customWidth="1"/>
    <col min="10241" max="10241" width="12.28515625" style="1132" customWidth="1"/>
    <col min="10242" max="10242" width="3" style="1132" customWidth="1"/>
    <col min="10243" max="10243" width="20.28515625" style="1132" customWidth="1"/>
    <col min="10244" max="10244" width="12.5703125" style="1132" customWidth="1"/>
    <col min="10245" max="10245" width="11.7109375" style="1132" customWidth="1"/>
    <col min="10246" max="10246" width="9.140625" style="1132"/>
    <col min="10247" max="10247" width="2.85546875" style="1132" customWidth="1"/>
    <col min="10248" max="10248" width="18.5703125" style="1132" customWidth="1"/>
    <col min="10249" max="10249" width="14.42578125" style="1132" customWidth="1"/>
    <col min="10250" max="10250" width="13.7109375" style="1132" customWidth="1"/>
    <col min="10251" max="10251" width="10.140625" style="1132" customWidth="1"/>
    <col min="10252" max="10252" width="4.42578125" style="1132" customWidth="1"/>
    <col min="10253" max="10253" width="24" style="1132" customWidth="1"/>
    <col min="10254" max="10254" width="13.140625" style="1132" customWidth="1"/>
    <col min="10255" max="10255" width="13" style="1132" customWidth="1"/>
    <col min="10256" max="10256" width="10.42578125" style="1132" customWidth="1"/>
    <col min="10257" max="10492" width="9.140625" style="1132"/>
    <col min="10493" max="10493" width="5" style="1132" customWidth="1"/>
    <col min="10494" max="10494" width="17.7109375" style="1132" customWidth="1"/>
    <col min="10495" max="10495" width="13.85546875" style="1132" customWidth="1"/>
    <col min="10496" max="10496" width="13.140625" style="1132" customWidth="1"/>
    <col min="10497" max="10497" width="12.28515625" style="1132" customWidth="1"/>
    <col min="10498" max="10498" width="3" style="1132" customWidth="1"/>
    <col min="10499" max="10499" width="20.28515625" style="1132" customWidth="1"/>
    <col min="10500" max="10500" width="12.5703125" style="1132" customWidth="1"/>
    <col min="10501" max="10501" width="11.7109375" style="1132" customWidth="1"/>
    <col min="10502" max="10502" width="9.140625" style="1132"/>
    <col min="10503" max="10503" width="2.85546875" style="1132" customWidth="1"/>
    <col min="10504" max="10504" width="18.5703125" style="1132" customWidth="1"/>
    <col min="10505" max="10505" width="14.42578125" style="1132" customWidth="1"/>
    <col min="10506" max="10506" width="13.7109375" style="1132" customWidth="1"/>
    <col min="10507" max="10507" width="10.140625" style="1132" customWidth="1"/>
    <col min="10508" max="10508" width="4.42578125" style="1132" customWidth="1"/>
    <col min="10509" max="10509" width="24" style="1132" customWidth="1"/>
    <col min="10510" max="10510" width="13.140625" style="1132" customWidth="1"/>
    <col min="10511" max="10511" width="13" style="1132" customWidth="1"/>
    <col min="10512" max="10512" width="10.42578125" style="1132" customWidth="1"/>
    <col min="10513" max="10748" width="9.140625" style="1132"/>
    <col min="10749" max="10749" width="5" style="1132" customWidth="1"/>
    <col min="10750" max="10750" width="17.7109375" style="1132" customWidth="1"/>
    <col min="10751" max="10751" width="13.85546875" style="1132" customWidth="1"/>
    <col min="10752" max="10752" width="13.140625" style="1132" customWidth="1"/>
    <col min="10753" max="10753" width="12.28515625" style="1132" customWidth="1"/>
    <col min="10754" max="10754" width="3" style="1132" customWidth="1"/>
    <col min="10755" max="10755" width="20.28515625" style="1132" customWidth="1"/>
    <col min="10756" max="10756" width="12.5703125" style="1132" customWidth="1"/>
    <col min="10757" max="10757" width="11.7109375" style="1132" customWidth="1"/>
    <col min="10758" max="10758" width="9.140625" style="1132"/>
    <col min="10759" max="10759" width="2.85546875" style="1132" customWidth="1"/>
    <col min="10760" max="10760" width="18.5703125" style="1132" customWidth="1"/>
    <col min="10761" max="10761" width="14.42578125" style="1132" customWidth="1"/>
    <col min="10762" max="10762" width="13.7109375" style="1132" customWidth="1"/>
    <col min="10763" max="10763" width="10.140625" style="1132" customWidth="1"/>
    <col min="10764" max="10764" width="4.42578125" style="1132" customWidth="1"/>
    <col min="10765" max="10765" width="24" style="1132" customWidth="1"/>
    <col min="10766" max="10766" width="13.140625" style="1132" customWidth="1"/>
    <col min="10767" max="10767" width="13" style="1132" customWidth="1"/>
    <col min="10768" max="10768" width="10.42578125" style="1132" customWidth="1"/>
    <col min="10769" max="11004" width="9.140625" style="1132"/>
    <col min="11005" max="11005" width="5" style="1132" customWidth="1"/>
    <col min="11006" max="11006" width="17.7109375" style="1132" customWidth="1"/>
    <col min="11007" max="11007" width="13.85546875" style="1132" customWidth="1"/>
    <col min="11008" max="11008" width="13.140625" style="1132" customWidth="1"/>
    <col min="11009" max="11009" width="12.28515625" style="1132" customWidth="1"/>
    <col min="11010" max="11010" width="3" style="1132" customWidth="1"/>
    <col min="11011" max="11011" width="20.28515625" style="1132" customWidth="1"/>
    <col min="11012" max="11012" width="12.5703125" style="1132" customWidth="1"/>
    <col min="11013" max="11013" width="11.7109375" style="1132" customWidth="1"/>
    <col min="11014" max="11014" width="9.140625" style="1132"/>
    <col min="11015" max="11015" width="2.85546875" style="1132" customWidth="1"/>
    <col min="11016" max="11016" width="18.5703125" style="1132" customWidth="1"/>
    <col min="11017" max="11017" width="14.42578125" style="1132" customWidth="1"/>
    <col min="11018" max="11018" width="13.7109375" style="1132" customWidth="1"/>
    <col min="11019" max="11019" width="10.140625" style="1132" customWidth="1"/>
    <col min="11020" max="11020" width="4.42578125" style="1132" customWidth="1"/>
    <col min="11021" max="11021" width="24" style="1132" customWidth="1"/>
    <col min="11022" max="11022" width="13.140625" style="1132" customWidth="1"/>
    <col min="11023" max="11023" width="13" style="1132" customWidth="1"/>
    <col min="11024" max="11024" width="10.42578125" style="1132" customWidth="1"/>
    <col min="11025" max="11260" width="9.140625" style="1132"/>
    <col min="11261" max="11261" width="5" style="1132" customWidth="1"/>
    <col min="11262" max="11262" width="17.7109375" style="1132" customWidth="1"/>
    <col min="11263" max="11263" width="13.85546875" style="1132" customWidth="1"/>
    <col min="11264" max="11264" width="13.140625" style="1132" customWidth="1"/>
    <col min="11265" max="11265" width="12.28515625" style="1132" customWidth="1"/>
    <col min="11266" max="11266" width="3" style="1132" customWidth="1"/>
    <col min="11267" max="11267" width="20.28515625" style="1132" customWidth="1"/>
    <col min="11268" max="11268" width="12.5703125" style="1132" customWidth="1"/>
    <col min="11269" max="11269" width="11.7109375" style="1132" customWidth="1"/>
    <col min="11270" max="11270" width="9.140625" style="1132"/>
    <col min="11271" max="11271" width="2.85546875" style="1132" customWidth="1"/>
    <col min="11272" max="11272" width="18.5703125" style="1132" customWidth="1"/>
    <col min="11273" max="11273" width="14.42578125" style="1132" customWidth="1"/>
    <col min="11274" max="11274" width="13.7109375" style="1132" customWidth="1"/>
    <col min="11275" max="11275" width="10.140625" style="1132" customWidth="1"/>
    <col min="11276" max="11276" width="4.42578125" style="1132" customWidth="1"/>
    <col min="11277" max="11277" width="24" style="1132" customWidth="1"/>
    <col min="11278" max="11278" width="13.140625" style="1132" customWidth="1"/>
    <col min="11279" max="11279" width="13" style="1132" customWidth="1"/>
    <col min="11280" max="11280" width="10.42578125" style="1132" customWidth="1"/>
    <col min="11281" max="11516" width="9.140625" style="1132"/>
    <col min="11517" max="11517" width="5" style="1132" customWidth="1"/>
    <col min="11518" max="11518" width="17.7109375" style="1132" customWidth="1"/>
    <col min="11519" max="11519" width="13.85546875" style="1132" customWidth="1"/>
    <col min="11520" max="11520" width="13.140625" style="1132" customWidth="1"/>
    <col min="11521" max="11521" width="12.28515625" style="1132" customWidth="1"/>
    <col min="11522" max="11522" width="3" style="1132" customWidth="1"/>
    <col min="11523" max="11523" width="20.28515625" style="1132" customWidth="1"/>
    <col min="11524" max="11524" width="12.5703125" style="1132" customWidth="1"/>
    <col min="11525" max="11525" width="11.7109375" style="1132" customWidth="1"/>
    <col min="11526" max="11526" width="9.140625" style="1132"/>
    <col min="11527" max="11527" width="2.85546875" style="1132" customWidth="1"/>
    <col min="11528" max="11528" width="18.5703125" style="1132" customWidth="1"/>
    <col min="11529" max="11529" width="14.42578125" style="1132" customWidth="1"/>
    <col min="11530" max="11530" width="13.7109375" style="1132" customWidth="1"/>
    <col min="11531" max="11531" width="10.140625" style="1132" customWidth="1"/>
    <col min="11532" max="11532" width="4.42578125" style="1132" customWidth="1"/>
    <col min="11533" max="11533" width="24" style="1132" customWidth="1"/>
    <col min="11534" max="11534" width="13.140625" style="1132" customWidth="1"/>
    <col min="11535" max="11535" width="13" style="1132" customWidth="1"/>
    <col min="11536" max="11536" width="10.42578125" style="1132" customWidth="1"/>
    <col min="11537" max="11772" width="9.140625" style="1132"/>
    <col min="11773" max="11773" width="5" style="1132" customWidth="1"/>
    <col min="11774" max="11774" width="17.7109375" style="1132" customWidth="1"/>
    <col min="11775" max="11775" width="13.85546875" style="1132" customWidth="1"/>
    <col min="11776" max="11776" width="13.140625" style="1132" customWidth="1"/>
    <col min="11777" max="11777" width="12.28515625" style="1132" customWidth="1"/>
    <col min="11778" max="11778" width="3" style="1132" customWidth="1"/>
    <col min="11779" max="11779" width="20.28515625" style="1132" customWidth="1"/>
    <col min="11780" max="11780" width="12.5703125" style="1132" customWidth="1"/>
    <col min="11781" max="11781" width="11.7109375" style="1132" customWidth="1"/>
    <col min="11782" max="11782" width="9.140625" style="1132"/>
    <col min="11783" max="11783" width="2.85546875" style="1132" customWidth="1"/>
    <col min="11784" max="11784" width="18.5703125" style="1132" customWidth="1"/>
    <col min="11785" max="11785" width="14.42578125" style="1132" customWidth="1"/>
    <col min="11786" max="11786" width="13.7109375" style="1132" customWidth="1"/>
    <col min="11787" max="11787" width="10.140625" style="1132" customWidth="1"/>
    <col min="11788" max="11788" width="4.42578125" style="1132" customWidth="1"/>
    <col min="11789" max="11789" width="24" style="1132" customWidth="1"/>
    <col min="11790" max="11790" width="13.140625" style="1132" customWidth="1"/>
    <col min="11791" max="11791" width="13" style="1132" customWidth="1"/>
    <col min="11792" max="11792" width="10.42578125" style="1132" customWidth="1"/>
    <col min="11793" max="12028" width="9.140625" style="1132"/>
    <col min="12029" max="12029" width="5" style="1132" customWidth="1"/>
    <col min="12030" max="12030" width="17.7109375" style="1132" customWidth="1"/>
    <col min="12031" max="12031" width="13.85546875" style="1132" customWidth="1"/>
    <col min="12032" max="12032" width="13.140625" style="1132" customWidth="1"/>
    <col min="12033" max="12033" width="12.28515625" style="1132" customWidth="1"/>
    <col min="12034" max="12034" width="3" style="1132" customWidth="1"/>
    <col min="12035" max="12035" width="20.28515625" style="1132" customWidth="1"/>
    <col min="12036" max="12036" width="12.5703125" style="1132" customWidth="1"/>
    <col min="12037" max="12037" width="11.7109375" style="1132" customWidth="1"/>
    <col min="12038" max="12038" width="9.140625" style="1132"/>
    <col min="12039" max="12039" width="2.85546875" style="1132" customWidth="1"/>
    <col min="12040" max="12040" width="18.5703125" style="1132" customWidth="1"/>
    <col min="12041" max="12041" width="14.42578125" style="1132" customWidth="1"/>
    <col min="12042" max="12042" width="13.7109375" style="1132" customWidth="1"/>
    <col min="12043" max="12043" width="10.140625" style="1132" customWidth="1"/>
    <col min="12044" max="12044" width="4.42578125" style="1132" customWidth="1"/>
    <col min="12045" max="12045" width="24" style="1132" customWidth="1"/>
    <col min="12046" max="12046" width="13.140625" style="1132" customWidth="1"/>
    <col min="12047" max="12047" width="13" style="1132" customWidth="1"/>
    <col min="12048" max="12048" width="10.42578125" style="1132" customWidth="1"/>
    <col min="12049" max="12284" width="9.140625" style="1132"/>
    <col min="12285" max="12285" width="5" style="1132" customWidth="1"/>
    <col min="12286" max="12286" width="17.7109375" style="1132" customWidth="1"/>
    <col min="12287" max="12287" width="13.85546875" style="1132" customWidth="1"/>
    <col min="12288" max="12288" width="13.140625" style="1132" customWidth="1"/>
    <col min="12289" max="12289" width="12.28515625" style="1132" customWidth="1"/>
    <col min="12290" max="12290" width="3" style="1132" customWidth="1"/>
    <col min="12291" max="12291" width="20.28515625" style="1132" customWidth="1"/>
    <col min="12292" max="12292" width="12.5703125" style="1132" customWidth="1"/>
    <col min="12293" max="12293" width="11.7109375" style="1132" customWidth="1"/>
    <col min="12294" max="12294" width="9.140625" style="1132"/>
    <col min="12295" max="12295" width="2.85546875" style="1132" customWidth="1"/>
    <col min="12296" max="12296" width="18.5703125" style="1132" customWidth="1"/>
    <col min="12297" max="12297" width="14.42578125" style="1132" customWidth="1"/>
    <col min="12298" max="12298" width="13.7109375" style="1132" customWidth="1"/>
    <col min="12299" max="12299" width="10.140625" style="1132" customWidth="1"/>
    <col min="12300" max="12300" width="4.42578125" style="1132" customWidth="1"/>
    <col min="12301" max="12301" width="24" style="1132" customWidth="1"/>
    <col min="12302" max="12302" width="13.140625" style="1132" customWidth="1"/>
    <col min="12303" max="12303" width="13" style="1132" customWidth="1"/>
    <col min="12304" max="12304" width="10.42578125" style="1132" customWidth="1"/>
    <col min="12305" max="12540" width="9.140625" style="1132"/>
    <col min="12541" max="12541" width="5" style="1132" customWidth="1"/>
    <col min="12542" max="12542" width="17.7109375" style="1132" customWidth="1"/>
    <col min="12543" max="12543" width="13.85546875" style="1132" customWidth="1"/>
    <col min="12544" max="12544" width="13.140625" style="1132" customWidth="1"/>
    <col min="12545" max="12545" width="12.28515625" style="1132" customWidth="1"/>
    <col min="12546" max="12546" width="3" style="1132" customWidth="1"/>
    <col min="12547" max="12547" width="20.28515625" style="1132" customWidth="1"/>
    <col min="12548" max="12548" width="12.5703125" style="1132" customWidth="1"/>
    <col min="12549" max="12549" width="11.7109375" style="1132" customWidth="1"/>
    <col min="12550" max="12550" width="9.140625" style="1132"/>
    <col min="12551" max="12551" width="2.85546875" style="1132" customWidth="1"/>
    <col min="12552" max="12552" width="18.5703125" style="1132" customWidth="1"/>
    <col min="12553" max="12553" width="14.42578125" style="1132" customWidth="1"/>
    <col min="12554" max="12554" width="13.7109375" style="1132" customWidth="1"/>
    <col min="12555" max="12555" width="10.140625" style="1132" customWidth="1"/>
    <col min="12556" max="12556" width="4.42578125" style="1132" customWidth="1"/>
    <col min="12557" max="12557" width="24" style="1132" customWidth="1"/>
    <col min="12558" max="12558" width="13.140625" style="1132" customWidth="1"/>
    <col min="12559" max="12559" width="13" style="1132" customWidth="1"/>
    <col min="12560" max="12560" width="10.42578125" style="1132" customWidth="1"/>
    <col min="12561" max="12796" width="9.140625" style="1132"/>
    <col min="12797" max="12797" width="5" style="1132" customWidth="1"/>
    <col min="12798" max="12798" width="17.7109375" style="1132" customWidth="1"/>
    <col min="12799" max="12799" width="13.85546875" style="1132" customWidth="1"/>
    <col min="12800" max="12800" width="13.140625" style="1132" customWidth="1"/>
    <col min="12801" max="12801" width="12.28515625" style="1132" customWidth="1"/>
    <col min="12802" max="12802" width="3" style="1132" customWidth="1"/>
    <col min="12803" max="12803" width="20.28515625" style="1132" customWidth="1"/>
    <col min="12804" max="12804" width="12.5703125" style="1132" customWidth="1"/>
    <col min="12805" max="12805" width="11.7109375" style="1132" customWidth="1"/>
    <col min="12806" max="12806" width="9.140625" style="1132"/>
    <col min="12807" max="12807" width="2.85546875" style="1132" customWidth="1"/>
    <col min="12808" max="12808" width="18.5703125" style="1132" customWidth="1"/>
    <col min="12809" max="12809" width="14.42578125" style="1132" customWidth="1"/>
    <col min="12810" max="12810" width="13.7109375" style="1132" customWidth="1"/>
    <col min="12811" max="12811" width="10.140625" style="1132" customWidth="1"/>
    <col min="12812" max="12812" width="4.42578125" style="1132" customWidth="1"/>
    <col min="12813" max="12813" width="24" style="1132" customWidth="1"/>
    <col min="12814" max="12814" width="13.140625" style="1132" customWidth="1"/>
    <col min="12815" max="12815" width="13" style="1132" customWidth="1"/>
    <col min="12816" max="12816" width="10.42578125" style="1132" customWidth="1"/>
    <col min="12817" max="13052" width="9.140625" style="1132"/>
    <col min="13053" max="13053" width="5" style="1132" customWidth="1"/>
    <col min="13054" max="13054" width="17.7109375" style="1132" customWidth="1"/>
    <col min="13055" max="13055" width="13.85546875" style="1132" customWidth="1"/>
    <col min="13056" max="13056" width="13.140625" style="1132" customWidth="1"/>
    <col min="13057" max="13057" width="12.28515625" style="1132" customWidth="1"/>
    <col min="13058" max="13058" width="3" style="1132" customWidth="1"/>
    <col min="13059" max="13059" width="20.28515625" style="1132" customWidth="1"/>
    <col min="13060" max="13060" width="12.5703125" style="1132" customWidth="1"/>
    <col min="13061" max="13061" width="11.7109375" style="1132" customWidth="1"/>
    <col min="13062" max="13062" width="9.140625" style="1132"/>
    <col min="13063" max="13063" width="2.85546875" style="1132" customWidth="1"/>
    <col min="13064" max="13064" width="18.5703125" style="1132" customWidth="1"/>
    <col min="13065" max="13065" width="14.42578125" style="1132" customWidth="1"/>
    <col min="13066" max="13066" width="13.7109375" style="1132" customWidth="1"/>
    <col min="13067" max="13067" width="10.140625" style="1132" customWidth="1"/>
    <col min="13068" max="13068" width="4.42578125" style="1132" customWidth="1"/>
    <col min="13069" max="13069" width="24" style="1132" customWidth="1"/>
    <col min="13070" max="13070" width="13.140625" style="1132" customWidth="1"/>
    <col min="13071" max="13071" width="13" style="1132" customWidth="1"/>
    <col min="13072" max="13072" width="10.42578125" style="1132" customWidth="1"/>
    <col min="13073" max="13308" width="9.140625" style="1132"/>
    <col min="13309" max="13309" width="5" style="1132" customWidth="1"/>
    <col min="13310" max="13310" width="17.7109375" style="1132" customWidth="1"/>
    <col min="13311" max="13311" width="13.85546875" style="1132" customWidth="1"/>
    <col min="13312" max="13312" width="13.140625" style="1132" customWidth="1"/>
    <col min="13313" max="13313" width="12.28515625" style="1132" customWidth="1"/>
    <col min="13314" max="13314" width="3" style="1132" customWidth="1"/>
    <col min="13315" max="13315" width="20.28515625" style="1132" customWidth="1"/>
    <col min="13316" max="13316" width="12.5703125" style="1132" customWidth="1"/>
    <col min="13317" max="13317" width="11.7109375" style="1132" customWidth="1"/>
    <col min="13318" max="13318" width="9.140625" style="1132"/>
    <col min="13319" max="13319" width="2.85546875" style="1132" customWidth="1"/>
    <col min="13320" max="13320" width="18.5703125" style="1132" customWidth="1"/>
    <col min="13321" max="13321" width="14.42578125" style="1132" customWidth="1"/>
    <col min="13322" max="13322" width="13.7109375" style="1132" customWidth="1"/>
    <col min="13323" max="13323" width="10.140625" style="1132" customWidth="1"/>
    <col min="13324" max="13324" width="4.42578125" style="1132" customWidth="1"/>
    <col min="13325" max="13325" width="24" style="1132" customWidth="1"/>
    <col min="13326" max="13326" width="13.140625" style="1132" customWidth="1"/>
    <col min="13327" max="13327" width="13" style="1132" customWidth="1"/>
    <col min="13328" max="13328" width="10.42578125" style="1132" customWidth="1"/>
    <col min="13329" max="13564" width="9.140625" style="1132"/>
    <col min="13565" max="13565" width="5" style="1132" customWidth="1"/>
    <col min="13566" max="13566" width="17.7109375" style="1132" customWidth="1"/>
    <col min="13567" max="13567" width="13.85546875" style="1132" customWidth="1"/>
    <col min="13568" max="13568" width="13.140625" style="1132" customWidth="1"/>
    <col min="13569" max="13569" width="12.28515625" style="1132" customWidth="1"/>
    <col min="13570" max="13570" width="3" style="1132" customWidth="1"/>
    <col min="13571" max="13571" width="20.28515625" style="1132" customWidth="1"/>
    <col min="13572" max="13572" width="12.5703125" style="1132" customWidth="1"/>
    <col min="13573" max="13573" width="11.7109375" style="1132" customWidth="1"/>
    <col min="13574" max="13574" width="9.140625" style="1132"/>
    <col min="13575" max="13575" width="2.85546875" style="1132" customWidth="1"/>
    <col min="13576" max="13576" width="18.5703125" style="1132" customWidth="1"/>
    <col min="13577" max="13577" width="14.42578125" style="1132" customWidth="1"/>
    <col min="13578" max="13578" width="13.7109375" style="1132" customWidth="1"/>
    <col min="13579" max="13579" width="10.140625" style="1132" customWidth="1"/>
    <col min="13580" max="13580" width="4.42578125" style="1132" customWidth="1"/>
    <col min="13581" max="13581" width="24" style="1132" customWidth="1"/>
    <col min="13582" max="13582" width="13.140625" style="1132" customWidth="1"/>
    <col min="13583" max="13583" width="13" style="1132" customWidth="1"/>
    <col min="13584" max="13584" width="10.42578125" style="1132" customWidth="1"/>
    <col min="13585" max="13820" width="9.140625" style="1132"/>
    <col min="13821" max="13821" width="5" style="1132" customWidth="1"/>
    <col min="13822" max="13822" width="17.7109375" style="1132" customWidth="1"/>
    <col min="13823" max="13823" width="13.85546875" style="1132" customWidth="1"/>
    <col min="13824" max="13824" width="13.140625" style="1132" customWidth="1"/>
    <col min="13825" max="13825" width="12.28515625" style="1132" customWidth="1"/>
    <col min="13826" max="13826" width="3" style="1132" customWidth="1"/>
    <col min="13827" max="13827" width="20.28515625" style="1132" customWidth="1"/>
    <col min="13828" max="13828" width="12.5703125" style="1132" customWidth="1"/>
    <col min="13829" max="13829" width="11.7109375" style="1132" customWidth="1"/>
    <col min="13830" max="13830" width="9.140625" style="1132"/>
    <col min="13831" max="13831" width="2.85546875" style="1132" customWidth="1"/>
    <col min="13832" max="13832" width="18.5703125" style="1132" customWidth="1"/>
    <col min="13833" max="13833" width="14.42578125" style="1132" customWidth="1"/>
    <col min="13834" max="13834" width="13.7109375" style="1132" customWidth="1"/>
    <col min="13835" max="13835" width="10.140625" style="1132" customWidth="1"/>
    <col min="13836" max="13836" width="4.42578125" style="1132" customWidth="1"/>
    <col min="13837" max="13837" width="24" style="1132" customWidth="1"/>
    <col min="13838" max="13838" width="13.140625" style="1132" customWidth="1"/>
    <col min="13839" max="13839" width="13" style="1132" customWidth="1"/>
    <col min="13840" max="13840" width="10.42578125" style="1132" customWidth="1"/>
    <col min="13841" max="14076" width="9.140625" style="1132"/>
    <col min="14077" max="14077" width="5" style="1132" customWidth="1"/>
    <col min="14078" max="14078" width="17.7109375" style="1132" customWidth="1"/>
    <col min="14079" max="14079" width="13.85546875" style="1132" customWidth="1"/>
    <col min="14080" max="14080" width="13.140625" style="1132" customWidth="1"/>
    <col min="14081" max="14081" width="12.28515625" style="1132" customWidth="1"/>
    <col min="14082" max="14082" width="3" style="1132" customWidth="1"/>
    <col min="14083" max="14083" width="20.28515625" style="1132" customWidth="1"/>
    <col min="14084" max="14084" width="12.5703125" style="1132" customWidth="1"/>
    <col min="14085" max="14085" width="11.7109375" style="1132" customWidth="1"/>
    <col min="14086" max="14086" width="9.140625" style="1132"/>
    <col min="14087" max="14087" width="2.85546875" style="1132" customWidth="1"/>
    <col min="14088" max="14088" width="18.5703125" style="1132" customWidth="1"/>
    <col min="14089" max="14089" width="14.42578125" style="1132" customWidth="1"/>
    <col min="14090" max="14090" width="13.7109375" style="1132" customWidth="1"/>
    <col min="14091" max="14091" width="10.140625" style="1132" customWidth="1"/>
    <col min="14092" max="14092" width="4.42578125" style="1132" customWidth="1"/>
    <col min="14093" max="14093" width="24" style="1132" customWidth="1"/>
    <col min="14094" max="14094" width="13.140625" style="1132" customWidth="1"/>
    <col min="14095" max="14095" width="13" style="1132" customWidth="1"/>
    <col min="14096" max="14096" width="10.42578125" style="1132" customWidth="1"/>
    <col min="14097" max="14332" width="9.140625" style="1132"/>
    <col min="14333" max="14333" width="5" style="1132" customWidth="1"/>
    <col min="14334" max="14334" width="17.7109375" style="1132" customWidth="1"/>
    <col min="14335" max="14335" width="13.85546875" style="1132" customWidth="1"/>
    <col min="14336" max="14336" width="13.140625" style="1132" customWidth="1"/>
    <col min="14337" max="14337" width="12.28515625" style="1132" customWidth="1"/>
    <col min="14338" max="14338" width="3" style="1132" customWidth="1"/>
    <col min="14339" max="14339" width="20.28515625" style="1132" customWidth="1"/>
    <col min="14340" max="14340" width="12.5703125" style="1132" customWidth="1"/>
    <col min="14341" max="14341" width="11.7109375" style="1132" customWidth="1"/>
    <col min="14342" max="14342" width="9.140625" style="1132"/>
    <col min="14343" max="14343" width="2.85546875" style="1132" customWidth="1"/>
    <col min="14344" max="14344" width="18.5703125" style="1132" customWidth="1"/>
    <col min="14345" max="14345" width="14.42578125" style="1132" customWidth="1"/>
    <col min="14346" max="14346" width="13.7109375" style="1132" customWidth="1"/>
    <col min="14347" max="14347" width="10.140625" style="1132" customWidth="1"/>
    <col min="14348" max="14348" width="4.42578125" style="1132" customWidth="1"/>
    <col min="14349" max="14349" width="24" style="1132" customWidth="1"/>
    <col min="14350" max="14350" width="13.140625" style="1132" customWidth="1"/>
    <col min="14351" max="14351" width="13" style="1132" customWidth="1"/>
    <col min="14352" max="14352" width="10.42578125" style="1132" customWidth="1"/>
    <col min="14353" max="14588" width="9.140625" style="1132"/>
    <col min="14589" max="14589" width="5" style="1132" customWidth="1"/>
    <col min="14590" max="14590" width="17.7109375" style="1132" customWidth="1"/>
    <col min="14591" max="14591" width="13.85546875" style="1132" customWidth="1"/>
    <col min="14592" max="14592" width="13.140625" style="1132" customWidth="1"/>
    <col min="14593" max="14593" width="12.28515625" style="1132" customWidth="1"/>
    <col min="14594" max="14594" width="3" style="1132" customWidth="1"/>
    <col min="14595" max="14595" width="20.28515625" style="1132" customWidth="1"/>
    <col min="14596" max="14596" width="12.5703125" style="1132" customWidth="1"/>
    <col min="14597" max="14597" width="11.7109375" style="1132" customWidth="1"/>
    <col min="14598" max="14598" width="9.140625" style="1132"/>
    <col min="14599" max="14599" width="2.85546875" style="1132" customWidth="1"/>
    <col min="14600" max="14600" width="18.5703125" style="1132" customWidth="1"/>
    <col min="14601" max="14601" width="14.42578125" style="1132" customWidth="1"/>
    <col min="14602" max="14602" width="13.7109375" style="1132" customWidth="1"/>
    <col min="14603" max="14603" width="10.140625" style="1132" customWidth="1"/>
    <col min="14604" max="14604" width="4.42578125" style="1132" customWidth="1"/>
    <col min="14605" max="14605" width="24" style="1132" customWidth="1"/>
    <col min="14606" max="14606" width="13.140625" style="1132" customWidth="1"/>
    <col min="14607" max="14607" width="13" style="1132" customWidth="1"/>
    <col min="14608" max="14608" width="10.42578125" style="1132" customWidth="1"/>
    <col min="14609" max="14844" width="9.140625" style="1132"/>
    <col min="14845" max="14845" width="5" style="1132" customWidth="1"/>
    <col min="14846" max="14846" width="17.7109375" style="1132" customWidth="1"/>
    <col min="14847" max="14847" width="13.85546875" style="1132" customWidth="1"/>
    <col min="14848" max="14848" width="13.140625" style="1132" customWidth="1"/>
    <col min="14849" max="14849" width="12.28515625" style="1132" customWidth="1"/>
    <col min="14850" max="14850" width="3" style="1132" customWidth="1"/>
    <col min="14851" max="14851" width="20.28515625" style="1132" customWidth="1"/>
    <col min="14852" max="14852" width="12.5703125" style="1132" customWidth="1"/>
    <col min="14853" max="14853" width="11.7109375" style="1132" customWidth="1"/>
    <col min="14854" max="14854" width="9.140625" style="1132"/>
    <col min="14855" max="14855" width="2.85546875" style="1132" customWidth="1"/>
    <col min="14856" max="14856" width="18.5703125" style="1132" customWidth="1"/>
    <col min="14857" max="14857" width="14.42578125" style="1132" customWidth="1"/>
    <col min="14858" max="14858" width="13.7109375" style="1132" customWidth="1"/>
    <col min="14859" max="14859" width="10.140625" style="1132" customWidth="1"/>
    <col min="14860" max="14860" width="4.42578125" style="1132" customWidth="1"/>
    <col min="14861" max="14861" width="24" style="1132" customWidth="1"/>
    <col min="14862" max="14862" width="13.140625" style="1132" customWidth="1"/>
    <col min="14863" max="14863" width="13" style="1132" customWidth="1"/>
    <col min="14864" max="14864" width="10.42578125" style="1132" customWidth="1"/>
    <col min="14865" max="15100" width="9.140625" style="1132"/>
    <col min="15101" max="15101" width="5" style="1132" customWidth="1"/>
    <col min="15102" max="15102" width="17.7109375" style="1132" customWidth="1"/>
    <col min="15103" max="15103" width="13.85546875" style="1132" customWidth="1"/>
    <col min="15104" max="15104" width="13.140625" style="1132" customWidth="1"/>
    <col min="15105" max="15105" width="12.28515625" style="1132" customWidth="1"/>
    <col min="15106" max="15106" width="3" style="1132" customWidth="1"/>
    <col min="15107" max="15107" width="20.28515625" style="1132" customWidth="1"/>
    <col min="15108" max="15108" width="12.5703125" style="1132" customWidth="1"/>
    <col min="15109" max="15109" width="11.7109375" style="1132" customWidth="1"/>
    <col min="15110" max="15110" width="9.140625" style="1132"/>
    <col min="15111" max="15111" width="2.85546875" style="1132" customWidth="1"/>
    <col min="15112" max="15112" width="18.5703125" style="1132" customWidth="1"/>
    <col min="15113" max="15113" width="14.42578125" style="1132" customWidth="1"/>
    <col min="15114" max="15114" width="13.7109375" style="1132" customWidth="1"/>
    <col min="15115" max="15115" width="10.140625" style="1132" customWidth="1"/>
    <col min="15116" max="15116" width="4.42578125" style="1132" customWidth="1"/>
    <col min="15117" max="15117" width="24" style="1132" customWidth="1"/>
    <col min="15118" max="15118" width="13.140625" style="1132" customWidth="1"/>
    <col min="15119" max="15119" width="13" style="1132" customWidth="1"/>
    <col min="15120" max="15120" width="10.42578125" style="1132" customWidth="1"/>
    <col min="15121" max="15356" width="9.140625" style="1132"/>
    <col min="15357" max="15357" width="5" style="1132" customWidth="1"/>
    <col min="15358" max="15358" width="17.7109375" style="1132" customWidth="1"/>
    <col min="15359" max="15359" width="13.85546875" style="1132" customWidth="1"/>
    <col min="15360" max="15360" width="13.140625" style="1132" customWidth="1"/>
    <col min="15361" max="15361" width="12.28515625" style="1132" customWidth="1"/>
    <col min="15362" max="15362" width="3" style="1132" customWidth="1"/>
    <col min="15363" max="15363" width="20.28515625" style="1132" customWidth="1"/>
    <col min="15364" max="15364" width="12.5703125" style="1132" customWidth="1"/>
    <col min="15365" max="15365" width="11.7109375" style="1132" customWidth="1"/>
    <col min="15366" max="15366" width="9.140625" style="1132"/>
    <col min="15367" max="15367" width="2.85546875" style="1132" customWidth="1"/>
    <col min="15368" max="15368" width="18.5703125" style="1132" customWidth="1"/>
    <col min="15369" max="15369" width="14.42578125" style="1132" customWidth="1"/>
    <col min="15370" max="15370" width="13.7109375" style="1132" customWidth="1"/>
    <col min="15371" max="15371" width="10.140625" style="1132" customWidth="1"/>
    <col min="15372" max="15372" width="4.42578125" style="1132" customWidth="1"/>
    <col min="15373" max="15373" width="24" style="1132" customWidth="1"/>
    <col min="15374" max="15374" width="13.140625" style="1132" customWidth="1"/>
    <col min="15375" max="15375" width="13" style="1132" customWidth="1"/>
    <col min="15376" max="15376" width="10.42578125" style="1132" customWidth="1"/>
    <col min="15377" max="15612" width="9.140625" style="1132"/>
    <col min="15613" max="15613" width="5" style="1132" customWidth="1"/>
    <col min="15614" max="15614" width="17.7109375" style="1132" customWidth="1"/>
    <col min="15615" max="15615" width="13.85546875" style="1132" customWidth="1"/>
    <col min="15616" max="15616" width="13.140625" style="1132" customWidth="1"/>
    <col min="15617" max="15617" width="12.28515625" style="1132" customWidth="1"/>
    <col min="15618" max="15618" width="3" style="1132" customWidth="1"/>
    <col min="15619" max="15619" width="20.28515625" style="1132" customWidth="1"/>
    <col min="15620" max="15620" width="12.5703125" style="1132" customWidth="1"/>
    <col min="15621" max="15621" width="11.7109375" style="1132" customWidth="1"/>
    <col min="15622" max="15622" width="9.140625" style="1132"/>
    <col min="15623" max="15623" width="2.85546875" style="1132" customWidth="1"/>
    <col min="15624" max="15624" width="18.5703125" style="1132" customWidth="1"/>
    <col min="15625" max="15625" width="14.42578125" style="1132" customWidth="1"/>
    <col min="15626" max="15626" width="13.7109375" style="1132" customWidth="1"/>
    <col min="15627" max="15627" width="10.140625" style="1132" customWidth="1"/>
    <col min="15628" max="15628" width="4.42578125" style="1132" customWidth="1"/>
    <col min="15629" max="15629" width="24" style="1132" customWidth="1"/>
    <col min="15630" max="15630" width="13.140625" style="1132" customWidth="1"/>
    <col min="15631" max="15631" width="13" style="1132" customWidth="1"/>
    <col min="15632" max="15632" width="10.42578125" style="1132" customWidth="1"/>
    <col min="15633" max="15868" width="9.140625" style="1132"/>
    <col min="15869" max="15869" width="5" style="1132" customWidth="1"/>
    <col min="15870" max="15870" width="17.7109375" style="1132" customWidth="1"/>
    <col min="15871" max="15871" width="13.85546875" style="1132" customWidth="1"/>
    <col min="15872" max="15872" width="13.140625" style="1132" customWidth="1"/>
    <col min="15873" max="15873" width="12.28515625" style="1132" customWidth="1"/>
    <col min="15874" max="15874" width="3" style="1132" customWidth="1"/>
    <col min="15875" max="15875" width="20.28515625" style="1132" customWidth="1"/>
    <col min="15876" max="15876" width="12.5703125" style="1132" customWidth="1"/>
    <col min="15877" max="15877" width="11.7109375" style="1132" customWidth="1"/>
    <col min="15878" max="15878" width="9.140625" style="1132"/>
    <col min="15879" max="15879" width="2.85546875" style="1132" customWidth="1"/>
    <col min="15880" max="15880" width="18.5703125" style="1132" customWidth="1"/>
    <col min="15881" max="15881" width="14.42578125" style="1132" customWidth="1"/>
    <col min="15882" max="15882" width="13.7109375" style="1132" customWidth="1"/>
    <col min="15883" max="15883" width="10.140625" style="1132" customWidth="1"/>
    <col min="15884" max="15884" width="4.42578125" style="1132" customWidth="1"/>
    <col min="15885" max="15885" width="24" style="1132" customWidth="1"/>
    <col min="15886" max="15886" width="13.140625" style="1132" customWidth="1"/>
    <col min="15887" max="15887" width="13" style="1132" customWidth="1"/>
    <col min="15888" max="15888" width="10.42578125" style="1132" customWidth="1"/>
    <col min="15889" max="16124" width="9.140625" style="1132"/>
    <col min="16125" max="16125" width="5" style="1132" customWidth="1"/>
    <col min="16126" max="16126" width="17.7109375" style="1132" customWidth="1"/>
    <col min="16127" max="16127" width="13.85546875" style="1132" customWidth="1"/>
    <col min="16128" max="16128" width="13.140625" style="1132" customWidth="1"/>
    <col min="16129" max="16129" width="12.28515625" style="1132" customWidth="1"/>
    <col min="16130" max="16130" width="3" style="1132" customWidth="1"/>
    <col min="16131" max="16131" width="20.28515625" style="1132" customWidth="1"/>
    <col min="16132" max="16132" width="12.5703125" style="1132" customWidth="1"/>
    <col min="16133" max="16133" width="11.7109375" style="1132" customWidth="1"/>
    <col min="16134" max="16134" width="9.140625" style="1132"/>
    <col min="16135" max="16135" width="2.85546875" style="1132" customWidth="1"/>
    <col min="16136" max="16136" width="18.5703125" style="1132" customWidth="1"/>
    <col min="16137" max="16137" width="14.42578125" style="1132" customWidth="1"/>
    <col min="16138" max="16138" width="13.7109375" style="1132" customWidth="1"/>
    <col min="16139" max="16139" width="10.140625" style="1132" customWidth="1"/>
    <col min="16140" max="16140" width="4.42578125" style="1132" customWidth="1"/>
    <col min="16141" max="16141" width="24" style="1132" customWidth="1"/>
    <col min="16142" max="16142" width="13.140625" style="1132" customWidth="1"/>
    <col min="16143" max="16143" width="13" style="1132" customWidth="1"/>
    <col min="16144" max="16144" width="10.42578125" style="1132" customWidth="1"/>
    <col min="16145" max="16384" width="9.140625" style="1132"/>
  </cols>
  <sheetData>
    <row r="1" spans="1:24" ht="18.75">
      <c r="A1" s="587" t="s">
        <v>303</v>
      </c>
    </row>
    <row r="2" spans="1:24" ht="28.5" customHeight="1">
      <c r="A2" s="1471" t="s">
        <v>473</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row>
    <row r="3" spans="1:24" ht="15.75" customHeight="1">
      <c r="A3" s="1472" t="s">
        <v>474</v>
      </c>
      <c r="B3" s="1472"/>
      <c r="C3" s="1472"/>
      <c r="D3" s="1472"/>
      <c r="E3" s="1472"/>
      <c r="F3" s="1472"/>
      <c r="P3" s="589"/>
    </row>
    <row r="4" spans="1:24" ht="4.5" customHeight="1">
      <c r="A4" s="590"/>
      <c r="B4" s="590"/>
      <c r="C4" s="588"/>
      <c r="D4" s="588"/>
    </row>
    <row r="5" spans="1:24" ht="15.75" thickBot="1">
      <c r="A5" s="591" t="s">
        <v>178</v>
      </c>
      <c r="B5" s="1473" t="s">
        <v>179</v>
      </c>
      <c r="C5" s="1473"/>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9142.0239999999994</v>
      </c>
      <c r="C7" s="605">
        <v>15240</v>
      </c>
      <c r="D7" s="650">
        <v>2.3093325384656187</v>
      </c>
      <c r="F7" s="743" t="s">
        <v>191</v>
      </c>
      <c r="G7" s="603">
        <v>1366.085</v>
      </c>
      <c r="H7" s="603">
        <v>7051</v>
      </c>
      <c r="I7" s="866">
        <v>2.7614133675624868</v>
      </c>
      <c r="K7" s="743" t="s">
        <v>191</v>
      </c>
      <c r="L7" s="603">
        <v>219144.56200000001</v>
      </c>
      <c r="M7" s="603">
        <v>57410.620999999999</v>
      </c>
      <c r="N7" s="731">
        <v>3.8171432077001919</v>
      </c>
      <c r="P7" s="743" t="s">
        <v>192</v>
      </c>
      <c r="Q7" s="603">
        <v>38674.728000000003</v>
      </c>
      <c r="R7" s="603">
        <v>10288.295</v>
      </c>
      <c r="S7" s="731">
        <v>3.7590998314103552</v>
      </c>
    </row>
    <row r="8" spans="1:24" ht="16.5" thickBot="1">
      <c r="A8" s="604" t="s">
        <v>454</v>
      </c>
      <c r="B8" s="605">
        <v>4645.5940000000001</v>
      </c>
      <c r="C8" s="605">
        <v>2208</v>
      </c>
      <c r="D8" s="650">
        <v>4.8055515902324784</v>
      </c>
      <c r="F8" s="604" t="s">
        <v>193</v>
      </c>
      <c r="G8" s="605">
        <v>951.14099999999996</v>
      </c>
      <c r="H8" s="605">
        <v>5732</v>
      </c>
      <c r="I8" s="851">
        <v>2.3225071545080724</v>
      </c>
      <c r="K8" s="604" t="s">
        <v>194</v>
      </c>
      <c r="L8" s="605">
        <v>140797.307</v>
      </c>
      <c r="M8" s="605">
        <v>39007.355000000003</v>
      </c>
      <c r="N8" s="650">
        <v>3.6095066430420619</v>
      </c>
      <c r="P8" s="604" t="s">
        <v>194</v>
      </c>
      <c r="Q8" s="605">
        <v>34769.228000000003</v>
      </c>
      <c r="R8" s="605">
        <v>11433.54</v>
      </c>
      <c r="S8" s="650">
        <v>3.0409853816053469</v>
      </c>
    </row>
    <row r="9" spans="1:24" ht="16.5" thickBot="1">
      <c r="A9" s="604" t="s">
        <v>201</v>
      </c>
      <c r="B9" s="605">
        <v>4516.7030000000004</v>
      </c>
      <c r="C9" s="605">
        <v>3696</v>
      </c>
      <c r="D9" s="650">
        <v>2.2884665759056304</v>
      </c>
      <c r="F9" s="941" t="s">
        <v>321</v>
      </c>
      <c r="G9" s="608">
        <v>2317.2260000000001</v>
      </c>
      <c r="H9" s="608">
        <v>12783</v>
      </c>
      <c r="I9" s="942">
        <v>2.5626312570708789</v>
      </c>
      <c r="K9" s="604" t="s">
        <v>455</v>
      </c>
      <c r="L9" s="605">
        <v>72730.448999999993</v>
      </c>
      <c r="M9" s="605">
        <v>25210.131000000001</v>
      </c>
      <c r="N9" s="650">
        <v>2.8849691023025619</v>
      </c>
      <c r="P9" s="604" t="s">
        <v>198</v>
      </c>
      <c r="Q9" s="605">
        <v>29219.798999999999</v>
      </c>
      <c r="R9" s="605">
        <v>5263.7190000000001</v>
      </c>
      <c r="S9" s="650">
        <v>5.5511699997663246</v>
      </c>
    </row>
    <row r="10" spans="1:24" ht="15.75">
      <c r="A10" s="604" t="s">
        <v>375</v>
      </c>
      <c r="B10" s="605">
        <v>3706.6410000000001</v>
      </c>
      <c r="C10" s="605">
        <v>1931</v>
      </c>
      <c r="D10" s="650">
        <v>3.4391985993210015</v>
      </c>
      <c r="H10" s="1132"/>
      <c r="K10" s="604" t="s">
        <v>193</v>
      </c>
      <c r="L10" s="605">
        <v>52905.974999999999</v>
      </c>
      <c r="M10" s="605">
        <v>13896.661</v>
      </c>
      <c r="N10" s="650">
        <v>3.8070997774213531</v>
      </c>
      <c r="P10" s="604" t="s">
        <v>193</v>
      </c>
      <c r="Q10" s="605">
        <v>20227.116999999998</v>
      </c>
      <c r="R10" s="605">
        <v>5981.7129999999997</v>
      </c>
      <c r="S10" s="650">
        <v>3.3814923918950974</v>
      </c>
    </row>
    <row r="11" spans="1:24" ht="15.75">
      <c r="A11" s="604" t="s">
        <v>203</v>
      </c>
      <c r="B11" s="605">
        <v>1717.509</v>
      </c>
      <c r="C11" s="605">
        <v>1103</v>
      </c>
      <c r="D11" s="650">
        <v>2.3272164333816616</v>
      </c>
      <c r="K11" s="604" t="s">
        <v>200</v>
      </c>
      <c r="L11" s="605">
        <v>47786.798000000003</v>
      </c>
      <c r="M11" s="605">
        <v>10298.780000000001</v>
      </c>
      <c r="N11" s="650">
        <v>4.6400445489659941</v>
      </c>
      <c r="P11" s="604" t="s">
        <v>195</v>
      </c>
      <c r="Q11" s="605">
        <v>19331.822</v>
      </c>
      <c r="R11" s="605">
        <v>4649.45</v>
      </c>
      <c r="S11" s="650">
        <v>4.1578728666831566</v>
      </c>
    </row>
    <row r="12" spans="1:24" ht="15.75">
      <c r="A12" s="604" t="s">
        <v>352</v>
      </c>
      <c r="B12" s="605">
        <v>1289.9559999999999</v>
      </c>
      <c r="C12" s="605">
        <v>912</v>
      </c>
      <c r="D12" s="650">
        <v>2.1160244286129064</v>
      </c>
      <c r="H12" s="1132"/>
      <c r="K12" s="604" t="s">
        <v>198</v>
      </c>
      <c r="L12" s="605">
        <v>29825.875</v>
      </c>
      <c r="M12" s="605">
        <v>4641.6480000000001</v>
      </c>
      <c r="N12" s="650">
        <v>6.4257080674794809</v>
      </c>
      <c r="P12" s="604" t="s">
        <v>455</v>
      </c>
      <c r="Q12" s="605">
        <v>16751.817999999999</v>
      </c>
      <c r="R12" s="605">
        <v>6451.4139999999998</v>
      </c>
      <c r="S12" s="650">
        <v>2.5966118435431365</v>
      </c>
    </row>
    <row r="13" spans="1:24" ht="15.75">
      <c r="A13" s="604" t="s">
        <v>470</v>
      </c>
      <c r="B13" s="605">
        <v>1231.2360000000001</v>
      </c>
      <c r="C13" s="605">
        <v>599</v>
      </c>
      <c r="D13" s="650">
        <v>4.0753615321216614</v>
      </c>
      <c r="H13" s="1132"/>
      <c r="K13" s="604" t="s">
        <v>201</v>
      </c>
      <c r="L13" s="605">
        <v>29278.428</v>
      </c>
      <c r="M13" s="605">
        <v>8394.6669999999995</v>
      </c>
      <c r="N13" s="650">
        <v>3.4877414434664296</v>
      </c>
      <c r="P13" s="604" t="s">
        <v>200</v>
      </c>
      <c r="Q13" s="605">
        <v>14488.036</v>
      </c>
      <c r="R13" s="605">
        <v>3632.8629999999998</v>
      </c>
      <c r="S13" s="650">
        <v>3.9880490951626859</v>
      </c>
    </row>
    <row r="14" spans="1:24" ht="15.75">
      <c r="A14" s="604" t="s">
        <v>199</v>
      </c>
      <c r="B14" s="605">
        <v>1094.077</v>
      </c>
      <c r="C14" s="605">
        <v>1328</v>
      </c>
      <c r="D14" s="650">
        <v>2.8227252087224843</v>
      </c>
      <c r="K14" s="604" t="s">
        <v>192</v>
      </c>
      <c r="L14" s="605">
        <v>26909.353999999999</v>
      </c>
      <c r="M14" s="605">
        <v>6340.1220000000003</v>
      </c>
      <c r="N14" s="650">
        <v>4.2442959299521359</v>
      </c>
      <c r="P14" s="604" t="s">
        <v>191</v>
      </c>
      <c r="Q14" s="605">
        <v>10803.406999999999</v>
      </c>
      <c r="R14" s="605">
        <v>3485.09</v>
      </c>
      <c r="S14" s="650">
        <v>3.0998932595714885</v>
      </c>
    </row>
    <row r="15" spans="1:24" ht="15.75">
      <c r="A15" s="604" t="s">
        <v>204</v>
      </c>
      <c r="B15" s="605">
        <v>1003.702</v>
      </c>
      <c r="C15" s="605">
        <v>769</v>
      </c>
      <c r="D15" s="650">
        <v>2.2480888930698435</v>
      </c>
      <c r="E15" s="823"/>
      <c r="K15" s="604" t="s">
        <v>196</v>
      </c>
      <c r="L15" s="605">
        <v>25326.096000000001</v>
      </c>
      <c r="M15" s="605">
        <v>6193.1750000000002</v>
      </c>
      <c r="N15" s="650">
        <v>4.0893557827770088</v>
      </c>
      <c r="P15" s="604" t="s">
        <v>340</v>
      </c>
      <c r="Q15" s="605">
        <v>8851.4320000000007</v>
      </c>
      <c r="R15" s="605">
        <v>2460.817</v>
      </c>
      <c r="S15" s="650">
        <v>3.5969484931224063</v>
      </c>
    </row>
    <row r="16" spans="1:24" ht="16.5" thickBot="1">
      <c r="A16" s="604" t="s">
        <v>193</v>
      </c>
      <c r="B16" s="605">
        <v>951.14099999999996</v>
      </c>
      <c r="C16" s="605">
        <v>5732</v>
      </c>
      <c r="D16" s="650">
        <v>2.3225071545080724</v>
      </c>
      <c r="E16" s="659"/>
      <c r="K16" s="604" t="s">
        <v>353</v>
      </c>
      <c r="L16" s="605">
        <v>20716.737000000001</v>
      </c>
      <c r="M16" s="605">
        <v>3905.998</v>
      </c>
      <c r="N16" s="650">
        <v>5.3038268324766173</v>
      </c>
      <c r="P16" s="604" t="s">
        <v>202</v>
      </c>
      <c r="Q16" s="605">
        <v>6248.3029999999999</v>
      </c>
      <c r="R16" s="605">
        <v>2931.6309999999999</v>
      </c>
      <c r="S16" s="650">
        <v>2.131340199363426</v>
      </c>
    </row>
    <row r="17" spans="1:19" ht="16.5" thickBot="1">
      <c r="A17" s="941" t="s">
        <v>321</v>
      </c>
      <c r="B17" s="608">
        <v>32383.895</v>
      </c>
      <c r="C17" s="608">
        <v>37085</v>
      </c>
      <c r="D17" s="730">
        <v>2.716149694352489</v>
      </c>
      <c r="K17" s="604" t="s">
        <v>205</v>
      </c>
      <c r="L17" s="605">
        <v>17886.050999999999</v>
      </c>
      <c r="M17" s="605">
        <v>4638.3770000000004</v>
      </c>
      <c r="N17" s="650">
        <v>3.8561011750446328</v>
      </c>
      <c r="P17" s="604" t="s">
        <v>207</v>
      </c>
      <c r="Q17" s="605">
        <v>5569.4059999999999</v>
      </c>
      <c r="R17" s="605">
        <v>1949.046</v>
      </c>
      <c r="S17" s="650">
        <v>2.857503619719596</v>
      </c>
    </row>
    <row r="18" spans="1:19" ht="15.75">
      <c r="A18"/>
      <c r="B18"/>
      <c r="C18"/>
      <c r="D18"/>
      <c r="K18" s="604" t="s">
        <v>208</v>
      </c>
      <c r="L18" s="605">
        <v>16717.725999999999</v>
      </c>
      <c r="M18" s="605">
        <v>5382.7470000000003</v>
      </c>
      <c r="N18" s="650">
        <v>3.1057982104676287</v>
      </c>
      <c r="P18" s="604" t="s">
        <v>201</v>
      </c>
      <c r="Q18" s="605">
        <v>5285.33</v>
      </c>
      <c r="R18" s="605">
        <v>1457.0070000000001</v>
      </c>
      <c r="S18" s="650">
        <v>3.6275254683059175</v>
      </c>
    </row>
    <row r="19" spans="1:19" ht="15.75">
      <c r="A19"/>
      <c r="B19"/>
      <c r="C19"/>
      <c r="D19"/>
      <c r="K19" s="604" t="s">
        <v>206</v>
      </c>
      <c r="L19" s="605">
        <v>10582.484</v>
      </c>
      <c r="M19" s="605">
        <v>2624.7379999999998</v>
      </c>
      <c r="N19" s="650">
        <v>4.031824890712902</v>
      </c>
      <c r="P19" s="604" t="s">
        <v>352</v>
      </c>
      <c r="Q19" s="605">
        <v>4016.4969999999998</v>
      </c>
      <c r="R19" s="605">
        <v>1198.0039999999999</v>
      </c>
      <c r="S19" s="650">
        <v>3.352657420175559</v>
      </c>
    </row>
    <row r="20" spans="1:19" ht="15.75">
      <c r="A20"/>
      <c r="B20"/>
      <c r="C20"/>
      <c r="D20"/>
      <c r="K20" s="604" t="s">
        <v>199</v>
      </c>
      <c r="L20" s="605">
        <v>10095.960999999999</v>
      </c>
      <c r="M20" s="605">
        <v>3563.5360000000001</v>
      </c>
      <c r="N20" s="650">
        <v>2.8331300708060754</v>
      </c>
      <c r="P20" s="604" t="s">
        <v>205</v>
      </c>
      <c r="Q20" s="605">
        <v>3781.1019999999999</v>
      </c>
      <c r="R20" s="605">
        <v>1109.2049999999999</v>
      </c>
      <c r="S20" s="650">
        <v>3.4088396644443546</v>
      </c>
    </row>
    <row r="21" spans="1:19" ht="15.75">
      <c r="A21"/>
      <c r="B21"/>
      <c r="C21"/>
      <c r="D21"/>
      <c r="K21" s="604" t="s">
        <v>354</v>
      </c>
      <c r="L21" s="605">
        <v>9721.7469999999994</v>
      </c>
      <c r="M21" s="605">
        <v>3066.6039999999998</v>
      </c>
      <c r="N21" s="650">
        <v>3.1701996736455049</v>
      </c>
      <c r="P21" s="604" t="s">
        <v>208</v>
      </c>
      <c r="Q21" s="605">
        <v>3380.9749999999999</v>
      </c>
      <c r="R21" s="605">
        <v>1275.4839999999999</v>
      </c>
      <c r="S21" s="650">
        <v>2.6507388567790739</v>
      </c>
    </row>
    <row r="22" spans="1:19" ht="15.75">
      <c r="A22"/>
      <c r="B22"/>
      <c r="C22"/>
      <c r="D22"/>
      <c r="H22" s="1132"/>
      <c r="K22" s="604" t="s">
        <v>352</v>
      </c>
      <c r="L22" s="605">
        <v>5425.6149999999998</v>
      </c>
      <c r="M22" s="605">
        <v>1601.973</v>
      </c>
      <c r="N22" s="650">
        <v>3.3868329865734315</v>
      </c>
      <c r="P22" s="604" t="s">
        <v>210</v>
      </c>
      <c r="Q22" s="605">
        <v>3361.0659999999998</v>
      </c>
      <c r="R22" s="605">
        <v>1044.644</v>
      </c>
      <c r="S22" s="650">
        <v>3.217427180934366</v>
      </c>
    </row>
    <row r="23" spans="1:19" ht="15.75">
      <c r="A23"/>
      <c r="B23"/>
      <c r="C23"/>
      <c r="D23"/>
      <c r="H23" s="1132"/>
      <c r="K23" s="604" t="s">
        <v>195</v>
      </c>
      <c r="L23" s="605">
        <v>5112.6319999999996</v>
      </c>
      <c r="M23" s="605">
        <v>1107.713</v>
      </c>
      <c r="N23" s="650">
        <v>4.6154843357440054</v>
      </c>
      <c r="P23" s="604" t="s">
        <v>212</v>
      </c>
      <c r="Q23" s="605">
        <v>3350.3820000000001</v>
      </c>
      <c r="R23" s="605">
        <v>1299.6289999999999</v>
      </c>
      <c r="S23" s="650">
        <v>2.5779526310970287</v>
      </c>
    </row>
    <row r="24" spans="1:19" ht="15.75">
      <c r="A24"/>
      <c r="B24"/>
      <c r="C24"/>
      <c r="D24"/>
      <c r="H24" s="1132"/>
      <c r="K24" s="604" t="s">
        <v>204</v>
      </c>
      <c r="L24" s="605">
        <v>4922.3509999999997</v>
      </c>
      <c r="M24" s="605">
        <v>1142.0550000000001</v>
      </c>
      <c r="N24" s="650">
        <v>4.3100822639890364</v>
      </c>
      <c r="P24" s="604" t="s">
        <v>353</v>
      </c>
      <c r="Q24" s="605">
        <v>3262.8380000000002</v>
      </c>
      <c r="R24" s="605">
        <v>885.096</v>
      </c>
      <c r="S24" s="650">
        <v>3.6864227157280118</v>
      </c>
    </row>
    <row r="25" spans="1:19" ht="16.5" thickBot="1">
      <c r="A25"/>
      <c r="B25"/>
      <c r="C25"/>
      <c r="D25"/>
      <c r="H25" s="1132"/>
      <c r="K25" s="604" t="s">
        <v>212</v>
      </c>
      <c r="L25" s="605">
        <v>4855.2529999999997</v>
      </c>
      <c r="M25" s="605">
        <v>1809.829</v>
      </c>
      <c r="N25" s="650">
        <v>2.6827136707390586</v>
      </c>
      <c r="P25" s="604" t="s">
        <v>209</v>
      </c>
      <c r="Q25" s="605">
        <v>2975.3040000000001</v>
      </c>
      <c r="R25" s="605">
        <v>795.97199999999998</v>
      </c>
      <c r="S25" s="650">
        <v>3.7379505811762224</v>
      </c>
    </row>
    <row r="26" spans="1:19" ht="16.5" thickBot="1">
      <c r="H26" s="1132"/>
      <c r="K26" s="941" t="s">
        <v>321</v>
      </c>
      <c r="L26" s="608">
        <v>772055.77300000004</v>
      </c>
      <c r="M26" s="608">
        <v>206986.32699999999</v>
      </c>
      <c r="N26" s="730">
        <v>3.7299844109992835</v>
      </c>
      <c r="P26" s="604" t="s">
        <v>196</v>
      </c>
      <c r="Q26" s="605">
        <v>2613.7629999999999</v>
      </c>
      <c r="R26" s="605">
        <v>891.125</v>
      </c>
      <c r="S26" s="650">
        <v>2.9331047832795623</v>
      </c>
    </row>
    <row r="27" spans="1:19" ht="16.5" thickBot="1">
      <c r="A27" s="1218" t="s">
        <v>451</v>
      </c>
      <c r="H27" s="1132"/>
      <c r="K27"/>
      <c r="L27"/>
      <c r="M27"/>
      <c r="N27"/>
      <c r="P27" s="941" t="s">
        <v>321</v>
      </c>
      <c r="Q27" s="608">
        <v>257959.43299999999</v>
      </c>
      <c r="R27" s="608">
        <v>76864.896999999997</v>
      </c>
      <c r="S27" s="730">
        <v>3.3560109109363667</v>
      </c>
    </row>
    <row r="28" spans="1:19">
      <c r="H28" s="1132"/>
      <c r="K28"/>
      <c r="L28"/>
      <c r="M28"/>
      <c r="N28"/>
      <c r="P28"/>
      <c r="Q28"/>
      <c r="R28"/>
      <c r="S28"/>
    </row>
    <row r="29" spans="1:19">
      <c r="H29" s="1132"/>
      <c r="K29"/>
      <c r="L29"/>
      <c r="M29"/>
      <c r="N29"/>
      <c r="P29"/>
      <c r="Q29"/>
      <c r="R29"/>
      <c r="S29"/>
    </row>
    <row r="30" spans="1:19">
      <c r="A30"/>
      <c r="B30"/>
      <c r="C30"/>
      <c r="D30"/>
      <c r="E30"/>
      <c r="F30"/>
      <c r="G30"/>
      <c r="H30"/>
      <c r="I30"/>
      <c r="J30"/>
      <c r="K30"/>
      <c r="L30"/>
      <c r="M30"/>
      <c r="N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row>
    <row r="99" spans="1:11">
      <c r="H99" s="1132"/>
    </row>
    <row r="100" spans="1:11">
      <c r="H100" s="1132"/>
    </row>
    <row r="101" spans="1:11">
      <c r="H101" s="1132"/>
    </row>
    <row r="102" spans="1:11">
      <c r="H102" s="1132"/>
    </row>
    <row r="103" spans="1:11">
      <c r="H103" s="1132"/>
    </row>
    <row r="104" spans="1:11">
      <c r="H104" s="1132"/>
    </row>
    <row r="105" spans="1:11">
      <c r="H105" s="1132"/>
    </row>
    <row r="106" spans="1:11">
      <c r="H106" s="1132"/>
    </row>
    <row r="107" spans="1:11">
      <c r="H107" s="1132"/>
    </row>
  </sheetData>
  <sortState ref="P7:S69">
    <sortCondition descending="1" ref="Q7:Q69"/>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D29" sqref="D29"/>
    </sheetView>
  </sheetViews>
  <sheetFormatPr defaultRowHeight="12.75"/>
  <cols>
    <col min="1" max="1" width="16.85546875" style="1132" customWidth="1"/>
    <col min="2" max="2" width="12.28515625" style="1132" bestFit="1" customWidth="1"/>
    <col min="3" max="3" width="10.140625" style="1132" customWidth="1"/>
    <col min="4" max="4" width="9.140625" style="1132"/>
    <col min="5" max="5" width="6" style="1132" customWidth="1"/>
    <col min="6" max="6" width="16.7109375" style="1132" customWidth="1"/>
    <col min="7" max="7" width="11.28515625" style="1132" customWidth="1"/>
    <col min="8" max="8" width="10.42578125" style="1132" customWidth="1"/>
    <col min="9" max="9" width="9.140625" style="1132"/>
    <col min="10" max="10" width="3.5703125" style="1132" customWidth="1"/>
    <col min="11" max="11" width="18" style="1132" customWidth="1"/>
    <col min="12" max="12" width="11.7109375" style="1132" customWidth="1"/>
    <col min="13" max="13" width="12.28515625" style="1132" customWidth="1"/>
    <col min="14" max="14" width="10.42578125" style="1132" customWidth="1"/>
    <col min="15" max="15" width="3.85546875" style="1132" customWidth="1"/>
    <col min="16" max="16" width="22.5703125" style="1132" customWidth="1"/>
    <col min="17" max="17" width="11.28515625" style="1132" customWidth="1"/>
    <col min="18" max="18" width="10.28515625" style="1132" customWidth="1"/>
    <col min="19" max="19" width="10" style="1132" customWidth="1"/>
    <col min="20" max="255" width="9.140625" style="1132"/>
    <col min="256" max="256" width="4" style="1132" customWidth="1"/>
    <col min="257" max="257" width="15.140625" style="1132" customWidth="1"/>
    <col min="258" max="258" width="13.85546875" style="1132" customWidth="1"/>
    <col min="259" max="259" width="10.140625" style="1132" customWidth="1"/>
    <col min="260" max="260" width="9.140625" style="1132"/>
    <col min="261" max="261" width="3.42578125" style="1132" customWidth="1"/>
    <col min="262" max="262" width="19.5703125" style="1132" customWidth="1"/>
    <col min="263" max="263" width="12.28515625" style="1132" customWidth="1"/>
    <col min="264" max="264" width="10.42578125" style="1132" customWidth="1"/>
    <col min="265" max="265" width="9.140625" style="1132"/>
    <col min="266" max="266" width="3.5703125" style="1132" customWidth="1"/>
    <col min="267" max="267" width="16.42578125" style="1132" customWidth="1"/>
    <col min="268" max="268" width="11.7109375" style="1132" customWidth="1"/>
    <col min="269" max="269" width="10.140625" style="1132" customWidth="1"/>
    <col min="270" max="270" width="15.85546875" style="1132" customWidth="1"/>
    <col min="271" max="271" width="3.85546875" style="1132" customWidth="1"/>
    <col min="272" max="272" width="16.42578125" style="1132" customWidth="1"/>
    <col min="273" max="273" width="11.28515625" style="1132" customWidth="1"/>
    <col min="274" max="274" width="10.28515625" style="1132" customWidth="1"/>
    <col min="275" max="275" width="10" style="1132" customWidth="1"/>
    <col min="276" max="511" width="9.140625" style="1132"/>
    <col min="512" max="512" width="4" style="1132" customWidth="1"/>
    <col min="513" max="513" width="15.140625" style="1132" customWidth="1"/>
    <col min="514" max="514" width="13.85546875" style="1132" customWidth="1"/>
    <col min="515" max="515" width="10.140625" style="1132" customWidth="1"/>
    <col min="516" max="516" width="9.140625" style="1132"/>
    <col min="517" max="517" width="3.42578125" style="1132" customWidth="1"/>
    <col min="518" max="518" width="19.5703125" style="1132" customWidth="1"/>
    <col min="519" max="519" width="12.28515625" style="1132" customWidth="1"/>
    <col min="520" max="520" width="10.42578125" style="1132" customWidth="1"/>
    <col min="521" max="521" width="9.140625" style="1132"/>
    <col min="522" max="522" width="3.5703125" style="1132" customWidth="1"/>
    <col min="523" max="523" width="16.42578125" style="1132" customWidth="1"/>
    <col min="524" max="524" width="11.7109375" style="1132" customWidth="1"/>
    <col min="525" max="525" width="10.140625" style="1132" customWidth="1"/>
    <col min="526" max="526" width="15.85546875" style="1132" customWidth="1"/>
    <col min="527" max="527" width="3.85546875" style="1132" customWidth="1"/>
    <col min="528" max="528" width="16.42578125" style="1132" customWidth="1"/>
    <col min="529" max="529" width="11.28515625" style="1132" customWidth="1"/>
    <col min="530" max="530" width="10.28515625" style="1132" customWidth="1"/>
    <col min="531" max="531" width="10" style="1132" customWidth="1"/>
    <col min="532" max="767" width="9.140625" style="1132"/>
    <col min="768" max="768" width="4" style="1132" customWidth="1"/>
    <col min="769" max="769" width="15.140625" style="1132" customWidth="1"/>
    <col min="770" max="770" width="13.85546875" style="1132" customWidth="1"/>
    <col min="771" max="771" width="10.140625" style="1132" customWidth="1"/>
    <col min="772" max="772" width="9.140625" style="1132"/>
    <col min="773" max="773" width="3.42578125" style="1132" customWidth="1"/>
    <col min="774" max="774" width="19.5703125" style="1132" customWidth="1"/>
    <col min="775" max="775" width="12.28515625" style="1132" customWidth="1"/>
    <col min="776" max="776" width="10.42578125" style="1132" customWidth="1"/>
    <col min="777" max="777" width="9.140625" style="1132"/>
    <col min="778" max="778" width="3.5703125" style="1132" customWidth="1"/>
    <col min="779" max="779" width="16.42578125" style="1132" customWidth="1"/>
    <col min="780" max="780" width="11.7109375" style="1132" customWidth="1"/>
    <col min="781" max="781" width="10.140625" style="1132" customWidth="1"/>
    <col min="782" max="782" width="15.85546875" style="1132" customWidth="1"/>
    <col min="783" max="783" width="3.85546875" style="1132" customWidth="1"/>
    <col min="784" max="784" width="16.42578125" style="1132" customWidth="1"/>
    <col min="785" max="785" width="11.28515625" style="1132" customWidth="1"/>
    <col min="786" max="786" width="10.28515625" style="1132" customWidth="1"/>
    <col min="787" max="787" width="10" style="1132" customWidth="1"/>
    <col min="788" max="1023" width="9.140625" style="1132"/>
    <col min="1024" max="1024" width="4" style="1132" customWidth="1"/>
    <col min="1025" max="1025" width="15.140625" style="1132" customWidth="1"/>
    <col min="1026" max="1026" width="13.85546875" style="1132" customWidth="1"/>
    <col min="1027" max="1027" width="10.140625" style="1132" customWidth="1"/>
    <col min="1028" max="1028" width="9.140625" style="1132"/>
    <col min="1029" max="1029" width="3.42578125" style="1132" customWidth="1"/>
    <col min="1030" max="1030" width="19.5703125" style="1132" customWidth="1"/>
    <col min="1031" max="1031" width="12.28515625" style="1132" customWidth="1"/>
    <col min="1032" max="1032" width="10.42578125" style="1132" customWidth="1"/>
    <col min="1033" max="1033" width="9.140625" style="1132"/>
    <col min="1034" max="1034" width="3.5703125" style="1132" customWidth="1"/>
    <col min="1035" max="1035" width="16.42578125" style="1132" customWidth="1"/>
    <col min="1036" max="1036" width="11.7109375" style="1132" customWidth="1"/>
    <col min="1037" max="1037" width="10.140625" style="1132" customWidth="1"/>
    <col min="1038" max="1038" width="15.85546875" style="1132" customWidth="1"/>
    <col min="1039" max="1039" width="3.85546875" style="1132" customWidth="1"/>
    <col min="1040" max="1040" width="16.42578125" style="1132" customWidth="1"/>
    <col min="1041" max="1041" width="11.28515625" style="1132" customWidth="1"/>
    <col min="1042" max="1042" width="10.28515625" style="1132" customWidth="1"/>
    <col min="1043" max="1043" width="10" style="1132" customWidth="1"/>
    <col min="1044" max="1279" width="9.140625" style="1132"/>
    <col min="1280" max="1280" width="4" style="1132" customWidth="1"/>
    <col min="1281" max="1281" width="15.140625" style="1132" customWidth="1"/>
    <col min="1282" max="1282" width="13.85546875" style="1132" customWidth="1"/>
    <col min="1283" max="1283" width="10.140625" style="1132" customWidth="1"/>
    <col min="1284" max="1284" width="9.140625" style="1132"/>
    <col min="1285" max="1285" width="3.42578125" style="1132" customWidth="1"/>
    <col min="1286" max="1286" width="19.5703125" style="1132" customWidth="1"/>
    <col min="1287" max="1287" width="12.28515625" style="1132" customWidth="1"/>
    <col min="1288" max="1288" width="10.42578125" style="1132" customWidth="1"/>
    <col min="1289" max="1289" width="9.140625" style="1132"/>
    <col min="1290" max="1290" width="3.5703125" style="1132" customWidth="1"/>
    <col min="1291" max="1291" width="16.42578125" style="1132" customWidth="1"/>
    <col min="1292" max="1292" width="11.7109375" style="1132" customWidth="1"/>
    <col min="1293" max="1293" width="10.140625" style="1132" customWidth="1"/>
    <col min="1294" max="1294" width="15.85546875" style="1132" customWidth="1"/>
    <col min="1295" max="1295" width="3.85546875" style="1132" customWidth="1"/>
    <col min="1296" max="1296" width="16.42578125" style="1132" customWidth="1"/>
    <col min="1297" max="1297" width="11.28515625" style="1132" customWidth="1"/>
    <col min="1298" max="1298" width="10.28515625" style="1132" customWidth="1"/>
    <col min="1299" max="1299" width="10" style="1132" customWidth="1"/>
    <col min="1300" max="1535" width="9.140625" style="1132"/>
    <col min="1536" max="1536" width="4" style="1132" customWidth="1"/>
    <col min="1537" max="1537" width="15.140625" style="1132" customWidth="1"/>
    <col min="1538" max="1538" width="13.85546875" style="1132" customWidth="1"/>
    <col min="1539" max="1539" width="10.140625" style="1132" customWidth="1"/>
    <col min="1540" max="1540" width="9.140625" style="1132"/>
    <col min="1541" max="1541" width="3.42578125" style="1132" customWidth="1"/>
    <col min="1542" max="1542" width="19.5703125" style="1132" customWidth="1"/>
    <col min="1543" max="1543" width="12.28515625" style="1132" customWidth="1"/>
    <col min="1544" max="1544" width="10.42578125" style="1132" customWidth="1"/>
    <col min="1545" max="1545" width="9.140625" style="1132"/>
    <col min="1546" max="1546" width="3.5703125" style="1132" customWidth="1"/>
    <col min="1547" max="1547" width="16.42578125" style="1132" customWidth="1"/>
    <col min="1548" max="1548" width="11.7109375" style="1132" customWidth="1"/>
    <col min="1549" max="1549" width="10.140625" style="1132" customWidth="1"/>
    <col min="1550" max="1550" width="15.85546875" style="1132" customWidth="1"/>
    <col min="1551" max="1551" width="3.85546875" style="1132" customWidth="1"/>
    <col min="1552" max="1552" width="16.42578125" style="1132" customWidth="1"/>
    <col min="1553" max="1553" width="11.28515625" style="1132" customWidth="1"/>
    <col min="1554" max="1554" width="10.28515625" style="1132" customWidth="1"/>
    <col min="1555" max="1555" width="10" style="1132" customWidth="1"/>
    <col min="1556" max="1791" width="9.140625" style="1132"/>
    <col min="1792" max="1792" width="4" style="1132" customWidth="1"/>
    <col min="1793" max="1793" width="15.140625" style="1132" customWidth="1"/>
    <col min="1794" max="1794" width="13.85546875" style="1132" customWidth="1"/>
    <col min="1795" max="1795" width="10.140625" style="1132" customWidth="1"/>
    <col min="1796" max="1796" width="9.140625" style="1132"/>
    <col min="1797" max="1797" width="3.42578125" style="1132" customWidth="1"/>
    <col min="1798" max="1798" width="19.5703125" style="1132" customWidth="1"/>
    <col min="1799" max="1799" width="12.28515625" style="1132" customWidth="1"/>
    <col min="1800" max="1800" width="10.42578125" style="1132" customWidth="1"/>
    <col min="1801" max="1801" width="9.140625" style="1132"/>
    <col min="1802" max="1802" width="3.5703125" style="1132" customWidth="1"/>
    <col min="1803" max="1803" width="16.42578125" style="1132" customWidth="1"/>
    <col min="1804" max="1804" width="11.7109375" style="1132" customWidth="1"/>
    <col min="1805" max="1805" width="10.140625" style="1132" customWidth="1"/>
    <col min="1806" max="1806" width="15.85546875" style="1132" customWidth="1"/>
    <col min="1807" max="1807" width="3.85546875" style="1132" customWidth="1"/>
    <col min="1808" max="1808" width="16.42578125" style="1132" customWidth="1"/>
    <col min="1809" max="1809" width="11.28515625" style="1132" customWidth="1"/>
    <col min="1810" max="1810" width="10.28515625" style="1132" customWidth="1"/>
    <col min="1811" max="1811" width="10" style="1132" customWidth="1"/>
    <col min="1812" max="2047" width="9.140625" style="1132"/>
    <col min="2048" max="2048" width="4" style="1132" customWidth="1"/>
    <col min="2049" max="2049" width="15.140625" style="1132" customWidth="1"/>
    <col min="2050" max="2050" width="13.85546875" style="1132" customWidth="1"/>
    <col min="2051" max="2051" width="10.140625" style="1132" customWidth="1"/>
    <col min="2052" max="2052" width="9.140625" style="1132"/>
    <col min="2053" max="2053" width="3.42578125" style="1132" customWidth="1"/>
    <col min="2054" max="2054" width="19.5703125" style="1132" customWidth="1"/>
    <col min="2055" max="2055" width="12.28515625" style="1132" customWidth="1"/>
    <col min="2056" max="2056" width="10.42578125" style="1132" customWidth="1"/>
    <col min="2057" max="2057" width="9.140625" style="1132"/>
    <col min="2058" max="2058" width="3.5703125" style="1132" customWidth="1"/>
    <col min="2059" max="2059" width="16.42578125" style="1132" customWidth="1"/>
    <col min="2060" max="2060" width="11.7109375" style="1132" customWidth="1"/>
    <col min="2061" max="2061" width="10.140625" style="1132" customWidth="1"/>
    <col min="2062" max="2062" width="15.85546875" style="1132" customWidth="1"/>
    <col min="2063" max="2063" width="3.85546875" style="1132" customWidth="1"/>
    <col min="2064" max="2064" width="16.42578125" style="1132" customWidth="1"/>
    <col min="2065" max="2065" width="11.28515625" style="1132" customWidth="1"/>
    <col min="2066" max="2066" width="10.28515625" style="1132" customWidth="1"/>
    <col min="2067" max="2067" width="10" style="1132" customWidth="1"/>
    <col min="2068" max="2303" width="9.140625" style="1132"/>
    <col min="2304" max="2304" width="4" style="1132" customWidth="1"/>
    <col min="2305" max="2305" width="15.140625" style="1132" customWidth="1"/>
    <col min="2306" max="2306" width="13.85546875" style="1132" customWidth="1"/>
    <col min="2307" max="2307" width="10.140625" style="1132" customWidth="1"/>
    <col min="2308" max="2308" width="9.140625" style="1132"/>
    <col min="2309" max="2309" width="3.42578125" style="1132" customWidth="1"/>
    <col min="2310" max="2310" width="19.5703125" style="1132" customWidth="1"/>
    <col min="2311" max="2311" width="12.28515625" style="1132" customWidth="1"/>
    <col min="2312" max="2312" width="10.42578125" style="1132" customWidth="1"/>
    <col min="2313" max="2313" width="9.140625" style="1132"/>
    <col min="2314" max="2314" width="3.5703125" style="1132" customWidth="1"/>
    <col min="2315" max="2315" width="16.42578125" style="1132" customWidth="1"/>
    <col min="2316" max="2316" width="11.7109375" style="1132" customWidth="1"/>
    <col min="2317" max="2317" width="10.140625" style="1132" customWidth="1"/>
    <col min="2318" max="2318" width="15.85546875" style="1132" customWidth="1"/>
    <col min="2319" max="2319" width="3.85546875" style="1132" customWidth="1"/>
    <col min="2320" max="2320" width="16.42578125" style="1132" customWidth="1"/>
    <col min="2321" max="2321" width="11.28515625" style="1132" customWidth="1"/>
    <col min="2322" max="2322" width="10.28515625" style="1132" customWidth="1"/>
    <col min="2323" max="2323" width="10" style="1132" customWidth="1"/>
    <col min="2324" max="2559" width="9.140625" style="1132"/>
    <col min="2560" max="2560" width="4" style="1132" customWidth="1"/>
    <col min="2561" max="2561" width="15.140625" style="1132" customWidth="1"/>
    <col min="2562" max="2562" width="13.85546875" style="1132" customWidth="1"/>
    <col min="2563" max="2563" width="10.140625" style="1132" customWidth="1"/>
    <col min="2564" max="2564" width="9.140625" style="1132"/>
    <col min="2565" max="2565" width="3.42578125" style="1132" customWidth="1"/>
    <col min="2566" max="2566" width="19.5703125" style="1132" customWidth="1"/>
    <col min="2567" max="2567" width="12.28515625" style="1132" customWidth="1"/>
    <col min="2568" max="2568" width="10.42578125" style="1132" customWidth="1"/>
    <col min="2569" max="2569" width="9.140625" style="1132"/>
    <col min="2570" max="2570" width="3.5703125" style="1132" customWidth="1"/>
    <col min="2571" max="2571" width="16.42578125" style="1132" customWidth="1"/>
    <col min="2572" max="2572" width="11.7109375" style="1132" customWidth="1"/>
    <col min="2573" max="2573" width="10.140625" style="1132" customWidth="1"/>
    <col min="2574" max="2574" width="15.85546875" style="1132" customWidth="1"/>
    <col min="2575" max="2575" width="3.85546875" style="1132" customWidth="1"/>
    <col min="2576" max="2576" width="16.42578125" style="1132" customWidth="1"/>
    <col min="2577" max="2577" width="11.28515625" style="1132" customWidth="1"/>
    <col min="2578" max="2578" width="10.28515625" style="1132" customWidth="1"/>
    <col min="2579" max="2579" width="10" style="1132" customWidth="1"/>
    <col min="2580" max="2815" width="9.140625" style="1132"/>
    <col min="2816" max="2816" width="4" style="1132" customWidth="1"/>
    <col min="2817" max="2817" width="15.140625" style="1132" customWidth="1"/>
    <col min="2818" max="2818" width="13.85546875" style="1132" customWidth="1"/>
    <col min="2819" max="2819" width="10.140625" style="1132" customWidth="1"/>
    <col min="2820" max="2820" width="9.140625" style="1132"/>
    <col min="2821" max="2821" width="3.42578125" style="1132" customWidth="1"/>
    <col min="2822" max="2822" width="19.5703125" style="1132" customWidth="1"/>
    <col min="2823" max="2823" width="12.28515625" style="1132" customWidth="1"/>
    <col min="2824" max="2824" width="10.42578125" style="1132" customWidth="1"/>
    <col min="2825" max="2825" width="9.140625" style="1132"/>
    <col min="2826" max="2826" width="3.5703125" style="1132" customWidth="1"/>
    <col min="2827" max="2827" width="16.42578125" style="1132" customWidth="1"/>
    <col min="2828" max="2828" width="11.7109375" style="1132" customWidth="1"/>
    <col min="2829" max="2829" width="10.140625" style="1132" customWidth="1"/>
    <col min="2830" max="2830" width="15.85546875" style="1132" customWidth="1"/>
    <col min="2831" max="2831" width="3.85546875" style="1132" customWidth="1"/>
    <col min="2832" max="2832" width="16.42578125" style="1132" customWidth="1"/>
    <col min="2833" max="2833" width="11.28515625" style="1132" customWidth="1"/>
    <col min="2834" max="2834" width="10.28515625" style="1132" customWidth="1"/>
    <col min="2835" max="2835" width="10" style="1132" customWidth="1"/>
    <col min="2836" max="3071" width="9.140625" style="1132"/>
    <col min="3072" max="3072" width="4" style="1132" customWidth="1"/>
    <col min="3073" max="3073" width="15.140625" style="1132" customWidth="1"/>
    <col min="3074" max="3074" width="13.85546875" style="1132" customWidth="1"/>
    <col min="3075" max="3075" width="10.140625" style="1132" customWidth="1"/>
    <col min="3076" max="3076" width="9.140625" style="1132"/>
    <col min="3077" max="3077" width="3.42578125" style="1132" customWidth="1"/>
    <col min="3078" max="3078" width="19.5703125" style="1132" customWidth="1"/>
    <col min="3079" max="3079" width="12.28515625" style="1132" customWidth="1"/>
    <col min="3080" max="3080" width="10.42578125" style="1132" customWidth="1"/>
    <col min="3081" max="3081" width="9.140625" style="1132"/>
    <col min="3082" max="3082" width="3.5703125" style="1132" customWidth="1"/>
    <col min="3083" max="3083" width="16.42578125" style="1132" customWidth="1"/>
    <col min="3084" max="3084" width="11.7109375" style="1132" customWidth="1"/>
    <col min="3085" max="3085" width="10.140625" style="1132" customWidth="1"/>
    <col min="3086" max="3086" width="15.85546875" style="1132" customWidth="1"/>
    <col min="3087" max="3087" width="3.85546875" style="1132" customWidth="1"/>
    <col min="3088" max="3088" width="16.42578125" style="1132" customWidth="1"/>
    <col min="3089" max="3089" width="11.28515625" style="1132" customWidth="1"/>
    <col min="3090" max="3090" width="10.28515625" style="1132" customWidth="1"/>
    <col min="3091" max="3091" width="10" style="1132" customWidth="1"/>
    <col min="3092" max="3327" width="9.140625" style="1132"/>
    <col min="3328" max="3328" width="4" style="1132" customWidth="1"/>
    <col min="3329" max="3329" width="15.140625" style="1132" customWidth="1"/>
    <col min="3330" max="3330" width="13.85546875" style="1132" customWidth="1"/>
    <col min="3331" max="3331" width="10.140625" style="1132" customWidth="1"/>
    <col min="3332" max="3332" width="9.140625" style="1132"/>
    <col min="3333" max="3333" width="3.42578125" style="1132" customWidth="1"/>
    <col min="3334" max="3334" width="19.5703125" style="1132" customWidth="1"/>
    <col min="3335" max="3335" width="12.28515625" style="1132" customWidth="1"/>
    <col min="3336" max="3336" width="10.42578125" style="1132" customWidth="1"/>
    <col min="3337" max="3337" width="9.140625" style="1132"/>
    <col min="3338" max="3338" width="3.5703125" style="1132" customWidth="1"/>
    <col min="3339" max="3339" width="16.42578125" style="1132" customWidth="1"/>
    <col min="3340" max="3340" width="11.7109375" style="1132" customWidth="1"/>
    <col min="3341" max="3341" width="10.140625" style="1132" customWidth="1"/>
    <col min="3342" max="3342" width="15.85546875" style="1132" customWidth="1"/>
    <col min="3343" max="3343" width="3.85546875" style="1132" customWidth="1"/>
    <col min="3344" max="3344" width="16.42578125" style="1132" customWidth="1"/>
    <col min="3345" max="3345" width="11.28515625" style="1132" customWidth="1"/>
    <col min="3346" max="3346" width="10.28515625" style="1132" customWidth="1"/>
    <col min="3347" max="3347" width="10" style="1132" customWidth="1"/>
    <col min="3348" max="3583" width="9.140625" style="1132"/>
    <col min="3584" max="3584" width="4" style="1132" customWidth="1"/>
    <col min="3585" max="3585" width="15.140625" style="1132" customWidth="1"/>
    <col min="3586" max="3586" width="13.85546875" style="1132" customWidth="1"/>
    <col min="3587" max="3587" width="10.140625" style="1132" customWidth="1"/>
    <col min="3588" max="3588" width="9.140625" style="1132"/>
    <col min="3589" max="3589" width="3.42578125" style="1132" customWidth="1"/>
    <col min="3590" max="3590" width="19.5703125" style="1132" customWidth="1"/>
    <col min="3591" max="3591" width="12.28515625" style="1132" customWidth="1"/>
    <col min="3592" max="3592" width="10.42578125" style="1132" customWidth="1"/>
    <col min="3593" max="3593" width="9.140625" style="1132"/>
    <col min="3594" max="3594" width="3.5703125" style="1132" customWidth="1"/>
    <col min="3595" max="3595" width="16.42578125" style="1132" customWidth="1"/>
    <col min="3596" max="3596" width="11.7109375" style="1132" customWidth="1"/>
    <col min="3597" max="3597" width="10.140625" style="1132" customWidth="1"/>
    <col min="3598" max="3598" width="15.85546875" style="1132" customWidth="1"/>
    <col min="3599" max="3599" width="3.85546875" style="1132" customWidth="1"/>
    <col min="3600" max="3600" width="16.42578125" style="1132" customWidth="1"/>
    <col min="3601" max="3601" width="11.28515625" style="1132" customWidth="1"/>
    <col min="3602" max="3602" width="10.28515625" style="1132" customWidth="1"/>
    <col min="3603" max="3603" width="10" style="1132" customWidth="1"/>
    <col min="3604" max="3839" width="9.140625" style="1132"/>
    <col min="3840" max="3840" width="4" style="1132" customWidth="1"/>
    <col min="3841" max="3841" width="15.140625" style="1132" customWidth="1"/>
    <col min="3842" max="3842" width="13.85546875" style="1132" customWidth="1"/>
    <col min="3843" max="3843" width="10.140625" style="1132" customWidth="1"/>
    <col min="3844" max="3844" width="9.140625" style="1132"/>
    <col min="3845" max="3845" width="3.42578125" style="1132" customWidth="1"/>
    <col min="3846" max="3846" width="19.5703125" style="1132" customWidth="1"/>
    <col min="3847" max="3847" width="12.28515625" style="1132" customWidth="1"/>
    <col min="3848" max="3848" width="10.42578125" style="1132" customWidth="1"/>
    <col min="3849" max="3849" width="9.140625" style="1132"/>
    <col min="3850" max="3850" width="3.5703125" style="1132" customWidth="1"/>
    <col min="3851" max="3851" width="16.42578125" style="1132" customWidth="1"/>
    <col min="3852" max="3852" width="11.7109375" style="1132" customWidth="1"/>
    <col min="3853" max="3853" width="10.140625" style="1132" customWidth="1"/>
    <col min="3854" max="3854" width="15.85546875" style="1132" customWidth="1"/>
    <col min="3855" max="3855" width="3.85546875" style="1132" customWidth="1"/>
    <col min="3856" max="3856" width="16.42578125" style="1132" customWidth="1"/>
    <col min="3857" max="3857" width="11.28515625" style="1132" customWidth="1"/>
    <col min="3858" max="3858" width="10.28515625" style="1132" customWidth="1"/>
    <col min="3859" max="3859" width="10" style="1132" customWidth="1"/>
    <col min="3860" max="4095" width="9.140625" style="1132"/>
    <col min="4096" max="4096" width="4" style="1132" customWidth="1"/>
    <col min="4097" max="4097" width="15.140625" style="1132" customWidth="1"/>
    <col min="4098" max="4098" width="13.85546875" style="1132" customWidth="1"/>
    <col min="4099" max="4099" width="10.140625" style="1132" customWidth="1"/>
    <col min="4100" max="4100" width="9.140625" style="1132"/>
    <col min="4101" max="4101" width="3.42578125" style="1132" customWidth="1"/>
    <col min="4102" max="4102" width="19.5703125" style="1132" customWidth="1"/>
    <col min="4103" max="4103" width="12.28515625" style="1132" customWidth="1"/>
    <col min="4104" max="4104" width="10.42578125" style="1132" customWidth="1"/>
    <col min="4105" max="4105" width="9.140625" style="1132"/>
    <col min="4106" max="4106" width="3.5703125" style="1132" customWidth="1"/>
    <col min="4107" max="4107" width="16.42578125" style="1132" customWidth="1"/>
    <col min="4108" max="4108" width="11.7109375" style="1132" customWidth="1"/>
    <col min="4109" max="4109" width="10.140625" style="1132" customWidth="1"/>
    <col min="4110" max="4110" width="15.85546875" style="1132" customWidth="1"/>
    <col min="4111" max="4111" width="3.85546875" style="1132" customWidth="1"/>
    <col min="4112" max="4112" width="16.42578125" style="1132" customWidth="1"/>
    <col min="4113" max="4113" width="11.28515625" style="1132" customWidth="1"/>
    <col min="4114" max="4114" width="10.28515625" style="1132" customWidth="1"/>
    <col min="4115" max="4115" width="10" style="1132" customWidth="1"/>
    <col min="4116" max="4351" width="9.140625" style="1132"/>
    <col min="4352" max="4352" width="4" style="1132" customWidth="1"/>
    <col min="4353" max="4353" width="15.140625" style="1132" customWidth="1"/>
    <col min="4354" max="4354" width="13.85546875" style="1132" customWidth="1"/>
    <col min="4355" max="4355" width="10.140625" style="1132" customWidth="1"/>
    <col min="4356" max="4356" width="9.140625" style="1132"/>
    <col min="4357" max="4357" width="3.42578125" style="1132" customWidth="1"/>
    <col min="4358" max="4358" width="19.5703125" style="1132" customWidth="1"/>
    <col min="4359" max="4359" width="12.28515625" style="1132" customWidth="1"/>
    <col min="4360" max="4360" width="10.42578125" style="1132" customWidth="1"/>
    <col min="4361" max="4361" width="9.140625" style="1132"/>
    <col min="4362" max="4362" width="3.5703125" style="1132" customWidth="1"/>
    <col min="4363" max="4363" width="16.42578125" style="1132" customWidth="1"/>
    <col min="4364" max="4364" width="11.7109375" style="1132" customWidth="1"/>
    <col min="4365" max="4365" width="10.140625" style="1132" customWidth="1"/>
    <col min="4366" max="4366" width="15.85546875" style="1132" customWidth="1"/>
    <col min="4367" max="4367" width="3.85546875" style="1132" customWidth="1"/>
    <col min="4368" max="4368" width="16.42578125" style="1132" customWidth="1"/>
    <col min="4369" max="4369" width="11.28515625" style="1132" customWidth="1"/>
    <col min="4370" max="4370" width="10.28515625" style="1132" customWidth="1"/>
    <col min="4371" max="4371" width="10" style="1132" customWidth="1"/>
    <col min="4372" max="4607" width="9.140625" style="1132"/>
    <col min="4608" max="4608" width="4" style="1132" customWidth="1"/>
    <col min="4609" max="4609" width="15.140625" style="1132" customWidth="1"/>
    <col min="4610" max="4610" width="13.85546875" style="1132" customWidth="1"/>
    <col min="4611" max="4611" width="10.140625" style="1132" customWidth="1"/>
    <col min="4612" max="4612" width="9.140625" style="1132"/>
    <col min="4613" max="4613" width="3.42578125" style="1132" customWidth="1"/>
    <col min="4614" max="4614" width="19.5703125" style="1132" customWidth="1"/>
    <col min="4615" max="4615" width="12.28515625" style="1132" customWidth="1"/>
    <col min="4616" max="4616" width="10.42578125" style="1132" customWidth="1"/>
    <col min="4617" max="4617" width="9.140625" style="1132"/>
    <col min="4618" max="4618" width="3.5703125" style="1132" customWidth="1"/>
    <col min="4619" max="4619" width="16.42578125" style="1132" customWidth="1"/>
    <col min="4620" max="4620" width="11.7109375" style="1132" customWidth="1"/>
    <col min="4621" max="4621" width="10.140625" style="1132" customWidth="1"/>
    <col min="4622" max="4622" width="15.85546875" style="1132" customWidth="1"/>
    <col min="4623" max="4623" width="3.85546875" style="1132" customWidth="1"/>
    <col min="4624" max="4624" width="16.42578125" style="1132" customWidth="1"/>
    <col min="4625" max="4625" width="11.28515625" style="1132" customWidth="1"/>
    <col min="4626" max="4626" width="10.28515625" style="1132" customWidth="1"/>
    <col min="4627" max="4627" width="10" style="1132" customWidth="1"/>
    <col min="4628" max="4863" width="9.140625" style="1132"/>
    <col min="4864" max="4864" width="4" style="1132" customWidth="1"/>
    <col min="4865" max="4865" width="15.140625" style="1132" customWidth="1"/>
    <col min="4866" max="4866" width="13.85546875" style="1132" customWidth="1"/>
    <col min="4867" max="4867" width="10.140625" style="1132" customWidth="1"/>
    <col min="4868" max="4868" width="9.140625" style="1132"/>
    <col min="4869" max="4869" width="3.42578125" style="1132" customWidth="1"/>
    <col min="4870" max="4870" width="19.5703125" style="1132" customWidth="1"/>
    <col min="4871" max="4871" width="12.28515625" style="1132" customWidth="1"/>
    <col min="4872" max="4872" width="10.42578125" style="1132" customWidth="1"/>
    <col min="4873" max="4873" width="9.140625" style="1132"/>
    <col min="4874" max="4874" width="3.5703125" style="1132" customWidth="1"/>
    <col min="4875" max="4875" width="16.42578125" style="1132" customWidth="1"/>
    <col min="4876" max="4876" width="11.7109375" style="1132" customWidth="1"/>
    <col min="4877" max="4877" width="10.140625" style="1132" customWidth="1"/>
    <col min="4878" max="4878" width="15.85546875" style="1132" customWidth="1"/>
    <col min="4879" max="4879" width="3.85546875" style="1132" customWidth="1"/>
    <col min="4880" max="4880" width="16.42578125" style="1132" customWidth="1"/>
    <col min="4881" max="4881" width="11.28515625" style="1132" customWidth="1"/>
    <col min="4882" max="4882" width="10.28515625" style="1132" customWidth="1"/>
    <col min="4883" max="4883" width="10" style="1132" customWidth="1"/>
    <col min="4884" max="5119" width="9.140625" style="1132"/>
    <col min="5120" max="5120" width="4" style="1132" customWidth="1"/>
    <col min="5121" max="5121" width="15.140625" style="1132" customWidth="1"/>
    <col min="5122" max="5122" width="13.85546875" style="1132" customWidth="1"/>
    <col min="5123" max="5123" width="10.140625" style="1132" customWidth="1"/>
    <col min="5124" max="5124" width="9.140625" style="1132"/>
    <col min="5125" max="5125" width="3.42578125" style="1132" customWidth="1"/>
    <col min="5126" max="5126" width="19.5703125" style="1132" customWidth="1"/>
    <col min="5127" max="5127" width="12.28515625" style="1132" customWidth="1"/>
    <col min="5128" max="5128" width="10.42578125" style="1132" customWidth="1"/>
    <col min="5129" max="5129" width="9.140625" style="1132"/>
    <col min="5130" max="5130" width="3.5703125" style="1132" customWidth="1"/>
    <col min="5131" max="5131" width="16.42578125" style="1132" customWidth="1"/>
    <col min="5132" max="5132" width="11.7109375" style="1132" customWidth="1"/>
    <col min="5133" max="5133" width="10.140625" style="1132" customWidth="1"/>
    <col min="5134" max="5134" width="15.85546875" style="1132" customWidth="1"/>
    <col min="5135" max="5135" width="3.85546875" style="1132" customWidth="1"/>
    <col min="5136" max="5136" width="16.42578125" style="1132" customWidth="1"/>
    <col min="5137" max="5137" width="11.28515625" style="1132" customWidth="1"/>
    <col min="5138" max="5138" width="10.28515625" style="1132" customWidth="1"/>
    <col min="5139" max="5139" width="10" style="1132" customWidth="1"/>
    <col min="5140" max="5375" width="9.140625" style="1132"/>
    <col min="5376" max="5376" width="4" style="1132" customWidth="1"/>
    <col min="5377" max="5377" width="15.140625" style="1132" customWidth="1"/>
    <col min="5378" max="5378" width="13.85546875" style="1132" customWidth="1"/>
    <col min="5379" max="5379" width="10.140625" style="1132" customWidth="1"/>
    <col min="5380" max="5380" width="9.140625" style="1132"/>
    <col min="5381" max="5381" width="3.42578125" style="1132" customWidth="1"/>
    <col min="5382" max="5382" width="19.5703125" style="1132" customWidth="1"/>
    <col min="5383" max="5383" width="12.28515625" style="1132" customWidth="1"/>
    <col min="5384" max="5384" width="10.42578125" style="1132" customWidth="1"/>
    <col min="5385" max="5385" width="9.140625" style="1132"/>
    <col min="5386" max="5386" width="3.5703125" style="1132" customWidth="1"/>
    <col min="5387" max="5387" width="16.42578125" style="1132" customWidth="1"/>
    <col min="5388" max="5388" width="11.7109375" style="1132" customWidth="1"/>
    <col min="5389" max="5389" width="10.140625" style="1132" customWidth="1"/>
    <col min="5390" max="5390" width="15.85546875" style="1132" customWidth="1"/>
    <col min="5391" max="5391" width="3.85546875" style="1132" customWidth="1"/>
    <col min="5392" max="5392" width="16.42578125" style="1132" customWidth="1"/>
    <col min="5393" max="5393" width="11.28515625" style="1132" customWidth="1"/>
    <col min="5394" max="5394" width="10.28515625" style="1132" customWidth="1"/>
    <col min="5395" max="5395" width="10" style="1132" customWidth="1"/>
    <col min="5396" max="5631" width="9.140625" style="1132"/>
    <col min="5632" max="5632" width="4" style="1132" customWidth="1"/>
    <col min="5633" max="5633" width="15.140625" style="1132" customWidth="1"/>
    <col min="5634" max="5634" width="13.85546875" style="1132" customWidth="1"/>
    <col min="5635" max="5635" width="10.140625" style="1132" customWidth="1"/>
    <col min="5636" max="5636" width="9.140625" style="1132"/>
    <col min="5637" max="5637" width="3.42578125" style="1132" customWidth="1"/>
    <col min="5638" max="5638" width="19.5703125" style="1132" customWidth="1"/>
    <col min="5639" max="5639" width="12.28515625" style="1132" customWidth="1"/>
    <col min="5640" max="5640" width="10.42578125" style="1132" customWidth="1"/>
    <col min="5641" max="5641" width="9.140625" style="1132"/>
    <col min="5642" max="5642" width="3.5703125" style="1132" customWidth="1"/>
    <col min="5643" max="5643" width="16.42578125" style="1132" customWidth="1"/>
    <col min="5644" max="5644" width="11.7109375" style="1132" customWidth="1"/>
    <col min="5645" max="5645" width="10.140625" style="1132" customWidth="1"/>
    <col min="5646" max="5646" width="15.85546875" style="1132" customWidth="1"/>
    <col min="5647" max="5647" width="3.85546875" style="1132" customWidth="1"/>
    <col min="5648" max="5648" width="16.42578125" style="1132" customWidth="1"/>
    <col min="5649" max="5649" width="11.28515625" style="1132" customWidth="1"/>
    <col min="5650" max="5650" width="10.28515625" style="1132" customWidth="1"/>
    <col min="5651" max="5651" width="10" style="1132" customWidth="1"/>
    <col min="5652" max="5887" width="9.140625" style="1132"/>
    <col min="5888" max="5888" width="4" style="1132" customWidth="1"/>
    <col min="5889" max="5889" width="15.140625" style="1132" customWidth="1"/>
    <col min="5890" max="5890" width="13.85546875" style="1132" customWidth="1"/>
    <col min="5891" max="5891" width="10.140625" style="1132" customWidth="1"/>
    <col min="5892" max="5892" width="9.140625" style="1132"/>
    <col min="5893" max="5893" width="3.42578125" style="1132" customWidth="1"/>
    <col min="5894" max="5894" width="19.5703125" style="1132" customWidth="1"/>
    <col min="5895" max="5895" width="12.28515625" style="1132" customWidth="1"/>
    <col min="5896" max="5896" width="10.42578125" style="1132" customWidth="1"/>
    <col min="5897" max="5897" width="9.140625" style="1132"/>
    <col min="5898" max="5898" width="3.5703125" style="1132" customWidth="1"/>
    <col min="5899" max="5899" width="16.42578125" style="1132" customWidth="1"/>
    <col min="5900" max="5900" width="11.7109375" style="1132" customWidth="1"/>
    <col min="5901" max="5901" width="10.140625" style="1132" customWidth="1"/>
    <col min="5902" max="5902" width="15.85546875" style="1132" customWidth="1"/>
    <col min="5903" max="5903" width="3.85546875" style="1132" customWidth="1"/>
    <col min="5904" max="5904" width="16.42578125" style="1132" customWidth="1"/>
    <col min="5905" max="5905" width="11.28515625" style="1132" customWidth="1"/>
    <col min="5906" max="5906" width="10.28515625" style="1132" customWidth="1"/>
    <col min="5907" max="5907" width="10" style="1132" customWidth="1"/>
    <col min="5908" max="6143" width="9.140625" style="1132"/>
    <col min="6144" max="6144" width="4" style="1132" customWidth="1"/>
    <col min="6145" max="6145" width="15.140625" style="1132" customWidth="1"/>
    <col min="6146" max="6146" width="13.85546875" style="1132" customWidth="1"/>
    <col min="6147" max="6147" width="10.140625" style="1132" customWidth="1"/>
    <col min="6148" max="6148" width="9.140625" style="1132"/>
    <col min="6149" max="6149" width="3.42578125" style="1132" customWidth="1"/>
    <col min="6150" max="6150" width="19.5703125" style="1132" customWidth="1"/>
    <col min="6151" max="6151" width="12.28515625" style="1132" customWidth="1"/>
    <col min="6152" max="6152" width="10.42578125" style="1132" customWidth="1"/>
    <col min="6153" max="6153" width="9.140625" style="1132"/>
    <col min="6154" max="6154" width="3.5703125" style="1132" customWidth="1"/>
    <col min="6155" max="6155" width="16.42578125" style="1132" customWidth="1"/>
    <col min="6156" max="6156" width="11.7109375" style="1132" customWidth="1"/>
    <col min="6157" max="6157" width="10.140625" style="1132" customWidth="1"/>
    <col min="6158" max="6158" width="15.85546875" style="1132" customWidth="1"/>
    <col min="6159" max="6159" width="3.85546875" style="1132" customWidth="1"/>
    <col min="6160" max="6160" width="16.42578125" style="1132" customWidth="1"/>
    <col min="6161" max="6161" width="11.28515625" style="1132" customWidth="1"/>
    <col min="6162" max="6162" width="10.28515625" style="1132" customWidth="1"/>
    <col min="6163" max="6163" width="10" style="1132" customWidth="1"/>
    <col min="6164" max="6399" width="9.140625" style="1132"/>
    <col min="6400" max="6400" width="4" style="1132" customWidth="1"/>
    <col min="6401" max="6401" width="15.140625" style="1132" customWidth="1"/>
    <col min="6402" max="6402" width="13.85546875" style="1132" customWidth="1"/>
    <col min="6403" max="6403" width="10.140625" style="1132" customWidth="1"/>
    <col min="6404" max="6404" width="9.140625" style="1132"/>
    <col min="6405" max="6405" width="3.42578125" style="1132" customWidth="1"/>
    <col min="6406" max="6406" width="19.5703125" style="1132" customWidth="1"/>
    <col min="6407" max="6407" width="12.28515625" style="1132" customWidth="1"/>
    <col min="6408" max="6408" width="10.42578125" style="1132" customWidth="1"/>
    <col min="6409" max="6409" width="9.140625" style="1132"/>
    <col min="6410" max="6410" width="3.5703125" style="1132" customWidth="1"/>
    <col min="6411" max="6411" width="16.42578125" style="1132" customWidth="1"/>
    <col min="6412" max="6412" width="11.7109375" style="1132" customWidth="1"/>
    <col min="6413" max="6413" width="10.140625" style="1132" customWidth="1"/>
    <col min="6414" max="6414" width="15.85546875" style="1132" customWidth="1"/>
    <col min="6415" max="6415" width="3.85546875" style="1132" customWidth="1"/>
    <col min="6416" max="6416" width="16.42578125" style="1132" customWidth="1"/>
    <col min="6417" max="6417" width="11.28515625" style="1132" customWidth="1"/>
    <col min="6418" max="6418" width="10.28515625" style="1132" customWidth="1"/>
    <col min="6419" max="6419" width="10" style="1132" customWidth="1"/>
    <col min="6420" max="6655" width="9.140625" style="1132"/>
    <col min="6656" max="6656" width="4" style="1132" customWidth="1"/>
    <col min="6657" max="6657" width="15.140625" style="1132" customWidth="1"/>
    <col min="6658" max="6658" width="13.85546875" style="1132" customWidth="1"/>
    <col min="6659" max="6659" width="10.140625" style="1132" customWidth="1"/>
    <col min="6660" max="6660" width="9.140625" style="1132"/>
    <col min="6661" max="6661" width="3.42578125" style="1132" customWidth="1"/>
    <col min="6662" max="6662" width="19.5703125" style="1132" customWidth="1"/>
    <col min="6663" max="6663" width="12.28515625" style="1132" customWidth="1"/>
    <col min="6664" max="6664" width="10.42578125" style="1132" customWidth="1"/>
    <col min="6665" max="6665" width="9.140625" style="1132"/>
    <col min="6666" max="6666" width="3.5703125" style="1132" customWidth="1"/>
    <col min="6667" max="6667" width="16.42578125" style="1132" customWidth="1"/>
    <col min="6668" max="6668" width="11.7109375" style="1132" customWidth="1"/>
    <col min="6669" max="6669" width="10.140625" style="1132" customWidth="1"/>
    <col min="6670" max="6670" width="15.85546875" style="1132" customWidth="1"/>
    <col min="6671" max="6671" width="3.85546875" style="1132" customWidth="1"/>
    <col min="6672" max="6672" width="16.42578125" style="1132" customWidth="1"/>
    <col min="6673" max="6673" width="11.28515625" style="1132" customWidth="1"/>
    <col min="6674" max="6674" width="10.28515625" style="1132" customWidth="1"/>
    <col min="6675" max="6675" width="10" style="1132" customWidth="1"/>
    <col min="6676" max="6911" width="9.140625" style="1132"/>
    <col min="6912" max="6912" width="4" style="1132" customWidth="1"/>
    <col min="6913" max="6913" width="15.140625" style="1132" customWidth="1"/>
    <col min="6914" max="6914" width="13.85546875" style="1132" customWidth="1"/>
    <col min="6915" max="6915" width="10.140625" style="1132" customWidth="1"/>
    <col min="6916" max="6916" width="9.140625" style="1132"/>
    <col min="6917" max="6917" width="3.42578125" style="1132" customWidth="1"/>
    <col min="6918" max="6918" width="19.5703125" style="1132" customWidth="1"/>
    <col min="6919" max="6919" width="12.28515625" style="1132" customWidth="1"/>
    <col min="6920" max="6920" width="10.42578125" style="1132" customWidth="1"/>
    <col min="6921" max="6921" width="9.140625" style="1132"/>
    <col min="6922" max="6922" width="3.5703125" style="1132" customWidth="1"/>
    <col min="6923" max="6923" width="16.42578125" style="1132" customWidth="1"/>
    <col min="6924" max="6924" width="11.7109375" style="1132" customWidth="1"/>
    <col min="6925" max="6925" width="10.140625" style="1132" customWidth="1"/>
    <col min="6926" max="6926" width="15.85546875" style="1132" customWidth="1"/>
    <col min="6927" max="6927" width="3.85546875" style="1132" customWidth="1"/>
    <col min="6928" max="6928" width="16.42578125" style="1132" customWidth="1"/>
    <col min="6929" max="6929" width="11.28515625" style="1132" customWidth="1"/>
    <col min="6930" max="6930" width="10.28515625" style="1132" customWidth="1"/>
    <col min="6931" max="6931" width="10" style="1132" customWidth="1"/>
    <col min="6932" max="7167" width="9.140625" style="1132"/>
    <col min="7168" max="7168" width="4" style="1132" customWidth="1"/>
    <col min="7169" max="7169" width="15.140625" style="1132" customWidth="1"/>
    <col min="7170" max="7170" width="13.85546875" style="1132" customWidth="1"/>
    <col min="7171" max="7171" width="10.140625" style="1132" customWidth="1"/>
    <col min="7172" max="7172" width="9.140625" style="1132"/>
    <col min="7173" max="7173" width="3.42578125" style="1132" customWidth="1"/>
    <col min="7174" max="7174" width="19.5703125" style="1132" customWidth="1"/>
    <col min="7175" max="7175" width="12.28515625" style="1132" customWidth="1"/>
    <col min="7176" max="7176" width="10.42578125" style="1132" customWidth="1"/>
    <col min="7177" max="7177" width="9.140625" style="1132"/>
    <col min="7178" max="7178" width="3.5703125" style="1132" customWidth="1"/>
    <col min="7179" max="7179" width="16.42578125" style="1132" customWidth="1"/>
    <col min="7180" max="7180" width="11.7109375" style="1132" customWidth="1"/>
    <col min="7181" max="7181" width="10.140625" style="1132" customWidth="1"/>
    <col min="7182" max="7182" width="15.85546875" style="1132" customWidth="1"/>
    <col min="7183" max="7183" width="3.85546875" style="1132" customWidth="1"/>
    <col min="7184" max="7184" width="16.42578125" style="1132" customWidth="1"/>
    <col min="7185" max="7185" width="11.28515625" style="1132" customWidth="1"/>
    <col min="7186" max="7186" width="10.28515625" style="1132" customWidth="1"/>
    <col min="7187" max="7187" width="10" style="1132" customWidth="1"/>
    <col min="7188" max="7423" width="9.140625" style="1132"/>
    <col min="7424" max="7424" width="4" style="1132" customWidth="1"/>
    <col min="7425" max="7425" width="15.140625" style="1132" customWidth="1"/>
    <col min="7426" max="7426" width="13.85546875" style="1132" customWidth="1"/>
    <col min="7427" max="7427" width="10.140625" style="1132" customWidth="1"/>
    <col min="7428" max="7428" width="9.140625" style="1132"/>
    <col min="7429" max="7429" width="3.42578125" style="1132" customWidth="1"/>
    <col min="7430" max="7430" width="19.5703125" style="1132" customWidth="1"/>
    <col min="7431" max="7431" width="12.28515625" style="1132" customWidth="1"/>
    <col min="7432" max="7432" width="10.42578125" style="1132" customWidth="1"/>
    <col min="7433" max="7433" width="9.140625" style="1132"/>
    <col min="7434" max="7434" width="3.5703125" style="1132" customWidth="1"/>
    <col min="7435" max="7435" width="16.42578125" style="1132" customWidth="1"/>
    <col min="7436" max="7436" width="11.7109375" style="1132" customWidth="1"/>
    <col min="7437" max="7437" width="10.140625" style="1132" customWidth="1"/>
    <col min="7438" max="7438" width="15.85546875" style="1132" customWidth="1"/>
    <col min="7439" max="7439" width="3.85546875" style="1132" customWidth="1"/>
    <col min="7440" max="7440" width="16.42578125" style="1132" customWidth="1"/>
    <col min="7441" max="7441" width="11.28515625" style="1132" customWidth="1"/>
    <col min="7442" max="7442" width="10.28515625" style="1132" customWidth="1"/>
    <col min="7443" max="7443" width="10" style="1132" customWidth="1"/>
    <col min="7444" max="7679" width="9.140625" style="1132"/>
    <col min="7680" max="7680" width="4" style="1132" customWidth="1"/>
    <col min="7681" max="7681" width="15.140625" style="1132" customWidth="1"/>
    <col min="7682" max="7682" width="13.85546875" style="1132" customWidth="1"/>
    <col min="7683" max="7683" width="10.140625" style="1132" customWidth="1"/>
    <col min="7684" max="7684" width="9.140625" style="1132"/>
    <col min="7685" max="7685" width="3.42578125" style="1132" customWidth="1"/>
    <col min="7686" max="7686" width="19.5703125" style="1132" customWidth="1"/>
    <col min="7687" max="7687" width="12.28515625" style="1132" customWidth="1"/>
    <col min="7688" max="7688" width="10.42578125" style="1132" customWidth="1"/>
    <col min="7689" max="7689" width="9.140625" style="1132"/>
    <col min="7690" max="7690" width="3.5703125" style="1132" customWidth="1"/>
    <col min="7691" max="7691" width="16.42578125" style="1132" customWidth="1"/>
    <col min="7692" max="7692" width="11.7109375" style="1132" customWidth="1"/>
    <col min="7693" max="7693" width="10.140625" style="1132" customWidth="1"/>
    <col min="7694" max="7694" width="15.85546875" style="1132" customWidth="1"/>
    <col min="7695" max="7695" width="3.85546875" style="1132" customWidth="1"/>
    <col min="7696" max="7696" width="16.42578125" style="1132" customWidth="1"/>
    <col min="7697" max="7697" width="11.28515625" style="1132" customWidth="1"/>
    <col min="7698" max="7698" width="10.28515625" style="1132" customWidth="1"/>
    <col min="7699" max="7699" width="10" style="1132" customWidth="1"/>
    <col min="7700" max="7935" width="9.140625" style="1132"/>
    <col min="7936" max="7936" width="4" style="1132" customWidth="1"/>
    <col min="7937" max="7937" width="15.140625" style="1132" customWidth="1"/>
    <col min="7938" max="7938" width="13.85546875" style="1132" customWidth="1"/>
    <col min="7939" max="7939" width="10.140625" style="1132" customWidth="1"/>
    <col min="7940" max="7940" width="9.140625" style="1132"/>
    <col min="7941" max="7941" width="3.42578125" style="1132" customWidth="1"/>
    <col min="7942" max="7942" width="19.5703125" style="1132" customWidth="1"/>
    <col min="7943" max="7943" width="12.28515625" style="1132" customWidth="1"/>
    <col min="7944" max="7944" width="10.42578125" style="1132" customWidth="1"/>
    <col min="7945" max="7945" width="9.140625" style="1132"/>
    <col min="7946" max="7946" width="3.5703125" style="1132" customWidth="1"/>
    <col min="7947" max="7947" width="16.42578125" style="1132" customWidth="1"/>
    <col min="7948" max="7948" width="11.7109375" style="1132" customWidth="1"/>
    <col min="7949" max="7949" width="10.140625" style="1132" customWidth="1"/>
    <col min="7950" max="7950" width="15.85546875" style="1132" customWidth="1"/>
    <col min="7951" max="7951" width="3.85546875" style="1132" customWidth="1"/>
    <col min="7952" max="7952" width="16.42578125" style="1132" customWidth="1"/>
    <col min="7953" max="7953" width="11.28515625" style="1132" customWidth="1"/>
    <col min="7954" max="7954" width="10.28515625" style="1132" customWidth="1"/>
    <col min="7955" max="7955" width="10" style="1132" customWidth="1"/>
    <col min="7956" max="8191" width="9.140625" style="1132"/>
    <col min="8192" max="8192" width="4" style="1132" customWidth="1"/>
    <col min="8193" max="8193" width="15.140625" style="1132" customWidth="1"/>
    <col min="8194" max="8194" width="13.85546875" style="1132" customWidth="1"/>
    <col min="8195" max="8195" width="10.140625" style="1132" customWidth="1"/>
    <col min="8196" max="8196" width="9.140625" style="1132"/>
    <col min="8197" max="8197" width="3.42578125" style="1132" customWidth="1"/>
    <col min="8198" max="8198" width="19.5703125" style="1132" customWidth="1"/>
    <col min="8199" max="8199" width="12.28515625" style="1132" customWidth="1"/>
    <col min="8200" max="8200" width="10.42578125" style="1132" customWidth="1"/>
    <col min="8201" max="8201" width="9.140625" style="1132"/>
    <col min="8202" max="8202" width="3.5703125" style="1132" customWidth="1"/>
    <col min="8203" max="8203" width="16.42578125" style="1132" customWidth="1"/>
    <col min="8204" max="8204" width="11.7109375" style="1132" customWidth="1"/>
    <col min="8205" max="8205" width="10.140625" style="1132" customWidth="1"/>
    <col min="8206" max="8206" width="15.85546875" style="1132" customWidth="1"/>
    <col min="8207" max="8207" width="3.85546875" style="1132" customWidth="1"/>
    <col min="8208" max="8208" width="16.42578125" style="1132" customWidth="1"/>
    <col min="8209" max="8209" width="11.28515625" style="1132" customWidth="1"/>
    <col min="8210" max="8210" width="10.28515625" style="1132" customWidth="1"/>
    <col min="8211" max="8211" width="10" style="1132" customWidth="1"/>
    <col min="8212" max="8447" width="9.140625" style="1132"/>
    <col min="8448" max="8448" width="4" style="1132" customWidth="1"/>
    <col min="8449" max="8449" width="15.140625" style="1132" customWidth="1"/>
    <col min="8450" max="8450" width="13.85546875" style="1132" customWidth="1"/>
    <col min="8451" max="8451" width="10.140625" style="1132" customWidth="1"/>
    <col min="8452" max="8452" width="9.140625" style="1132"/>
    <col min="8453" max="8453" width="3.42578125" style="1132" customWidth="1"/>
    <col min="8454" max="8454" width="19.5703125" style="1132" customWidth="1"/>
    <col min="8455" max="8455" width="12.28515625" style="1132" customWidth="1"/>
    <col min="8456" max="8456" width="10.42578125" style="1132" customWidth="1"/>
    <col min="8457" max="8457" width="9.140625" style="1132"/>
    <col min="8458" max="8458" width="3.5703125" style="1132" customWidth="1"/>
    <col min="8459" max="8459" width="16.42578125" style="1132" customWidth="1"/>
    <col min="8460" max="8460" width="11.7109375" style="1132" customWidth="1"/>
    <col min="8461" max="8461" width="10.140625" style="1132" customWidth="1"/>
    <col min="8462" max="8462" width="15.85546875" style="1132" customWidth="1"/>
    <col min="8463" max="8463" width="3.85546875" style="1132" customWidth="1"/>
    <col min="8464" max="8464" width="16.42578125" style="1132" customWidth="1"/>
    <col min="8465" max="8465" width="11.28515625" style="1132" customWidth="1"/>
    <col min="8466" max="8466" width="10.28515625" style="1132" customWidth="1"/>
    <col min="8467" max="8467" width="10" style="1132" customWidth="1"/>
    <col min="8468" max="8703" width="9.140625" style="1132"/>
    <col min="8704" max="8704" width="4" style="1132" customWidth="1"/>
    <col min="8705" max="8705" width="15.140625" style="1132" customWidth="1"/>
    <col min="8706" max="8706" width="13.85546875" style="1132" customWidth="1"/>
    <col min="8707" max="8707" width="10.140625" style="1132" customWidth="1"/>
    <col min="8708" max="8708" width="9.140625" style="1132"/>
    <col min="8709" max="8709" width="3.42578125" style="1132" customWidth="1"/>
    <col min="8710" max="8710" width="19.5703125" style="1132" customWidth="1"/>
    <col min="8711" max="8711" width="12.28515625" style="1132" customWidth="1"/>
    <col min="8712" max="8712" width="10.42578125" style="1132" customWidth="1"/>
    <col min="8713" max="8713" width="9.140625" style="1132"/>
    <col min="8714" max="8714" width="3.5703125" style="1132" customWidth="1"/>
    <col min="8715" max="8715" width="16.42578125" style="1132" customWidth="1"/>
    <col min="8716" max="8716" width="11.7109375" style="1132" customWidth="1"/>
    <col min="8717" max="8717" width="10.140625" style="1132" customWidth="1"/>
    <col min="8718" max="8718" width="15.85546875" style="1132" customWidth="1"/>
    <col min="8719" max="8719" width="3.85546875" style="1132" customWidth="1"/>
    <col min="8720" max="8720" width="16.42578125" style="1132" customWidth="1"/>
    <col min="8721" max="8721" width="11.28515625" style="1132" customWidth="1"/>
    <col min="8722" max="8722" width="10.28515625" style="1132" customWidth="1"/>
    <col min="8723" max="8723" width="10" style="1132" customWidth="1"/>
    <col min="8724" max="8959" width="9.140625" style="1132"/>
    <col min="8960" max="8960" width="4" style="1132" customWidth="1"/>
    <col min="8961" max="8961" width="15.140625" style="1132" customWidth="1"/>
    <col min="8962" max="8962" width="13.85546875" style="1132" customWidth="1"/>
    <col min="8963" max="8963" width="10.140625" style="1132" customWidth="1"/>
    <col min="8964" max="8964" width="9.140625" style="1132"/>
    <col min="8965" max="8965" width="3.42578125" style="1132" customWidth="1"/>
    <col min="8966" max="8966" width="19.5703125" style="1132" customWidth="1"/>
    <col min="8967" max="8967" width="12.28515625" style="1132" customWidth="1"/>
    <col min="8968" max="8968" width="10.42578125" style="1132" customWidth="1"/>
    <col min="8969" max="8969" width="9.140625" style="1132"/>
    <col min="8970" max="8970" width="3.5703125" style="1132" customWidth="1"/>
    <col min="8971" max="8971" width="16.42578125" style="1132" customWidth="1"/>
    <col min="8972" max="8972" width="11.7109375" style="1132" customWidth="1"/>
    <col min="8973" max="8973" width="10.140625" style="1132" customWidth="1"/>
    <col min="8974" max="8974" width="15.85546875" style="1132" customWidth="1"/>
    <col min="8975" max="8975" width="3.85546875" style="1132" customWidth="1"/>
    <col min="8976" max="8976" width="16.42578125" style="1132" customWidth="1"/>
    <col min="8977" max="8977" width="11.28515625" style="1132" customWidth="1"/>
    <col min="8978" max="8978" width="10.28515625" style="1132" customWidth="1"/>
    <col min="8979" max="8979" width="10" style="1132" customWidth="1"/>
    <col min="8980" max="9215" width="9.140625" style="1132"/>
    <col min="9216" max="9216" width="4" style="1132" customWidth="1"/>
    <col min="9217" max="9217" width="15.140625" style="1132" customWidth="1"/>
    <col min="9218" max="9218" width="13.85546875" style="1132" customWidth="1"/>
    <col min="9219" max="9219" width="10.140625" style="1132" customWidth="1"/>
    <col min="9220" max="9220" width="9.140625" style="1132"/>
    <col min="9221" max="9221" width="3.42578125" style="1132" customWidth="1"/>
    <col min="9222" max="9222" width="19.5703125" style="1132" customWidth="1"/>
    <col min="9223" max="9223" width="12.28515625" style="1132" customWidth="1"/>
    <col min="9224" max="9224" width="10.42578125" style="1132" customWidth="1"/>
    <col min="9225" max="9225" width="9.140625" style="1132"/>
    <col min="9226" max="9226" width="3.5703125" style="1132" customWidth="1"/>
    <col min="9227" max="9227" width="16.42578125" style="1132" customWidth="1"/>
    <col min="9228" max="9228" width="11.7109375" style="1132" customWidth="1"/>
    <col min="9229" max="9229" width="10.140625" style="1132" customWidth="1"/>
    <col min="9230" max="9230" width="15.85546875" style="1132" customWidth="1"/>
    <col min="9231" max="9231" width="3.85546875" style="1132" customWidth="1"/>
    <col min="9232" max="9232" width="16.42578125" style="1132" customWidth="1"/>
    <col min="9233" max="9233" width="11.28515625" style="1132" customWidth="1"/>
    <col min="9234" max="9234" width="10.28515625" style="1132" customWidth="1"/>
    <col min="9235" max="9235" width="10" style="1132" customWidth="1"/>
    <col min="9236" max="9471" width="9.140625" style="1132"/>
    <col min="9472" max="9472" width="4" style="1132" customWidth="1"/>
    <col min="9473" max="9473" width="15.140625" style="1132" customWidth="1"/>
    <col min="9474" max="9474" width="13.85546875" style="1132" customWidth="1"/>
    <col min="9475" max="9475" width="10.140625" style="1132" customWidth="1"/>
    <col min="9476" max="9476" width="9.140625" style="1132"/>
    <col min="9477" max="9477" width="3.42578125" style="1132" customWidth="1"/>
    <col min="9478" max="9478" width="19.5703125" style="1132" customWidth="1"/>
    <col min="9479" max="9479" width="12.28515625" style="1132" customWidth="1"/>
    <col min="9480" max="9480" width="10.42578125" style="1132" customWidth="1"/>
    <col min="9481" max="9481" width="9.140625" style="1132"/>
    <col min="9482" max="9482" width="3.5703125" style="1132" customWidth="1"/>
    <col min="9483" max="9483" width="16.42578125" style="1132" customWidth="1"/>
    <col min="9484" max="9484" width="11.7109375" style="1132" customWidth="1"/>
    <col min="9485" max="9485" width="10.140625" style="1132" customWidth="1"/>
    <col min="9486" max="9486" width="15.85546875" style="1132" customWidth="1"/>
    <col min="9487" max="9487" width="3.85546875" style="1132" customWidth="1"/>
    <col min="9488" max="9488" width="16.42578125" style="1132" customWidth="1"/>
    <col min="9489" max="9489" width="11.28515625" style="1132" customWidth="1"/>
    <col min="9490" max="9490" width="10.28515625" style="1132" customWidth="1"/>
    <col min="9491" max="9491" width="10" style="1132" customWidth="1"/>
    <col min="9492" max="9727" width="9.140625" style="1132"/>
    <col min="9728" max="9728" width="4" style="1132" customWidth="1"/>
    <col min="9729" max="9729" width="15.140625" style="1132" customWidth="1"/>
    <col min="9730" max="9730" width="13.85546875" style="1132" customWidth="1"/>
    <col min="9731" max="9731" width="10.140625" style="1132" customWidth="1"/>
    <col min="9732" max="9732" width="9.140625" style="1132"/>
    <col min="9733" max="9733" width="3.42578125" style="1132" customWidth="1"/>
    <col min="9734" max="9734" width="19.5703125" style="1132" customWidth="1"/>
    <col min="9735" max="9735" width="12.28515625" style="1132" customWidth="1"/>
    <col min="9736" max="9736" width="10.42578125" style="1132" customWidth="1"/>
    <col min="9737" max="9737" width="9.140625" style="1132"/>
    <col min="9738" max="9738" width="3.5703125" style="1132" customWidth="1"/>
    <col min="9739" max="9739" width="16.42578125" style="1132" customWidth="1"/>
    <col min="9740" max="9740" width="11.7109375" style="1132" customWidth="1"/>
    <col min="9741" max="9741" width="10.140625" style="1132" customWidth="1"/>
    <col min="9742" max="9742" width="15.85546875" style="1132" customWidth="1"/>
    <col min="9743" max="9743" width="3.85546875" style="1132" customWidth="1"/>
    <col min="9744" max="9744" width="16.42578125" style="1132" customWidth="1"/>
    <col min="9745" max="9745" width="11.28515625" style="1132" customWidth="1"/>
    <col min="9746" max="9746" width="10.28515625" style="1132" customWidth="1"/>
    <col min="9747" max="9747" width="10" style="1132" customWidth="1"/>
    <col min="9748" max="9983" width="9.140625" style="1132"/>
    <col min="9984" max="9984" width="4" style="1132" customWidth="1"/>
    <col min="9985" max="9985" width="15.140625" style="1132" customWidth="1"/>
    <col min="9986" max="9986" width="13.85546875" style="1132" customWidth="1"/>
    <col min="9987" max="9987" width="10.140625" style="1132" customWidth="1"/>
    <col min="9988" max="9988" width="9.140625" style="1132"/>
    <col min="9989" max="9989" width="3.42578125" style="1132" customWidth="1"/>
    <col min="9990" max="9990" width="19.5703125" style="1132" customWidth="1"/>
    <col min="9991" max="9991" width="12.28515625" style="1132" customWidth="1"/>
    <col min="9992" max="9992" width="10.42578125" style="1132" customWidth="1"/>
    <col min="9993" max="9993" width="9.140625" style="1132"/>
    <col min="9994" max="9994" width="3.5703125" style="1132" customWidth="1"/>
    <col min="9995" max="9995" width="16.42578125" style="1132" customWidth="1"/>
    <col min="9996" max="9996" width="11.7109375" style="1132" customWidth="1"/>
    <col min="9997" max="9997" width="10.140625" style="1132" customWidth="1"/>
    <col min="9998" max="9998" width="15.85546875" style="1132" customWidth="1"/>
    <col min="9999" max="9999" width="3.85546875" style="1132" customWidth="1"/>
    <col min="10000" max="10000" width="16.42578125" style="1132" customWidth="1"/>
    <col min="10001" max="10001" width="11.28515625" style="1132" customWidth="1"/>
    <col min="10002" max="10002" width="10.28515625" style="1132" customWidth="1"/>
    <col min="10003" max="10003" width="10" style="1132" customWidth="1"/>
    <col min="10004" max="10239" width="9.140625" style="1132"/>
    <col min="10240" max="10240" width="4" style="1132" customWidth="1"/>
    <col min="10241" max="10241" width="15.140625" style="1132" customWidth="1"/>
    <col min="10242" max="10242" width="13.85546875" style="1132" customWidth="1"/>
    <col min="10243" max="10243" width="10.140625" style="1132" customWidth="1"/>
    <col min="10244" max="10244" width="9.140625" style="1132"/>
    <col min="10245" max="10245" width="3.42578125" style="1132" customWidth="1"/>
    <col min="10246" max="10246" width="19.5703125" style="1132" customWidth="1"/>
    <col min="10247" max="10247" width="12.28515625" style="1132" customWidth="1"/>
    <col min="10248" max="10248" width="10.42578125" style="1132" customWidth="1"/>
    <col min="10249" max="10249" width="9.140625" style="1132"/>
    <col min="10250" max="10250" width="3.5703125" style="1132" customWidth="1"/>
    <col min="10251" max="10251" width="16.42578125" style="1132" customWidth="1"/>
    <col min="10252" max="10252" width="11.7109375" style="1132" customWidth="1"/>
    <col min="10253" max="10253" width="10.140625" style="1132" customWidth="1"/>
    <col min="10254" max="10254" width="15.85546875" style="1132" customWidth="1"/>
    <col min="10255" max="10255" width="3.85546875" style="1132" customWidth="1"/>
    <col min="10256" max="10256" width="16.42578125" style="1132" customWidth="1"/>
    <col min="10257" max="10257" width="11.28515625" style="1132" customWidth="1"/>
    <col min="10258" max="10258" width="10.28515625" style="1132" customWidth="1"/>
    <col min="10259" max="10259" width="10" style="1132" customWidth="1"/>
    <col min="10260" max="10495" width="9.140625" style="1132"/>
    <col min="10496" max="10496" width="4" style="1132" customWidth="1"/>
    <col min="10497" max="10497" width="15.140625" style="1132" customWidth="1"/>
    <col min="10498" max="10498" width="13.85546875" style="1132" customWidth="1"/>
    <col min="10499" max="10499" width="10.140625" style="1132" customWidth="1"/>
    <col min="10500" max="10500" width="9.140625" style="1132"/>
    <col min="10501" max="10501" width="3.42578125" style="1132" customWidth="1"/>
    <col min="10502" max="10502" width="19.5703125" style="1132" customWidth="1"/>
    <col min="10503" max="10503" width="12.28515625" style="1132" customWidth="1"/>
    <col min="10504" max="10504" width="10.42578125" style="1132" customWidth="1"/>
    <col min="10505" max="10505" width="9.140625" style="1132"/>
    <col min="10506" max="10506" width="3.5703125" style="1132" customWidth="1"/>
    <col min="10507" max="10507" width="16.42578125" style="1132" customWidth="1"/>
    <col min="10508" max="10508" width="11.7109375" style="1132" customWidth="1"/>
    <col min="10509" max="10509" width="10.140625" style="1132" customWidth="1"/>
    <col min="10510" max="10510" width="15.85546875" style="1132" customWidth="1"/>
    <col min="10511" max="10511" width="3.85546875" style="1132" customWidth="1"/>
    <col min="10512" max="10512" width="16.42578125" style="1132" customWidth="1"/>
    <col min="10513" max="10513" width="11.28515625" style="1132" customWidth="1"/>
    <col min="10514" max="10514" width="10.28515625" style="1132" customWidth="1"/>
    <col min="10515" max="10515" width="10" style="1132" customWidth="1"/>
    <col min="10516" max="10751" width="9.140625" style="1132"/>
    <col min="10752" max="10752" width="4" style="1132" customWidth="1"/>
    <col min="10753" max="10753" width="15.140625" style="1132" customWidth="1"/>
    <col min="10754" max="10754" width="13.85546875" style="1132" customWidth="1"/>
    <col min="10755" max="10755" width="10.140625" style="1132" customWidth="1"/>
    <col min="10756" max="10756" width="9.140625" style="1132"/>
    <col min="10757" max="10757" width="3.42578125" style="1132" customWidth="1"/>
    <col min="10758" max="10758" width="19.5703125" style="1132" customWidth="1"/>
    <col min="10759" max="10759" width="12.28515625" style="1132" customWidth="1"/>
    <col min="10760" max="10760" width="10.42578125" style="1132" customWidth="1"/>
    <col min="10761" max="10761" width="9.140625" style="1132"/>
    <col min="10762" max="10762" width="3.5703125" style="1132" customWidth="1"/>
    <col min="10763" max="10763" width="16.42578125" style="1132" customWidth="1"/>
    <col min="10764" max="10764" width="11.7109375" style="1132" customWidth="1"/>
    <col min="10765" max="10765" width="10.140625" style="1132" customWidth="1"/>
    <col min="10766" max="10766" width="15.85546875" style="1132" customWidth="1"/>
    <col min="10767" max="10767" width="3.85546875" style="1132" customWidth="1"/>
    <col min="10768" max="10768" width="16.42578125" style="1132" customWidth="1"/>
    <col min="10769" max="10769" width="11.28515625" style="1132" customWidth="1"/>
    <col min="10770" max="10770" width="10.28515625" style="1132" customWidth="1"/>
    <col min="10771" max="10771" width="10" style="1132" customWidth="1"/>
    <col min="10772" max="11007" width="9.140625" style="1132"/>
    <col min="11008" max="11008" width="4" style="1132" customWidth="1"/>
    <col min="11009" max="11009" width="15.140625" style="1132" customWidth="1"/>
    <col min="11010" max="11010" width="13.85546875" style="1132" customWidth="1"/>
    <col min="11011" max="11011" width="10.140625" style="1132" customWidth="1"/>
    <col min="11012" max="11012" width="9.140625" style="1132"/>
    <col min="11013" max="11013" width="3.42578125" style="1132" customWidth="1"/>
    <col min="11014" max="11014" width="19.5703125" style="1132" customWidth="1"/>
    <col min="11015" max="11015" width="12.28515625" style="1132" customWidth="1"/>
    <col min="11016" max="11016" width="10.42578125" style="1132" customWidth="1"/>
    <col min="11017" max="11017" width="9.140625" style="1132"/>
    <col min="11018" max="11018" width="3.5703125" style="1132" customWidth="1"/>
    <col min="11019" max="11019" width="16.42578125" style="1132" customWidth="1"/>
    <col min="11020" max="11020" width="11.7109375" style="1132" customWidth="1"/>
    <col min="11021" max="11021" width="10.140625" style="1132" customWidth="1"/>
    <col min="11022" max="11022" width="15.85546875" style="1132" customWidth="1"/>
    <col min="11023" max="11023" width="3.85546875" style="1132" customWidth="1"/>
    <col min="11024" max="11024" width="16.42578125" style="1132" customWidth="1"/>
    <col min="11025" max="11025" width="11.28515625" style="1132" customWidth="1"/>
    <col min="11026" max="11026" width="10.28515625" style="1132" customWidth="1"/>
    <col min="11027" max="11027" width="10" style="1132" customWidth="1"/>
    <col min="11028" max="11263" width="9.140625" style="1132"/>
    <col min="11264" max="11264" width="4" style="1132" customWidth="1"/>
    <col min="11265" max="11265" width="15.140625" style="1132" customWidth="1"/>
    <col min="11266" max="11266" width="13.85546875" style="1132" customWidth="1"/>
    <col min="11267" max="11267" width="10.140625" style="1132" customWidth="1"/>
    <col min="11268" max="11268" width="9.140625" style="1132"/>
    <col min="11269" max="11269" width="3.42578125" style="1132" customWidth="1"/>
    <col min="11270" max="11270" width="19.5703125" style="1132" customWidth="1"/>
    <col min="11271" max="11271" width="12.28515625" style="1132" customWidth="1"/>
    <col min="11272" max="11272" width="10.42578125" style="1132" customWidth="1"/>
    <col min="11273" max="11273" width="9.140625" style="1132"/>
    <col min="11274" max="11274" width="3.5703125" style="1132" customWidth="1"/>
    <col min="11275" max="11275" width="16.42578125" style="1132" customWidth="1"/>
    <col min="11276" max="11276" width="11.7109375" style="1132" customWidth="1"/>
    <col min="11277" max="11277" width="10.140625" style="1132" customWidth="1"/>
    <col min="11278" max="11278" width="15.85546875" style="1132" customWidth="1"/>
    <col min="11279" max="11279" width="3.85546875" style="1132" customWidth="1"/>
    <col min="11280" max="11280" width="16.42578125" style="1132" customWidth="1"/>
    <col min="11281" max="11281" width="11.28515625" style="1132" customWidth="1"/>
    <col min="11282" max="11282" width="10.28515625" style="1132" customWidth="1"/>
    <col min="11283" max="11283" width="10" style="1132" customWidth="1"/>
    <col min="11284" max="11519" width="9.140625" style="1132"/>
    <col min="11520" max="11520" width="4" style="1132" customWidth="1"/>
    <col min="11521" max="11521" width="15.140625" style="1132" customWidth="1"/>
    <col min="11522" max="11522" width="13.85546875" style="1132" customWidth="1"/>
    <col min="11523" max="11523" width="10.140625" style="1132" customWidth="1"/>
    <col min="11524" max="11524" width="9.140625" style="1132"/>
    <col min="11525" max="11525" width="3.42578125" style="1132" customWidth="1"/>
    <col min="11526" max="11526" width="19.5703125" style="1132" customWidth="1"/>
    <col min="11527" max="11527" width="12.28515625" style="1132" customWidth="1"/>
    <col min="11528" max="11528" width="10.42578125" style="1132" customWidth="1"/>
    <col min="11529" max="11529" width="9.140625" style="1132"/>
    <col min="11530" max="11530" width="3.5703125" style="1132" customWidth="1"/>
    <col min="11531" max="11531" width="16.42578125" style="1132" customWidth="1"/>
    <col min="11532" max="11532" width="11.7109375" style="1132" customWidth="1"/>
    <col min="11533" max="11533" width="10.140625" style="1132" customWidth="1"/>
    <col min="11534" max="11534" width="15.85546875" style="1132" customWidth="1"/>
    <col min="11535" max="11535" width="3.85546875" style="1132" customWidth="1"/>
    <col min="11536" max="11536" width="16.42578125" style="1132" customWidth="1"/>
    <col min="11537" max="11537" width="11.28515625" style="1132" customWidth="1"/>
    <col min="11538" max="11538" width="10.28515625" style="1132" customWidth="1"/>
    <col min="11539" max="11539" width="10" style="1132" customWidth="1"/>
    <col min="11540" max="11775" width="9.140625" style="1132"/>
    <col min="11776" max="11776" width="4" style="1132" customWidth="1"/>
    <col min="11777" max="11777" width="15.140625" style="1132" customWidth="1"/>
    <col min="11778" max="11778" width="13.85546875" style="1132" customWidth="1"/>
    <col min="11779" max="11779" width="10.140625" style="1132" customWidth="1"/>
    <col min="11780" max="11780" width="9.140625" style="1132"/>
    <col min="11781" max="11781" width="3.42578125" style="1132" customWidth="1"/>
    <col min="11782" max="11782" width="19.5703125" style="1132" customWidth="1"/>
    <col min="11783" max="11783" width="12.28515625" style="1132" customWidth="1"/>
    <col min="11784" max="11784" width="10.42578125" style="1132" customWidth="1"/>
    <col min="11785" max="11785" width="9.140625" style="1132"/>
    <col min="11786" max="11786" width="3.5703125" style="1132" customWidth="1"/>
    <col min="11787" max="11787" width="16.42578125" style="1132" customWidth="1"/>
    <col min="11788" max="11788" width="11.7109375" style="1132" customWidth="1"/>
    <col min="11789" max="11789" width="10.140625" style="1132" customWidth="1"/>
    <col min="11790" max="11790" width="15.85546875" style="1132" customWidth="1"/>
    <col min="11791" max="11791" width="3.85546875" style="1132" customWidth="1"/>
    <col min="11792" max="11792" width="16.42578125" style="1132" customWidth="1"/>
    <col min="11793" max="11793" width="11.28515625" style="1132" customWidth="1"/>
    <col min="11794" max="11794" width="10.28515625" style="1132" customWidth="1"/>
    <col min="11795" max="11795" width="10" style="1132" customWidth="1"/>
    <col min="11796" max="12031" width="9.140625" style="1132"/>
    <col min="12032" max="12032" width="4" style="1132" customWidth="1"/>
    <col min="12033" max="12033" width="15.140625" style="1132" customWidth="1"/>
    <col min="12034" max="12034" width="13.85546875" style="1132" customWidth="1"/>
    <col min="12035" max="12035" width="10.140625" style="1132" customWidth="1"/>
    <col min="12036" max="12036" width="9.140625" style="1132"/>
    <col min="12037" max="12037" width="3.42578125" style="1132" customWidth="1"/>
    <col min="12038" max="12038" width="19.5703125" style="1132" customWidth="1"/>
    <col min="12039" max="12039" width="12.28515625" style="1132" customWidth="1"/>
    <col min="12040" max="12040" width="10.42578125" style="1132" customWidth="1"/>
    <col min="12041" max="12041" width="9.140625" style="1132"/>
    <col min="12042" max="12042" width="3.5703125" style="1132" customWidth="1"/>
    <col min="12043" max="12043" width="16.42578125" style="1132" customWidth="1"/>
    <col min="12044" max="12044" width="11.7109375" style="1132" customWidth="1"/>
    <col min="12045" max="12045" width="10.140625" style="1132" customWidth="1"/>
    <col min="12046" max="12046" width="15.85546875" style="1132" customWidth="1"/>
    <col min="12047" max="12047" width="3.85546875" style="1132" customWidth="1"/>
    <col min="12048" max="12048" width="16.42578125" style="1132" customWidth="1"/>
    <col min="12049" max="12049" width="11.28515625" style="1132" customWidth="1"/>
    <col min="12050" max="12050" width="10.28515625" style="1132" customWidth="1"/>
    <col min="12051" max="12051" width="10" style="1132" customWidth="1"/>
    <col min="12052" max="12287" width="9.140625" style="1132"/>
    <col min="12288" max="12288" width="4" style="1132" customWidth="1"/>
    <col min="12289" max="12289" width="15.140625" style="1132" customWidth="1"/>
    <col min="12290" max="12290" width="13.85546875" style="1132" customWidth="1"/>
    <col min="12291" max="12291" width="10.140625" style="1132" customWidth="1"/>
    <col min="12292" max="12292" width="9.140625" style="1132"/>
    <col min="12293" max="12293" width="3.42578125" style="1132" customWidth="1"/>
    <col min="12294" max="12294" width="19.5703125" style="1132" customWidth="1"/>
    <col min="12295" max="12295" width="12.28515625" style="1132" customWidth="1"/>
    <col min="12296" max="12296" width="10.42578125" style="1132" customWidth="1"/>
    <col min="12297" max="12297" width="9.140625" style="1132"/>
    <col min="12298" max="12298" width="3.5703125" style="1132" customWidth="1"/>
    <col min="12299" max="12299" width="16.42578125" style="1132" customWidth="1"/>
    <col min="12300" max="12300" width="11.7109375" style="1132" customWidth="1"/>
    <col min="12301" max="12301" width="10.140625" style="1132" customWidth="1"/>
    <col min="12302" max="12302" width="15.85546875" style="1132" customWidth="1"/>
    <col min="12303" max="12303" width="3.85546875" style="1132" customWidth="1"/>
    <col min="12304" max="12304" width="16.42578125" style="1132" customWidth="1"/>
    <col min="12305" max="12305" width="11.28515625" style="1132" customWidth="1"/>
    <col min="12306" max="12306" width="10.28515625" style="1132" customWidth="1"/>
    <col min="12307" max="12307" width="10" style="1132" customWidth="1"/>
    <col min="12308" max="12543" width="9.140625" style="1132"/>
    <col min="12544" max="12544" width="4" style="1132" customWidth="1"/>
    <col min="12545" max="12545" width="15.140625" style="1132" customWidth="1"/>
    <col min="12546" max="12546" width="13.85546875" style="1132" customWidth="1"/>
    <col min="12547" max="12547" width="10.140625" style="1132" customWidth="1"/>
    <col min="12548" max="12548" width="9.140625" style="1132"/>
    <col min="12549" max="12549" width="3.42578125" style="1132" customWidth="1"/>
    <col min="12550" max="12550" width="19.5703125" style="1132" customWidth="1"/>
    <col min="12551" max="12551" width="12.28515625" style="1132" customWidth="1"/>
    <col min="12552" max="12552" width="10.42578125" style="1132" customWidth="1"/>
    <col min="12553" max="12553" width="9.140625" style="1132"/>
    <col min="12554" max="12554" width="3.5703125" style="1132" customWidth="1"/>
    <col min="12555" max="12555" width="16.42578125" style="1132" customWidth="1"/>
    <col min="12556" max="12556" width="11.7109375" style="1132" customWidth="1"/>
    <col min="12557" max="12557" width="10.140625" style="1132" customWidth="1"/>
    <col min="12558" max="12558" width="15.85546875" style="1132" customWidth="1"/>
    <col min="12559" max="12559" width="3.85546875" style="1132" customWidth="1"/>
    <col min="12560" max="12560" width="16.42578125" style="1132" customWidth="1"/>
    <col min="12561" max="12561" width="11.28515625" style="1132" customWidth="1"/>
    <col min="12562" max="12562" width="10.28515625" style="1132" customWidth="1"/>
    <col min="12563" max="12563" width="10" style="1132" customWidth="1"/>
    <col min="12564" max="12799" width="9.140625" style="1132"/>
    <col min="12800" max="12800" width="4" style="1132" customWidth="1"/>
    <col min="12801" max="12801" width="15.140625" style="1132" customWidth="1"/>
    <col min="12802" max="12802" width="13.85546875" style="1132" customWidth="1"/>
    <col min="12803" max="12803" width="10.140625" style="1132" customWidth="1"/>
    <col min="12804" max="12804" width="9.140625" style="1132"/>
    <col min="12805" max="12805" width="3.42578125" style="1132" customWidth="1"/>
    <col min="12806" max="12806" width="19.5703125" style="1132" customWidth="1"/>
    <col min="12807" max="12807" width="12.28515625" style="1132" customWidth="1"/>
    <col min="12808" max="12808" width="10.42578125" style="1132" customWidth="1"/>
    <col min="12809" max="12809" width="9.140625" style="1132"/>
    <col min="12810" max="12810" width="3.5703125" style="1132" customWidth="1"/>
    <col min="12811" max="12811" width="16.42578125" style="1132" customWidth="1"/>
    <col min="12812" max="12812" width="11.7109375" style="1132" customWidth="1"/>
    <col min="12813" max="12813" width="10.140625" style="1132" customWidth="1"/>
    <col min="12814" max="12814" width="15.85546875" style="1132" customWidth="1"/>
    <col min="12815" max="12815" width="3.85546875" style="1132" customWidth="1"/>
    <col min="12816" max="12816" width="16.42578125" style="1132" customWidth="1"/>
    <col min="12817" max="12817" width="11.28515625" style="1132" customWidth="1"/>
    <col min="12818" max="12818" width="10.28515625" style="1132" customWidth="1"/>
    <col min="12819" max="12819" width="10" style="1132" customWidth="1"/>
    <col min="12820" max="13055" width="9.140625" style="1132"/>
    <col min="13056" max="13056" width="4" style="1132" customWidth="1"/>
    <col min="13057" max="13057" width="15.140625" style="1132" customWidth="1"/>
    <col min="13058" max="13058" width="13.85546875" style="1132" customWidth="1"/>
    <col min="13059" max="13059" width="10.140625" style="1132" customWidth="1"/>
    <col min="13060" max="13060" width="9.140625" style="1132"/>
    <col min="13061" max="13061" width="3.42578125" style="1132" customWidth="1"/>
    <col min="13062" max="13062" width="19.5703125" style="1132" customWidth="1"/>
    <col min="13063" max="13063" width="12.28515625" style="1132" customWidth="1"/>
    <col min="13064" max="13064" width="10.42578125" style="1132" customWidth="1"/>
    <col min="13065" max="13065" width="9.140625" style="1132"/>
    <col min="13066" max="13066" width="3.5703125" style="1132" customWidth="1"/>
    <col min="13067" max="13067" width="16.42578125" style="1132" customWidth="1"/>
    <col min="13068" max="13068" width="11.7109375" style="1132" customWidth="1"/>
    <col min="13069" max="13069" width="10.140625" style="1132" customWidth="1"/>
    <col min="13070" max="13070" width="15.85546875" style="1132" customWidth="1"/>
    <col min="13071" max="13071" width="3.85546875" style="1132" customWidth="1"/>
    <col min="13072" max="13072" width="16.42578125" style="1132" customWidth="1"/>
    <col min="13073" max="13073" width="11.28515625" style="1132" customWidth="1"/>
    <col min="13074" max="13074" width="10.28515625" style="1132" customWidth="1"/>
    <col min="13075" max="13075" width="10" style="1132" customWidth="1"/>
    <col min="13076" max="13311" width="9.140625" style="1132"/>
    <col min="13312" max="13312" width="4" style="1132" customWidth="1"/>
    <col min="13313" max="13313" width="15.140625" style="1132" customWidth="1"/>
    <col min="13314" max="13314" width="13.85546875" style="1132" customWidth="1"/>
    <col min="13315" max="13315" width="10.140625" style="1132" customWidth="1"/>
    <col min="13316" max="13316" width="9.140625" style="1132"/>
    <col min="13317" max="13317" width="3.42578125" style="1132" customWidth="1"/>
    <col min="13318" max="13318" width="19.5703125" style="1132" customWidth="1"/>
    <col min="13319" max="13319" width="12.28515625" style="1132" customWidth="1"/>
    <col min="13320" max="13320" width="10.42578125" style="1132" customWidth="1"/>
    <col min="13321" max="13321" width="9.140625" style="1132"/>
    <col min="13322" max="13322" width="3.5703125" style="1132" customWidth="1"/>
    <col min="13323" max="13323" width="16.42578125" style="1132" customWidth="1"/>
    <col min="13324" max="13324" width="11.7109375" style="1132" customWidth="1"/>
    <col min="13325" max="13325" width="10.140625" style="1132" customWidth="1"/>
    <col min="13326" max="13326" width="15.85546875" style="1132" customWidth="1"/>
    <col min="13327" max="13327" width="3.85546875" style="1132" customWidth="1"/>
    <col min="13328" max="13328" width="16.42578125" style="1132" customWidth="1"/>
    <col min="13329" max="13329" width="11.28515625" style="1132" customWidth="1"/>
    <col min="13330" max="13330" width="10.28515625" style="1132" customWidth="1"/>
    <col min="13331" max="13331" width="10" style="1132" customWidth="1"/>
    <col min="13332" max="13567" width="9.140625" style="1132"/>
    <col min="13568" max="13568" width="4" style="1132" customWidth="1"/>
    <col min="13569" max="13569" width="15.140625" style="1132" customWidth="1"/>
    <col min="13570" max="13570" width="13.85546875" style="1132" customWidth="1"/>
    <col min="13571" max="13571" width="10.140625" style="1132" customWidth="1"/>
    <col min="13572" max="13572" width="9.140625" style="1132"/>
    <col min="13573" max="13573" width="3.42578125" style="1132" customWidth="1"/>
    <col min="13574" max="13574" width="19.5703125" style="1132" customWidth="1"/>
    <col min="13575" max="13575" width="12.28515625" style="1132" customWidth="1"/>
    <col min="13576" max="13576" width="10.42578125" style="1132" customWidth="1"/>
    <col min="13577" max="13577" width="9.140625" style="1132"/>
    <col min="13578" max="13578" width="3.5703125" style="1132" customWidth="1"/>
    <col min="13579" max="13579" width="16.42578125" style="1132" customWidth="1"/>
    <col min="13580" max="13580" width="11.7109375" style="1132" customWidth="1"/>
    <col min="13581" max="13581" width="10.140625" style="1132" customWidth="1"/>
    <col min="13582" max="13582" width="15.85546875" style="1132" customWidth="1"/>
    <col min="13583" max="13583" width="3.85546875" style="1132" customWidth="1"/>
    <col min="13584" max="13584" width="16.42578125" style="1132" customWidth="1"/>
    <col min="13585" max="13585" width="11.28515625" style="1132" customWidth="1"/>
    <col min="13586" max="13586" width="10.28515625" style="1132" customWidth="1"/>
    <col min="13587" max="13587" width="10" style="1132" customWidth="1"/>
    <col min="13588" max="13823" width="9.140625" style="1132"/>
    <col min="13824" max="13824" width="4" style="1132" customWidth="1"/>
    <col min="13825" max="13825" width="15.140625" style="1132" customWidth="1"/>
    <col min="13826" max="13826" width="13.85546875" style="1132" customWidth="1"/>
    <col min="13827" max="13827" width="10.140625" style="1132" customWidth="1"/>
    <col min="13828" max="13828" width="9.140625" style="1132"/>
    <col min="13829" max="13829" width="3.42578125" style="1132" customWidth="1"/>
    <col min="13830" max="13830" width="19.5703125" style="1132" customWidth="1"/>
    <col min="13831" max="13831" width="12.28515625" style="1132" customWidth="1"/>
    <col min="13832" max="13832" width="10.42578125" style="1132" customWidth="1"/>
    <col min="13833" max="13833" width="9.140625" style="1132"/>
    <col min="13834" max="13834" width="3.5703125" style="1132" customWidth="1"/>
    <col min="13835" max="13835" width="16.42578125" style="1132" customWidth="1"/>
    <col min="13836" max="13836" width="11.7109375" style="1132" customWidth="1"/>
    <col min="13837" max="13837" width="10.140625" style="1132" customWidth="1"/>
    <col min="13838" max="13838" width="15.85546875" style="1132" customWidth="1"/>
    <col min="13839" max="13839" width="3.85546875" style="1132" customWidth="1"/>
    <col min="13840" max="13840" width="16.42578125" style="1132" customWidth="1"/>
    <col min="13841" max="13841" width="11.28515625" style="1132" customWidth="1"/>
    <col min="13842" max="13842" width="10.28515625" style="1132" customWidth="1"/>
    <col min="13843" max="13843" width="10" style="1132" customWidth="1"/>
    <col min="13844" max="14079" width="9.140625" style="1132"/>
    <col min="14080" max="14080" width="4" style="1132" customWidth="1"/>
    <col min="14081" max="14081" width="15.140625" style="1132" customWidth="1"/>
    <col min="14082" max="14082" width="13.85546875" style="1132" customWidth="1"/>
    <col min="14083" max="14083" width="10.140625" style="1132" customWidth="1"/>
    <col min="14084" max="14084" width="9.140625" style="1132"/>
    <col min="14085" max="14085" width="3.42578125" style="1132" customWidth="1"/>
    <col min="14086" max="14086" width="19.5703125" style="1132" customWidth="1"/>
    <col min="14087" max="14087" width="12.28515625" style="1132" customWidth="1"/>
    <col min="14088" max="14088" width="10.42578125" style="1132" customWidth="1"/>
    <col min="14089" max="14089" width="9.140625" style="1132"/>
    <col min="14090" max="14090" width="3.5703125" style="1132" customWidth="1"/>
    <col min="14091" max="14091" width="16.42578125" style="1132" customWidth="1"/>
    <col min="14092" max="14092" width="11.7109375" style="1132" customWidth="1"/>
    <col min="14093" max="14093" width="10.140625" style="1132" customWidth="1"/>
    <col min="14094" max="14094" width="15.85546875" style="1132" customWidth="1"/>
    <col min="14095" max="14095" width="3.85546875" style="1132" customWidth="1"/>
    <col min="14096" max="14096" width="16.42578125" style="1132" customWidth="1"/>
    <col min="14097" max="14097" width="11.28515625" style="1132" customWidth="1"/>
    <col min="14098" max="14098" width="10.28515625" style="1132" customWidth="1"/>
    <col min="14099" max="14099" width="10" style="1132" customWidth="1"/>
    <col min="14100" max="14335" width="9.140625" style="1132"/>
    <col min="14336" max="14336" width="4" style="1132" customWidth="1"/>
    <col min="14337" max="14337" width="15.140625" style="1132" customWidth="1"/>
    <col min="14338" max="14338" width="13.85546875" style="1132" customWidth="1"/>
    <col min="14339" max="14339" width="10.140625" style="1132" customWidth="1"/>
    <col min="14340" max="14340" width="9.140625" style="1132"/>
    <col min="14341" max="14341" width="3.42578125" style="1132" customWidth="1"/>
    <col min="14342" max="14342" width="19.5703125" style="1132" customWidth="1"/>
    <col min="14343" max="14343" width="12.28515625" style="1132" customWidth="1"/>
    <col min="14344" max="14344" width="10.42578125" style="1132" customWidth="1"/>
    <col min="14345" max="14345" width="9.140625" style="1132"/>
    <col min="14346" max="14346" width="3.5703125" style="1132" customWidth="1"/>
    <col min="14347" max="14347" width="16.42578125" style="1132" customWidth="1"/>
    <col min="14348" max="14348" width="11.7109375" style="1132" customWidth="1"/>
    <col min="14349" max="14349" width="10.140625" style="1132" customWidth="1"/>
    <col min="14350" max="14350" width="15.85546875" style="1132" customWidth="1"/>
    <col min="14351" max="14351" width="3.85546875" style="1132" customWidth="1"/>
    <col min="14352" max="14352" width="16.42578125" style="1132" customWidth="1"/>
    <col min="14353" max="14353" width="11.28515625" style="1132" customWidth="1"/>
    <col min="14354" max="14354" width="10.28515625" style="1132" customWidth="1"/>
    <col min="14355" max="14355" width="10" style="1132" customWidth="1"/>
    <col min="14356" max="14591" width="9.140625" style="1132"/>
    <col min="14592" max="14592" width="4" style="1132" customWidth="1"/>
    <col min="14593" max="14593" width="15.140625" style="1132" customWidth="1"/>
    <col min="14594" max="14594" width="13.85546875" style="1132" customWidth="1"/>
    <col min="14595" max="14595" width="10.140625" style="1132" customWidth="1"/>
    <col min="14596" max="14596" width="9.140625" style="1132"/>
    <col min="14597" max="14597" width="3.42578125" style="1132" customWidth="1"/>
    <col min="14598" max="14598" width="19.5703125" style="1132" customWidth="1"/>
    <col min="14599" max="14599" width="12.28515625" style="1132" customWidth="1"/>
    <col min="14600" max="14600" width="10.42578125" style="1132" customWidth="1"/>
    <col min="14601" max="14601" width="9.140625" style="1132"/>
    <col min="14602" max="14602" width="3.5703125" style="1132" customWidth="1"/>
    <col min="14603" max="14603" width="16.42578125" style="1132" customWidth="1"/>
    <col min="14604" max="14604" width="11.7109375" style="1132" customWidth="1"/>
    <col min="14605" max="14605" width="10.140625" style="1132" customWidth="1"/>
    <col min="14606" max="14606" width="15.85546875" style="1132" customWidth="1"/>
    <col min="14607" max="14607" width="3.85546875" style="1132" customWidth="1"/>
    <col min="14608" max="14608" width="16.42578125" style="1132" customWidth="1"/>
    <col min="14609" max="14609" width="11.28515625" style="1132" customWidth="1"/>
    <col min="14610" max="14610" width="10.28515625" style="1132" customWidth="1"/>
    <col min="14611" max="14611" width="10" style="1132" customWidth="1"/>
    <col min="14612" max="14847" width="9.140625" style="1132"/>
    <col min="14848" max="14848" width="4" style="1132" customWidth="1"/>
    <col min="14849" max="14849" width="15.140625" style="1132" customWidth="1"/>
    <col min="14850" max="14850" width="13.85546875" style="1132" customWidth="1"/>
    <col min="14851" max="14851" width="10.140625" style="1132" customWidth="1"/>
    <col min="14852" max="14852" width="9.140625" style="1132"/>
    <col min="14853" max="14853" width="3.42578125" style="1132" customWidth="1"/>
    <col min="14854" max="14854" width="19.5703125" style="1132" customWidth="1"/>
    <col min="14855" max="14855" width="12.28515625" style="1132" customWidth="1"/>
    <col min="14856" max="14856" width="10.42578125" style="1132" customWidth="1"/>
    <col min="14857" max="14857" width="9.140625" style="1132"/>
    <col min="14858" max="14858" width="3.5703125" style="1132" customWidth="1"/>
    <col min="14859" max="14859" width="16.42578125" style="1132" customWidth="1"/>
    <col min="14860" max="14860" width="11.7109375" style="1132" customWidth="1"/>
    <col min="14861" max="14861" width="10.140625" style="1132" customWidth="1"/>
    <col min="14862" max="14862" width="15.85546875" style="1132" customWidth="1"/>
    <col min="14863" max="14863" width="3.85546875" style="1132" customWidth="1"/>
    <col min="14864" max="14864" width="16.42578125" style="1132" customWidth="1"/>
    <col min="14865" max="14865" width="11.28515625" style="1132" customWidth="1"/>
    <col min="14866" max="14866" width="10.28515625" style="1132" customWidth="1"/>
    <col min="14867" max="14867" width="10" style="1132" customWidth="1"/>
    <col min="14868" max="15103" width="9.140625" style="1132"/>
    <col min="15104" max="15104" width="4" style="1132" customWidth="1"/>
    <col min="15105" max="15105" width="15.140625" style="1132" customWidth="1"/>
    <col min="15106" max="15106" width="13.85546875" style="1132" customWidth="1"/>
    <col min="15107" max="15107" width="10.140625" style="1132" customWidth="1"/>
    <col min="15108" max="15108" width="9.140625" style="1132"/>
    <col min="15109" max="15109" width="3.42578125" style="1132" customWidth="1"/>
    <col min="15110" max="15110" width="19.5703125" style="1132" customWidth="1"/>
    <col min="15111" max="15111" width="12.28515625" style="1132" customWidth="1"/>
    <col min="15112" max="15112" width="10.42578125" style="1132" customWidth="1"/>
    <col min="15113" max="15113" width="9.140625" style="1132"/>
    <col min="15114" max="15114" width="3.5703125" style="1132" customWidth="1"/>
    <col min="15115" max="15115" width="16.42578125" style="1132" customWidth="1"/>
    <col min="15116" max="15116" width="11.7109375" style="1132" customWidth="1"/>
    <col min="15117" max="15117" width="10.140625" style="1132" customWidth="1"/>
    <col min="15118" max="15118" width="15.85546875" style="1132" customWidth="1"/>
    <col min="15119" max="15119" width="3.85546875" style="1132" customWidth="1"/>
    <col min="15120" max="15120" width="16.42578125" style="1132" customWidth="1"/>
    <col min="15121" max="15121" width="11.28515625" style="1132" customWidth="1"/>
    <col min="15122" max="15122" width="10.28515625" style="1132" customWidth="1"/>
    <col min="15123" max="15123" width="10" style="1132" customWidth="1"/>
    <col min="15124" max="15359" width="9.140625" style="1132"/>
    <col min="15360" max="15360" width="4" style="1132" customWidth="1"/>
    <col min="15361" max="15361" width="15.140625" style="1132" customWidth="1"/>
    <col min="15362" max="15362" width="13.85546875" style="1132" customWidth="1"/>
    <col min="15363" max="15363" width="10.140625" style="1132" customWidth="1"/>
    <col min="15364" max="15364" width="9.140625" style="1132"/>
    <col min="15365" max="15365" width="3.42578125" style="1132" customWidth="1"/>
    <col min="15366" max="15366" width="19.5703125" style="1132" customWidth="1"/>
    <col min="15367" max="15367" width="12.28515625" style="1132" customWidth="1"/>
    <col min="15368" max="15368" width="10.42578125" style="1132" customWidth="1"/>
    <col min="15369" max="15369" width="9.140625" style="1132"/>
    <col min="15370" max="15370" width="3.5703125" style="1132" customWidth="1"/>
    <col min="15371" max="15371" width="16.42578125" style="1132" customWidth="1"/>
    <col min="15372" max="15372" width="11.7109375" style="1132" customWidth="1"/>
    <col min="15373" max="15373" width="10.140625" style="1132" customWidth="1"/>
    <col min="15374" max="15374" width="15.85546875" style="1132" customWidth="1"/>
    <col min="15375" max="15375" width="3.85546875" style="1132" customWidth="1"/>
    <col min="15376" max="15376" width="16.42578125" style="1132" customWidth="1"/>
    <col min="15377" max="15377" width="11.28515625" style="1132" customWidth="1"/>
    <col min="15378" max="15378" width="10.28515625" style="1132" customWidth="1"/>
    <col min="15379" max="15379" width="10" style="1132" customWidth="1"/>
    <col min="15380" max="15615" width="9.140625" style="1132"/>
    <col min="15616" max="15616" width="4" style="1132" customWidth="1"/>
    <col min="15617" max="15617" width="15.140625" style="1132" customWidth="1"/>
    <col min="15618" max="15618" width="13.85546875" style="1132" customWidth="1"/>
    <col min="15619" max="15619" width="10.140625" style="1132" customWidth="1"/>
    <col min="15620" max="15620" width="9.140625" style="1132"/>
    <col min="15621" max="15621" width="3.42578125" style="1132" customWidth="1"/>
    <col min="15622" max="15622" width="19.5703125" style="1132" customWidth="1"/>
    <col min="15623" max="15623" width="12.28515625" style="1132" customWidth="1"/>
    <col min="15624" max="15624" width="10.42578125" style="1132" customWidth="1"/>
    <col min="15625" max="15625" width="9.140625" style="1132"/>
    <col min="15626" max="15626" width="3.5703125" style="1132" customWidth="1"/>
    <col min="15627" max="15627" width="16.42578125" style="1132" customWidth="1"/>
    <col min="15628" max="15628" width="11.7109375" style="1132" customWidth="1"/>
    <col min="15629" max="15629" width="10.140625" style="1132" customWidth="1"/>
    <col min="15630" max="15630" width="15.85546875" style="1132" customWidth="1"/>
    <col min="15631" max="15631" width="3.85546875" style="1132" customWidth="1"/>
    <col min="15632" max="15632" width="16.42578125" style="1132" customWidth="1"/>
    <col min="15633" max="15633" width="11.28515625" style="1132" customWidth="1"/>
    <col min="15634" max="15634" width="10.28515625" style="1132" customWidth="1"/>
    <col min="15635" max="15635" width="10" style="1132" customWidth="1"/>
    <col min="15636" max="15871" width="9.140625" style="1132"/>
    <col min="15872" max="15872" width="4" style="1132" customWidth="1"/>
    <col min="15873" max="15873" width="15.140625" style="1132" customWidth="1"/>
    <col min="15874" max="15874" width="13.85546875" style="1132" customWidth="1"/>
    <col min="15875" max="15875" width="10.140625" style="1132" customWidth="1"/>
    <col min="15876" max="15876" width="9.140625" style="1132"/>
    <col min="15877" max="15877" width="3.42578125" style="1132" customWidth="1"/>
    <col min="15878" max="15878" width="19.5703125" style="1132" customWidth="1"/>
    <col min="15879" max="15879" width="12.28515625" style="1132" customWidth="1"/>
    <col min="15880" max="15880" width="10.42578125" style="1132" customWidth="1"/>
    <col min="15881" max="15881" width="9.140625" style="1132"/>
    <col min="15882" max="15882" width="3.5703125" style="1132" customWidth="1"/>
    <col min="15883" max="15883" width="16.42578125" style="1132" customWidth="1"/>
    <col min="15884" max="15884" width="11.7109375" style="1132" customWidth="1"/>
    <col min="15885" max="15885" width="10.140625" style="1132" customWidth="1"/>
    <col min="15886" max="15886" width="15.85546875" style="1132" customWidth="1"/>
    <col min="15887" max="15887" width="3.85546875" style="1132" customWidth="1"/>
    <col min="15888" max="15888" width="16.42578125" style="1132" customWidth="1"/>
    <col min="15889" max="15889" width="11.28515625" style="1132" customWidth="1"/>
    <col min="15890" max="15890" width="10.28515625" style="1132" customWidth="1"/>
    <col min="15891" max="15891" width="10" style="1132" customWidth="1"/>
    <col min="15892" max="16127" width="9.140625" style="1132"/>
    <col min="16128" max="16128" width="4" style="1132" customWidth="1"/>
    <col min="16129" max="16129" width="15.140625" style="1132" customWidth="1"/>
    <col min="16130" max="16130" width="13.85546875" style="1132" customWidth="1"/>
    <col min="16131" max="16131" width="10.140625" style="1132" customWidth="1"/>
    <col min="16132" max="16132" width="9.140625" style="1132"/>
    <col min="16133" max="16133" width="3.42578125" style="1132" customWidth="1"/>
    <col min="16134" max="16134" width="19.5703125" style="1132" customWidth="1"/>
    <col min="16135" max="16135" width="12.28515625" style="1132" customWidth="1"/>
    <col min="16136" max="16136" width="10.42578125" style="1132" customWidth="1"/>
    <col min="16137" max="16137" width="9.140625" style="1132"/>
    <col min="16138" max="16138" width="3.5703125" style="1132" customWidth="1"/>
    <col min="16139" max="16139" width="16.42578125" style="1132" customWidth="1"/>
    <col min="16140" max="16140" width="11.7109375" style="1132" customWidth="1"/>
    <col min="16141" max="16141" width="10.140625" style="1132" customWidth="1"/>
    <col min="16142" max="16142" width="15.85546875" style="1132" customWidth="1"/>
    <col min="16143" max="16143" width="3.85546875" style="1132" customWidth="1"/>
    <col min="16144" max="16144" width="16.42578125" style="1132" customWidth="1"/>
    <col min="16145" max="16145" width="11.28515625" style="1132" customWidth="1"/>
    <col min="16146" max="16146" width="10.28515625" style="1132" customWidth="1"/>
    <col min="16147" max="16147" width="10" style="1132" customWidth="1"/>
    <col min="16148" max="16384" width="9.140625" style="1132"/>
  </cols>
  <sheetData>
    <row r="1" spans="1:27" ht="18.75">
      <c r="A1" s="587" t="s">
        <v>303</v>
      </c>
    </row>
    <row r="2" spans="1:27" ht="18" customHeight="1">
      <c r="A2" s="1471" t="s">
        <v>479</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1471"/>
      <c r="Z2" s="1471"/>
      <c r="AA2" s="1471"/>
    </row>
    <row r="3" spans="1:27" ht="18" customHeight="1">
      <c r="A3" s="1474" t="s">
        <v>480</v>
      </c>
      <c r="B3" s="1474"/>
      <c r="C3" s="1474"/>
      <c r="D3" s="1474"/>
      <c r="E3" s="1474"/>
      <c r="F3" s="1474"/>
      <c r="G3" s="1474"/>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11874.212</v>
      </c>
      <c r="C8" s="603">
        <v>18156</v>
      </c>
      <c r="D8" s="731">
        <v>2.1304342911624081</v>
      </c>
      <c r="E8" s="826"/>
      <c r="F8" s="825" t="s">
        <v>209</v>
      </c>
      <c r="G8" s="603">
        <v>3197.9189999999999</v>
      </c>
      <c r="H8" s="603">
        <v>17147</v>
      </c>
      <c r="I8" s="731">
        <v>2.4859483612381239</v>
      </c>
      <c r="J8" s="659"/>
      <c r="K8" s="743" t="s">
        <v>194</v>
      </c>
      <c r="L8" s="603">
        <v>9148.8860000000004</v>
      </c>
      <c r="M8" s="603">
        <v>2507.1019999999999</v>
      </c>
      <c r="N8" s="731">
        <v>3.6491877873337426</v>
      </c>
      <c r="O8" s="659"/>
      <c r="P8" s="743" t="s">
        <v>455</v>
      </c>
      <c r="Q8" s="603">
        <v>3983.7089999999998</v>
      </c>
      <c r="R8" s="603">
        <v>895.33199999999999</v>
      </c>
      <c r="S8" s="731">
        <v>4.4494209969039415</v>
      </c>
    </row>
    <row r="9" spans="1:27" ht="15.75">
      <c r="A9" s="606" t="s">
        <v>209</v>
      </c>
      <c r="B9" s="605">
        <v>7346.27</v>
      </c>
      <c r="C9" s="605">
        <v>27100</v>
      </c>
      <c r="D9" s="650">
        <v>1.9627193216817744</v>
      </c>
      <c r="E9" s="827"/>
      <c r="F9" s="606" t="s">
        <v>455</v>
      </c>
      <c r="G9" s="605">
        <v>955.73400000000004</v>
      </c>
      <c r="H9" s="607">
        <v>3867</v>
      </c>
      <c r="I9" s="651">
        <v>3.3434457570849352</v>
      </c>
      <c r="J9" s="659"/>
      <c r="K9" s="604" t="s">
        <v>200</v>
      </c>
      <c r="L9" s="605">
        <v>6342.0370000000003</v>
      </c>
      <c r="M9" s="605">
        <v>2166.96</v>
      </c>
      <c r="N9" s="650">
        <v>2.9266977701480417</v>
      </c>
      <c r="O9" s="659"/>
      <c r="P9" s="604" t="s">
        <v>194</v>
      </c>
      <c r="Q9" s="605">
        <v>3006.518</v>
      </c>
      <c r="R9" s="605">
        <v>811.18</v>
      </c>
      <c r="S9" s="650">
        <v>3.7063512414014155</v>
      </c>
    </row>
    <row r="10" spans="1:27" ht="15.75">
      <c r="A10" s="606" t="s">
        <v>196</v>
      </c>
      <c r="B10" s="605">
        <v>5603.3879999999999</v>
      </c>
      <c r="C10" s="605">
        <v>5644</v>
      </c>
      <c r="D10" s="650">
        <v>1.7001044932079414</v>
      </c>
      <c r="E10" s="826"/>
      <c r="F10" s="606" t="s">
        <v>213</v>
      </c>
      <c r="G10" s="605">
        <v>349.45600000000002</v>
      </c>
      <c r="H10" s="607">
        <v>3870</v>
      </c>
      <c r="I10" s="651">
        <v>1.4105642159989022</v>
      </c>
      <c r="J10" s="659"/>
      <c r="K10" s="604" t="s">
        <v>211</v>
      </c>
      <c r="L10" s="605">
        <v>4204.2820000000002</v>
      </c>
      <c r="M10" s="605">
        <v>930.38199999999995</v>
      </c>
      <c r="N10" s="650">
        <v>4.5188771923790449</v>
      </c>
      <c r="O10" s="659"/>
      <c r="P10" s="604" t="s">
        <v>196</v>
      </c>
      <c r="Q10" s="605">
        <v>2622.8409999999999</v>
      </c>
      <c r="R10" s="605">
        <v>827.58100000000002</v>
      </c>
      <c r="S10" s="650">
        <v>3.1692861484253503</v>
      </c>
    </row>
    <row r="11" spans="1:27" ht="16.5" thickBot="1">
      <c r="A11" s="606" t="s">
        <v>455</v>
      </c>
      <c r="B11" s="605">
        <v>4669.0910000000003</v>
      </c>
      <c r="C11" s="607">
        <v>9639</v>
      </c>
      <c r="D11" s="651">
        <v>3.2700333790433396</v>
      </c>
      <c r="E11" s="827"/>
      <c r="F11" s="606" t="s">
        <v>211</v>
      </c>
      <c r="G11" s="605">
        <v>157.24600000000001</v>
      </c>
      <c r="H11" s="607">
        <v>616</v>
      </c>
      <c r="I11" s="651">
        <v>4.3925917649030675</v>
      </c>
      <c r="J11" s="659"/>
      <c r="K11" s="604" t="s">
        <v>196</v>
      </c>
      <c r="L11" s="605">
        <v>4019.2370000000001</v>
      </c>
      <c r="M11" s="605">
        <v>1223.1220000000001</v>
      </c>
      <c r="N11" s="650">
        <v>3.286047507934613</v>
      </c>
      <c r="O11" s="659"/>
      <c r="P11" s="604" t="s">
        <v>193</v>
      </c>
      <c r="Q11" s="605">
        <v>1681.0820000000001</v>
      </c>
      <c r="R11" s="605">
        <v>263.74400000000003</v>
      </c>
      <c r="S11" s="650">
        <v>6.3739156151419554</v>
      </c>
    </row>
    <row r="12" spans="1:27" ht="16.5" thickBot="1">
      <c r="A12" s="606" t="s">
        <v>194</v>
      </c>
      <c r="B12" s="605">
        <v>3947.4920000000002</v>
      </c>
      <c r="C12" s="605">
        <v>3250</v>
      </c>
      <c r="D12" s="650">
        <v>2.5986481077721955</v>
      </c>
      <c r="E12" s="827"/>
      <c r="F12" s="1033" t="s">
        <v>321</v>
      </c>
      <c r="G12" s="608">
        <v>4687.4849999999997</v>
      </c>
      <c r="H12" s="608">
        <v>25704</v>
      </c>
      <c r="I12" s="730">
        <v>2.5108818620277384</v>
      </c>
      <c r="J12" s="659"/>
      <c r="K12" s="604" t="s">
        <v>455</v>
      </c>
      <c r="L12" s="605">
        <v>3538.5909999999999</v>
      </c>
      <c r="M12" s="605">
        <v>674.73800000000006</v>
      </c>
      <c r="N12" s="650">
        <v>5.2443926383277653</v>
      </c>
      <c r="O12" s="659"/>
      <c r="P12" s="604" t="s">
        <v>211</v>
      </c>
      <c r="Q12" s="605">
        <v>1336.3610000000001</v>
      </c>
      <c r="R12" s="605">
        <v>274.06400000000002</v>
      </c>
      <c r="S12" s="650">
        <v>4.8760909860470543</v>
      </c>
    </row>
    <row r="13" spans="1:27" ht="15.75">
      <c r="A13" s="606" t="s">
        <v>205</v>
      </c>
      <c r="B13" s="605">
        <v>2904.8429999999998</v>
      </c>
      <c r="C13" s="605">
        <v>1887</v>
      </c>
      <c r="D13" s="650">
        <v>2.9712838788141633</v>
      </c>
      <c r="E13" s="827"/>
      <c r="F13"/>
      <c r="G13"/>
      <c r="H13"/>
      <c r="I13"/>
      <c r="J13" s="659"/>
      <c r="K13" s="604" t="s">
        <v>191</v>
      </c>
      <c r="L13" s="605">
        <v>2155.8130000000001</v>
      </c>
      <c r="M13" s="605">
        <v>865.24</v>
      </c>
      <c r="N13" s="650">
        <v>2.4915780592667933</v>
      </c>
      <c r="O13" s="659"/>
      <c r="P13" s="604" t="s">
        <v>200</v>
      </c>
      <c r="Q13" s="605">
        <v>1000.465</v>
      </c>
      <c r="R13" s="605">
        <v>576.56200000000001</v>
      </c>
      <c r="S13" s="650">
        <v>1.7352253530409565</v>
      </c>
    </row>
    <row r="14" spans="1:27" ht="15.75">
      <c r="A14" s="606" t="s">
        <v>213</v>
      </c>
      <c r="B14" s="605">
        <v>2719.88</v>
      </c>
      <c r="C14" s="607">
        <v>8839</v>
      </c>
      <c r="D14" s="651">
        <v>1.5087251985420191</v>
      </c>
      <c r="E14" s="827"/>
      <c r="F14"/>
      <c r="G14"/>
      <c r="H14"/>
      <c r="I14"/>
      <c r="J14" s="659"/>
      <c r="K14" s="604" t="s">
        <v>212</v>
      </c>
      <c r="L14" s="605">
        <v>974.33500000000004</v>
      </c>
      <c r="M14" s="605">
        <v>423.5</v>
      </c>
      <c r="N14" s="650">
        <v>2.3006729634002361</v>
      </c>
      <c r="O14" s="659"/>
      <c r="P14" s="604" t="s">
        <v>191</v>
      </c>
      <c r="Q14" s="605">
        <v>396.798</v>
      </c>
      <c r="R14" s="605">
        <v>89.093000000000004</v>
      </c>
      <c r="S14" s="650">
        <v>4.4537505752416013</v>
      </c>
    </row>
    <row r="15" spans="1:27" ht="15.75">
      <c r="A15" s="606" t="s">
        <v>210</v>
      </c>
      <c r="B15" s="605">
        <v>1667.027</v>
      </c>
      <c r="C15" s="605">
        <v>2734</v>
      </c>
      <c r="D15" s="650">
        <v>1.9974178969099834</v>
      </c>
      <c r="E15" s="827"/>
      <c r="F15"/>
      <c r="G15"/>
      <c r="H15"/>
      <c r="I15"/>
      <c r="J15" s="659"/>
      <c r="K15" s="604" t="s">
        <v>352</v>
      </c>
      <c r="L15" s="605">
        <v>915.39800000000002</v>
      </c>
      <c r="M15" s="605">
        <v>308.55</v>
      </c>
      <c r="N15" s="650">
        <v>2.9667736185383244</v>
      </c>
      <c r="O15" s="659"/>
      <c r="P15" s="604" t="s">
        <v>209</v>
      </c>
      <c r="Q15" s="605">
        <v>392.69799999999998</v>
      </c>
      <c r="R15" s="605">
        <v>240.42699999999999</v>
      </c>
      <c r="S15" s="650">
        <v>1.6333356902510949</v>
      </c>
    </row>
    <row r="16" spans="1:27" ht="16.5" thickBot="1">
      <c r="A16" s="606" t="s">
        <v>191</v>
      </c>
      <c r="B16" s="605">
        <v>1421.3140000000001</v>
      </c>
      <c r="C16" s="605">
        <v>6071</v>
      </c>
      <c r="D16" s="650">
        <v>2.8193682122489463</v>
      </c>
      <c r="E16" s="827"/>
      <c r="J16" s="659"/>
      <c r="K16" s="604" t="s">
        <v>209</v>
      </c>
      <c r="L16" s="605">
        <v>870.197</v>
      </c>
      <c r="M16" s="605">
        <v>242.864</v>
      </c>
      <c r="N16" s="650">
        <v>3.583062948810857</v>
      </c>
      <c r="O16" s="659"/>
      <c r="P16" s="604" t="s">
        <v>205</v>
      </c>
      <c r="Q16" s="605">
        <v>356.12700000000001</v>
      </c>
      <c r="R16" s="605">
        <v>92.37</v>
      </c>
      <c r="S16" s="650">
        <v>3.8554400779473856</v>
      </c>
    </row>
    <row r="17" spans="1:19" ht="16.5" thickBot="1">
      <c r="A17" s="1033" t="s">
        <v>321</v>
      </c>
      <c r="B17" s="608">
        <v>45351.057000000001</v>
      </c>
      <c r="C17" s="608">
        <v>87196</v>
      </c>
      <c r="D17" s="730">
        <v>2.1428742139000736</v>
      </c>
      <c r="E17" s="826"/>
      <c r="J17" s="659"/>
      <c r="K17" s="604" t="s">
        <v>205</v>
      </c>
      <c r="L17" s="605">
        <v>621.19000000000005</v>
      </c>
      <c r="M17" s="605">
        <v>104.77200000000001</v>
      </c>
      <c r="N17" s="650">
        <v>5.9289695720230595</v>
      </c>
      <c r="O17" s="659"/>
      <c r="P17" s="604" t="s">
        <v>208</v>
      </c>
      <c r="Q17" s="605">
        <v>295.428</v>
      </c>
      <c r="R17" s="605">
        <v>101.79</v>
      </c>
      <c r="S17" s="650">
        <v>2.9023283230179779</v>
      </c>
    </row>
    <row r="18" spans="1:19" ht="16.5" thickBot="1">
      <c r="A18"/>
      <c r="B18"/>
      <c r="C18"/>
      <c r="D18"/>
      <c r="E18" s="828"/>
      <c r="F18" s="106"/>
      <c r="G18" s="106"/>
      <c r="H18" s="106"/>
      <c r="K18" s="604" t="s">
        <v>193</v>
      </c>
      <c r="L18" s="605">
        <v>534.79399999999998</v>
      </c>
      <c r="M18" s="605">
        <v>147.00200000000001</v>
      </c>
      <c r="N18" s="650">
        <v>3.6380049251030595</v>
      </c>
      <c r="O18" s="659"/>
      <c r="P18" s="1040" t="s">
        <v>478</v>
      </c>
      <c r="Q18" s="940">
        <v>79.590999999999994</v>
      </c>
      <c r="R18" s="940">
        <v>46.021000000000001</v>
      </c>
      <c r="S18" s="1041">
        <v>1.7294495990960648</v>
      </c>
    </row>
    <row r="19" spans="1:19" ht="16.5" thickBot="1">
      <c r="A19"/>
      <c r="B19"/>
      <c r="C19"/>
      <c r="D19"/>
      <c r="E19" s="829"/>
      <c r="F19" s="106"/>
      <c r="G19" s="106"/>
      <c r="H19" s="106"/>
      <c r="J19" s="659"/>
      <c r="K19" s="1040" t="s">
        <v>208</v>
      </c>
      <c r="L19" s="940">
        <v>526.11500000000001</v>
      </c>
      <c r="M19" s="940">
        <v>142.654</v>
      </c>
      <c r="N19" s="1041">
        <v>3.6880494062556957</v>
      </c>
      <c r="O19" s="659"/>
      <c r="P19" s="941" t="s">
        <v>321</v>
      </c>
      <c r="Q19" s="608">
        <v>15458.153</v>
      </c>
      <c r="R19" s="608">
        <v>4272.4250000000002</v>
      </c>
      <c r="S19" s="730">
        <v>3.6181215585996243</v>
      </c>
    </row>
    <row r="20" spans="1:19" ht="15" customHeight="1" thickBot="1">
      <c r="A20"/>
      <c r="B20"/>
      <c r="C20"/>
      <c r="D20"/>
      <c r="E20" s="829"/>
      <c r="F20" s="106"/>
      <c r="G20" s="106"/>
      <c r="H20" s="106"/>
      <c r="J20" s="659"/>
      <c r="K20" s="941" t="s">
        <v>321</v>
      </c>
      <c r="L20" s="608">
        <v>35196.65</v>
      </c>
      <c r="M20" s="608">
        <v>10026.683999999999</v>
      </c>
      <c r="N20" s="730">
        <v>3.5102981204952708</v>
      </c>
      <c r="O20" s="659"/>
      <c r="P20"/>
      <c r="Q20"/>
      <c r="R20"/>
      <c r="S20"/>
    </row>
    <row r="21" spans="1:19">
      <c r="A21"/>
      <c r="B21"/>
      <c r="C21"/>
      <c r="D21"/>
      <c r="E21" s="830"/>
      <c r="F21" s="106"/>
      <c r="G21" s="106"/>
      <c r="H21" s="106"/>
      <c r="J21" s="659"/>
      <c r="K21"/>
      <c r="L21"/>
      <c r="M21"/>
      <c r="N21"/>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s="106"/>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row>
    <row r="35" spans="1:19">
      <c r="A35"/>
      <c r="B35"/>
      <c r="C35"/>
      <c r="D35"/>
      <c r="E35"/>
      <c r="F35"/>
      <c r="G35"/>
      <c r="H35"/>
      <c r="I35"/>
      <c r="J35"/>
      <c r="K35"/>
    </row>
    <row r="36" spans="1:19">
      <c r="A36"/>
      <c r="B36"/>
      <c r="C36"/>
      <c r="D36"/>
      <c r="E36"/>
      <c r="F36"/>
      <c r="G36"/>
      <c r="H36"/>
      <c r="I36"/>
      <c r="J36"/>
      <c r="K36"/>
    </row>
    <row r="37" spans="1:19">
      <c r="A37"/>
      <c r="B37"/>
      <c r="C37"/>
      <c r="D37"/>
      <c r="E37"/>
      <c r="F37"/>
      <c r="G37"/>
      <c r="H37"/>
      <c r="I37"/>
      <c r="J37"/>
      <c r="K37"/>
    </row>
    <row r="38" spans="1:19">
      <c r="A38"/>
      <c r="B38"/>
      <c r="C38"/>
      <c r="D38"/>
      <c r="E38"/>
      <c r="F38"/>
      <c r="G38"/>
      <c r="H38"/>
      <c r="I38"/>
      <c r="J38"/>
      <c r="K38"/>
    </row>
    <row r="39" spans="1:19">
      <c r="A39"/>
      <c r="B39"/>
      <c r="C39"/>
      <c r="D39"/>
      <c r="E39"/>
      <c r="F39"/>
      <c r="G39"/>
      <c r="H39"/>
      <c r="I39"/>
      <c r="J39"/>
      <c r="K39"/>
    </row>
    <row r="40" spans="1:19">
      <c r="A40"/>
      <c r="B40"/>
      <c r="C40"/>
      <c r="D40"/>
      <c r="E40"/>
      <c r="F40"/>
      <c r="G40"/>
      <c r="H40"/>
      <c r="I40"/>
      <c r="J40"/>
      <c r="K40"/>
    </row>
    <row r="41" spans="1:19">
      <c r="A41"/>
      <c r="B41"/>
      <c r="C41"/>
      <c r="D41"/>
      <c r="E41"/>
      <c r="F41"/>
      <c r="G41"/>
      <c r="H41"/>
      <c r="I41"/>
      <c r="J41"/>
      <c r="K41"/>
    </row>
    <row r="42" spans="1:19">
      <c r="A42"/>
      <c r="B42"/>
      <c r="C42"/>
      <c r="D42"/>
      <c r="E42"/>
      <c r="F42"/>
      <c r="G42"/>
      <c r="H42"/>
      <c r="I42"/>
      <c r="J42"/>
      <c r="K42"/>
    </row>
    <row r="43" spans="1:19">
      <c r="A43"/>
      <c r="B43"/>
      <c r="C43"/>
      <c r="D43"/>
      <c r="E43"/>
      <c r="F43"/>
      <c r="G43"/>
      <c r="H43"/>
      <c r="I43"/>
      <c r="J43"/>
      <c r="K43"/>
    </row>
    <row r="44" spans="1:19">
      <c r="A44"/>
      <c r="B44"/>
      <c r="C44"/>
      <c r="D44"/>
      <c r="E44"/>
      <c r="F44"/>
      <c r="G44"/>
      <c r="H44"/>
      <c r="I44"/>
      <c r="J44"/>
      <c r="K44"/>
    </row>
    <row r="45" spans="1:19">
      <c r="A45"/>
      <c r="B45"/>
      <c r="C45"/>
      <c r="D45"/>
      <c r="E45"/>
      <c r="F45"/>
      <c r="G45"/>
      <c r="H45"/>
      <c r="I45"/>
      <c r="J45"/>
      <c r="K45"/>
    </row>
    <row r="46" spans="1:19">
      <c r="A46"/>
      <c r="B46"/>
      <c r="C46"/>
      <c r="D46"/>
      <c r="E46"/>
      <c r="F46"/>
      <c r="G46"/>
      <c r="H46"/>
      <c r="I46"/>
      <c r="J46"/>
      <c r="K46"/>
    </row>
    <row r="47" spans="1:19">
      <c r="A47"/>
      <c r="B47"/>
      <c r="C47"/>
      <c r="D47"/>
      <c r="E47"/>
      <c r="F47"/>
      <c r="G47"/>
      <c r="H47"/>
      <c r="I47"/>
      <c r="J47"/>
      <c r="K47"/>
    </row>
    <row r="48" spans="1:19">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row r="52" spans="1:11">
      <c r="A52"/>
      <c r="B52"/>
      <c r="C52"/>
      <c r="D52"/>
      <c r="E52"/>
      <c r="F52"/>
      <c r="G52"/>
      <c r="H52"/>
      <c r="I52"/>
      <c r="J52"/>
      <c r="K52"/>
    </row>
    <row r="53" spans="1:11">
      <c r="A53"/>
      <c r="B53"/>
      <c r="C53"/>
      <c r="D53"/>
      <c r="E53"/>
      <c r="F53"/>
      <c r="G53"/>
      <c r="H53"/>
      <c r="I53"/>
      <c r="J53"/>
      <c r="K53"/>
    </row>
    <row r="54" spans="1:11">
      <c r="A54"/>
      <c r="B54"/>
      <c r="C54"/>
      <c r="D54"/>
      <c r="E54"/>
      <c r="F54"/>
      <c r="G54"/>
      <c r="H54"/>
      <c r="I54"/>
      <c r="J54"/>
      <c r="K54"/>
    </row>
    <row r="55" spans="1:11">
      <c r="A55"/>
      <c r="B55"/>
      <c r="C55"/>
      <c r="D55"/>
      <c r="E55"/>
      <c r="F55"/>
      <c r="G55"/>
      <c r="H55"/>
      <c r="I55"/>
      <c r="J55"/>
      <c r="K55"/>
    </row>
    <row r="56" spans="1:11">
      <c r="A56"/>
      <c r="B56"/>
      <c r="C56"/>
      <c r="D56"/>
      <c r="E56"/>
      <c r="F56"/>
      <c r="G56"/>
      <c r="H56"/>
      <c r="I56"/>
      <c r="J56"/>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c r="B63"/>
      <c r="C63"/>
      <c r="D63"/>
      <c r="E63"/>
      <c r="F63"/>
      <c r="G63"/>
      <c r="H63"/>
      <c r="I63"/>
      <c r="J63"/>
      <c r="K63"/>
    </row>
    <row r="64" spans="1:11">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3">
    <sortCondition descending="1" ref="Q8:Q33"/>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468" t="s">
        <v>464</v>
      </c>
      <c r="B5" s="1468"/>
      <c r="C5" s="1468"/>
      <c r="D5" s="1468"/>
      <c r="E5" s="1468"/>
      <c r="F5" s="1468"/>
      <c r="H5" s="649" t="s">
        <v>330</v>
      </c>
    </row>
    <row r="6" spans="1:10" ht="15.75" customHeight="1" thickBot="1">
      <c r="A6" s="1469" t="s">
        <v>169</v>
      </c>
      <c r="B6" s="1460" t="s">
        <v>438</v>
      </c>
      <c r="C6" s="1461"/>
      <c r="D6" s="1462"/>
      <c r="E6" s="1463" t="s">
        <v>439</v>
      </c>
      <c r="F6" s="1469" t="s">
        <v>440</v>
      </c>
    </row>
    <row r="7" spans="1:10" ht="31.5" customHeight="1" thickBot="1">
      <c r="A7" s="1470"/>
      <c r="B7" s="846" t="s">
        <v>311</v>
      </c>
      <c r="C7" s="846" t="s">
        <v>319</v>
      </c>
      <c r="D7" s="846" t="s">
        <v>320</v>
      </c>
      <c r="E7" s="1464"/>
      <c r="F7" s="1470"/>
    </row>
    <row r="8" spans="1:10" ht="17.25" customHeight="1" thickBot="1">
      <c r="A8" s="847" t="s">
        <v>170</v>
      </c>
      <c r="B8" s="733">
        <v>14038.891</v>
      </c>
      <c r="C8" s="733">
        <v>4836.6369999999997</v>
      </c>
      <c r="D8" s="883">
        <f t="shared" ref="D8:D13" si="0">(C8/B8)*100</f>
        <v>34.451702773388583</v>
      </c>
      <c r="E8" s="733">
        <v>10934.939</v>
      </c>
      <c r="F8" s="883">
        <f t="shared" ref="F8:F13" si="1">((B8-E8)/E8)*100</f>
        <v>28.385636170444105</v>
      </c>
      <c r="H8" s="678" t="s">
        <v>171</v>
      </c>
    </row>
    <row r="9" spans="1:10" ht="18" customHeight="1" thickBot="1">
      <c r="A9" s="848" t="s">
        <v>172</v>
      </c>
      <c r="B9" s="734">
        <v>50520</v>
      </c>
      <c r="C9" s="734">
        <v>10098</v>
      </c>
      <c r="D9" s="884">
        <f t="shared" si="0"/>
        <v>19.98812351543943</v>
      </c>
      <c r="E9" s="734">
        <v>51011</v>
      </c>
      <c r="F9" s="884">
        <f t="shared" si="1"/>
        <v>-0.96253749191350879</v>
      </c>
      <c r="H9" s="648">
        <f>B9-E9</f>
        <v>-491</v>
      </c>
    </row>
    <row r="10" spans="1:10" ht="15" customHeight="1" thickBot="1">
      <c r="A10" s="849" t="s">
        <v>305</v>
      </c>
      <c r="B10" s="735">
        <v>21098</v>
      </c>
      <c r="C10" s="1090">
        <v>0</v>
      </c>
      <c r="D10" s="884">
        <f t="shared" si="0"/>
        <v>0</v>
      </c>
      <c r="E10" s="736">
        <v>25583</v>
      </c>
      <c r="F10" s="884">
        <f t="shared" si="1"/>
        <v>-17.531173044599928</v>
      </c>
    </row>
    <row r="11" spans="1:10" ht="17.25" customHeight="1" thickBot="1">
      <c r="A11" s="850" t="s">
        <v>173</v>
      </c>
      <c r="B11" s="737">
        <v>275566.08799999999</v>
      </c>
      <c r="C11" s="738">
        <v>12231.944</v>
      </c>
      <c r="D11" s="885">
        <f t="shared" si="0"/>
        <v>4.4388422714771778</v>
      </c>
      <c r="E11" s="738">
        <v>306802.46600000001</v>
      </c>
      <c r="F11" s="885">
        <f t="shared" si="1"/>
        <v>-10.181266926322563</v>
      </c>
      <c r="J11" s="844"/>
    </row>
    <row r="12" spans="1:10" ht="15" customHeight="1" thickBot="1">
      <c r="A12" s="847" t="s">
        <v>174</v>
      </c>
      <c r="B12" s="733">
        <v>106578.781</v>
      </c>
      <c r="C12" s="733">
        <v>21111.114000000001</v>
      </c>
      <c r="D12" s="884">
        <f t="shared" si="0"/>
        <v>19.807989734842248</v>
      </c>
      <c r="E12" s="733">
        <v>89043.978000000003</v>
      </c>
      <c r="F12" s="884">
        <f t="shared" si="1"/>
        <v>19.692295193730001</v>
      </c>
    </row>
    <row r="13" spans="1:10" ht="15" customHeight="1" thickBot="1">
      <c r="A13" s="847" t="s">
        <v>175</v>
      </c>
      <c r="B13" s="733">
        <f>B11+B12</f>
        <v>382144.86900000001</v>
      </c>
      <c r="C13" s="733">
        <f>C11+C12</f>
        <v>33343.058000000005</v>
      </c>
      <c r="D13" s="886">
        <f t="shared" si="0"/>
        <v>8.7252402700715059</v>
      </c>
      <c r="E13" s="733">
        <f>E11+E12</f>
        <v>395846.44400000002</v>
      </c>
      <c r="F13" s="886">
        <f t="shared" si="1"/>
        <v>-3.4613358810417938</v>
      </c>
    </row>
    <row r="16" spans="1:10" ht="15.75">
      <c r="A16" s="570" t="s">
        <v>306</v>
      </c>
    </row>
    <row r="18" spans="1:16" ht="33" customHeight="1" thickBot="1">
      <c r="A18" s="1468" t="s">
        <v>469</v>
      </c>
      <c r="B18" s="1468"/>
      <c r="C18" s="1468"/>
      <c r="D18" s="1468"/>
      <c r="E18" s="1468"/>
      <c r="F18" s="1468"/>
      <c r="K18" s="106"/>
      <c r="L18" s="106"/>
    </row>
    <row r="19" spans="1:16" ht="24.75" customHeight="1" thickBot="1">
      <c r="A19" s="1458" t="s">
        <v>176</v>
      </c>
      <c r="B19" s="1476" t="s">
        <v>438</v>
      </c>
      <c r="C19" s="1477"/>
      <c r="D19" s="1478"/>
      <c r="E19" s="1479" t="s">
        <v>439</v>
      </c>
      <c r="F19" s="1458" t="s">
        <v>440</v>
      </c>
      <c r="J19" s="106"/>
      <c r="K19" s="106"/>
      <c r="L19" s="106"/>
    </row>
    <row r="20" spans="1:16" ht="21" customHeight="1" thickBot="1">
      <c r="A20" s="1459"/>
      <c r="B20" s="874" t="s">
        <v>311</v>
      </c>
      <c r="C20" s="874" t="s">
        <v>319</v>
      </c>
      <c r="D20" s="874" t="s">
        <v>320</v>
      </c>
      <c r="E20" s="1480"/>
      <c r="F20" s="1475"/>
      <c r="J20" s="106"/>
      <c r="K20" s="106"/>
      <c r="L20" s="887"/>
    </row>
    <row r="21" spans="1:16" ht="15.75" thickBot="1">
      <c r="A21" s="568" t="s">
        <v>170</v>
      </c>
      <c r="B21" s="733">
        <v>32996.713000000003</v>
      </c>
      <c r="C21" s="739">
        <v>0</v>
      </c>
      <c r="D21" s="883">
        <f t="shared" ref="D21:D26" si="2">(C21/B21)*100</f>
        <v>0</v>
      </c>
      <c r="E21" s="733">
        <v>45324.656000000003</v>
      </c>
      <c r="F21" s="883">
        <f t="shared" ref="F21:F26" si="3">((B21-E21)/E21)*100</f>
        <v>-27.199198158282766</v>
      </c>
      <c r="H21" s="678" t="s">
        <v>177</v>
      </c>
      <c r="J21" s="106"/>
      <c r="K21" s="106"/>
      <c r="L21" s="106"/>
    </row>
    <row r="22" spans="1:16" ht="15.75" thickBot="1">
      <c r="A22" s="568" t="s">
        <v>172</v>
      </c>
      <c r="B22" s="733">
        <v>161383</v>
      </c>
      <c r="C22" s="739">
        <v>0</v>
      </c>
      <c r="D22" s="884">
        <f t="shared" si="2"/>
        <v>0</v>
      </c>
      <c r="E22" s="733">
        <v>192967</v>
      </c>
      <c r="F22" s="884">
        <f t="shared" si="3"/>
        <v>-16.367565438650132</v>
      </c>
      <c r="H22" s="648">
        <f>B22-E22</f>
        <v>-31584</v>
      </c>
      <c r="K22" s="106"/>
      <c r="L22" s="106"/>
    </row>
    <row r="23" spans="1:16" ht="15.75" thickBot="1">
      <c r="A23" s="569" t="s">
        <v>305</v>
      </c>
      <c r="B23" s="736">
        <v>48910</v>
      </c>
      <c r="C23" s="740">
        <v>0</v>
      </c>
      <c r="D23" s="884">
        <f t="shared" si="2"/>
        <v>0</v>
      </c>
      <c r="E23" s="736">
        <v>52966</v>
      </c>
      <c r="F23" s="884">
        <f t="shared" si="3"/>
        <v>-7.6577427028659901</v>
      </c>
    </row>
    <row r="24" spans="1:16" ht="15.75" thickBot="1">
      <c r="A24" s="568" t="s">
        <v>173</v>
      </c>
      <c r="B24" s="733">
        <v>19137.920999999998</v>
      </c>
      <c r="C24" s="741">
        <v>58.238999999999997</v>
      </c>
      <c r="D24" s="885">
        <f t="shared" si="2"/>
        <v>0.30431205145010265</v>
      </c>
      <c r="E24" s="733">
        <v>17494.170999999998</v>
      </c>
      <c r="F24" s="885">
        <f t="shared" si="3"/>
        <v>9.3959868118357832</v>
      </c>
    </row>
    <row r="25" spans="1:16" ht="15.75" thickBot="1">
      <c r="A25" s="568" t="s">
        <v>174</v>
      </c>
      <c r="B25" s="733">
        <v>5243.3869999999997</v>
      </c>
      <c r="C25" s="741">
        <v>52.51</v>
      </c>
      <c r="D25" s="884">
        <f t="shared" si="2"/>
        <v>1.0014519241093591</v>
      </c>
      <c r="E25" s="733">
        <v>5563.3559999999998</v>
      </c>
      <c r="F25" s="884">
        <f t="shared" si="3"/>
        <v>-5.7513666211545704</v>
      </c>
    </row>
    <row r="26" spans="1:16" ht="15.75" thickBot="1">
      <c r="A26" s="568" t="s">
        <v>175</v>
      </c>
      <c r="B26" s="733">
        <f>B24+B25</f>
        <v>24381.307999999997</v>
      </c>
      <c r="C26" s="742">
        <f>C24+C25</f>
        <v>110.749</v>
      </c>
      <c r="D26" s="886">
        <f t="shared" si="2"/>
        <v>0.45423731983534271</v>
      </c>
      <c r="E26" s="733">
        <f>E24+E25</f>
        <v>23057.526999999998</v>
      </c>
      <c r="F26" s="886">
        <f t="shared" si="3"/>
        <v>5.7412098010337322</v>
      </c>
      <c r="P26" s="1077"/>
    </row>
    <row r="27" spans="1:16" ht="16.5" customHeight="1">
      <c r="A27" s="1467"/>
      <c r="B27" s="1467"/>
      <c r="C27" s="1467"/>
      <c r="D27" s="1467"/>
      <c r="E27" s="1467"/>
      <c r="F27" s="1467"/>
      <c r="J27" s="106"/>
      <c r="K27" s="106"/>
      <c r="L27" s="106"/>
    </row>
    <row r="28" spans="1:16">
      <c r="B28" s="573"/>
      <c r="C28" s="574"/>
      <c r="D28" s="574"/>
      <c r="E28" s="574"/>
      <c r="F28" s="575"/>
      <c r="I28" s="106"/>
      <c r="J28" s="106"/>
      <c r="K28" s="106"/>
      <c r="L28" s="106"/>
    </row>
    <row r="29" spans="1:16" ht="15">
      <c r="A29" s="1218" t="s">
        <v>451</v>
      </c>
      <c r="B29" s="577"/>
      <c r="C29" s="578"/>
      <c r="D29" s="578"/>
      <c r="E29" s="578"/>
      <c r="F29" s="575"/>
      <c r="I29" s="106"/>
      <c r="J29" s="106"/>
      <c r="K29" s="887"/>
      <c r="L29" s="1359"/>
    </row>
    <row r="30" spans="1:16">
      <c r="A30" s="573"/>
      <c r="B30" s="582"/>
      <c r="C30" s="571"/>
      <c r="D30" s="571"/>
      <c r="E30" s="571"/>
      <c r="F30" s="571"/>
      <c r="G30" s="571"/>
      <c r="I30" s="106"/>
      <c r="J30" s="106"/>
      <c r="K30" s="106"/>
      <c r="L30" s="106"/>
    </row>
    <row r="31" spans="1:16">
      <c r="A31" s="573"/>
      <c r="B31" s="583"/>
      <c r="C31" s="571"/>
      <c r="D31" s="584"/>
      <c r="E31" s="585"/>
      <c r="F31" s="571"/>
      <c r="G31" s="571"/>
      <c r="H31" s="576">
        <v>206512504</v>
      </c>
      <c r="I31" s="658">
        <f>H31/1000</f>
        <v>206512.50399999999</v>
      </c>
    </row>
    <row r="32" spans="1:16">
      <c r="A32" s="577"/>
      <c r="B32" s="571"/>
      <c r="C32" s="1457"/>
      <c r="D32" s="1457"/>
      <c r="E32" s="571"/>
      <c r="F32" s="571"/>
      <c r="G32" s="571"/>
      <c r="H32" s="658">
        <v>81476212</v>
      </c>
      <c r="I32" s="1132">
        <f>H32/1000</f>
        <v>81476.212</v>
      </c>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57"/>
      <c r="C43" s="1457"/>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471" t="s">
        <v>465</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row>
    <row r="3" spans="1:24" ht="15.75" customHeight="1">
      <c r="A3" s="1472" t="s">
        <v>466</v>
      </c>
      <c r="B3" s="1472"/>
      <c r="C3" s="1472"/>
      <c r="D3" s="1472"/>
      <c r="E3" s="1472"/>
      <c r="F3" s="1472"/>
      <c r="P3" s="589"/>
    </row>
    <row r="4" spans="1:24" ht="4.5" customHeight="1">
      <c r="A4" s="590"/>
      <c r="B4" s="590"/>
      <c r="C4" s="588"/>
      <c r="D4" s="588"/>
    </row>
    <row r="5" spans="1:24" ht="15.75" thickBot="1">
      <c r="A5" s="591" t="s">
        <v>178</v>
      </c>
      <c r="B5" s="1473" t="s">
        <v>179</v>
      </c>
      <c r="C5" s="1473"/>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6">
        <v>2.5620990014871468</v>
      </c>
      <c r="F7" s="743" t="s">
        <v>191</v>
      </c>
      <c r="G7" s="603">
        <v>2025.673</v>
      </c>
      <c r="H7" s="603">
        <v>9713</v>
      </c>
      <c r="I7" s="866">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1">
        <v>2.355936306022095</v>
      </c>
      <c r="F8" s="604" t="s">
        <v>193</v>
      </c>
      <c r="G8" s="605">
        <v>1472.316</v>
      </c>
      <c r="H8" s="605">
        <v>8077</v>
      </c>
      <c r="I8" s="851">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1">
        <v>2.3472226999568795</v>
      </c>
      <c r="F9" s="604" t="s">
        <v>434</v>
      </c>
      <c r="G9" s="605">
        <v>604.33299999999997</v>
      </c>
      <c r="H9" s="605">
        <v>3106</v>
      </c>
      <c r="I9" s="851">
        <v>2.9924289689731323</v>
      </c>
      <c r="K9" s="604" t="s">
        <v>434</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1">
        <v>2.9073404092521407</v>
      </c>
      <c r="F10" s="941" t="s">
        <v>321</v>
      </c>
      <c r="G10" s="608">
        <v>4136.0169999999998</v>
      </c>
      <c r="H10" s="608">
        <v>21098</v>
      </c>
      <c r="I10" s="942">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352</v>
      </c>
      <c r="B11" s="605">
        <v>2397.2089999999998</v>
      </c>
      <c r="C11" s="605">
        <v>1693</v>
      </c>
      <c r="D11" s="851">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21494.968000000001</v>
      </c>
      <c r="R12" s="605">
        <v>8622.7270000000008</v>
      </c>
      <c r="S12" s="650">
        <v>2.492827153173236</v>
      </c>
    </row>
    <row r="13" spans="1:24" ht="15.75">
      <c r="A13" s="604" t="s">
        <v>193</v>
      </c>
      <c r="B13" s="605">
        <v>1472.316</v>
      </c>
      <c r="C13" s="605">
        <v>8077</v>
      </c>
      <c r="D13" s="851">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1">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434</v>
      </c>
      <c r="B15" s="605">
        <v>604.33299999999997</v>
      </c>
      <c r="C15" s="605">
        <v>3106</v>
      </c>
      <c r="D15" s="851">
        <v>2.9924289689731323</v>
      </c>
      <c r="E15" s="823"/>
      <c r="K15" s="604" t="s">
        <v>353</v>
      </c>
      <c r="L15" s="605">
        <v>28850.821</v>
      </c>
      <c r="M15" s="605">
        <v>5129.2020000000002</v>
      </c>
      <c r="N15" s="650">
        <v>5.6248166868842366</v>
      </c>
      <c r="P15" s="604" t="s">
        <v>201</v>
      </c>
      <c r="Q15" s="605">
        <v>10739.772000000001</v>
      </c>
      <c r="R15" s="605">
        <v>3049.8389999999999</v>
      </c>
      <c r="S15" s="650">
        <v>3.5214226062424938</v>
      </c>
    </row>
    <row r="16" spans="1:24" ht="16.5" thickBot="1">
      <c r="A16" s="941" t="s">
        <v>321</v>
      </c>
      <c r="B16" s="608">
        <v>35580.819000000003</v>
      </c>
      <c r="C16" s="608">
        <v>50520</v>
      </c>
      <c r="D16" s="942">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340</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352</v>
      </c>
      <c r="Q20" s="605">
        <v>6026.4449999999997</v>
      </c>
      <c r="R20" s="605">
        <v>1823.8440000000001</v>
      </c>
      <c r="S20" s="650">
        <v>3.3042546401994906</v>
      </c>
    </row>
    <row r="21" spans="1:19" ht="15.75">
      <c r="A21"/>
      <c r="B21"/>
      <c r="C21"/>
      <c r="D21"/>
      <c r="K21" s="604" t="s">
        <v>354</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3"/>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40" t="s">
        <v>209</v>
      </c>
      <c r="L24" s="940">
        <v>6284.38</v>
      </c>
      <c r="M24" s="940">
        <v>2608.9520000000002</v>
      </c>
      <c r="N24" s="1041">
        <v>2.4087756309813289</v>
      </c>
      <c r="P24" s="604" t="s">
        <v>353</v>
      </c>
      <c r="Q24" s="605">
        <v>4326.7290000000003</v>
      </c>
      <c r="R24" s="605">
        <v>1108.626</v>
      </c>
      <c r="S24" s="650">
        <v>3.902785069085517</v>
      </c>
    </row>
    <row r="25" spans="1:19" ht="16.5" thickBot="1">
      <c r="A25"/>
      <c r="B25"/>
      <c r="C25"/>
      <c r="D25"/>
      <c r="E25" s="106"/>
      <c r="F25" s="106"/>
      <c r="G25" s="106"/>
      <c r="H25" s="106"/>
      <c r="I25" s="106"/>
      <c r="J25" s="106"/>
      <c r="K25" s="941"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40" t="s">
        <v>196</v>
      </c>
      <c r="Q27" s="940">
        <v>3590.806</v>
      </c>
      <c r="R27" s="940">
        <v>902.81299999999999</v>
      </c>
      <c r="S27" s="1041">
        <v>3.9773530066580789</v>
      </c>
    </row>
    <row r="28" spans="1:19" ht="16.5" thickBot="1">
      <c r="A28" s="106"/>
      <c r="B28" s="106"/>
      <c r="C28" s="106"/>
      <c r="D28" s="106"/>
      <c r="E28" s="106"/>
      <c r="F28" s="106"/>
      <c r="G28" s="106"/>
      <c r="H28" s="106"/>
      <c r="I28" s="106"/>
      <c r="J28" s="106"/>
      <c r="K28"/>
      <c r="L28"/>
      <c r="M28"/>
      <c r="N28"/>
      <c r="P28" s="941"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18" t="s">
        <v>451</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471" t="s">
        <v>467</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1471"/>
      <c r="Z2" s="1471"/>
      <c r="AA2" s="1471"/>
    </row>
    <row r="3" spans="1:27" ht="18" customHeight="1">
      <c r="A3" s="1474" t="s">
        <v>468</v>
      </c>
      <c r="B3" s="1474"/>
      <c r="C3" s="1474"/>
      <c r="D3" s="1474"/>
      <c r="E3" s="1474"/>
      <c r="F3" s="1474"/>
      <c r="G3" s="1474"/>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16093.522999999999</v>
      </c>
      <c r="C8" s="603">
        <v>31691</v>
      </c>
      <c r="D8" s="731">
        <v>2.2894459587107936</v>
      </c>
      <c r="E8" s="826"/>
      <c r="F8" s="825" t="s">
        <v>209</v>
      </c>
      <c r="G8" s="603">
        <v>5607.6319999999996</v>
      </c>
      <c r="H8" s="888">
        <v>26439</v>
      </c>
      <c r="I8" s="889">
        <v>2.8975113766304088</v>
      </c>
      <c r="J8" s="659"/>
      <c r="K8" s="743" t="s">
        <v>200</v>
      </c>
      <c r="L8" s="603">
        <v>10807.004999999999</v>
      </c>
      <c r="M8" s="603">
        <v>3637.0129999999999</v>
      </c>
      <c r="N8" s="731">
        <v>2.9713957580025148</v>
      </c>
      <c r="O8" s="659"/>
      <c r="P8" s="743" t="s">
        <v>434</v>
      </c>
      <c r="Q8" s="603">
        <v>6858.8389999999999</v>
      </c>
      <c r="R8" s="603">
        <v>1378.8009999999999</v>
      </c>
      <c r="S8" s="731">
        <v>4.9744952317266957</v>
      </c>
    </row>
    <row r="9" spans="1:27" ht="15.75">
      <c r="A9" s="606" t="s">
        <v>209</v>
      </c>
      <c r="B9" s="605">
        <v>14277.847</v>
      </c>
      <c r="C9" s="607">
        <v>48971</v>
      </c>
      <c r="D9" s="651">
        <v>2.1122303412017889</v>
      </c>
      <c r="E9" s="827"/>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6"/>
      <c r="F10" s="947" t="s">
        <v>211</v>
      </c>
      <c r="G10" s="940">
        <v>936.04499999999996</v>
      </c>
      <c r="H10" s="948">
        <v>4100</v>
      </c>
      <c r="I10" s="949">
        <v>3.8248069300862175</v>
      </c>
      <c r="J10" s="659"/>
      <c r="K10" s="604" t="s">
        <v>434</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434</v>
      </c>
      <c r="B11" s="605">
        <v>6995.2089999999998</v>
      </c>
      <c r="C11" s="607">
        <v>17580</v>
      </c>
      <c r="D11" s="651">
        <v>3.1061379359342114</v>
      </c>
      <c r="E11" s="827"/>
      <c r="F11" s="606" t="s">
        <v>434</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7"/>
      <c r="F12" s="1033" t="s">
        <v>321</v>
      </c>
      <c r="G12" s="608">
        <v>9499.8960000000006</v>
      </c>
      <c r="H12" s="1091">
        <v>48910</v>
      </c>
      <c r="I12" s="1092">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7"/>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7"/>
      <c r="F14"/>
      <c r="G14"/>
      <c r="H14"/>
      <c r="I14"/>
      <c r="J14" s="659"/>
      <c r="K14" s="604" t="s">
        <v>212</v>
      </c>
      <c r="L14" s="605">
        <v>3453.3939999999998</v>
      </c>
      <c r="M14" s="605">
        <v>1399.3009999999999</v>
      </c>
      <c r="N14" s="650">
        <v>2.4679422082882811</v>
      </c>
      <c r="O14" s="659"/>
      <c r="P14" s="604" t="s">
        <v>435</v>
      </c>
      <c r="Q14" s="605">
        <v>483.07799999999997</v>
      </c>
      <c r="R14" s="605">
        <v>89.262</v>
      </c>
      <c r="S14" s="650">
        <v>5.4119110035625457</v>
      </c>
    </row>
    <row r="15" spans="1:27" ht="15.75">
      <c r="A15" s="947" t="s">
        <v>210</v>
      </c>
      <c r="B15" s="940">
        <v>3238.556</v>
      </c>
      <c r="C15" s="948">
        <v>5521</v>
      </c>
      <c r="D15" s="949">
        <v>1.8731692306980436</v>
      </c>
      <c r="E15" s="827"/>
      <c r="F15"/>
      <c r="G15"/>
      <c r="H15"/>
      <c r="I15"/>
      <c r="J15" s="659"/>
      <c r="K15" s="604" t="s">
        <v>352</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7"/>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6"/>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8"/>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3" t="s">
        <v>321</v>
      </c>
      <c r="B19" s="608">
        <v>75246.404999999999</v>
      </c>
      <c r="C19" s="1091">
        <v>161383</v>
      </c>
      <c r="D19" s="1092">
        <v>2.2804212346848001</v>
      </c>
      <c r="E19" s="829"/>
      <c r="F19" s="106"/>
      <c r="G19" s="106"/>
      <c r="H19" s="106"/>
      <c r="I19" s="106"/>
      <c r="J19" s="659"/>
      <c r="K19" s="604" t="s">
        <v>205</v>
      </c>
      <c r="L19" s="605">
        <v>1562.348</v>
      </c>
      <c r="M19" s="605">
        <v>314.66800000000001</v>
      </c>
      <c r="N19" s="650">
        <v>4.9650679446273527</v>
      </c>
      <c r="O19" s="659"/>
      <c r="P19" s="604" t="s">
        <v>441</v>
      </c>
      <c r="Q19" s="605">
        <v>339.60500000000002</v>
      </c>
      <c r="R19" s="605">
        <v>43.82</v>
      </c>
      <c r="S19" s="650">
        <v>7.75</v>
      </c>
      <c r="T19" s="106"/>
    </row>
    <row r="20" spans="1:20" ht="15" customHeight="1" thickBot="1">
      <c r="A20"/>
      <c r="B20"/>
      <c r="C20"/>
      <c r="D20"/>
      <c r="E20" s="829"/>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30"/>
      <c r="J21" s="659"/>
      <c r="K21" s="604" t="s">
        <v>192</v>
      </c>
      <c r="L21" s="605">
        <v>455.85899999999998</v>
      </c>
      <c r="M21" s="605">
        <v>44.134</v>
      </c>
      <c r="N21" s="650">
        <v>10.328975393120949</v>
      </c>
      <c r="P21" s="941" t="s">
        <v>321</v>
      </c>
      <c r="Q21" s="608">
        <v>21570.731</v>
      </c>
      <c r="R21" s="608">
        <v>5243.3869999999997</v>
      </c>
      <c r="S21" s="730">
        <v>4.1138926041507142</v>
      </c>
      <c r="T21" s="106"/>
    </row>
    <row r="22" spans="1:20" ht="16.5" thickBot="1">
      <c r="A22"/>
      <c r="B22"/>
      <c r="C22"/>
      <c r="D22"/>
      <c r="K22" s="941" t="s">
        <v>321</v>
      </c>
      <c r="L22" s="608">
        <v>62332.813000000002</v>
      </c>
      <c r="M22" s="608">
        <v>19137.920999999998</v>
      </c>
      <c r="N22" s="730">
        <v>3.2570315762093491</v>
      </c>
      <c r="P22"/>
      <c r="Q22"/>
      <c r="R22"/>
      <c r="S22"/>
      <c r="T22" s="106"/>
    </row>
    <row r="23" spans="1:20">
      <c r="A23"/>
      <c r="B23"/>
      <c r="C23"/>
      <c r="D23"/>
      <c r="F23" s="1101"/>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18" t="s">
        <v>451</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354"/>
      <c r="G34" s="1354"/>
      <c r="H34" s="1354"/>
      <c r="I34" s="106"/>
      <c r="J34" s="106"/>
      <c r="K34"/>
      <c r="L34"/>
      <c r="M34"/>
      <c r="N34"/>
      <c r="P34" s="106"/>
      <c r="Q34" s="106"/>
      <c r="R34" s="106"/>
      <c r="S34" s="106"/>
    </row>
    <row r="35" spans="1:19">
      <c r="A35" s="106"/>
      <c r="B35" s="106"/>
      <c r="C35" s="106"/>
      <c r="D35" s="106"/>
      <c r="E35" s="106"/>
      <c r="F35" s="1132"/>
      <c r="G35" s="1132"/>
      <c r="H35" s="1353"/>
      <c r="I35" s="106"/>
      <c r="J35" s="106"/>
      <c r="K35"/>
      <c r="L35"/>
      <c r="M35"/>
      <c r="N35"/>
      <c r="P35" s="106"/>
      <c r="Q35" s="106"/>
      <c r="R35" s="106"/>
      <c r="S35" s="106"/>
    </row>
    <row r="36" spans="1:19">
      <c r="A36" s="106"/>
      <c r="B36" s="106"/>
      <c r="C36" s="106"/>
      <c r="D36" s="106"/>
      <c r="E36" s="106"/>
      <c r="F36" s="1132"/>
      <c r="G36" s="1132"/>
      <c r="H36" s="1353"/>
      <c r="I36" s="106"/>
      <c r="J36" s="106"/>
      <c r="K36"/>
      <c r="L36"/>
      <c r="M36"/>
      <c r="N36"/>
      <c r="P36" s="106"/>
      <c r="Q36" s="106"/>
      <c r="R36" s="106"/>
      <c r="S36" s="106"/>
    </row>
    <row r="37" spans="1:19">
      <c r="A37" s="106"/>
      <c r="B37" s="106"/>
      <c r="C37" s="106"/>
      <c r="D37" s="106"/>
      <c r="E37" s="106"/>
      <c r="F37" s="1132"/>
      <c r="G37" s="1132"/>
      <c r="H37" s="1353"/>
      <c r="I37" s="106"/>
      <c r="J37" s="106"/>
      <c r="K37"/>
      <c r="L37"/>
      <c r="M37"/>
      <c r="N37"/>
    </row>
    <row r="38" spans="1:19">
      <c r="A38" s="106"/>
      <c r="B38" s="106"/>
      <c r="C38" s="106"/>
      <c r="D38" s="106"/>
      <c r="E38" s="106"/>
      <c r="F38" s="1132"/>
      <c r="G38" s="1132"/>
      <c r="H38" s="1353"/>
      <c r="I38" s="106"/>
      <c r="J38" s="106"/>
      <c r="K38"/>
      <c r="L38"/>
      <c r="M38"/>
      <c r="N38"/>
    </row>
    <row r="39" spans="1:19">
      <c r="A39" s="106"/>
      <c r="B39" s="106"/>
      <c r="C39" s="106"/>
      <c r="D39" s="106"/>
      <c r="E39" s="106"/>
      <c r="F39" s="1132"/>
      <c r="G39" s="1132"/>
      <c r="H39" s="1353"/>
      <c r="I39" s="106"/>
      <c r="J39" s="106"/>
      <c r="K39"/>
      <c r="L39"/>
      <c r="M39"/>
      <c r="N39"/>
    </row>
    <row r="40" spans="1:19">
      <c r="A40" s="106"/>
      <c r="B40" s="106"/>
      <c r="C40" s="106"/>
      <c r="D40" s="106"/>
      <c r="E40" s="106"/>
      <c r="F40" s="1132"/>
      <c r="G40" s="1132"/>
      <c r="H40" s="1353"/>
      <c r="I40" s="106"/>
      <c r="J40" s="106"/>
    </row>
    <row r="41" spans="1:19">
      <c r="A41" s="106"/>
      <c r="B41" s="106"/>
      <c r="C41" s="106"/>
      <c r="D41" s="106"/>
      <c r="E41" s="106"/>
      <c r="F41" s="1132"/>
      <c r="G41" s="1132"/>
      <c r="H41" s="1353"/>
      <c r="I41" s="106"/>
      <c r="J41" s="106"/>
      <c r="K41" s="106"/>
    </row>
    <row r="42" spans="1:19">
      <c r="A42" s="106"/>
      <c r="B42" s="106"/>
      <c r="C42" s="106"/>
      <c r="D42" s="106"/>
      <c r="E42" s="106"/>
      <c r="F42" s="1132"/>
      <c r="G42" s="1132"/>
      <c r="H42" s="1353"/>
      <c r="I42" s="106"/>
      <c r="J42" s="106"/>
      <c r="K42" s="106"/>
    </row>
    <row r="43" spans="1:19">
      <c r="A43" s="106"/>
      <c r="B43" s="106"/>
      <c r="C43" s="106"/>
      <c r="D43" s="106"/>
      <c r="E43" s="106"/>
      <c r="F43" s="1132"/>
      <c r="G43" s="1132"/>
      <c r="H43" s="1353"/>
      <c r="I43" s="106"/>
      <c r="J43" s="106"/>
      <c r="K43" s="106"/>
    </row>
    <row r="44" spans="1:19">
      <c r="A44" s="106"/>
      <c r="B44" s="106"/>
      <c r="C44" s="106"/>
      <c r="D44" s="106"/>
      <c r="E44" s="106"/>
      <c r="F44" s="1132"/>
      <c r="G44" s="1132"/>
      <c r="H44" s="1353"/>
      <c r="I44" s="106"/>
      <c r="J44" s="106"/>
      <c r="K44" s="106"/>
    </row>
    <row r="45" spans="1:19">
      <c r="A45" s="106"/>
      <c r="B45" s="106"/>
      <c r="C45" s="106"/>
      <c r="D45" s="106"/>
      <c r="E45" s="106"/>
      <c r="F45" s="1132"/>
      <c r="G45" s="1132"/>
      <c r="H45" s="1353"/>
      <c r="I45" s="106"/>
      <c r="J45" s="106"/>
      <c r="K45" s="106"/>
    </row>
    <row r="46" spans="1:19">
      <c r="A46" s="106"/>
      <c r="B46" s="106"/>
      <c r="C46" s="106"/>
      <c r="D46" s="106"/>
      <c r="E46" s="106"/>
      <c r="F46" s="1132"/>
      <c r="G46" s="1132"/>
      <c r="H46" s="1353"/>
      <c r="I46" s="106"/>
      <c r="J46" s="106"/>
      <c r="K46" s="106"/>
    </row>
    <row r="47" spans="1:19">
      <c r="A47" s="106"/>
      <c r="B47" s="106"/>
      <c r="C47" s="106"/>
      <c r="D47" s="106"/>
      <c r="E47" s="106"/>
      <c r="F47" s="1132"/>
      <c r="G47" s="1132"/>
      <c r="H47" s="1353"/>
      <c r="I47" s="106"/>
      <c r="J47" s="106"/>
      <c r="K47" s="106"/>
    </row>
    <row r="48" spans="1:19">
      <c r="A48" s="106"/>
      <c r="B48" s="106"/>
      <c r="C48" s="106"/>
      <c r="D48" s="106"/>
      <c r="E48" s="106"/>
      <c r="F48" s="1132"/>
      <c r="G48" s="1132"/>
      <c r="H48" s="1353"/>
      <c r="I48" s="106"/>
      <c r="J48" s="106"/>
      <c r="K48" s="106"/>
    </row>
    <row r="49" spans="1:11">
      <c r="A49" s="106"/>
      <c r="B49" s="106"/>
      <c r="C49" s="106"/>
      <c r="D49" s="106"/>
      <c r="E49" s="106"/>
      <c r="F49" s="1132"/>
      <c r="G49" s="1132"/>
      <c r="H49" s="1353"/>
      <c r="I49" s="106"/>
      <c r="J49" s="106"/>
      <c r="K49" s="106"/>
    </row>
    <row r="50" spans="1:11">
      <c r="A50" s="106"/>
      <c r="B50" s="106"/>
      <c r="C50" s="106"/>
      <c r="D50" s="106"/>
      <c r="E50" s="106"/>
      <c r="F50" s="1132"/>
      <c r="G50" s="1132"/>
      <c r="H50" s="1353"/>
      <c r="I50" s="106"/>
      <c r="J50" s="106"/>
      <c r="K50" s="106"/>
    </row>
    <row r="51" spans="1:11">
      <c r="A51" s="106"/>
      <c r="B51" s="106"/>
      <c r="C51" s="106"/>
      <c r="D51" s="106"/>
      <c r="E51" s="106"/>
      <c r="F51" s="1132"/>
      <c r="G51" s="1132"/>
      <c r="H51" s="1353"/>
      <c r="I51" s="106"/>
      <c r="J51" s="106"/>
      <c r="K51" s="106"/>
    </row>
    <row r="52" spans="1:11">
      <c r="A52" s="106"/>
      <c r="B52" s="106"/>
      <c r="C52" s="106"/>
      <c r="D52" s="106"/>
      <c r="E52" s="106"/>
      <c r="F52" s="1132"/>
      <c r="G52" s="1132"/>
      <c r="H52" s="1353"/>
      <c r="I52" s="106"/>
      <c r="J52" s="106"/>
      <c r="K52" s="106"/>
    </row>
    <row r="53" spans="1:11">
      <c r="A53" s="106"/>
      <c r="B53" s="106"/>
      <c r="C53" s="106"/>
      <c r="D53" s="106"/>
      <c r="E53" s="106"/>
      <c r="F53" s="1132"/>
      <c r="G53" s="1132"/>
      <c r="H53" s="1353"/>
      <c r="I53" s="106"/>
      <c r="J53" s="106"/>
      <c r="K53" s="106"/>
    </row>
    <row r="54" spans="1:11">
      <c r="A54" s="106"/>
      <c r="B54" s="106"/>
      <c r="C54" s="106"/>
      <c r="D54" s="106"/>
      <c r="E54" s="106"/>
      <c r="F54" s="1132"/>
      <c r="G54" s="1132"/>
      <c r="H54" s="1353"/>
      <c r="I54" s="106"/>
      <c r="J54" s="106"/>
      <c r="K54" s="106"/>
    </row>
    <row r="55" spans="1:11">
      <c r="A55" s="106"/>
      <c r="B55" s="106"/>
      <c r="C55" s="106"/>
      <c r="D55" s="106"/>
      <c r="E55" s="106"/>
      <c r="F55" s="1132"/>
      <c r="G55" s="1132"/>
      <c r="H55" s="1353"/>
      <c r="I55" s="106"/>
      <c r="J55" s="106"/>
      <c r="K55" s="106"/>
    </row>
    <row r="56" spans="1:11">
      <c r="A56" s="106"/>
      <c r="B56" s="106"/>
      <c r="C56" s="106"/>
      <c r="D56" s="106"/>
      <c r="E56" s="106"/>
      <c r="F56" s="1132"/>
      <c r="G56" s="1132"/>
      <c r="H56" s="1353"/>
      <c r="I56" s="106"/>
      <c r="J56" s="106"/>
      <c r="K56" s="106"/>
    </row>
    <row r="57" spans="1:11">
      <c r="A57" s="106"/>
      <c r="B57" s="106"/>
      <c r="C57" s="106"/>
      <c r="D57" s="106"/>
      <c r="E57" s="106"/>
      <c r="F57" s="1132"/>
      <c r="G57" s="1132"/>
      <c r="H57" s="1353"/>
      <c r="I57" s="106"/>
      <c r="J57" s="106"/>
      <c r="K57" s="106"/>
    </row>
    <row r="58" spans="1:11">
      <c r="A58" s="106"/>
      <c r="B58" s="106"/>
      <c r="C58" s="106"/>
      <c r="D58" s="106"/>
      <c r="E58" s="106"/>
      <c r="F58" s="1132"/>
      <c r="G58" s="1132"/>
      <c r="H58" s="1353"/>
      <c r="I58" s="106"/>
      <c r="J58" s="106"/>
      <c r="K58" s="106"/>
    </row>
    <row r="59" spans="1:11">
      <c r="A59" s="106"/>
      <c r="B59" s="106"/>
      <c r="C59" s="106"/>
      <c r="D59" s="106"/>
      <c r="E59" s="106"/>
      <c r="F59" s="1132"/>
      <c r="G59" s="1132"/>
      <c r="H59" s="1353"/>
      <c r="I59" s="106"/>
      <c r="J59" s="106"/>
      <c r="K59" s="106"/>
    </row>
    <row r="60" spans="1:11">
      <c r="A60" s="106"/>
      <c r="B60" s="106"/>
      <c r="C60" s="106"/>
      <c r="D60" s="106"/>
      <c r="E60" s="106"/>
      <c r="F60" s="1132"/>
      <c r="G60" s="1132"/>
      <c r="H60" s="1353"/>
      <c r="I60" s="106"/>
    </row>
    <row r="61" spans="1:11">
      <c r="A61" s="106"/>
      <c r="B61" s="106"/>
      <c r="C61" s="106"/>
      <c r="D61" s="106"/>
      <c r="E61" s="106"/>
      <c r="F61" s="1132"/>
      <c r="G61" s="1132"/>
      <c r="H61" s="1353"/>
      <c r="I61" s="106"/>
    </row>
    <row r="62" spans="1:11">
      <c r="A62" s="106"/>
      <c r="B62" s="106"/>
      <c r="C62" s="106"/>
      <c r="D62" s="106"/>
      <c r="E62" s="106"/>
      <c r="F62" s="1132"/>
      <c r="G62" s="1132"/>
      <c r="H62" s="1353"/>
      <c r="I62" s="106"/>
    </row>
    <row r="63" spans="1:11">
      <c r="A63" s="106"/>
      <c r="B63" s="106"/>
      <c r="C63" s="106"/>
      <c r="D63" s="106"/>
      <c r="E63" s="106"/>
      <c r="F63" s="1132"/>
      <c r="G63" s="1132"/>
      <c r="H63" s="1353"/>
      <c r="I63" s="106"/>
    </row>
    <row r="64" spans="1:11">
      <c r="A64" s="106"/>
      <c r="B64" s="106"/>
      <c r="C64" s="106"/>
      <c r="D64" s="106"/>
      <c r="E64" s="106"/>
      <c r="F64" s="1132"/>
      <c r="G64" s="1132"/>
      <c r="H64" s="1353"/>
      <c r="I64" s="106"/>
    </row>
    <row r="65" spans="1:9">
      <c r="A65" s="106"/>
      <c r="B65" s="106"/>
      <c r="C65" s="106"/>
      <c r="D65" s="106"/>
      <c r="E65" s="106"/>
      <c r="F65" s="1132"/>
      <c r="G65" s="1132"/>
      <c r="H65" s="1353"/>
      <c r="I65" s="106"/>
    </row>
    <row r="66" spans="1:9">
      <c r="A66" s="106"/>
      <c r="B66" s="106"/>
      <c r="C66" s="106"/>
      <c r="D66" s="106"/>
      <c r="E66" s="106"/>
      <c r="F66" s="1132"/>
      <c r="G66" s="1132"/>
      <c r="H66" s="1353"/>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26" zoomScale="80" zoomScaleNormal="80" workbookViewId="0">
      <selection activeCell="B684" sqref="B684:K697"/>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96" t="s">
        <v>257</v>
      </c>
      <c r="C5" s="1496"/>
      <c r="D5" s="1496"/>
      <c r="E5" s="1496"/>
      <c r="F5" s="1496"/>
      <c r="G5" s="1496"/>
      <c r="H5" s="1496"/>
      <c r="I5" s="1496"/>
      <c r="J5" s="1496"/>
      <c r="K5" s="1496"/>
      <c r="L5" s="1496"/>
    </row>
    <row r="6" spans="2:13" ht="18">
      <c r="B6" s="664"/>
      <c r="C6" s="664"/>
      <c r="D6" s="664"/>
      <c r="E6" s="664"/>
      <c r="F6" s="439" t="s">
        <v>258</v>
      </c>
      <c r="G6" s="664"/>
      <c r="H6" s="664"/>
      <c r="I6" s="664"/>
      <c r="J6" s="664"/>
      <c r="K6" s="664"/>
      <c r="L6" s="664"/>
    </row>
    <row r="7" spans="2:13" s="440" customFormat="1" ht="15">
      <c r="B7" s="1497" t="s">
        <v>259</v>
      </c>
      <c r="C7" s="1499" t="s">
        <v>22</v>
      </c>
      <c r="D7" s="1499" t="s">
        <v>260</v>
      </c>
      <c r="E7" s="1501" t="s">
        <v>261</v>
      </c>
      <c r="F7" s="1502"/>
      <c r="G7" s="1503"/>
      <c r="H7" s="1504" t="s">
        <v>262</v>
      </c>
      <c r="I7" s="1506" t="s">
        <v>263</v>
      </c>
      <c r="J7" s="1507"/>
      <c r="K7" s="1507"/>
      <c r="L7" s="1497"/>
    </row>
    <row r="8" spans="2:13">
      <c r="B8" s="1498"/>
      <c r="C8" s="1500"/>
      <c r="D8" s="1500"/>
      <c r="E8" s="1508" t="s">
        <v>264</v>
      </c>
      <c r="F8" s="1499" t="s">
        <v>265</v>
      </c>
      <c r="G8" s="1499" t="s">
        <v>266</v>
      </c>
      <c r="H8" s="1505"/>
      <c r="I8" s="1508" t="s">
        <v>267</v>
      </c>
      <c r="J8" s="1508" t="s">
        <v>24</v>
      </c>
      <c r="K8" s="1499" t="s">
        <v>268</v>
      </c>
      <c r="L8" s="1508" t="s">
        <v>269</v>
      </c>
    </row>
    <row r="9" spans="2:13">
      <c r="B9" s="1498"/>
      <c r="C9" s="1500"/>
      <c r="D9" s="1500"/>
      <c r="E9" s="1509"/>
      <c r="F9" s="1500"/>
      <c r="G9" s="1500"/>
      <c r="H9" s="1505"/>
      <c r="I9" s="1509"/>
      <c r="J9" s="1509"/>
      <c r="K9" s="1524"/>
      <c r="L9" s="1509"/>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495"/>
      <c r="O105" s="1495"/>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495"/>
      <c r="O121" s="1495"/>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495"/>
      <c r="O145" s="1495"/>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495"/>
      <c r="O171" s="1495"/>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29" t="s">
        <v>295</v>
      </c>
      <c r="D177" s="1529"/>
      <c r="E177" s="1529"/>
      <c r="F177" s="1529"/>
      <c r="G177" s="1529"/>
      <c r="H177" s="1529"/>
      <c r="I177" s="1529"/>
      <c r="J177" s="1529"/>
      <c r="K177" s="1529"/>
      <c r="L177" s="1530"/>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10" t="s">
        <v>259</v>
      </c>
      <c r="C194" s="1512" t="s">
        <v>22</v>
      </c>
      <c r="D194" s="1512" t="s">
        <v>260</v>
      </c>
      <c r="E194" s="1514" t="s">
        <v>261</v>
      </c>
      <c r="F194" s="1515"/>
      <c r="G194" s="1516"/>
      <c r="H194" s="1517" t="s">
        <v>262</v>
      </c>
      <c r="I194" s="1519" t="s">
        <v>263</v>
      </c>
      <c r="J194" s="1520"/>
      <c r="K194" s="1520"/>
      <c r="L194" s="1521"/>
    </row>
    <row r="195" spans="2:12" ht="12.75" customHeight="1">
      <c r="B195" s="1511"/>
      <c r="C195" s="1513"/>
      <c r="D195" s="1513"/>
      <c r="E195" s="1522" t="s">
        <v>264</v>
      </c>
      <c r="F195" s="1512" t="s">
        <v>265</v>
      </c>
      <c r="G195" s="1512" t="s">
        <v>266</v>
      </c>
      <c r="H195" s="1518"/>
      <c r="I195" s="1522" t="s">
        <v>267</v>
      </c>
      <c r="J195" s="1522" t="s">
        <v>24</v>
      </c>
      <c r="K195" s="1512" t="s">
        <v>268</v>
      </c>
      <c r="L195" s="1527" t="s">
        <v>269</v>
      </c>
    </row>
    <row r="196" spans="2:12" ht="12.75" customHeight="1">
      <c r="B196" s="1511"/>
      <c r="C196" s="1513"/>
      <c r="D196" s="1513"/>
      <c r="E196" s="1523"/>
      <c r="F196" s="1513"/>
      <c r="G196" s="1513"/>
      <c r="H196" s="1518"/>
      <c r="I196" s="1525"/>
      <c r="J196" s="1525"/>
      <c r="K196" s="1526"/>
      <c r="L196" s="1528"/>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29" t="s">
        <v>296</v>
      </c>
      <c r="D199" s="1529"/>
      <c r="E199" s="1529"/>
      <c r="F199" s="1529"/>
      <c r="G199" s="1529"/>
      <c r="H199" s="1529"/>
      <c r="I199" s="1529"/>
      <c r="J199" s="1529"/>
      <c r="K199" s="1529"/>
      <c r="L199" s="1530"/>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33" t="s">
        <v>259</v>
      </c>
      <c r="C234" s="1512" t="s">
        <v>22</v>
      </c>
      <c r="D234" s="1512" t="s">
        <v>260</v>
      </c>
      <c r="E234" s="1514" t="s">
        <v>261</v>
      </c>
      <c r="F234" s="1515"/>
      <c r="G234" s="1516"/>
      <c r="H234" s="1517" t="s">
        <v>262</v>
      </c>
      <c r="I234" s="1514" t="s">
        <v>263</v>
      </c>
      <c r="J234" s="1515"/>
      <c r="K234" s="1515"/>
      <c r="L234" s="1515"/>
    </row>
    <row r="235" spans="2:12">
      <c r="B235" s="1534"/>
      <c r="C235" s="1513"/>
      <c r="D235" s="1513"/>
      <c r="E235" s="1522" t="s">
        <v>264</v>
      </c>
      <c r="F235" s="1512" t="s">
        <v>265</v>
      </c>
      <c r="G235" s="1512" t="s">
        <v>266</v>
      </c>
      <c r="H235" s="1518"/>
      <c r="I235" s="1522" t="s">
        <v>267</v>
      </c>
      <c r="J235" s="1522" t="s">
        <v>24</v>
      </c>
      <c r="K235" s="1512" t="s">
        <v>268</v>
      </c>
      <c r="L235" s="1519" t="s">
        <v>269</v>
      </c>
    </row>
    <row r="236" spans="2:12">
      <c r="B236" s="1534"/>
      <c r="C236" s="1513"/>
      <c r="D236" s="1513"/>
      <c r="E236" s="1523"/>
      <c r="F236" s="1513"/>
      <c r="G236" s="1513"/>
      <c r="H236" s="1518"/>
      <c r="I236" s="1523"/>
      <c r="J236" s="1523"/>
      <c r="K236" s="1513"/>
      <c r="L236" s="1531"/>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32" t="s">
        <v>270</v>
      </c>
      <c r="D239" s="1532"/>
      <c r="E239" s="1532"/>
      <c r="F239" s="1532"/>
      <c r="G239" s="1532"/>
      <c r="H239" s="1532"/>
      <c r="I239" s="1532"/>
      <c r="J239" s="1532"/>
      <c r="K239" s="1532"/>
      <c r="L239" s="1532"/>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29" t="s">
        <v>295</v>
      </c>
      <c r="D256" s="1529"/>
      <c r="E256" s="1529"/>
      <c r="F256" s="1529"/>
      <c r="G256" s="1529"/>
      <c r="H256" s="1529"/>
      <c r="I256" s="1529"/>
      <c r="J256" s="1529"/>
      <c r="K256" s="1529"/>
      <c r="L256" s="1529"/>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35" t="s">
        <v>259</v>
      </c>
      <c r="C273" s="1512" t="s">
        <v>22</v>
      </c>
      <c r="D273" s="1512" t="s">
        <v>260</v>
      </c>
      <c r="E273" s="1514" t="s">
        <v>261</v>
      </c>
      <c r="F273" s="1515"/>
      <c r="G273" s="1516"/>
      <c r="H273" s="1517" t="s">
        <v>262</v>
      </c>
      <c r="I273" s="1519" t="s">
        <v>263</v>
      </c>
      <c r="J273" s="1520"/>
      <c r="K273" s="1520"/>
      <c r="L273" s="1520"/>
    </row>
    <row r="274" spans="2:12" ht="11.25" customHeight="1">
      <c r="B274" s="1536"/>
      <c r="C274" s="1513"/>
      <c r="D274" s="1513"/>
      <c r="E274" s="1522" t="s">
        <v>264</v>
      </c>
      <c r="F274" s="1512" t="s">
        <v>265</v>
      </c>
      <c r="G274" s="1512" t="s">
        <v>266</v>
      </c>
      <c r="H274" s="1518"/>
      <c r="I274" s="1522" t="s">
        <v>267</v>
      </c>
      <c r="J274" s="1522" t="s">
        <v>24</v>
      </c>
      <c r="K274" s="1512" t="s">
        <v>268</v>
      </c>
      <c r="L274" s="1519" t="s">
        <v>269</v>
      </c>
    </row>
    <row r="275" spans="2:12" ht="11.25" customHeight="1">
      <c r="B275" s="1536"/>
      <c r="C275" s="1513"/>
      <c r="D275" s="1513"/>
      <c r="E275" s="1523"/>
      <c r="F275" s="1513"/>
      <c r="G275" s="1513"/>
      <c r="H275" s="1518"/>
      <c r="I275" s="1525"/>
      <c r="J275" s="1525"/>
      <c r="K275" s="1526"/>
      <c r="L275" s="1531"/>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29" t="s">
        <v>296</v>
      </c>
      <c r="D278" s="1529"/>
      <c r="E278" s="1529"/>
      <c r="F278" s="1529"/>
      <c r="G278" s="1529"/>
      <c r="H278" s="1529"/>
      <c r="I278" s="1529"/>
      <c r="J278" s="1529"/>
      <c r="K278" s="1529"/>
      <c r="L278" s="1529"/>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22" t="s">
        <v>259</v>
      </c>
      <c r="C313" s="1512" t="s">
        <v>22</v>
      </c>
      <c r="D313" s="1512" t="s">
        <v>260</v>
      </c>
      <c r="E313" s="1514" t="s">
        <v>261</v>
      </c>
      <c r="F313" s="1515"/>
      <c r="G313" s="1516"/>
      <c r="H313" s="1512" t="s">
        <v>262</v>
      </c>
      <c r="I313" s="1514" t="s">
        <v>263</v>
      </c>
      <c r="J313" s="1515"/>
      <c r="K313" s="1515"/>
      <c r="L313" s="1516"/>
    </row>
    <row r="314" spans="2:12" ht="11.25" customHeight="1">
      <c r="B314" s="1523"/>
      <c r="C314" s="1513"/>
      <c r="D314" s="1513"/>
      <c r="E314" s="1539" t="s">
        <v>300</v>
      </c>
      <c r="F314" s="1542" t="s">
        <v>301</v>
      </c>
      <c r="G314" s="1542" t="s">
        <v>302</v>
      </c>
      <c r="H314" s="1513"/>
      <c r="I314" s="1522" t="s">
        <v>267</v>
      </c>
      <c r="J314" s="1522" t="s">
        <v>24</v>
      </c>
      <c r="K314" s="1512" t="s">
        <v>268</v>
      </c>
      <c r="L314" s="1522" t="s">
        <v>269</v>
      </c>
    </row>
    <row r="315" spans="2:12" ht="11.25" customHeight="1">
      <c r="B315" s="1525"/>
      <c r="C315" s="1526"/>
      <c r="D315" s="1526"/>
      <c r="E315" s="1541"/>
      <c r="F315" s="1543"/>
      <c r="G315" s="1543"/>
      <c r="H315" s="1526"/>
      <c r="I315" s="1525"/>
      <c r="J315" s="1525"/>
      <c r="K315" s="1526"/>
      <c r="L315" s="1525"/>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32" t="s">
        <v>270</v>
      </c>
      <c r="D318" s="1532"/>
      <c r="E318" s="1532"/>
      <c r="F318" s="1532"/>
      <c r="G318" s="1532"/>
      <c r="H318" s="1532"/>
      <c r="I318" s="1532"/>
      <c r="J318" s="1532"/>
      <c r="K318" s="1532"/>
      <c r="L318" s="1545"/>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29" t="s">
        <v>295</v>
      </c>
      <c r="D335" s="1529"/>
      <c r="E335" s="1529"/>
      <c r="F335" s="1529"/>
      <c r="G335" s="1529"/>
      <c r="H335" s="1529"/>
      <c r="I335" s="1529"/>
      <c r="J335" s="1529"/>
      <c r="K335" s="1529"/>
      <c r="L335" s="1546"/>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37" t="s">
        <v>259</v>
      </c>
      <c r="C352" s="1512" t="s">
        <v>22</v>
      </c>
      <c r="D352" s="1512" t="s">
        <v>260</v>
      </c>
      <c r="E352" s="1514" t="s">
        <v>261</v>
      </c>
      <c r="F352" s="1515"/>
      <c r="G352" s="1516"/>
      <c r="H352" s="1517" t="s">
        <v>262</v>
      </c>
      <c r="I352" s="1519" t="s">
        <v>263</v>
      </c>
      <c r="J352" s="1520"/>
      <c r="K352" s="1520"/>
      <c r="L352" s="1533"/>
    </row>
    <row r="353" spans="2:12" ht="11.25" customHeight="1">
      <c r="B353" s="1538"/>
      <c r="C353" s="1513"/>
      <c r="D353" s="1513"/>
      <c r="E353" s="1539" t="s">
        <v>300</v>
      </c>
      <c r="F353" s="1542" t="s">
        <v>301</v>
      </c>
      <c r="G353" s="1542" t="s">
        <v>302</v>
      </c>
      <c r="H353" s="1518"/>
      <c r="I353" s="1522" t="s">
        <v>267</v>
      </c>
      <c r="J353" s="1522" t="s">
        <v>24</v>
      </c>
      <c r="K353" s="1512" t="s">
        <v>268</v>
      </c>
      <c r="L353" s="1522" t="s">
        <v>269</v>
      </c>
    </row>
    <row r="354" spans="2:12" ht="11.25" customHeight="1">
      <c r="B354" s="1538"/>
      <c r="C354" s="1513"/>
      <c r="D354" s="1513"/>
      <c r="E354" s="1540"/>
      <c r="F354" s="1544"/>
      <c r="G354" s="1544"/>
      <c r="H354" s="1518"/>
      <c r="I354" s="1525"/>
      <c r="J354" s="1525"/>
      <c r="K354" s="1526"/>
      <c r="L354" s="1525"/>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29" t="s">
        <v>296</v>
      </c>
      <c r="D357" s="1529"/>
      <c r="E357" s="1529"/>
      <c r="F357" s="1529"/>
      <c r="G357" s="1529"/>
      <c r="H357" s="1529"/>
      <c r="I357" s="1529"/>
      <c r="J357" s="1529"/>
      <c r="K357" s="1529"/>
      <c r="L357" s="1546"/>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84" t="s">
        <v>259</v>
      </c>
      <c r="C393" s="1482" t="s">
        <v>22</v>
      </c>
      <c r="D393" s="1482" t="s">
        <v>260</v>
      </c>
      <c r="E393" s="1491" t="s">
        <v>261</v>
      </c>
      <c r="F393" s="1492"/>
      <c r="G393" s="1493"/>
      <c r="H393" s="1487" t="s">
        <v>262</v>
      </c>
      <c r="I393" s="1491" t="s">
        <v>263</v>
      </c>
      <c r="J393" s="1492"/>
      <c r="K393" s="1492"/>
      <c r="L393" s="1493"/>
    </row>
    <row r="394" spans="2:12" ht="11.25" customHeight="1">
      <c r="B394" s="1494"/>
      <c r="C394" s="1483"/>
      <c r="D394" s="1483"/>
      <c r="E394" s="1549" t="s">
        <v>300</v>
      </c>
      <c r="F394" s="1551" t="s">
        <v>301</v>
      </c>
      <c r="G394" s="1551" t="s">
        <v>302</v>
      </c>
      <c r="H394" s="1488"/>
      <c r="I394" s="1484" t="s">
        <v>267</v>
      </c>
      <c r="J394" s="1484" t="s">
        <v>24</v>
      </c>
      <c r="K394" s="1482" t="s">
        <v>268</v>
      </c>
      <c r="L394" s="1484" t="s">
        <v>269</v>
      </c>
    </row>
    <row r="395" spans="2:12" ht="11.25" customHeight="1">
      <c r="B395" s="1494"/>
      <c r="C395" s="1483"/>
      <c r="D395" s="1483"/>
      <c r="E395" s="1550"/>
      <c r="F395" s="1552"/>
      <c r="G395" s="1552"/>
      <c r="H395" s="1488"/>
      <c r="I395" s="1494"/>
      <c r="J395" s="1494"/>
      <c r="K395" s="1483"/>
      <c r="L395" s="1485"/>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47" t="s">
        <v>270</v>
      </c>
      <c r="D398" s="1547"/>
      <c r="E398" s="1547"/>
      <c r="F398" s="1547"/>
      <c r="G398" s="1547"/>
      <c r="H398" s="1547"/>
      <c r="I398" s="1547"/>
      <c r="J398" s="1547"/>
      <c r="K398" s="1547"/>
      <c r="L398" s="1548"/>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81" t="s">
        <v>295</v>
      </c>
      <c r="D415" s="1481"/>
      <c r="E415" s="1481"/>
      <c r="F415" s="1481"/>
      <c r="G415" s="1481"/>
      <c r="H415" s="1481"/>
      <c r="I415" s="1481"/>
      <c r="J415" s="1481"/>
      <c r="K415" s="1481"/>
      <c r="L415" s="1553"/>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54" t="s">
        <v>259</v>
      </c>
      <c r="C432" s="1482" t="s">
        <v>22</v>
      </c>
      <c r="D432" s="1482" t="s">
        <v>260</v>
      </c>
      <c r="E432" s="1491" t="s">
        <v>261</v>
      </c>
      <c r="F432" s="1492"/>
      <c r="G432" s="1493"/>
      <c r="H432" s="1487" t="s">
        <v>262</v>
      </c>
      <c r="I432" s="1489" t="s">
        <v>263</v>
      </c>
      <c r="J432" s="1490"/>
      <c r="K432" s="1490"/>
      <c r="L432" s="1556"/>
    </row>
    <row r="433" spans="2:12" ht="11.25" customHeight="1">
      <c r="B433" s="1555"/>
      <c r="C433" s="1483"/>
      <c r="D433" s="1483"/>
      <c r="E433" s="1549" t="s">
        <v>300</v>
      </c>
      <c r="F433" s="1551" t="s">
        <v>301</v>
      </c>
      <c r="G433" s="1551" t="s">
        <v>302</v>
      </c>
      <c r="H433" s="1488"/>
      <c r="I433" s="1484" t="s">
        <v>267</v>
      </c>
      <c r="J433" s="1484" t="s">
        <v>24</v>
      </c>
      <c r="K433" s="1482" t="s">
        <v>268</v>
      </c>
      <c r="L433" s="1484" t="s">
        <v>269</v>
      </c>
    </row>
    <row r="434" spans="2:12" ht="11.25" customHeight="1">
      <c r="B434" s="1555"/>
      <c r="C434" s="1483"/>
      <c r="D434" s="1483"/>
      <c r="E434" s="1550"/>
      <c r="F434" s="1552"/>
      <c r="G434" s="1552"/>
      <c r="H434" s="1488"/>
      <c r="I434" s="1485"/>
      <c r="J434" s="1485"/>
      <c r="K434" s="1486"/>
      <c r="L434" s="1485"/>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81" t="s">
        <v>296</v>
      </c>
      <c r="D437" s="1481"/>
      <c r="E437" s="1481"/>
      <c r="F437" s="1481"/>
      <c r="G437" s="1481"/>
      <c r="H437" s="1481"/>
      <c r="I437" s="1481"/>
      <c r="J437" s="1481"/>
      <c r="K437" s="1481"/>
      <c r="L437" s="1553"/>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84" t="s">
        <v>259</v>
      </c>
      <c r="C475" s="1482" t="s">
        <v>22</v>
      </c>
      <c r="D475" s="1482" t="s">
        <v>260</v>
      </c>
      <c r="E475" s="1491" t="s">
        <v>261</v>
      </c>
      <c r="F475" s="1492"/>
      <c r="G475" s="1493"/>
      <c r="H475" s="1487" t="s">
        <v>262</v>
      </c>
      <c r="I475" s="1491" t="s">
        <v>263</v>
      </c>
      <c r="J475" s="1492"/>
      <c r="K475" s="1492"/>
      <c r="L475" s="1493"/>
    </row>
    <row r="476" spans="2:12" ht="11.25" customHeight="1">
      <c r="B476" s="1494"/>
      <c r="C476" s="1483"/>
      <c r="D476" s="1483"/>
      <c r="E476" s="1549" t="s">
        <v>300</v>
      </c>
      <c r="F476" s="1551" t="s">
        <v>301</v>
      </c>
      <c r="G476" s="1551" t="s">
        <v>302</v>
      </c>
      <c r="H476" s="1488"/>
      <c r="I476" s="1484" t="s">
        <v>267</v>
      </c>
      <c r="J476" s="1484" t="s">
        <v>24</v>
      </c>
      <c r="K476" s="1482" t="s">
        <v>268</v>
      </c>
      <c r="L476" s="1484" t="s">
        <v>269</v>
      </c>
    </row>
    <row r="477" spans="2:12" ht="11.25" customHeight="1">
      <c r="B477" s="1494"/>
      <c r="C477" s="1483"/>
      <c r="D477" s="1483"/>
      <c r="E477" s="1550"/>
      <c r="F477" s="1552"/>
      <c r="G477" s="1552"/>
      <c r="H477" s="1488"/>
      <c r="I477" s="1494"/>
      <c r="J477" s="1494"/>
      <c r="K477" s="1483"/>
      <c r="L477" s="1485"/>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47" t="s">
        <v>270</v>
      </c>
      <c r="D480" s="1547"/>
      <c r="E480" s="1547"/>
      <c r="F480" s="1547"/>
      <c r="G480" s="1547"/>
      <c r="H480" s="1547"/>
      <c r="I480" s="1547"/>
      <c r="J480" s="1547"/>
      <c r="K480" s="1547"/>
      <c r="L480" s="1548"/>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81" t="s">
        <v>295</v>
      </c>
      <c r="D497" s="1481"/>
      <c r="E497" s="1481"/>
      <c r="F497" s="1481"/>
      <c r="G497" s="1481"/>
      <c r="H497" s="1481"/>
      <c r="I497" s="1481"/>
      <c r="J497" s="1481"/>
      <c r="K497" s="1481"/>
      <c r="L497" s="1553"/>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554" t="s">
        <v>259</v>
      </c>
      <c r="C514" s="1482" t="s">
        <v>22</v>
      </c>
      <c r="D514" s="1482" t="s">
        <v>260</v>
      </c>
      <c r="E514" s="1491" t="s">
        <v>261</v>
      </c>
      <c r="F514" s="1492"/>
      <c r="G514" s="1493"/>
      <c r="H514" s="1487" t="s">
        <v>262</v>
      </c>
      <c r="I514" s="1489" t="s">
        <v>263</v>
      </c>
      <c r="J514" s="1490"/>
      <c r="K514" s="1490"/>
      <c r="L514" s="1556"/>
    </row>
    <row r="515" spans="2:12" ht="11.25" customHeight="1">
      <c r="B515" s="1555"/>
      <c r="C515" s="1483"/>
      <c r="D515" s="1483"/>
      <c r="E515" s="1549" t="s">
        <v>300</v>
      </c>
      <c r="F515" s="1551" t="s">
        <v>301</v>
      </c>
      <c r="G515" s="1551" t="s">
        <v>302</v>
      </c>
      <c r="H515" s="1488"/>
      <c r="I515" s="1484" t="s">
        <v>267</v>
      </c>
      <c r="J515" s="1484" t="s">
        <v>24</v>
      </c>
      <c r="K515" s="1482" t="s">
        <v>268</v>
      </c>
      <c r="L515" s="1484" t="s">
        <v>269</v>
      </c>
    </row>
    <row r="516" spans="2:12" ht="11.25" customHeight="1">
      <c r="B516" s="1555"/>
      <c r="C516" s="1483"/>
      <c r="D516" s="1483"/>
      <c r="E516" s="1550"/>
      <c r="F516" s="1552"/>
      <c r="G516" s="1552"/>
      <c r="H516" s="1488"/>
      <c r="I516" s="1485"/>
      <c r="J516" s="1485"/>
      <c r="K516" s="1486"/>
      <c r="L516" s="1485"/>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81" t="s">
        <v>296</v>
      </c>
      <c r="D519" s="1481"/>
      <c r="E519" s="1481"/>
      <c r="F519" s="1481"/>
      <c r="G519" s="1481"/>
      <c r="H519" s="1481"/>
      <c r="I519" s="1481"/>
      <c r="J519" s="1481"/>
      <c r="K519" s="1481"/>
      <c r="L519" s="1553"/>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56" t="s">
        <v>259</v>
      </c>
      <c r="C558" s="1482" t="s">
        <v>22</v>
      </c>
      <c r="D558" s="1482" t="s">
        <v>260</v>
      </c>
      <c r="E558" s="1491" t="s">
        <v>261</v>
      </c>
      <c r="F558" s="1492"/>
      <c r="G558" s="1493"/>
      <c r="H558" s="1487" t="s">
        <v>262</v>
      </c>
      <c r="I558" s="1491" t="s">
        <v>263</v>
      </c>
      <c r="J558" s="1492"/>
      <c r="K558" s="1492"/>
      <c r="L558"/>
    </row>
    <row r="559" spans="2:12" ht="12.75" customHeight="1">
      <c r="B559" s="1559"/>
      <c r="C559" s="1483"/>
      <c r="D559" s="1483"/>
      <c r="E559" s="1484" t="s">
        <v>300</v>
      </c>
      <c r="F559" s="1482" t="s">
        <v>301</v>
      </c>
      <c r="G559" s="1482" t="s">
        <v>302</v>
      </c>
      <c r="H559" s="1488"/>
      <c r="I559" s="1484" t="s">
        <v>267</v>
      </c>
      <c r="J559" s="1484" t="s">
        <v>24</v>
      </c>
      <c r="K559" s="1482" t="s">
        <v>349</v>
      </c>
      <c r="L559"/>
    </row>
    <row r="560" spans="2:12" ht="12.75">
      <c r="B560" s="1559"/>
      <c r="C560" s="1483"/>
      <c r="D560" s="1483"/>
      <c r="E560" s="1494"/>
      <c r="F560" s="1483"/>
      <c r="G560" s="1483"/>
      <c r="H560" s="1488"/>
      <c r="I560" s="1494"/>
      <c r="J560" s="1494"/>
      <c r="K560" s="1483"/>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47" t="s">
        <v>270</v>
      </c>
      <c r="D563" s="1547"/>
      <c r="E563" s="1547"/>
      <c r="F563" s="1547"/>
      <c r="G563" s="1547"/>
      <c r="H563" s="1547"/>
      <c r="I563" s="1547"/>
      <c r="J563" s="1547"/>
      <c r="K563" s="1547"/>
      <c r="L563"/>
    </row>
    <row r="564" spans="2:12" ht="12.75">
      <c r="B564" s="683"/>
      <c r="C564" s="683"/>
      <c r="D564" s="683"/>
      <c r="E564" s="683"/>
      <c r="F564" s="683"/>
      <c r="G564" s="683"/>
      <c r="H564" s="683"/>
      <c r="I564" s="683"/>
      <c r="J564" s="683"/>
      <c r="K564" s="683"/>
      <c r="L564"/>
    </row>
    <row r="565" spans="2:12" ht="15">
      <c r="B565" s="1034" t="s">
        <v>271</v>
      </c>
      <c r="C565" s="898">
        <v>160405</v>
      </c>
      <c r="D565" s="898">
        <v>4252</v>
      </c>
      <c r="E565" s="898">
        <v>1993</v>
      </c>
      <c r="F565" s="898">
        <v>1899</v>
      </c>
      <c r="G565" s="898">
        <v>360</v>
      </c>
      <c r="H565" s="898">
        <v>156153</v>
      </c>
      <c r="I565" s="898">
        <v>25576</v>
      </c>
      <c r="J565" s="898">
        <v>49577</v>
      </c>
      <c r="K565" s="898">
        <v>81000</v>
      </c>
      <c r="L565"/>
    </row>
    <row r="566" spans="2:12" ht="15">
      <c r="B566" s="1034" t="s">
        <v>272</v>
      </c>
      <c r="C566" s="898">
        <v>118397</v>
      </c>
      <c r="D566" s="898">
        <v>3761</v>
      </c>
      <c r="E566" s="898">
        <v>1965</v>
      </c>
      <c r="F566" s="898">
        <v>1503</v>
      </c>
      <c r="G566" s="898">
        <v>293</v>
      </c>
      <c r="H566" s="898">
        <v>114636</v>
      </c>
      <c r="I566" s="898">
        <v>20407</v>
      </c>
      <c r="J566" s="898">
        <v>32761</v>
      </c>
      <c r="K566" s="898">
        <v>61468</v>
      </c>
      <c r="L566"/>
    </row>
    <row r="567" spans="2:12" ht="15">
      <c r="B567" s="1034" t="s">
        <v>273</v>
      </c>
      <c r="C567" s="898">
        <v>154468</v>
      </c>
      <c r="D567" s="900">
        <v>4195</v>
      </c>
      <c r="E567" s="900">
        <v>2254</v>
      </c>
      <c r="F567" s="900">
        <v>1618</v>
      </c>
      <c r="G567" s="901">
        <v>323</v>
      </c>
      <c r="H567" s="898">
        <v>150273</v>
      </c>
      <c r="I567" s="900">
        <v>25918</v>
      </c>
      <c r="J567" s="900">
        <v>43821</v>
      </c>
      <c r="K567" s="900">
        <v>80534</v>
      </c>
      <c r="L567"/>
    </row>
    <row r="568" spans="2:12" ht="15">
      <c r="B568" s="1034" t="s">
        <v>274</v>
      </c>
      <c r="C568" s="898">
        <v>147058</v>
      </c>
      <c r="D568" s="898">
        <v>4501</v>
      </c>
      <c r="E568" s="899">
        <v>2298</v>
      </c>
      <c r="F568" s="899">
        <v>1927</v>
      </c>
      <c r="G568" s="898">
        <v>276</v>
      </c>
      <c r="H568" s="898">
        <v>142557</v>
      </c>
      <c r="I568" s="898">
        <v>23715</v>
      </c>
      <c r="J568" s="898">
        <v>40827</v>
      </c>
      <c r="K568" s="898">
        <v>78015</v>
      </c>
      <c r="L568"/>
    </row>
    <row r="569" spans="2:12" ht="15">
      <c r="B569" s="1034" t="s">
        <v>275</v>
      </c>
      <c r="C569" s="898">
        <v>161636</v>
      </c>
      <c r="D569" s="1035">
        <v>4146</v>
      </c>
      <c r="E569" s="660">
        <v>2119</v>
      </c>
      <c r="F569" s="662">
        <v>1793</v>
      </c>
      <c r="G569" s="662">
        <v>234</v>
      </c>
      <c r="H569" s="1035">
        <v>157490</v>
      </c>
      <c r="I569" s="660">
        <v>27516</v>
      </c>
      <c r="J569" s="660">
        <v>43584</v>
      </c>
      <c r="K569" s="662">
        <v>86390</v>
      </c>
      <c r="L569"/>
    </row>
    <row r="570" spans="2:12" ht="15">
      <c r="B570" s="1034" t="s">
        <v>276</v>
      </c>
      <c r="C570" s="898">
        <v>148239</v>
      </c>
      <c r="D570" s="898">
        <v>3808</v>
      </c>
      <c r="E570" s="899">
        <v>1579</v>
      </c>
      <c r="F570" s="899">
        <v>1924</v>
      </c>
      <c r="G570" s="898">
        <v>305</v>
      </c>
      <c r="H570" s="898">
        <v>144431</v>
      </c>
      <c r="I570" s="898">
        <v>25807</v>
      </c>
      <c r="J570" s="898">
        <v>41213</v>
      </c>
      <c r="K570" s="898">
        <v>77411</v>
      </c>
      <c r="L570"/>
    </row>
    <row r="571" spans="2:12" ht="15">
      <c r="B571" s="1034" t="s">
        <v>277</v>
      </c>
      <c r="C571" s="898">
        <v>164233</v>
      </c>
      <c r="D571" s="893">
        <v>4006</v>
      </c>
      <c r="E571" s="900">
        <v>1618</v>
      </c>
      <c r="F571" s="901">
        <v>2184</v>
      </c>
      <c r="G571" s="901">
        <v>204</v>
      </c>
      <c r="H571" s="898">
        <v>160227</v>
      </c>
      <c r="I571" s="900">
        <v>29167</v>
      </c>
      <c r="J571" s="900">
        <v>48974</v>
      </c>
      <c r="K571" s="900">
        <v>82086</v>
      </c>
      <c r="L571"/>
    </row>
    <row r="572" spans="2:12" ht="15">
      <c r="B572" s="1034" t="s">
        <v>278</v>
      </c>
      <c r="C572" s="898">
        <v>158429</v>
      </c>
      <c r="D572" s="893">
        <v>4264</v>
      </c>
      <c r="E572" s="900">
        <v>1814</v>
      </c>
      <c r="F572" s="900">
        <v>2211</v>
      </c>
      <c r="G572" s="901">
        <v>239</v>
      </c>
      <c r="H572" s="898">
        <v>154165</v>
      </c>
      <c r="I572" s="900">
        <v>23293</v>
      </c>
      <c r="J572" s="900">
        <v>45921</v>
      </c>
      <c r="K572" s="900">
        <v>84951</v>
      </c>
      <c r="L572"/>
    </row>
    <row r="573" spans="2:12" ht="15">
      <c r="B573" s="1034" t="s">
        <v>279</v>
      </c>
      <c r="C573" s="898">
        <v>165011</v>
      </c>
      <c r="D573" s="898">
        <v>4401</v>
      </c>
      <c r="E573" s="899">
        <v>1788</v>
      </c>
      <c r="F573" s="899">
        <v>2285</v>
      </c>
      <c r="G573" s="898">
        <v>328</v>
      </c>
      <c r="H573" s="898">
        <v>160610</v>
      </c>
      <c r="I573" s="898">
        <v>25702</v>
      </c>
      <c r="J573" s="898">
        <v>48609</v>
      </c>
      <c r="K573" s="898">
        <v>86299</v>
      </c>
      <c r="L573"/>
    </row>
    <row r="574" spans="2:12" ht="15">
      <c r="B574" s="1034" t="s">
        <v>280</v>
      </c>
      <c r="C574" s="898">
        <v>175970</v>
      </c>
      <c r="D574" s="893">
        <v>4827</v>
      </c>
      <c r="E574" s="900">
        <v>1922</v>
      </c>
      <c r="F574" s="900">
        <v>2405</v>
      </c>
      <c r="G574" s="900">
        <v>500</v>
      </c>
      <c r="H574" s="899">
        <v>171143</v>
      </c>
      <c r="I574" s="900">
        <v>28318</v>
      </c>
      <c r="J574" s="900">
        <v>60364</v>
      </c>
      <c r="K574" s="900">
        <v>82461</v>
      </c>
      <c r="L574"/>
    </row>
    <row r="575" spans="2:12" ht="15">
      <c r="B575" s="1036" t="s">
        <v>281</v>
      </c>
      <c r="C575" s="898">
        <v>158698</v>
      </c>
      <c r="D575" s="900">
        <v>4572</v>
      </c>
      <c r="E575" s="900">
        <v>1754</v>
      </c>
      <c r="F575" s="900">
        <v>2398</v>
      </c>
      <c r="G575" s="900">
        <v>420</v>
      </c>
      <c r="H575" s="900">
        <v>154126</v>
      </c>
      <c r="I575" s="900">
        <v>24642</v>
      </c>
      <c r="J575" s="900">
        <v>50394</v>
      </c>
      <c r="K575" s="900">
        <v>79090</v>
      </c>
      <c r="L575"/>
    </row>
    <row r="576" spans="2:12" ht="15">
      <c r="B576" s="1036" t="s">
        <v>282</v>
      </c>
      <c r="C576" s="898">
        <v>143199</v>
      </c>
      <c r="D576" s="900">
        <v>4050</v>
      </c>
      <c r="E576" s="900">
        <v>1792</v>
      </c>
      <c r="F576" s="900">
        <v>1951</v>
      </c>
      <c r="G576" s="900">
        <v>307</v>
      </c>
      <c r="H576" s="900">
        <v>139149</v>
      </c>
      <c r="I576" s="900">
        <v>22028</v>
      </c>
      <c r="J576" s="900">
        <v>43577</v>
      </c>
      <c r="K576" s="900">
        <v>73544</v>
      </c>
      <c r="L576"/>
    </row>
    <row r="577" spans="2:12" ht="15">
      <c r="B577" s="1037"/>
      <c r="C577" s="899"/>
      <c r="D577" s="899"/>
      <c r="E577" s="899"/>
      <c r="F577" s="899"/>
      <c r="G577" s="899"/>
      <c r="H577" s="899"/>
      <c r="I577" s="899"/>
      <c r="J577" s="899"/>
      <c r="K577" s="899"/>
      <c r="L577"/>
    </row>
    <row r="578" spans="2:12" ht="12.75">
      <c r="B578" s="1038">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81" t="s">
        <v>295</v>
      </c>
      <c r="D580" s="1481"/>
      <c r="E580" s="1481"/>
      <c r="F580" s="1481"/>
      <c r="G580" s="1481"/>
      <c r="H580" s="1481"/>
      <c r="I580" s="1481"/>
      <c r="J580" s="1481"/>
      <c r="K580" s="1481"/>
      <c r="L580"/>
    </row>
    <row r="581" spans="2:12" ht="12.75">
      <c r="B581" s="683"/>
      <c r="C581" s="689"/>
      <c r="D581" s="689"/>
      <c r="E581" s="689"/>
      <c r="F581" s="689"/>
      <c r="G581" s="689"/>
      <c r="H581" s="689"/>
      <c r="I581" s="689"/>
      <c r="J581" s="689"/>
      <c r="K581" s="689"/>
      <c r="L581"/>
    </row>
    <row r="582" spans="2:12" ht="12.75">
      <c r="B582" s="1039"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39"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39"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39"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39"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39"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39"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39"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39"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39"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39"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39"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8">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57" t="s">
        <v>259</v>
      </c>
      <c r="C597" s="1482" t="s">
        <v>22</v>
      </c>
      <c r="D597" s="1482" t="s">
        <v>260</v>
      </c>
      <c r="E597" s="1491" t="s">
        <v>261</v>
      </c>
      <c r="F597" s="1492"/>
      <c r="G597" s="1493"/>
      <c r="H597" s="1487" t="s">
        <v>262</v>
      </c>
      <c r="I597" s="1489" t="s">
        <v>263</v>
      </c>
      <c r="J597" s="1490"/>
      <c r="K597" s="1490"/>
      <c r="L597"/>
    </row>
    <row r="598" spans="2:12" ht="12.75" customHeight="1">
      <c r="B598" s="1558"/>
      <c r="C598" s="1483"/>
      <c r="D598" s="1483"/>
      <c r="E598" s="1484" t="s">
        <v>300</v>
      </c>
      <c r="F598" s="1482" t="s">
        <v>301</v>
      </c>
      <c r="G598" s="1482" t="s">
        <v>302</v>
      </c>
      <c r="H598" s="1488"/>
      <c r="I598" s="1484" t="s">
        <v>267</v>
      </c>
      <c r="J598" s="1484" t="s">
        <v>24</v>
      </c>
      <c r="K598" s="1482" t="s">
        <v>268</v>
      </c>
      <c r="L598"/>
    </row>
    <row r="599" spans="2:12" ht="12.75" customHeight="1">
      <c r="B599" s="1558"/>
      <c r="C599" s="1483"/>
      <c r="D599" s="1483"/>
      <c r="E599" s="1494"/>
      <c r="F599" s="1483"/>
      <c r="G599" s="1483"/>
      <c r="H599" s="1488"/>
      <c r="I599" s="1485"/>
      <c r="J599" s="1485"/>
      <c r="K599" s="1486"/>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81" t="s">
        <v>296</v>
      </c>
      <c r="D602" s="1481"/>
      <c r="E602" s="1481"/>
      <c r="F602" s="1481"/>
      <c r="G602" s="1481"/>
      <c r="H602" s="1481"/>
      <c r="I602" s="1481"/>
      <c r="J602" s="1481"/>
      <c r="K602" s="1481"/>
      <c r="L602"/>
    </row>
    <row r="603" spans="2:12" ht="12.75">
      <c r="B603" s="106"/>
      <c r="C603" s="694"/>
      <c r="D603" s="694"/>
      <c r="E603" s="694"/>
      <c r="F603" s="694"/>
      <c r="G603" s="694"/>
      <c r="H603" s="694"/>
      <c r="I603" s="694"/>
      <c r="J603" s="694"/>
      <c r="K603" s="694"/>
      <c r="L603"/>
    </row>
    <row r="604" spans="2:12" ht="12.75">
      <c r="B604" s="1039"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39"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39"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39"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39"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39"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39"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39"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39"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39"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39"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39"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39"/>
      <c r="C616" s="696"/>
      <c r="D616" s="697"/>
      <c r="E616" s="698"/>
      <c r="F616" s="698"/>
      <c r="G616" s="698"/>
      <c r="H616" s="697"/>
      <c r="I616" s="698"/>
      <c r="J616" s="698"/>
      <c r="K616" s="698"/>
      <c r="L616"/>
    </row>
    <row r="617" spans="2:12" ht="12.75">
      <c r="B617" s="1038">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3"/>
      <c r="G619" s="1083"/>
      <c r="H619" s="1083"/>
      <c r="I619" s="1083"/>
      <c r="J619"/>
      <c r="K619"/>
      <c r="L619"/>
    </row>
    <row r="620" spans="2:12" ht="20.25" thickBot="1">
      <c r="B620"/>
      <c r="C620"/>
      <c r="D620"/>
      <c r="E620" s="1084"/>
      <c r="F620" s="1085" t="s">
        <v>297</v>
      </c>
      <c r="G620" s="1085"/>
      <c r="H620" s="1085"/>
      <c r="I620" s="1085"/>
      <c r="J620" s="1086"/>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61" t="s">
        <v>450</v>
      </c>
      <c r="C636" s="1561"/>
      <c r="D636" s="1561"/>
      <c r="E636" s="1561"/>
      <c r="F636" s="1561"/>
      <c r="G636" s="1561"/>
      <c r="H636" s="1561"/>
      <c r="I636" s="1561"/>
      <c r="J636" s="1561"/>
      <c r="K636" s="1561"/>
    </row>
    <row r="637" spans="2:12" ht="18.75" thickBot="1">
      <c r="B637" s="810"/>
      <c r="C637" s="810"/>
      <c r="D637" s="810"/>
      <c r="E637" s="810"/>
      <c r="F637" s="811" t="s">
        <v>258</v>
      </c>
      <c r="G637" s="810"/>
      <c r="H637" s="810"/>
      <c r="I637" s="810"/>
      <c r="J637" s="810"/>
      <c r="K637" s="810"/>
    </row>
    <row r="638" spans="2:12" ht="12.75" customHeight="1">
      <c r="B638" s="1562" t="s">
        <v>259</v>
      </c>
      <c r="C638" s="1564" t="s">
        <v>22</v>
      </c>
      <c r="D638" s="1564" t="s">
        <v>260</v>
      </c>
      <c r="E638" s="1565" t="s">
        <v>261</v>
      </c>
      <c r="F638" s="1566"/>
      <c r="G638" s="1567"/>
      <c r="H638" s="1568" t="s">
        <v>262</v>
      </c>
      <c r="I638" s="1565" t="s">
        <v>263</v>
      </c>
      <c r="J638" s="1566"/>
      <c r="K638" s="1569"/>
    </row>
    <row r="639" spans="2:12" ht="11.25" customHeight="1">
      <c r="B639" s="1563"/>
      <c r="C639" s="1483"/>
      <c r="D639" s="1483"/>
      <c r="E639" s="1484" t="s">
        <v>300</v>
      </c>
      <c r="F639" s="1482" t="s">
        <v>301</v>
      </c>
      <c r="G639" s="1482" t="s">
        <v>302</v>
      </c>
      <c r="H639" s="1488"/>
      <c r="I639" s="1484" t="s">
        <v>267</v>
      </c>
      <c r="J639" s="1484" t="s">
        <v>24</v>
      </c>
      <c r="K639" s="1570" t="s">
        <v>349</v>
      </c>
    </row>
    <row r="640" spans="2:12" ht="11.25" customHeight="1">
      <c r="B640" s="1563"/>
      <c r="C640" s="1483"/>
      <c r="D640" s="1483"/>
      <c r="E640" s="1494"/>
      <c r="F640" s="1483"/>
      <c r="G640" s="1483"/>
      <c r="H640" s="1488"/>
      <c r="I640" s="1494"/>
      <c r="J640" s="1494"/>
      <c r="K640" s="1571"/>
    </row>
    <row r="641" spans="2:11" ht="12.75">
      <c r="B641" s="1241">
        <v>0</v>
      </c>
      <c r="C641" s="680">
        <v>1</v>
      </c>
      <c r="D641" s="680">
        <v>2</v>
      </c>
      <c r="E641" s="681">
        <v>3</v>
      </c>
      <c r="F641" s="681">
        <v>4</v>
      </c>
      <c r="G641" s="680">
        <v>5</v>
      </c>
      <c r="H641" s="680">
        <v>6</v>
      </c>
      <c r="I641" s="680">
        <v>7</v>
      </c>
      <c r="J641" s="680">
        <v>8</v>
      </c>
      <c r="K641" s="1242">
        <v>9</v>
      </c>
    </row>
    <row r="642" spans="2:11" ht="12.75">
      <c r="B642" s="1243"/>
      <c r="C642" s="683"/>
      <c r="D642" s="683"/>
      <c r="E642" s="683"/>
      <c r="F642" s="683"/>
      <c r="G642" s="683"/>
      <c r="H642" s="683"/>
      <c r="I642" s="683"/>
      <c r="J642" s="683"/>
      <c r="K642" s="1244"/>
    </row>
    <row r="643" spans="2:11" ht="14.25">
      <c r="B643" s="1245"/>
      <c r="C643" s="1547" t="s">
        <v>270</v>
      </c>
      <c r="D643" s="1547"/>
      <c r="E643" s="1547"/>
      <c r="F643" s="1547"/>
      <c r="G643" s="1547"/>
      <c r="H643" s="1547"/>
      <c r="I643" s="1547"/>
      <c r="J643" s="1547"/>
      <c r="K643" s="1560"/>
    </row>
    <row r="644" spans="2:11" ht="12.75">
      <c r="B644" s="1243"/>
      <c r="C644" s="683"/>
      <c r="D644" s="683"/>
      <c r="E644" s="683"/>
      <c r="F644" s="683"/>
      <c r="G644" s="683"/>
      <c r="H644" s="683"/>
      <c r="I644" s="683"/>
      <c r="J644" s="683"/>
      <c r="K644" s="1244"/>
    </row>
    <row r="645" spans="2:11" ht="12.75">
      <c r="B645" s="1286" t="s">
        <v>271</v>
      </c>
      <c r="C645" s="1277">
        <v>163247</v>
      </c>
      <c r="D645" s="1277">
        <v>4183</v>
      </c>
      <c r="E645" s="1277">
        <v>1936</v>
      </c>
      <c r="F645" s="1277">
        <v>1878</v>
      </c>
      <c r="G645" s="1277">
        <v>369</v>
      </c>
      <c r="H645" s="1277">
        <v>159064</v>
      </c>
      <c r="I645" s="1277">
        <v>25823</v>
      </c>
      <c r="J645" s="1277">
        <v>47119</v>
      </c>
      <c r="K645" s="1277">
        <v>86122</v>
      </c>
    </row>
    <row r="646" spans="2:11" ht="12.75">
      <c r="B646" s="1286" t="s">
        <v>272</v>
      </c>
      <c r="C646" s="1277">
        <v>154797</v>
      </c>
      <c r="D646" s="1277">
        <v>3855</v>
      </c>
      <c r="E646" s="1277">
        <v>1652</v>
      </c>
      <c r="F646" s="1277">
        <v>1884</v>
      </c>
      <c r="G646" s="1277">
        <v>319</v>
      </c>
      <c r="H646" s="1277">
        <v>150942</v>
      </c>
      <c r="I646" s="1277">
        <v>24820</v>
      </c>
      <c r="J646" s="1277">
        <v>41251</v>
      </c>
      <c r="K646" s="1277">
        <v>84871</v>
      </c>
    </row>
    <row r="647" spans="2:11" ht="12.75">
      <c r="B647" s="1286" t="s">
        <v>273</v>
      </c>
      <c r="C647" s="1277">
        <v>151453</v>
      </c>
      <c r="D647" s="1281">
        <v>3672</v>
      </c>
      <c r="E647" s="1281">
        <v>1511</v>
      </c>
      <c r="F647" s="1281">
        <v>1781</v>
      </c>
      <c r="G647" s="1282">
        <v>380</v>
      </c>
      <c r="H647" s="1277">
        <v>147781</v>
      </c>
      <c r="I647" s="1281">
        <v>22185</v>
      </c>
      <c r="J647" s="1281">
        <v>39306</v>
      </c>
      <c r="K647" s="1281">
        <v>86290</v>
      </c>
    </row>
    <row r="648" spans="2:11" ht="12.75">
      <c r="B648" s="1286" t="s">
        <v>274</v>
      </c>
      <c r="C648" s="1277">
        <v>123387</v>
      </c>
      <c r="D648" s="1277">
        <v>2579</v>
      </c>
      <c r="E648" s="1278">
        <v>1048</v>
      </c>
      <c r="F648" s="1278">
        <v>1175</v>
      </c>
      <c r="G648" s="1277">
        <v>356</v>
      </c>
      <c r="H648" s="1277">
        <v>120808</v>
      </c>
      <c r="I648" s="1277">
        <v>18805</v>
      </c>
      <c r="J648" s="1277">
        <v>35098</v>
      </c>
      <c r="K648" s="1277">
        <v>66905</v>
      </c>
    </row>
    <row r="649" spans="2:11" ht="12.75">
      <c r="B649" s="1286" t="s">
        <v>275</v>
      </c>
      <c r="C649" s="1277">
        <v>141955</v>
      </c>
      <c r="D649" s="1284">
        <v>3254</v>
      </c>
      <c r="E649" s="1283">
        <v>1374</v>
      </c>
      <c r="F649" s="1285">
        <v>1580</v>
      </c>
      <c r="G649" s="1285">
        <v>300</v>
      </c>
      <c r="H649" s="1284">
        <v>138701</v>
      </c>
      <c r="I649" s="1283">
        <v>23058</v>
      </c>
      <c r="J649" s="1283">
        <v>36148</v>
      </c>
      <c r="K649" s="1285">
        <v>79495</v>
      </c>
    </row>
    <row r="650" spans="2:11" ht="12.75">
      <c r="B650" s="1286" t="s">
        <v>276</v>
      </c>
      <c r="C650" s="1277">
        <v>166759</v>
      </c>
      <c r="D650" s="1277">
        <v>3740</v>
      </c>
      <c r="E650" s="1278">
        <v>1503</v>
      </c>
      <c r="F650" s="1278">
        <v>2000</v>
      </c>
      <c r="G650" s="1277">
        <v>237</v>
      </c>
      <c r="H650" s="1277">
        <v>163019</v>
      </c>
      <c r="I650" s="1277">
        <v>27394</v>
      </c>
      <c r="J650" s="1277">
        <v>41041</v>
      </c>
      <c r="K650" s="1277">
        <v>94584</v>
      </c>
    </row>
    <row r="651" spans="2:11" ht="12.75">
      <c r="B651" s="1286" t="s">
        <v>277</v>
      </c>
      <c r="C651" s="1277">
        <v>176233</v>
      </c>
      <c r="D651" s="1280">
        <v>4202</v>
      </c>
      <c r="E651" s="1281">
        <v>1869</v>
      </c>
      <c r="F651" s="1282">
        <v>2029</v>
      </c>
      <c r="G651" s="1282">
        <v>304</v>
      </c>
      <c r="H651" s="1277">
        <v>172031</v>
      </c>
      <c r="I651" s="1281">
        <v>31264</v>
      </c>
      <c r="J651" s="1281">
        <v>50784</v>
      </c>
      <c r="K651" s="1281">
        <v>89983</v>
      </c>
    </row>
    <row r="652" spans="2:11" ht="12.75">
      <c r="B652" s="1286" t="s">
        <v>278</v>
      </c>
      <c r="C652" s="1277">
        <v>151920</v>
      </c>
      <c r="D652" s="1280">
        <v>4257</v>
      </c>
      <c r="E652" s="1281">
        <v>1568</v>
      </c>
      <c r="F652" s="1281">
        <v>2117</v>
      </c>
      <c r="G652" s="1282">
        <v>572</v>
      </c>
      <c r="H652" s="1277">
        <v>147663</v>
      </c>
      <c r="I652" s="1281">
        <v>24922</v>
      </c>
      <c r="J652" s="1281">
        <v>43850</v>
      </c>
      <c r="K652" s="1281">
        <v>78891</v>
      </c>
    </row>
    <row r="653" spans="2:11" ht="12.75">
      <c r="B653" s="1286" t="s">
        <v>279</v>
      </c>
      <c r="C653" s="1277">
        <v>0</v>
      </c>
      <c r="D653" s="1277"/>
      <c r="E653" s="1278"/>
      <c r="F653" s="1278"/>
      <c r="G653" s="1277"/>
      <c r="H653" s="1277"/>
      <c r="I653" s="1277"/>
      <c r="J653" s="1277"/>
      <c r="K653" s="1277"/>
    </row>
    <row r="654" spans="2:11" ht="12.75">
      <c r="B654" s="1287" t="s">
        <v>280</v>
      </c>
      <c r="C654" s="1277">
        <v>0</v>
      </c>
      <c r="D654" s="1280"/>
      <c r="E654" s="1281"/>
      <c r="F654" s="1281"/>
      <c r="G654" s="1281"/>
      <c r="H654" s="1278"/>
      <c r="I654" s="1281"/>
      <c r="J654" s="1281"/>
      <c r="K654" s="1281"/>
    </row>
    <row r="655" spans="2:11" ht="12.75">
      <c r="B655" s="1288" t="s">
        <v>281</v>
      </c>
      <c r="C655" s="1277">
        <v>0</v>
      </c>
      <c r="D655" s="1281"/>
      <c r="E655" s="1281"/>
      <c r="F655" s="1281"/>
      <c r="G655" s="1281"/>
      <c r="H655" s="1281"/>
      <c r="I655" s="1281"/>
      <c r="J655" s="1281"/>
      <c r="K655" s="1281"/>
    </row>
    <row r="656" spans="2:11" ht="12.75">
      <c r="B656" s="1288" t="s">
        <v>282</v>
      </c>
      <c r="C656" s="1277">
        <v>0</v>
      </c>
      <c r="D656" s="1281"/>
      <c r="E656" s="1281"/>
      <c r="F656" s="1281"/>
      <c r="G656" s="1281"/>
      <c r="H656" s="1281"/>
      <c r="I656" s="1281"/>
      <c r="J656" s="1281"/>
      <c r="K656" s="1281"/>
    </row>
    <row r="657" spans="2:11" ht="15">
      <c r="B657" s="1275"/>
      <c r="C657" s="1278"/>
      <c r="D657" s="1278"/>
      <c r="E657" s="1278"/>
      <c r="F657" s="1278"/>
      <c r="G657" s="1278"/>
      <c r="H657" s="1278"/>
      <c r="I657" s="1278"/>
      <c r="J657" s="1278"/>
      <c r="K657" s="1278"/>
    </row>
    <row r="658" spans="2:11" ht="12.75">
      <c r="B658" s="1276">
        <v>2020</v>
      </c>
      <c r="C658" s="1279">
        <v>1229751</v>
      </c>
      <c r="D658" s="1279">
        <v>29742</v>
      </c>
      <c r="E658" s="1279">
        <v>12461</v>
      </c>
      <c r="F658" s="1279">
        <v>14444</v>
      </c>
      <c r="G658" s="1279">
        <v>2837</v>
      </c>
      <c r="H658" s="1279">
        <v>1200009</v>
      </c>
      <c r="I658" s="1279">
        <v>198271</v>
      </c>
      <c r="J658" s="1279">
        <v>334597</v>
      </c>
      <c r="K658" s="1279">
        <v>667141</v>
      </c>
    </row>
    <row r="659" spans="2:11" ht="12.75">
      <c r="B659" s="5"/>
      <c r="C659" s="1251"/>
      <c r="D659" s="1251"/>
      <c r="E659" s="1251"/>
      <c r="F659" s="1251"/>
      <c r="G659" s="1251"/>
      <c r="H659" s="1251"/>
      <c r="I659" s="1251"/>
      <c r="J659" s="1251"/>
      <c r="K659" s="1251"/>
    </row>
    <row r="660" spans="2:11" ht="12.75">
      <c r="B660" s="106"/>
      <c r="C660" s="1481" t="s">
        <v>295</v>
      </c>
      <c r="D660" s="1481"/>
      <c r="E660" s="1481"/>
      <c r="F660" s="1481"/>
      <c r="G660" s="1481"/>
      <c r="H660" s="1481"/>
      <c r="I660" s="1481"/>
      <c r="J660" s="1481"/>
      <c r="K660" s="1481"/>
    </row>
    <row r="661" spans="2:11" ht="12.75">
      <c r="B661" s="683"/>
      <c r="C661" s="1251"/>
      <c r="D661" s="1251"/>
      <c r="E661" s="1251"/>
      <c r="F661" s="1251"/>
      <c r="G661" s="1251"/>
      <c r="H661" s="1251"/>
      <c r="I661" s="1251"/>
      <c r="J661" s="1251"/>
      <c r="K661" s="1251"/>
    </row>
    <row r="662" spans="2:11" ht="12.75">
      <c r="B662" s="1289" t="s">
        <v>271</v>
      </c>
      <c r="C662" s="1292">
        <v>49960551</v>
      </c>
      <c r="D662" s="1292">
        <v>235967</v>
      </c>
      <c r="E662" s="1292">
        <v>69271</v>
      </c>
      <c r="F662" s="1292">
        <v>111895</v>
      </c>
      <c r="G662" s="1292">
        <v>54801</v>
      </c>
      <c r="H662" s="1292">
        <v>49724584</v>
      </c>
      <c r="I662" s="1292">
        <v>7150936</v>
      </c>
      <c r="J662" s="1292">
        <v>13108259</v>
      </c>
      <c r="K662" s="1292">
        <v>29465389</v>
      </c>
    </row>
    <row r="663" spans="2:11" ht="12.75">
      <c r="B663" s="1289" t="s">
        <v>272</v>
      </c>
      <c r="C663" s="1292">
        <v>47617324</v>
      </c>
      <c r="D663" s="1292">
        <v>208840</v>
      </c>
      <c r="E663" s="1292">
        <v>57340</v>
      </c>
      <c r="F663" s="1292">
        <v>107364</v>
      </c>
      <c r="G663" s="1292">
        <v>44136</v>
      </c>
      <c r="H663" s="1292">
        <v>47408484</v>
      </c>
      <c r="I663" s="1292">
        <v>6893452</v>
      </c>
      <c r="J663" s="1292">
        <v>11453223</v>
      </c>
      <c r="K663" s="1292">
        <v>29061809</v>
      </c>
    </row>
    <row r="664" spans="2:11" ht="12.75">
      <c r="B664" s="1289" t="s">
        <v>273</v>
      </c>
      <c r="C664" s="1292">
        <v>45810921</v>
      </c>
      <c r="D664" s="1295">
        <v>212047</v>
      </c>
      <c r="E664" s="1295">
        <v>52722</v>
      </c>
      <c r="F664" s="1295">
        <v>104528</v>
      </c>
      <c r="G664" s="1296">
        <v>54797</v>
      </c>
      <c r="H664" s="1292">
        <v>45598874</v>
      </c>
      <c r="I664" s="1295">
        <v>6206047</v>
      </c>
      <c r="J664" s="1295">
        <v>10978459</v>
      </c>
      <c r="K664" s="1295">
        <v>28414368</v>
      </c>
    </row>
    <row r="665" spans="2:11" ht="12.75">
      <c r="B665" s="1289" t="s">
        <v>274</v>
      </c>
      <c r="C665" s="1292">
        <v>37947488</v>
      </c>
      <c r="D665" s="1292">
        <v>152361</v>
      </c>
      <c r="E665" s="1293">
        <v>38008</v>
      </c>
      <c r="F665" s="1293">
        <v>67675</v>
      </c>
      <c r="G665" s="1292">
        <v>46678</v>
      </c>
      <c r="H665" s="1292">
        <v>37795127</v>
      </c>
      <c r="I665" s="1292">
        <v>5250323</v>
      </c>
      <c r="J665" s="1292">
        <v>9742524</v>
      </c>
      <c r="K665" s="1292">
        <v>22802280</v>
      </c>
    </row>
    <row r="666" spans="2:11" ht="12.75">
      <c r="B666" s="1289" t="s">
        <v>275</v>
      </c>
      <c r="C666" s="1292">
        <v>43850100</v>
      </c>
      <c r="D666" s="1297">
        <v>182406</v>
      </c>
      <c r="E666" s="1297">
        <v>49999</v>
      </c>
      <c r="F666" s="1297">
        <v>89839</v>
      </c>
      <c r="G666" s="1297">
        <v>42568</v>
      </c>
      <c r="H666" s="1297">
        <v>43667694</v>
      </c>
      <c r="I666" s="1297">
        <v>6427358</v>
      </c>
      <c r="J666" s="1297">
        <v>9965046</v>
      </c>
      <c r="K666" s="1298">
        <v>27275290</v>
      </c>
    </row>
    <row r="667" spans="2:11" ht="12.75">
      <c r="B667" s="1289" t="s">
        <v>276</v>
      </c>
      <c r="C667" s="1292">
        <v>52025091</v>
      </c>
      <c r="D667" s="1292">
        <v>205453</v>
      </c>
      <c r="E667" s="1293">
        <v>52679</v>
      </c>
      <c r="F667" s="1293">
        <v>121156</v>
      </c>
      <c r="G667" s="1292">
        <v>31618</v>
      </c>
      <c r="H667" s="1292">
        <v>51819638</v>
      </c>
      <c r="I667" s="1292">
        <v>7514997</v>
      </c>
      <c r="J667" s="1292">
        <v>11510571</v>
      </c>
      <c r="K667" s="1292">
        <v>32794070</v>
      </c>
    </row>
    <row r="668" spans="2:11" ht="12.75">
      <c r="B668" s="1289" t="s">
        <v>277</v>
      </c>
      <c r="C668" s="1292">
        <v>54051147</v>
      </c>
      <c r="D668" s="1295">
        <v>228220</v>
      </c>
      <c r="E668" s="1295">
        <v>67664</v>
      </c>
      <c r="F668" s="1295">
        <v>124553</v>
      </c>
      <c r="G668" s="1296">
        <v>36003</v>
      </c>
      <c r="H668" s="1292">
        <v>53822927</v>
      </c>
      <c r="I668" s="1295">
        <v>8725344</v>
      </c>
      <c r="J668" s="1295">
        <v>14051630</v>
      </c>
      <c r="K668" s="1295">
        <v>31045953</v>
      </c>
    </row>
    <row r="669" spans="2:11" ht="12.75">
      <c r="B669" s="1289" t="s">
        <v>278</v>
      </c>
      <c r="C669" s="1292">
        <v>45879866</v>
      </c>
      <c r="D669" s="1295">
        <v>235692</v>
      </c>
      <c r="E669" s="1295">
        <v>57242</v>
      </c>
      <c r="F669" s="1295">
        <v>115636</v>
      </c>
      <c r="G669" s="1296">
        <v>62814</v>
      </c>
      <c r="H669" s="1292">
        <v>45644174</v>
      </c>
      <c r="I669" s="1295">
        <v>6814064</v>
      </c>
      <c r="J669" s="1295">
        <v>12095543</v>
      </c>
      <c r="K669" s="1295">
        <v>26734567</v>
      </c>
    </row>
    <row r="670" spans="2:11" ht="12.75">
      <c r="B670" s="1289" t="s">
        <v>279</v>
      </c>
      <c r="C670" s="1292">
        <v>0</v>
      </c>
      <c r="D670" s="1295"/>
      <c r="E670" s="1295"/>
      <c r="F670" s="1295"/>
      <c r="G670" s="1296"/>
      <c r="H670" s="1292"/>
      <c r="I670" s="1295"/>
      <c r="J670" s="1295"/>
      <c r="K670" s="1295"/>
    </row>
    <row r="671" spans="2:11" ht="12.75">
      <c r="B671" s="1289" t="s">
        <v>280</v>
      </c>
      <c r="C671" s="1292">
        <v>0</v>
      </c>
      <c r="D671" s="1295"/>
      <c r="E671" s="1295"/>
      <c r="F671" s="1295"/>
      <c r="G671" s="1295"/>
      <c r="H671" s="1293"/>
      <c r="I671" s="1295"/>
      <c r="J671" s="1295"/>
      <c r="K671" s="1295"/>
    </row>
    <row r="672" spans="2:11" ht="12.75">
      <c r="B672" s="1289" t="s">
        <v>281</v>
      </c>
      <c r="C672" s="1292">
        <v>0</v>
      </c>
      <c r="D672" s="1295"/>
      <c r="E672" s="1295"/>
      <c r="F672" s="1295"/>
      <c r="G672" s="1295"/>
      <c r="H672" s="1293"/>
      <c r="I672" s="1295"/>
      <c r="J672" s="1295"/>
      <c r="K672" s="1295"/>
    </row>
    <row r="673" spans="2:11" ht="12.75">
      <c r="B673" s="1289" t="s">
        <v>282</v>
      </c>
      <c r="C673" s="1292">
        <v>0</v>
      </c>
      <c r="D673" s="1295"/>
      <c r="E673" s="1295"/>
      <c r="F673" s="1295"/>
      <c r="G673" s="1295"/>
      <c r="H673" s="1295"/>
      <c r="I673" s="1295"/>
      <c r="J673" s="1295"/>
      <c r="K673" s="1295"/>
    </row>
    <row r="674" spans="2:11" ht="12.75">
      <c r="B674" s="1290"/>
      <c r="C674" s="1293"/>
      <c r="D674" s="1293"/>
      <c r="E674" s="1293"/>
      <c r="F674" s="1293"/>
      <c r="G674" s="1293"/>
      <c r="H674" s="1293"/>
      <c r="I674" s="1293"/>
      <c r="J674" s="1293"/>
      <c r="K674" s="1293"/>
    </row>
    <row r="675" spans="2:11" ht="12.75">
      <c r="B675" s="1291">
        <v>2020</v>
      </c>
      <c r="C675" s="1294">
        <v>377142488</v>
      </c>
      <c r="D675" s="1294">
        <v>1660986</v>
      </c>
      <c r="E675" s="1294">
        <v>444925</v>
      </c>
      <c r="F675" s="1294">
        <v>842646</v>
      </c>
      <c r="G675" s="1294">
        <v>373415</v>
      </c>
      <c r="H675" s="1294">
        <v>375481502</v>
      </c>
      <c r="I675" s="1294">
        <v>54982521</v>
      </c>
      <c r="J675" s="1294">
        <v>92905255</v>
      </c>
      <c r="K675" s="1294">
        <v>227593726</v>
      </c>
    </row>
    <row r="676" spans="2:11" ht="12.75">
      <c r="B676" s="690"/>
      <c r="C676" s="1252"/>
      <c r="D676" s="1252"/>
      <c r="E676" s="1252"/>
      <c r="F676" s="1252"/>
      <c r="G676" s="1252"/>
      <c r="H676" s="1252"/>
      <c r="I676" s="1252"/>
      <c r="J676" s="1252"/>
      <c r="K676" s="1252"/>
    </row>
    <row r="677" spans="2:11" ht="12.75" customHeight="1">
      <c r="B677" s="1557" t="s">
        <v>259</v>
      </c>
      <c r="C677" s="1482" t="s">
        <v>22</v>
      </c>
      <c r="D677" s="1482" t="s">
        <v>260</v>
      </c>
      <c r="E677" s="1491" t="s">
        <v>261</v>
      </c>
      <c r="F677" s="1492"/>
      <c r="G677" s="1493"/>
      <c r="H677" s="1487" t="s">
        <v>262</v>
      </c>
      <c r="I677" s="1489" t="s">
        <v>263</v>
      </c>
      <c r="J677" s="1490"/>
      <c r="K677" s="1490"/>
    </row>
    <row r="678" spans="2:11" ht="11.25" customHeight="1">
      <c r="B678" s="1558"/>
      <c r="C678" s="1483"/>
      <c r="D678" s="1483"/>
      <c r="E678" s="1484" t="s">
        <v>300</v>
      </c>
      <c r="F678" s="1482" t="s">
        <v>301</v>
      </c>
      <c r="G678" s="1482" t="s">
        <v>302</v>
      </c>
      <c r="H678" s="1488"/>
      <c r="I678" s="1484" t="s">
        <v>267</v>
      </c>
      <c r="J678" s="1484" t="s">
        <v>24</v>
      </c>
      <c r="K678" s="1482" t="s">
        <v>268</v>
      </c>
    </row>
    <row r="679" spans="2:11" ht="11.25" customHeight="1">
      <c r="B679" s="1558"/>
      <c r="C679" s="1483"/>
      <c r="D679" s="1483"/>
      <c r="E679" s="1494"/>
      <c r="F679" s="1483"/>
      <c r="G679" s="1483"/>
      <c r="H679" s="1488"/>
      <c r="I679" s="1485"/>
      <c r="J679" s="1485"/>
      <c r="K679" s="1486"/>
    </row>
    <row r="680" spans="2:11" ht="12.75">
      <c r="B680" s="680">
        <v>0</v>
      </c>
      <c r="C680" s="1253">
        <v>1</v>
      </c>
      <c r="D680" s="1253">
        <v>2</v>
      </c>
      <c r="E680" s="1254">
        <v>3</v>
      </c>
      <c r="F680" s="1254">
        <v>4</v>
      </c>
      <c r="G680" s="1253">
        <v>5</v>
      </c>
      <c r="H680" s="1253">
        <v>6</v>
      </c>
      <c r="I680" s="1253">
        <v>7</v>
      </c>
      <c r="J680" s="1253">
        <v>8</v>
      </c>
      <c r="K680" s="1253">
        <v>9</v>
      </c>
    </row>
    <row r="681" spans="2:11" ht="12.75">
      <c r="B681" s="683"/>
      <c r="C681" s="1251"/>
      <c r="D681" s="1251"/>
      <c r="E681" s="1251"/>
      <c r="F681" s="1251"/>
      <c r="G681" s="1251"/>
      <c r="H681" s="1251"/>
      <c r="I681" s="1251"/>
      <c r="J681" s="1251"/>
      <c r="K681" s="1251"/>
    </row>
    <row r="682" spans="2:11" ht="12.75">
      <c r="B682" s="106"/>
      <c r="C682" s="1481" t="s">
        <v>296</v>
      </c>
      <c r="D682" s="1481"/>
      <c r="E682" s="1481"/>
      <c r="F682" s="1481"/>
      <c r="G682" s="1481"/>
      <c r="H682" s="1481"/>
      <c r="I682" s="1481"/>
      <c r="J682" s="1481"/>
      <c r="K682" s="1481"/>
    </row>
    <row r="683" spans="2:11" ht="12.75">
      <c r="B683" s="106"/>
      <c r="C683" s="1255"/>
      <c r="D683" s="1255"/>
      <c r="E683" s="1255"/>
      <c r="F683" s="1255"/>
      <c r="G683" s="1255"/>
      <c r="H683" s="1255"/>
      <c r="I683" s="1255"/>
      <c r="J683" s="1255"/>
      <c r="K683" s="1255"/>
    </row>
    <row r="684" spans="2:11" ht="12.75">
      <c r="B684" s="1299" t="s">
        <v>271</v>
      </c>
      <c r="C684" s="1305">
        <v>98406751</v>
      </c>
      <c r="D684" s="1305">
        <v>415255</v>
      </c>
      <c r="E684" s="1305">
        <v>121753</v>
      </c>
      <c r="F684" s="1305">
        <v>197678</v>
      </c>
      <c r="G684" s="1305">
        <v>95824</v>
      </c>
      <c r="H684" s="1305">
        <v>97991496</v>
      </c>
      <c r="I684" s="1305">
        <v>14011279</v>
      </c>
      <c r="J684" s="1305">
        <v>27307209</v>
      </c>
      <c r="K684" s="1305">
        <v>56673008</v>
      </c>
    </row>
    <row r="685" spans="2:11" ht="12.75">
      <c r="B685" s="1299" t="s">
        <v>272</v>
      </c>
      <c r="C685" s="1305">
        <v>94273400</v>
      </c>
      <c r="D685" s="1305">
        <v>371528</v>
      </c>
      <c r="E685" s="1305">
        <v>101380</v>
      </c>
      <c r="F685" s="1305">
        <v>190031</v>
      </c>
      <c r="G685" s="1305">
        <v>80117</v>
      </c>
      <c r="H685" s="1305">
        <v>93901872</v>
      </c>
      <c r="I685" s="1305">
        <v>13706847</v>
      </c>
      <c r="J685" s="1305">
        <v>24084327</v>
      </c>
      <c r="K685" s="1305">
        <v>56110698</v>
      </c>
    </row>
    <row r="686" spans="2:11" ht="12.75">
      <c r="B686" s="1299" t="s">
        <v>273</v>
      </c>
      <c r="C686" s="1305">
        <v>89717346</v>
      </c>
      <c r="D686" s="1307">
        <v>372120</v>
      </c>
      <c r="E686" s="1307">
        <v>93526</v>
      </c>
      <c r="F686" s="1307">
        <v>183035</v>
      </c>
      <c r="G686" s="1308">
        <v>95559</v>
      </c>
      <c r="H686" s="1305">
        <v>89345226</v>
      </c>
      <c r="I686" s="1307">
        <v>12115715</v>
      </c>
      <c r="J686" s="1307">
        <v>22514649</v>
      </c>
      <c r="K686" s="1307">
        <v>54714862</v>
      </c>
    </row>
    <row r="687" spans="2:11" ht="12.75">
      <c r="B687" s="1299" t="s">
        <v>274</v>
      </c>
      <c r="C687" s="1305">
        <v>74393739</v>
      </c>
      <c r="D687" s="1305">
        <v>265878</v>
      </c>
      <c r="E687" s="1306">
        <v>66178</v>
      </c>
      <c r="F687" s="1306">
        <v>117616</v>
      </c>
      <c r="G687" s="1306">
        <v>82084</v>
      </c>
      <c r="H687" s="1305">
        <v>74127861</v>
      </c>
      <c r="I687" s="1306">
        <v>10308616</v>
      </c>
      <c r="J687" s="1306">
        <v>20143556</v>
      </c>
      <c r="K687" s="1306">
        <v>43675689</v>
      </c>
    </row>
    <row r="688" spans="2:11" ht="12.75">
      <c r="B688" s="1299" t="s">
        <v>275</v>
      </c>
      <c r="C688" s="1305">
        <v>86208498</v>
      </c>
      <c r="D688" s="1310">
        <v>319898</v>
      </c>
      <c r="E688" s="1310">
        <v>87279</v>
      </c>
      <c r="F688" s="1310">
        <v>156470</v>
      </c>
      <c r="G688" s="1310">
        <v>76149</v>
      </c>
      <c r="H688" s="1310">
        <v>85888600</v>
      </c>
      <c r="I688" s="1310">
        <v>12659354</v>
      </c>
      <c r="J688" s="1310">
        <v>20656790</v>
      </c>
      <c r="K688" s="1310">
        <v>52572456</v>
      </c>
    </row>
    <row r="689" spans="2:12" ht="12.75">
      <c r="B689" s="1299" t="s">
        <v>276</v>
      </c>
      <c r="C689" s="1305">
        <v>101889130</v>
      </c>
      <c r="D689" s="1305">
        <v>360681</v>
      </c>
      <c r="E689" s="1306">
        <v>93221</v>
      </c>
      <c r="F689" s="1306">
        <v>211996</v>
      </c>
      <c r="G689" s="1306">
        <v>55464</v>
      </c>
      <c r="H689" s="1305">
        <v>101528449</v>
      </c>
      <c r="I689" s="1306">
        <v>15174672</v>
      </c>
      <c r="J689" s="1306">
        <v>23731496</v>
      </c>
      <c r="K689" s="1306">
        <v>62622281</v>
      </c>
    </row>
    <row r="690" spans="2:12" ht="12.75">
      <c r="B690" s="1299" t="s">
        <v>277</v>
      </c>
      <c r="C690" s="1305">
        <v>105672362</v>
      </c>
      <c r="D690" s="1307">
        <v>403511</v>
      </c>
      <c r="E690" s="1307">
        <v>119182</v>
      </c>
      <c r="F690" s="1307">
        <v>221232</v>
      </c>
      <c r="G690" s="1308">
        <v>63097</v>
      </c>
      <c r="H690" s="1305">
        <v>105268851</v>
      </c>
      <c r="I690" s="1307">
        <v>17023118</v>
      </c>
      <c r="J690" s="1307">
        <v>28928872</v>
      </c>
      <c r="K690" s="1307">
        <v>59316861</v>
      </c>
    </row>
    <row r="691" spans="2:12" ht="12.75">
      <c r="B691" s="1299" t="s">
        <v>278</v>
      </c>
      <c r="C691" s="1305">
        <v>89888573</v>
      </c>
      <c r="D691" s="1307">
        <v>413288</v>
      </c>
      <c r="E691" s="1307">
        <v>100914</v>
      </c>
      <c r="F691" s="1307">
        <v>202818</v>
      </c>
      <c r="G691" s="1308">
        <v>109556</v>
      </c>
      <c r="H691" s="1305">
        <v>89475285</v>
      </c>
      <c r="I691" s="1307">
        <v>13419764</v>
      </c>
      <c r="J691" s="1307">
        <v>24879574</v>
      </c>
      <c r="K691" s="1307">
        <v>51175947</v>
      </c>
    </row>
    <row r="692" spans="2:12" ht="12.75">
      <c r="B692" s="1299" t="s">
        <v>279</v>
      </c>
      <c r="C692" s="1305">
        <v>0</v>
      </c>
      <c r="D692" s="1305"/>
      <c r="E692" s="1306"/>
      <c r="F692" s="1306"/>
      <c r="G692" s="1306"/>
      <c r="H692" s="1305"/>
      <c r="I692" s="1306"/>
      <c r="J692" s="1306"/>
      <c r="K692" s="1306"/>
    </row>
    <row r="693" spans="2:12" ht="12.75">
      <c r="B693" s="1299" t="s">
        <v>280</v>
      </c>
      <c r="C693" s="1305">
        <v>0</v>
      </c>
      <c r="D693" s="1307"/>
      <c r="E693" s="1307"/>
      <c r="F693" s="1307"/>
      <c r="G693" s="1307"/>
      <c r="H693" s="1306"/>
      <c r="I693" s="1307"/>
      <c r="J693" s="1307"/>
      <c r="K693" s="1307"/>
    </row>
    <row r="694" spans="2:12" ht="12.75">
      <c r="B694" s="1299" t="s">
        <v>281</v>
      </c>
      <c r="C694" s="1305">
        <v>0</v>
      </c>
      <c r="D694" s="1307"/>
      <c r="E694" s="1307"/>
      <c r="F694" s="1307"/>
      <c r="G694" s="1307"/>
      <c r="H694" s="1306"/>
      <c r="I694" s="1307"/>
      <c r="J694" s="1307"/>
      <c r="K694" s="1307"/>
    </row>
    <row r="695" spans="2:12" ht="12.75">
      <c r="B695" s="1299" t="s">
        <v>282</v>
      </c>
      <c r="C695" s="1305">
        <v>0</v>
      </c>
      <c r="D695" s="1307"/>
      <c r="E695" s="1307"/>
      <c r="F695" s="1307"/>
      <c r="G695" s="1308"/>
      <c r="H695" s="1309"/>
      <c r="I695" s="1307"/>
      <c r="J695" s="1307"/>
      <c r="K695" s="1307"/>
    </row>
    <row r="696" spans="2:12" ht="12.75">
      <c r="B696" s="1299"/>
      <c r="C696" s="1303"/>
      <c r="D696" s="1300"/>
      <c r="E696" s="1301"/>
      <c r="F696" s="1301"/>
      <c r="G696" s="1301"/>
      <c r="H696" s="1300"/>
      <c r="I696" s="1301"/>
      <c r="J696" s="1301"/>
      <c r="K696" s="1301"/>
    </row>
    <row r="697" spans="2:12" ht="12.75">
      <c r="B697" s="1304">
        <v>2020</v>
      </c>
      <c r="C697" s="1302">
        <v>740449799</v>
      </c>
      <c r="D697" s="1302">
        <v>2922159</v>
      </c>
      <c r="E697" s="1302">
        <v>783433</v>
      </c>
      <c r="F697" s="1302">
        <v>1480876</v>
      </c>
      <c r="G697" s="1302">
        <v>657850</v>
      </c>
      <c r="H697" s="1302">
        <v>737527640</v>
      </c>
      <c r="I697" s="1302">
        <v>108419365</v>
      </c>
      <c r="J697" s="1302">
        <v>192246473</v>
      </c>
      <c r="K697" s="1302">
        <v>436861802</v>
      </c>
    </row>
    <row r="700" spans="2:12" ht="20.25" thickBot="1">
      <c r="B700" s="106"/>
      <c r="C700" s="106"/>
      <c r="D700" s="106"/>
      <c r="E700" s="1084"/>
      <c r="F700" s="1085" t="s">
        <v>297</v>
      </c>
      <c r="G700" s="1085"/>
      <c r="H700" s="1085"/>
      <c r="I700" s="1085"/>
      <c r="J700" s="1086"/>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69">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0">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0">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0">
        <f t="shared" si="50"/>
        <v>652.80156938943276</v>
      </c>
      <c r="L704"/>
    </row>
    <row r="705" spans="2:12" ht="15.75">
      <c r="B705" s="534" t="s">
        <v>275</v>
      </c>
      <c r="C705" s="564">
        <f>C688/C649</f>
        <v>607.29455109013418</v>
      </c>
      <c r="D705" s="564">
        <f t="shared" si="49"/>
        <v>98.309157959434543</v>
      </c>
      <c r="E705" s="564">
        <f t="shared" si="49"/>
        <v>63.521834061135372</v>
      </c>
      <c r="F705" s="564">
        <f t="shared" si="49"/>
        <v>99.031645569620252</v>
      </c>
      <c r="G705" s="564">
        <f t="shared" si="49"/>
        <v>253.83</v>
      </c>
      <c r="H705" s="564">
        <f>H688/H649</f>
        <v>619.23562194937313</v>
      </c>
      <c r="I705" s="564">
        <f>I688/I649</f>
        <v>549.02220487466388</v>
      </c>
      <c r="J705" s="564">
        <f t="shared" si="50"/>
        <v>571.45042602633612</v>
      </c>
      <c r="K705" s="1170">
        <f t="shared" si="50"/>
        <v>661.3303478206177</v>
      </c>
      <c r="L705"/>
    </row>
    <row r="706" spans="2:12" ht="15.75">
      <c r="B706" s="534" t="s">
        <v>276</v>
      </c>
      <c r="C706" s="564">
        <f t="shared" ref="C706:K706" si="51">C689/C650</f>
        <v>610.9962880564168</v>
      </c>
      <c r="D706" s="564">
        <f t="shared" si="51"/>
        <v>96.438770053475935</v>
      </c>
      <c r="E706" s="564">
        <f t="shared" si="51"/>
        <v>62.023286759813708</v>
      </c>
      <c r="F706" s="564">
        <f t="shared" si="51"/>
        <v>105.998</v>
      </c>
      <c r="G706" s="564">
        <f t="shared" si="51"/>
        <v>234.02531645569621</v>
      </c>
      <c r="H706" s="564">
        <f t="shared" si="51"/>
        <v>622.80132377207565</v>
      </c>
      <c r="I706" s="564">
        <f t="shared" si="51"/>
        <v>553.94144703219683</v>
      </c>
      <c r="J706" s="564">
        <f t="shared" si="51"/>
        <v>578.23873687288324</v>
      </c>
      <c r="K706" s="1170">
        <f t="shared" si="51"/>
        <v>662.08112365727823</v>
      </c>
      <c r="L706"/>
    </row>
    <row r="707" spans="2:12" ht="15.75">
      <c r="B707" s="534" t="s">
        <v>277</v>
      </c>
      <c r="C707" s="564">
        <f t="shared" ref="C707:K707" si="52">C690/C651</f>
        <v>599.61733614022341</v>
      </c>
      <c r="D707" s="564">
        <f t="shared" si="52"/>
        <v>96.028319847691577</v>
      </c>
      <c r="E707" s="564">
        <f t="shared" si="52"/>
        <v>63.767790262172284</v>
      </c>
      <c r="F707" s="564">
        <f t="shared" si="52"/>
        <v>109.03499260719566</v>
      </c>
      <c r="G707" s="564">
        <f t="shared" si="52"/>
        <v>207.55592105263159</v>
      </c>
      <c r="H707" s="564">
        <f t="shared" si="52"/>
        <v>611.91791595700772</v>
      </c>
      <c r="I707" s="564">
        <f t="shared" si="52"/>
        <v>544.4958418628454</v>
      </c>
      <c r="J707" s="564">
        <f t="shared" si="52"/>
        <v>569.6454001260239</v>
      </c>
      <c r="K707" s="1170">
        <f t="shared" si="52"/>
        <v>659.20074903037244</v>
      </c>
      <c r="L707"/>
    </row>
    <row r="708" spans="2:12" ht="15.75">
      <c r="B708" s="534" t="s">
        <v>278</v>
      </c>
      <c r="C708" s="564">
        <f t="shared" ref="C708:K708" si="53">C691/C652</f>
        <v>591.68360321221701</v>
      </c>
      <c r="D708" s="564">
        <f t="shared" si="53"/>
        <v>97.084331688982857</v>
      </c>
      <c r="E708" s="564">
        <f t="shared" si="53"/>
        <v>64.358418367346943</v>
      </c>
      <c r="F708" s="564">
        <f t="shared" si="53"/>
        <v>95.804440245630616</v>
      </c>
      <c r="G708" s="564">
        <f t="shared" si="53"/>
        <v>191.53146853146853</v>
      </c>
      <c r="H708" s="564">
        <f t="shared" si="53"/>
        <v>605.94248389914878</v>
      </c>
      <c r="I708" s="564">
        <f t="shared" si="53"/>
        <v>538.47058823529414</v>
      </c>
      <c r="J708" s="564">
        <f t="shared" si="53"/>
        <v>567.37911060433294</v>
      </c>
      <c r="K708" s="1170">
        <f t="shared" si="53"/>
        <v>648.69182796516714</v>
      </c>
      <c r="L708"/>
    </row>
    <row r="709" spans="2:12" ht="15.75">
      <c r="B709" s="534" t="s">
        <v>279</v>
      </c>
      <c r="C709" s="564" t="e">
        <f t="shared" ref="C709:K709" si="54">C692/C653</f>
        <v>#DIV/0!</v>
      </c>
      <c r="D709" s="564" t="e">
        <f t="shared" si="54"/>
        <v>#DIV/0!</v>
      </c>
      <c r="E709" s="564" t="e">
        <f t="shared" si="54"/>
        <v>#DIV/0!</v>
      </c>
      <c r="F709" s="564" t="e">
        <f t="shared" si="54"/>
        <v>#DIV/0!</v>
      </c>
      <c r="G709" s="564" t="e">
        <f t="shared" si="54"/>
        <v>#DIV/0!</v>
      </c>
      <c r="H709" s="564" t="e">
        <f t="shared" si="54"/>
        <v>#DIV/0!</v>
      </c>
      <c r="I709" s="564" t="e">
        <f t="shared" si="54"/>
        <v>#DIV/0!</v>
      </c>
      <c r="J709" s="564" t="e">
        <f t="shared" si="54"/>
        <v>#DIV/0!</v>
      </c>
      <c r="K709" s="1170" t="e">
        <f t="shared" si="54"/>
        <v>#DIV/0!</v>
      </c>
      <c r="L709"/>
    </row>
    <row r="710" spans="2:12" ht="15.75">
      <c r="B710" s="534" t="s">
        <v>280</v>
      </c>
      <c r="C710" s="564" t="e">
        <f t="shared" ref="C710:K710" si="55">C693/C654</f>
        <v>#DIV/0!</v>
      </c>
      <c r="D710" s="564" t="e">
        <f t="shared" si="55"/>
        <v>#DIV/0!</v>
      </c>
      <c r="E710" s="564" t="e">
        <f t="shared" si="55"/>
        <v>#DIV/0!</v>
      </c>
      <c r="F710" s="564" t="e">
        <f t="shared" si="55"/>
        <v>#DIV/0!</v>
      </c>
      <c r="G710" s="564" t="e">
        <f t="shared" si="55"/>
        <v>#DIV/0!</v>
      </c>
      <c r="H710" s="564" t="e">
        <f t="shared" si="55"/>
        <v>#DIV/0!</v>
      </c>
      <c r="I710" s="564" t="e">
        <f t="shared" si="55"/>
        <v>#DIV/0!</v>
      </c>
      <c r="J710" s="564" t="e">
        <f t="shared" si="55"/>
        <v>#DIV/0!</v>
      </c>
      <c r="K710" s="1170" t="e">
        <f t="shared" si="55"/>
        <v>#DIV/0!</v>
      </c>
      <c r="L710"/>
    </row>
    <row r="711" spans="2:12" ht="15.75">
      <c r="B711" s="534" t="s">
        <v>281</v>
      </c>
      <c r="C711" s="564" t="e">
        <f t="shared" ref="C711:K711" si="56">C694/C655</f>
        <v>#DIV/0!</v>
      </c>
      <c r="D711" s="564" t="e">
        <f t="shared" si="56"/>
        <v>#DIV/0!</v>
      </c>
      <c r="E711" s="564" t="e">
        <f t="shared" si="56"/>
        <v>#DIV/0!</v>
      </c>
      <c r="F711" s="564" t="e">
        <f t="shared" si="56"/>
        <v>#DIV/0!</v>
      </c>
      <c r="G711" s="564" t="e">
        <f t="shared" si="56"/>
        <v>#DIV/0!</v>
      </c>
      <c r="H711" s="564" t="e">
        <f t="shared" si="56"/>
        <v>#DIV/0!</v>
      </c>
      <c r="I711" s="564" t="e">
        <f t="shared" si="56"/>
        <v>#DIV/0!</v>
      </c>
      <c r="J711" s="564" t="e">
        <f t="shared" si="56"/>
        <v>#DIV/0!</v>
      </c>
      <c r="K711" s="1170" t="e">
        <f t="shared" si="56"/>
        <v>#DIV/0!</v>
      </c>
      <c r="L711"/>
    </row>
    <row r="712" spans="2:12" ht="16.5" thickBot="1">
      <c r="B712" s="543" t="s">
        <v>282</v>
      </c>
      <c r="C712" s="565" t="e">
        <f t="shared" ref="C712" si="57">C695/C656</f>
        <v>#DIV/0!</v>
      </c>
      <c r="D712" s="565" t="e">
        <f>D695/D656</f>
        <v>#DIV/0!</v>
      </c>
      <c r="E712" s="565" t="e">
        <f t="shared" ref="E712:K712" si="58">E695/E656</f>
        <v>#DIV/0!</v>
      </c>
      <c r="F712" s="565" t="e">
        <f t="shared" si="58"/>
        <v>#DIV/0!</v>
      </c>
      <c r="G712" s="565" t="e">
        <f t="shared" si="58"/>
        <v>#DIV/0!</v>
      </c>
      <c r="H712" s="565" t="e">
        <f t="shared" si="58"/>
        <v>#DIV/0!</v>
      </c>
      <c r="I712" s="565" t="e">
        <f t="shared" si="58"/>
        <v>#DIV/0!</v>
      </c>
      <c r="J712" s="565" t="e">
        <f t="shared" si="58"/>
        <v>#DIV/0!</v>
      </c>
      <c r="K712" s="1232" t="e">
        <f t="shared" si="58"/>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0" workbookViewId="0">
      <selection activeCell="T27" sqref="T27"/>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72" t="s">
        <v>457</v>
      </c>
      <c r="B1" s="1572"/>
      <c r="C1" s="1572"/>
      <c r="D1" s="1572"/>
      <c r="E1" s="1572"/>
      <c r="F1" s="1572"/>
      <c r="G1" s="1572"/>
      <c r="H1" s="1572"/>
      <c r="I1" s="1572"/>
      <c r="J1" s="1572"/>
      <c r="K1" s="1572"/>
      <c r="L1" s="1572"/>
      <c r="M1" s="1572"/>
      <c r="N1" s="1572"/>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6">
        <v>2019</v>
      </c>
      <c r="B19" s="1097">
        <v>354.37491656654714</v>
      </c>
      <c r="C19" s="1097">
        <v>356.43838796545651</v>
      </c>
      <c r="D19" s="1097">
        <v>357.2969949465724</v>
      </c>
      <c r="E19" s="1097">
        <v>357.47446683623537</v>
      </c>
      <c r="F19" s="1097">
        <v>361.2054005838466</v>
      </c>
      <c r="G19" s="1097">
        <v>357.93540852897377</v>
      </c>
      <c r="H19" s="1097">
        <v>354.2490676912646</v>
      </c>
      <c r="I19" s="1097">
        <v>353.13528487554794</v>
      </c>
      <c r="J19" s="1097">
        <v>352.05841293166753</v>
      </c>
      <c r="K19" s="1097">
        <v>345</v>
      </c>
      <c r="L19" s="1097">
        <v>349.6</v>
      </c>
      <c r="M19" s="1097">
        <v>354.4</v>
      </c>
      <c r="N19" s="1098">
        <v>354.2</v>
      </c>
    </row>
    <row r="20" spans="1:20" ht="14.25" thickBot="1">
      <c r="A20" s="931">
        <v>2020</v>
      </c>
      <c r="B20" s="932">
        <v>354.8</v>
      </c>
      <c r="C20" s="932">
        <v>355</v>
      </c>
      <c r="D20" s="932">
        <v>356.13</v>
      </c>
      <c r="E20" s="932">
        <v>354.02</v>
      </c>
      <c r="F20" s="932">
        <v>356.2</v>
      </c>
      <c r="G20" s="932">
        <v>358.1</v>
      </c>
      <c r="H20" s="932">
        <v>352.8</v>
      </c>
      <c r="I20" s="932">
        <v>350.8</v>
      </c>
      <c r="J20" s="932">
        <v>346.7</v>
      </c>
      <c r="K20" s="932">
        <v>345</v>
      </c>
      <c r="L20" s="932">
        <v>347.8</v>
      </c>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6">
        <v>2019</v>
      </c>
      <c r="B39" s="1097">
        <v>281.27826336739287</v>
      </c>
      <c r="C39" s="1097">
        <v>284.30536717690359</v>
      </c>
      <c r="D39" s="1097">
        <v>286.22046450702811</v>
      </c>
      <c r="E39" s="1097">
        <v>290.8767352564733</v>
      </c>
      <c r="F39" s="1097">
        <v>285.31500572737696</v>
      </c>
      <c r="G39" s="1097">
        <v>281.29946839929153</v>
      </c>
      <c r="H39" s="1097">
        <v>274.8623926185175</v>
      </c>
      <c r="I39" s="1097">
        <v>271.9152332887009</v>
      </c>
      <c r="J39" s="1097">
        <v>273.41321243523339</v>
      </c>
      <c r="K39" s="1097">
        <v>276.3</v>
      </c>
      <c r="L39" s="1097">
        <v>279.2</v>
      </c>
      <c r="M39" s="1097">
        <v>286.5</v>
      </c>
      <c r="N39" s="1098">
        <v>286.2</v>
      </c>
    </row>
    <row r="40" spans="1:20" ht="14.25" thickBot="1">
      <c r="A40" s="931">
        <v>2020</v>
      </c>
      <c r="B40" s="932">
        <v>286.2</v>
      </c>
      <c r="C40" s="932">
        <v>288.2</v>
      </c>
      <c r="D40" s="932">
        <v>287.13</v>
      </c>
      <c r="E40" s="932">
        <v>286.24</v>
      </c>
      <c r="F40" s="932">
        <v>285.8</v>
      </c>
      <c r="G40" s="932">
        <v>286</v>
      </c>
      <c r="H40" s="932">
        <v>280.5</v>
      </c>
      <c r="I40" s="932">
        <v>277.2</v>
      </c>
      <c r="J40" s="932">
        <v>277.2</v>
      </c>
      <c r="K40" s="932">
        <v>277.7</v>
      </c>
      <c r="L40" s="932">
        <v>281.60000000000002</v>
      </c>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6">
        <v>2019</v>
      </c>
      <c r="B58" s="1097">
        <v>287.03444832750858</v>
      </c>
      <c r="C58" s="1097">
        <v>289.1459538749898</v>
      </c>
      <c r="D58" s="1097">
        <v>288.5072199817875</v>
      </c>
      <c r="E58" s="1097">
        <v>290.10412746204969</v>
      </c>
      <c r="F58" s="1097">
        <v>292.71949231485786</v>
      </c>
      <c r="G58" s="1097">
        <v>289.1722528130237</v>
      </c>
      <c r="H58" s="1097">
        <v>284.60732456803191</v>
      </c>
      <c r="I58" s="1097">
        <v>281.83476394849748</v>
      </c>
      <c r="J58" s="1097">
        <v>281.74347936186393</v>
      </c>
      <c r="K58" s="1097">
        <v>280</v>
      </c>
      <c r="L58" s="1097">
        <v>283.39999999999998</v>
      </c>
      <c r="M58" s="1097">
        <v>281.7</v>
      </c>
      <c r="N58" s="1098">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v>289.7</v>
      </c>
      <c r="L59" s="932">
        <v>286</v>
      </c>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58" zoomScale="75" workbookViewId="0">
      <selection activeCell="A530" sqref="A530:D53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74" t="s">
        <v>437</v>
      </c>
      <c r="B2" s="1574"/>
      <c r="C2" s="1574"/>
      <c r="D2" s="1574"/>
      <c r="E2" s="1574"/>
      <c r="F2" s="1574"/>
      <c r="G2" s="1574"/>
      <c r="H2" s="1574"/>
      <c r="I2" s="1574"/>
      <c r="J2" s="1574"/>
      <c r="K2" s="1574"/>
      <c r="L2" s="1574"/>
      <c r="M2" s="1574"/>
    </row>
    <row r="3" spans="1:29" ht="12.75" hidden="1" customHeight="1">
      <c r="A3" s="1574"/>
      <c r="B3" s="1574"/>
      <c r="C3" s="1574"/>
      <c r="D3" s="1574"/>
      <c r="E3" s="1574"/>
      <c r="F3" s="1574"/>
      <c r="G3" s="1574"/>
      <c r="H3" s="1574"/>
      <c r="I3" s="1574"/>
      <c r="J3" s="1574"/>
      <c r="K3" s="1574"/>
      <c r="L3" s="1574"/>
      <c r="M3" s="1574"/>
    </row>
    <row r="4" spans="1:29" ht="12.75" hidden="1" customHeight="1">
      <c r="A4" s="1574"/>
      <c r="B4" s="1574"/>
      <c r="C4" s="1574"/>
      <c r="D4" s="1574"/>
      <c r="E4" s="1574"/>
      <c r="F4" s="1574"/>
      <c r="G4" s="1574"/>
      <c r="H4" s="1574"/>
      <c r="I4" s="1574"/>
      <c r="J4" s="1574"/>
      <c r="K4" s="1574"/>
      <c r="L4" s="1574"/>
      <c r="M4" s="1574"/>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73" t="s">
        <v>216</v>
      </c>
      <c r="R7" s="1573"/>
      <c r="S7" s="1573"/>
      <c r="T7" s="1100"/>
      <c r="U7" s="139">
        <v>2003</v>
      </c>
      <c r="V7" s="1573" t="s">
        <v>217</v>
      </c>
      <c r="W7" s="1575"/>
      <c r="X7" s="1100"/>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73" t="s">
        <v>216</v>
      </c>
      <c r="Q16" s="1573"/>
      <c r="R16" s="1573"/>
      <c r="S16" s="1573"/>
      <c r="T16" s="140"/>
      <c r="U16" s="139">
        <v>2004</v>
      </c>
      <c r="V16" s="1573" t="s">
        <v>217</v>
      </c>
      <c r="W16" s="1573"/>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73" t="s">
        <v>216</v>
      </c>
      <c r="Q25" s="1573"/>
      <c r="R25" s="1573"/>
      <c r="S25" s="1573"/>
      <c r="T25" s="140"/>
      <c r="U25" s="139">
        <v>2005</v>
      </c>
      <c r="V25" s="1573" t="s">
        <v>217</v>
      </c>
      <c r="W25" s="1573"/>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73" t="s">
        <v>216</v>
      </c>
      <c r="Q34" s="1573"/>
      <c r="R34" s="1573"/>
      <c r="S34" s="1573"/>
      <c r="T34" s="140"/>
      <c r="U34" s="139">
        <v>2006</v>
      </c>
      <c r="V34" s="1573" t="s">
        <v>217</v>
      </c>
      <c r="W34" s="1573"/>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73" t="s">
        <v>216</v>
      </c>
      <c r="Q43" s="1573"/>
      <c r="R43" s="1573"/>
      <c r="S43" s="1573"/>
      <c r="T43" s="140"/>
      <c r="U43" s="139">
        <v>2007</v>
      </c>
      <c r="V43" s="1573" t="s">
        <v>217</v>
      </c>
      <c r="W43" s="1573"/>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73" t="s">
        <v>216</v>
      </c>
      <c r="Q52" s="1573"/>
      <c r="R52" s="1573"/>
      <c r="S52" s="1573"/>
      <c r="T52" s="140"/>
      <c r="U52" s="139">
        <v>2008</v>
      </c>
      <c r="V52" s="1573" t="s">
        <v>217</v>
      </c>
      <c r="W52" s="1573"/>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73" t="s">
        <v>216</v>
      </c>
      <c r="Q61" s="1573"/>
      <c r="R61" s="1573"/>
      <c r="S61" s="1573"/>
      <c r="T61" s="140"/>
      <c r="U61" s="139">
        <v>2009</v>
      </c>
      <c r="V61" s="1573" t="s">
        <v>217</v>
      </c>
      <c r="W61" s="1573"/>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73" t="s">
        <v>216</v>
      </c>
      <c r="Q70" s="1573"/>
      <c r="R70" s="1573"/>
      <c r="S70" s="1573"/>
      <c r="T70" s="140"/>
      <c r="U70" s="139">
        <v>2010</v>
      </c>
      <c r="V70" s="1573" t="s">
        <v>217</v>
      </c>
      <c r="W70" s="1573"/>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73" t="s">
        <v>216</v>
      </c>
      <c r="Q79" s="1573"/>
      <c r="R79" s="1573"/>
      <c r="S79" s="1573"/>
      <c r="T79" s="140"/>
      <c r="U79" s="139">
        <v>2011</v>
      </c>
      <c r="V79" s="1573" t="s">
        <v>217</v>
      </c>
      <c r="W79" s="1573"/>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73" t="s">
        <v>216</v>
      </c>
      <c r="Q88" s="1573"/>
      <c r="R88" s="1573"/>
      <c r="S88" s="1573"/>
      <c r="T88" s="140"/>
      <c r="U88" s="139">
        <v>2012</v>
      </c>
      <c r="V88" s="1573" t="s">
        <v>217</v>
      </c>
      <c r="W88" s="1573"/>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73" t="s">
        <v>216</v>
      </c>
      <c r="Q97" s="1573"/>
      <c r="R97" s="1573"/>
      <c r="S97" s="1573"/>
      <c r="T97" s="140"/>
      <c r="U97" s="139">
        <v>2013</v>
      </c>
      <c r="V97" s="1573" t="s">
        <v>217</v>
      </c>
      <c r="W97" s="1573"/>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73" t="s">
        <v>216</v>
      </c>
      <c r="Q106" s="1573"/>
      <c r="R106" s="1573"/>
      <c r="S106" s="1573"/>
      <c r="T106" s="140"/>
      <c r="U106" s="139">
        <v>2014</v>
      </c>
      <c r="V106" s="1573" t="s">
        <v>217</v>
      </c>
      <c r="W106" s="1573"/>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73" t="s">
        <v>216</v>
      </c>
      <c r="Q116" s="1573"/>
      <c r="R116" s="1573"/>
      <c r="S116" s="1573"/>
      <c r="T116" s="140"/>
      <c r="U116" s="139">
        <v>2015</v>
      </c>
      <c r="V116" s="1573" t="s">
        <v>217</v>
      </c>
      <c r="W116" s="1573"/>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73" t="s">
        <v>216</v>
      </c>
      <c r="Q126" s="1573"/>
      <c r="R126" s="1573"/>
      <c r="S126" s="1573"/>
      <c r="T126" s="140"/>
      <c r="U126" s="139">
        <v>2016</v>
      </c>
      <c r="V126" s="1573" t="s">
        <v>217</v>
      </c>
      <c r="W126" s="1573"/>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73" t="s">
        <v>216</v>
      </c>
      <c r="Q136" s="1573"/>
      <c r="R136" s="1573"/>
      <c r="S136" s="1573"/>
      <c r="T136" s="140"/>
      <c r="U136" s="139">
        <v>2017</v>
      </c>
      <c r="V136" s="1573" t="s">
        <v>217</v>
      </c>
      <c r="W136" s="1573"/>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73" t="s">
        <v>216</v>
      </c>
      <c r="Q146" s="1573"/>
      <c r="R146" s="1573"/>
      <c r="S146" s="1573"/>
      <c r="T146" s="140"/>
      <c r="U146" s="139">
        <v>2018</v>
      </c>
      <c r="V146" s="1573" t="s">
        <v>217</v>
      </c>
      <c r="W146" s="1573"/>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73" t="s">
        <v>216</v>
      </c>
      <c r="Q156" s="1573"/>
      <c r="R156" s="1573"/>
      <c r="S156" s="1573"/>
      <c r="T156" s="140"/>
      <c r="U156" s="139">
        <v>2019</v>
      </c>
      <c r="V156" s="1573" t="s">
        <v>217</v>
      </c>
      <c r="W156" s="1573"/>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7">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73" t="s">
        <v>216</v>
      </c>
      <c r="Q166" s="1573"/>
      <c r="R166" s="1573"/>
      <c r="S166" s="1573"/>
      <c r="T166" s="140"/>
      <c r="U166" s="139">
        <v>2020</v>
      </c>
      <c r="V166" s="1573" t="s">
        <v>217</v>
      </c>
      <c r="W166" s="1573"/>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48">
        <v>12293.668</v>
      </c>
      <c r="C168" s="1148">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c r="M168" s="186"/>
      <c r="N168" s="173"/>
      <c r="O168" s="158" t="s">
        <v>238</v>
      </c>
      <c r="P168" s="215">
        <v>12264.243973304463</v>
      </c>
      <c r="Q168" s="185">
        <v>11765.417869178715</v>
      </c>
      <c r="R168" s="185">
        <v>12193.611318325507</v>
      </c>
      <c r="S168" s="186"/>
      <c r="T168" s="140"/>
      <c r="U168" s="158" t="s">
        <v>238</v>
      </c>
      <c r="V168" s="215">
        <v>12028.089251978899</v>
      </c>
      <c r="W168" s="186"/>
      <c r="X168" s="140"/>
      <c r="Y168" s="158" t="s">
        <v>238</v>
      </c>
      <c r="Z168" s="1087"/>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c r="M169" s="191"/>
      <c r="N169" s="173"/>
      <c r="O169" s="152" t="s">
        <v>243</v>
      </c>
      <c r="P169" s="258">
        <v>12230.426937043945</v>
      </c>
      <c r="Q169" s="208">
        <v>11414.214538334702</v>
      </c>
      <c r="R169" s="208">
        <v>12488.169155707263</v>
      </c>
      <c r="S169" s="164"/>
      <c r="T169" s="140"/>
      <c r="U169" s="152" t="s">
        <v>243</v>
      </c>
      <c r="V169" s="238">
        <v>11861.858993020014</v>
      </c>
      <c r="W169" s="164"/>
      <c r="X169" s="140"/>
      <c r="Y169" s="152" t="s">
        <v>243</v>
      </c>
      <c r="Z169" s="239"/>
      <c r="AA169" s="106"/>
      <c r="AB169"/>
      <c r="AC169"/>
      <c r="AD169"/>
      <c r="AE169"/>
      <c r="AF169"/>
      <c r="AG169" s="106"/>
      <c r="AH169" s="106"/>
    </row>
    <row r="170" spans="1:34">
      <c r="A170" s="195" t="s">
        <v>239</v>
      </c>
      <c r="B170" s="1149">
        <v>12953.451999999999</v>
      </c>
      <c r="C170" s="1149">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c r="M170" s="165"/>
      <c r="N170" s="173"/>
      <c r="O170" s="152" t="s">
        <v>239</v>
      </c>
      <c r="P170" s="241">
        <v>12830.305160673539</v>
      </c>
      <c r="Q170" s="196">
        <v>12325.165785997591</v>
      </c>
      <c r="R170" s="196">
        <v>12921.681089467465</v>
      </c>
      <c r="S170" s="165"/>
      <c r="T170" s="140"/>
      <c r="U170" s="152" t="s">
        <v>239</v>
      </c>
      <c r="V170" s="195">
        <v>12596.348507854193</v>
      </c>
      <c r="W170" s="165"/>
      <c r="X170" s="140"/>
      <c r="Y170" s="152" t="s">
        <v>239</v>
      </c>
      <c r="Z170" s="242"/>
      <c r="AA170" s="106"/>
      <c r="AB170"/>
      <c r="AC170"/>
      <c r="AD170"/>
      <c r="AE170"/>
      <c r="AF170"/>
      <c r="AG170" s="106"/>
      <c r="AH170" s="106"/>
    </row>
    <row r="171" spans="1:34">
      <c r="A171" s="195" t="s">
        <v>240</v>
      </c>
      <c r="B171" s="1149">
        <v>12820.403</v>
      </c>
      <c r="C171" s="1149">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c r="M171" s="165"/>
      <c r="N171" s="173"/>
      <c r="O171" s="152" t="s">
        <v>240</v>
      </c>
      <c r="P171" s="241">
        <v>12691.577868834069</v>
      </c>
      <c r="Q171" s="196">
        <v>12204.612768571405</v>
      </c>
      <c r="R171" s="196">
        <v>12857.749527193831</v>
      </c>
      <c r="S171" s="165"/>
      <c r="T171" s="140"/>
      <c r="U171" s="152" t="s">
        <v>240</v>
      </c>
      <c r="V171" s="195">
        <v>12449.770093026624</v>
      </c>
      <c r="W171" s="165"/>
      <c r="X171" s="140"/>
      <c r="Y171" s="152" t="s">
        <v>240</v>
      </c>
      <c r="Z171" s="242"/>
      <c r="AA171" s="106"/>
      <c r="AB171"/>
      <c r="AC171"/>
      <c r="AD171"/>
      <c r="AE171"/>
      <c r="AF171"/>
      <c r="AG171" s="106"/>
      <c r="AH171" s="106"/>
    </row>
    <row r="172" spans="1:34">
      <c r="A172" s="195" t="s">
        <v>241</v>
      </c>
      <c r="B172" s="1149"/>
      <c r="C172" s="1150"/>
      <c r="D172" s="196"/>
      <c r="E172" s="196"/>
      <c r="F172" s="196">
        <v>12115.686274509804</v>
      </c>
      <c r="G172" s="196">
        <v>13265</v>
      </c>
      <c r="H172" s="196">
        <v>14324.08</v>
      </c>
      <c r="I172" s="196"/>
      <c r="J172" s="196"/>
      <c r="K172" s="196">
        <v>10808.56</v>
      </c>
      <c r="L172" s="196"/>
      <c r="M172" s="165"/>
      <c r="N172" s="173"/>
      <c r="O172" s="152" t="s">
        <v>241</v>
      </c>
      <c r="P172" s="241"/>
      <c r="Q172" s="196">
        <v>12742.919393939394</v>
      </c>
      <c r="R172" s="196">
        <v>14324.08</v>
      </c>
      <c r="S172" s="165"/>
      <c r="T172" s="140"/>
      <c r="U172" s="152" t="s">
        <v>241</v>
      </c>
      <c r="V172" s="241">
        <v>12136</v>
      </c>
      <c r="W172" s="165"/>
      <c r="X172" s="140"/>
      <c r="Y172" s="152" t="s">
        <v>241</v>
      </c>
      <c r="Z172" s="242"/>
      <c r="AA172" s="106"/>
      <c r="AB172"/>
      <c r="AC172"/>
      <c r="AD172"/>
      <c r="AE172"/>
      <c r="AF172"/>
      <c r="AG172" s="106"/>
      <c r="AH172" s="106"/>
    </row>
    <row r="173" spans="1:34">
      <c r="A173" s="195" t="s">
        <v>97</v>
      </c>
      <c r="B173" s="1149">
        <v>10382.365</v>
      </c>
      <c r="C173" s="1149">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c r="M173" s="165"/>
      <c r="N173" s="173"/>
      <c r="O173" s="152" t="s">
        <v>97</v>
      </c>
      <c r="P173" s="241">
        <v>10475.959939025151</v>
      </c>
      <c r="Q173" s="196">
        <v>10005.315097811705</v>
      </c>
      <c r="R173" s="196">
        <v>10350.50755334295</v>
      </c>
      <c r="S173" s="165"/>
      <c r="T173" s="140"/>
      <c r="U173" s="152" t="s">
        <v>97</v>
      </c>
      <c r="V173" s="195">
        <v>10255.984573217051</v>
      </c>
      <c r="W173" s="165"/>
      <c r="X173" s="140"/>
      <c r="Y173" s="152" t="s">
        <v>97</v>
      </c>
      <c r="Z173" s="242"/>
      <c r="AA173" s="106"/>
      <c r="AB173"/>
      <c r="AC173"/>
      <c r="AD173"/>
      <c r="AE173"/>
      <c r="AF173"/>
      <c r="AG173" s="106"/>
      <c r="AH173" s="106"/>
    </row>
    <row r="174" spans="1:34" ht="13.5" thickBot="1">
      <c r="A174" s="198" t="s">
        <v>242</v>
      </c>
      <c r="B174" s="1151">
        <v>13188.183000000001</v>
      </c>
      <c r="C174" s="1151">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c r="M174" s="166"/>
      <c r="N174" s="173"/>
      <c r="O174" s="147" t="s">
        <v>242</v>
      </c>
      <c r="P174" s="243">
        <v>13107.808759409772</v>
      </c>
      <c r="Q174" s="199">
        <v>12496.585924531048</v>
      </c>
      <c r="R174" s="199">
        <v>12822.310426188662</v>
      </c>
      <c r="S174" s="166"/>
      <c r="T174" s="140"/>
      <c r="U174" s="147" t="s">
        <v>242</v>
      </c>
      <c r="V174" s="198">
        <v>12807.396698681192</v>
      </c>
      <c r="W174" s="166"/>
      <c r="X174" s="140"/>
      <c r="Y174" s="147" t="s">
        <v>242</v>
      </c>
      <c r="Z174" s="244"/>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0</v>
      </c>
      <c r="M338" s="322">
        <f t="shared" ref="M338:M344" si="81">(M168/1000)/1.02</f>
        <v>0</v>
      </c>
      <c r="O338" s="286" t="s">
        <v>238</v>
      </c>
      <c r="P338" s="320">
        <f t="shared" ref="P338:S344" si="82">(P168/1000)/1.02</f>
        <v>12.023768601278885</v>
      </c>
      <c r="Q338" s="321">
        <f t="shared" si="82"/>
        <v>11.534723401155603</v>
      </c>
      <c r="R338" s="321">
        <f t="shared" si="82"/>
        <v>11.954520900319125</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si="80"/>
        <v>0</v>
      </c>
      <c r="M339" s="322">
        <f t="shared" si="81"/>
        <v>0</v>
      </c>
      <c r="O339" s="327" t="s">
        <v>243</v>
      </c>
      <c r="P339" s="320">
        <f t="shared" si="82"/>
        <v>11.990614644160731</v>
      </c>
      <c r="Q339" s="321">
        <f t="shared" si="82"/>
        <v>11.190406410132059</v>
      </c>
      <c r="R339" s="321">
        <f t="shared" si="82"/>
        <v>12.243303093830649</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0"/>
        <v>0</v>
      </c>
      <c r="M340" s="322">
        <f t="shared" si="81"/>
        <v>0</v>
      </c>
      <c r="O340" s="334" t="s">
        <v>239</v>
      </c>
      <c r="P340" s="320">
        <f t="shared" si="82"/>
        <v>12.578730549679941</v>
      </c>
      <c r="Q340" s="321">
        <f t="shared" si="82"/>
        <v>12.083495868625089</v>
      </c>
      <c r="R340" s="321">
        <f t="shared" si="82"/>
        <v>12.668314793595554</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0"/>
        <v>0</v>
      </c>
      <c r="M341" s="322">
        <f t="shared" si="81"/>
        <v>0</v>
      </c>
      <c r="O341" s="334" t="s">
        <v>240</v>
      </c>
      <c r="P341" s="320">
        <f t="shared" si="82"/>
        <v>12.442723400817714</v>
      </c>
      <c r="Q341" s="321">
        <f t="shared" si="82"/>
        <v>11.965306635854319</v>
      </c>
      <c r="R341" s="321">
        <f t="shared" si="82"/>
        <v>12.605636791366502</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7">I172/1000/1.02</f>
        <v>0</v>
      </c>
      <c r="J342" s="321">
        <f t="shared" si="87"/>
        <v>0</v>
      </c>
      <c r="K342" s="321">
        <f t="shared" si="80"/>
        <v>10.596627450980392</v>
      </c>
      <c r="L342" s="321">
        <f t="shared" si="80"/>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8">I173/1000/1.02</f>
        <v>10.120527173377409</v>
      </c>
      <c r="J343" s="321">
        <f t="shared" si="88"/>
        <v>10.309502005173607</v>
      </c>
      <c r="K343" s="321">
        <f t="shared" si="80"/>
        <v>10.294882163397419</v>
      </c>
      <c r="L343" s="321">
        <f t="shared" si="80"/>
        <v>0</v>
      </c>
      <c r="M343" s="322">
        <f t="shared" si="81"/>
        <v>0</v>
      </c>
      <c r="O343" s="334" t="s">
        <v>97</v>
      </c>
      <c r="P343" s="320">
        <f t="shared" si="82"/>
        <v>10.270548959828581</v>
      </c>
      <c r="Q343" s="321">
        <f t="shared" si="82"/>
        <v>9.8091324488350047</v>
      </c>
      <c r="R343" s="321">
        <f t="shared" si="82"/>
        <v>10.14755642484603</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89">I174/1000/1.02</f>
        <v>12.642034871723187</v>
      </c>
      <c r="J344" s="321">
        <f t="shared" si="89"/>
        <v>12.793703051749086</v>
      </c>
      <c r="K344" s="321">
        <f t="shared" si="80"/>
        <v>12.832508439940307</v>
      </c>
      <c r="L344" s="321">
        <f t="shared" si="80"/>
        <v>0</v>
      </c>
      <c r="M344" s="322">
        <f t="shared" si="81"/>
        <v>0</v>
      </c>
      <c r="O344" s="341" t="s">
        <v>242</v>
      </c>
      <c r="P344" s="320">
        <f t="shared" si="82"/>
        <v>12.85079290138213</v>
      </c>
      <c r="Q344" s="321">
        <f t="shared" si="82"/>
        <v>12.251554827971614</v>
      </c>
      <c r="R344" s="321">
        <f t="shared" si="82"/>
        <v>12.570892574694765</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0">B217*0.521</f>
        <v>4.239554752941177</v>
      </c>
      <c r="C379" s="391">
        <f t="shared" si="90"/>
        <v>4.3182063431372546</v>
      </c>
      <c r="D379" s="391">
        <f t="shared" si="90"/>
        <v>4.2855059313725485</v>
      </c>
      <c r="E379" s="391">
        <f t="shared" si="90"/>
        <v>4.2212676529411768</v>
      </c>
      <c r="F379" s="391">
        <f t="shared" si="90"/>
        <v>4.0758238627450982</v>
      </c>
      <c r="G379" s="391">
        <f t="shared" si="90"/>
        <v>4.0245870882352941</v>
      </c>
      <c r="H379" s="391">
        <f t="shared" si="90"/>
        <v>4.0007998627450982</v>
      </c>
      <c r="I379" s="391">
        <f t="shared" si="90"/>
        <v>4.1291037745098036</v>
      </c>
      <c r="J379" s="391">
        <f t="shared" si="90"/>
        <v>4.2058695490196083</v>
      </c>
      <c r="K379" s="391">
        <f t="shared" si="90"/>
        <v>4.0356200294117643</v>
      </c>
      <c r="L379" s="391">
        <f t="shared" si="90"/>
        <v>3.9060595882352946</v>
      </c>
      <c r="M379" s="392">
        <f t="shared" si="90"/>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1">B218*0.55</f>
        <v>5.0294372549019615</v>
      </c>
      <c r="C380" s="395">
        <f t="shared" si="91"/>
        <v>5.0321991176470577</v>
      </c>
      <c r="D380" s="395">
        <f t="shared" si="91"/>
        <v>4.9662924019607848</v>
      </c>
      <c r="E380" s="395">
        <f t="shared" si="91"/>
        <v>4.9240065686274512</v>
      </c>
      <c r="F380" s="395">
        <f t="shared" si="91"/>
        <v>4.7653989705882349</v>
      </c>
      <c r="G380" s="395">
        <f t="shared" si="91"/>
        <v>4.6678915196078421</v>
      </c>
      <c r="H380" s="395">
        <f t="shared" si="91"/>
        <v>4.6059205392156866</v>
      </c>
      <c r="I380" s="395">
        <f t="shared" si="91"/>
        <v>4.7843416176470601</v>
      </c>
      <c r="J380" s="395">
        <f t="shared" si="91"/>
        <v>4.803961519607844</v>
      </c>
      <c r="K380" s="395">
        <f t="shared" si="91"/>
        <v>4.67049</v>
      </c>
      <c r="L380" s="395">
        <f t="shared" si="91"/>
        <v>4.5795065196078433</v>
      </c>
      <c r="M380" s="396">
        <f t="shared" si="91"/>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2">B219*0.52</f>
        <v>4.7609405490196073</v>
      </c>
      <c r="C381" s="369">
        <f t="shared" si="92"/>
        <v>4.7835605490196089</v>
      </c>
      <c r="D381" s="369">
        <f t="shared" si="92"/>
        <v>4.637351843137254</v>
      </c>
      <c r="E381" s="369">
        <f t="shared" si="92"/>
        <v>4.6410387450980384</v>
      </c>
      <c r="F381" s="369">
        <f t="shared" si="92"/>
        <v>4.449082274509804</v>
      </c>
      <c r="G381" s="369">
        <f t="shared" si="92"/>
        <v>4.429929960784313</v>
      </c>
      <c r="H381" s="369">
        <f t="shared" si="92"/>
        <v>4.4411553333333327</v>
      </c>
      <c r="I381" s="369">
        <f t="shared" si="92"/>
        <v>4.5292983921568624</v>
      </c>
      <c r="J381" s="369">
        <f t="shared" si="92"/>
        <v>4.586243490196078</v>
      </c>
      <c r="K381" s="369">
        <f t="shared" si="92"/>
        <v>4.4115632549019601</v>
      </c>
      <c r="L381" s="369">
        <f t="shared" si="92"/>
        <v>4.2340673725490205</v>
      </c>
      <c r="M381" s="370">
        <f t="shared" si="92"/>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3">B220*0.54</f>
        <v>0</v>
      </c>
      <c r="C382" s="369">
        <f t="shared" si="93"/>
        <v>0</v>
      </c>
      <c r="D382" s="369">
        <f t="shared" si="93"/>
        <v>4.1955363529411764</v>
      </c>
      <c r="E382" s="369">
        <f t="shared" si="93"/>
        <v>4.7118176470588233</v>
      </c>
      <c r="F382" s="369">
        <f t="shared" si="93"/>
        <v>4.0948867058823533</v>
      </c>
      <c r="G382" s="369">
        <f t="shared" si="93"/>
        <v>3.5837364705882355</v>
      </c>
      <c r="H382" s="369">
        <f t="shared" si="93"/>
        <v>0</v>
      </c>
      <c r="I382" s="369">
        <f t="shared" si="93"/>
        <v>3.8726470588235298</v>
      </c>
      <c r="J382" s="369">
        <f t="shared" si="93"/>
        <v>4.2677047058823536</v>
      </c>
      <c r="K382" s="369">
        <f t="shared" si="93"/>
        <v>4.0208823529411761</v>
      </c>
      <c r="L382" s="369">
        <f t="shared" si="93"/>
        <v>4.4109047647058821</v>
      </c>
      <c r="M382" s="370">
        <f t="shared" si="93"/>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4">B221*0.478</f>
        <v>3.2855231588235285</v>
      </c>
      <c r="C383" s="369">
        <f t="shared" si="94"/>
        <v>3.4129668627450975</v>
      </c>
      <c r="D383" s="369">
        <f t="shared" si="94"/>
        <v>3.4445692235294114</v>
      </c>
      <c r="E383" s="369">
        <f t="shared" si="94"/>
        <v>3.4135334333333329</v>
      </c>
      <c r="F383" s="369">
        <f t="shared" si="94"/>
        <v>3.3232650078431369</v>
      </c>
      <c r="G383" s="369">
        <f t="shared" si="94"/>
        <v>3.3069000686274506</v>
      </c>
      <c r="H383" s="369">
        <f t="shared" si="94"/>
        <v>3.3027747411764703</v>
      </c>
      <c r="I383" s="369">
        <f t="shared" si="94"/>
        <v>3.3844560372549015</v>
      </c>
      <c r="J383" s="369">
        <f t="shared" si="94"/>
        <v>3.5024887647058822</v>
      </c>
      <c r="K383" s="369">
        <f t="shared" si="94"/>
        <v>3.3617454137254903</v>
      </c>
      <c r="L383" s="369">
        <f t="shared" si="94"/>
        <v>3.1397500294117644</v>
      </c>
      <c r="M383" s="370">
        <f t="shared" si="94"/>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5">B222*0.53</f>
        <v>4.0926532450980391</v>
      </c>
      <c r="C384" s="377">
        <f t="shared" si="95"/>
        <v>4.1347627843137253</v>
      </c>
      <c r="D384" s="377">
        <f t="shared" si="95"/>
        <v>4.119478</v>
      </c>
      <c r="E384" s="377">
        <f t="shared" si="95"/>
        <v>4.0572575588235296</v>
      </c>
      <c r="F384" s="377">
        <f t="shared" si="95"/>
        <v>3.9884884999999999</v>
      </c>
      <c r="G384" s="377">
        <f t="shared" si="95"/>
        <v>3.9692609313725491</v>
      </c>
      <c r="H384" s="377">
        <f t="shared" si="95"/>
        <v>3.9708415784313731</v>
      </c>
      <c r="I384" s="377">
        <f t="shared" si="95"/>
        <v>4.0573230294117648</v>
      </c>
      <c r="J384" s="377">
        <f t="shared" si="95"/>
        <v>4.1166918627450979</v>
      </c>
      <c r="K384" s="377">
        <f t="shared" si="95"/>
        <v>4.0068810588235291</v>
      </c>
      <c r="L384" s="377">
        <f t="shared" si="95"/>
        <v>3.9505394607843138</v>
      </c>
      <c r="M384" s="378">
        <f t="shared" si="95"/>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6">B226*0.521</f>
        <v>4.152870568627451</v>
      </c>
      <c r="C388" s="391">
        <f t="shared" si="96"/>
        <v>4.2083928235294117</v>
      </c>
      <c r="D388" s="391">
        <f t="shared" si="96"/>
        <v>4.1999035882352942</v>
      </c>
      <c r="E388" s="391">
        <f t="shared" si="96"/>
        <v>4.2024677254901963</v>
      </c>
      <c r="F388" s="391">
        <f t="shared" si="96"/>
        <v>4.2093888529411769</v>
      </c>
      <c r="G388" s="391">
        <f t="shared" si="96"/>
        <v>4.3122761372549014</v>
      </c>
      <c r="H388" s="391">
        <f t="shared" si="96"/>
        <v>4.1137981225490199</v>
      </c>
      <c r="I388" s="391">
        <f t="shared" si="96"/>
        <v>4.1385946578431367</v>
      </c>
      <c r="J388" s="391">
        <f t="shared" si="96"/>
        <v>4.2312350980392157</v>
      </c>
      <c r="K388" s="391">
        <f t="shared" si="96"/>
        <v>4.2179547058823532</v>
      </c>
      <c r="L388" s="391">
        <f t="shared" si="96"/>
        <v>4.169532352941177</v>
      </c>
      <c r="M388" s="391">
        <f t="shared" si="96"/>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7">B227*0.55</f>
        <v>4.8520967647058821</v>
      </c>
      <c r="C389" s="395">
        <f t="shared" si="97"/>
        <v>4.8123775980392161</v>
      </c>
      <c r="D389" s="395">
        <f t="shared" si="97"/>
        <v>4.7612426960784324</v>
      </c>
      <c r="E389" s="395">
        <f t="shared" si="97"/>
        <v>4.7906908823529415</v>
      </c>
      <c r="F389" s="395">
        <f t="shared" si="97"/>
        <v>4.7790076960784322</v>
      </c>
      <c r="G389" s="395">
        <f t="shared" si="97"/>
        <v>4.8675835784313737</v>
      </c>
      <c r="H389" s="395">
        <f t="shared" si="97"/>
        <v>4.7231325490196081</v>
      </c>
      <c r="I389" s="395">
        <f t="shared" si="97"/>
        <v>4.7839695588235296</v>
      </c>
      <c r="J389" s="395">
        <f t="shared" si="97"/>
        <v>4.8680359803921576</v>
      </c>
      <c r="K389" s="395">
        <f t="shared" si="97"/>
        <v>4.9016199509803924</v>
      </c>
      <c r="L389" s="395">
        <f t="shared" si="97"/>
        <v>4.9018820098039226</v>
      </c>
      <c r="M389" s="395">
        <f t="shared" si="97"/>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8">B228*0.52</f>
        <v>4.5551862352941175</v>
      </c>
      <c r="C390" s="369">
        <f t="shared" si="98"/>
        <v>4.481780588235293</v>
      </c>
      <c r="D390" s="369">
        <f t="shared" si="98"/>
        <v>4.4206158431372549</v>
      </c>
      <c r="E390" s="369">
        <f t="shared" si="98"/>
        <v>4.4943008627450984</v>
      </c>
      <c r="F390" s="369">
        <f t="shared" si="98"/>
        <v>4.5509370196078427</v>
      </c>
      <c r="G390" s="369">
        <f t="shared" si="98"/>
        <v>4.6713476078431375</v>
      </c>
      <c r="H390" s="369">
        <f t="shared" si="98"/>
        <v>4.5304408627450981</v>
      </c>
      <c r="I390" s="369">
        <f t="shared" si="98"/>
        <v>4.600308470588236</v>
      </c>
      <c r="J390" s="369">
        <f t="shared" si="98"/>
        <v>4.6832255294117635</v>
      </c>
      <c r="K390" s="369">
        <f t="shared" si="98"/>
        <v>4.6764058823529409</v>
      </c>
      <c r="L390" s="369">
        <f t="shared" si="98"/>
        <v>4.6680761960784327</v>
      </c>
      <c r="M390" s="369">
        <f t="shared" si="98"/>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9">B229*0.54</f>
        <v>3.9906825882352943</v>
      </c>
      <c r="C391" s="369">
        <f t="shared" si="99"/>
        <v>4.2217681764705883</v>
      </c>
      <c r="D391" s="369">
        <f t="shared" si="99"/>
        <v>4.5317647058823534</v>
      </c>
      <c r="E391" s="369">
        <f t="shared" si="99"/>
        <v>3.3792289411764709</v>
      </c>
      <c r="F391" s="369">
        <f t="shared" si="99"/>
        <v>4.545272117647059</v>
      </c>
      <c r="G391" s="369">
        <f t="shared" si="99"/>
        <v>5.0246470588235299</v>
      </c>
      <c r="H391" s="369">
        <f t="shared" si="99"/>
        <v>4.3036522941176472</v>
      </c>
      <c r="I391" s="369">
        <f t="shared" si="99"/>
        <v>4.2485294117647063</v>
      </c>
      <c r="J391" s="369">
        <f t="shared" si="99"/>
        <v>3.994547294117647</v>
      </c>
      <c r="K391" s="369">
        <f t="shared" si="99"/>
        <v>0</v>
      </c>
      <c r="L391" s="369">
        <f t="shared" si="99"/>
        <v>4.1199114705882351</v>
      </c>
      <c r="M391" s="369">
        <f t="shared" si="99"/>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0">B230*0.478</f>
        <v>3.2654776196078434</v>
      </c>
      <c r="C392" s="369">
        <f t="shared" si="100"/>
        <v>3.352321784313725</v>
      </c>
      <c r="D392" s="369">
        <f t="shared" si="100"/>
        <v>3.4245860117647058</v>
      </c>
      <c r="E392" s="369">
        <f t="shared" si="100"/>
        <v>3.4448972627450978</v>
      </c>
      <c r="F392" s="369">
        <f t="shared" si="100"/>
        <v>3.4676106980392154</v>
      </c>
      <c r="G392" s="369">
        <f t="shared" si="100"/>
        <v>3.5857587078431368</v>
      </c>
      <c r="H392" s="369">
        <f t="shared" si="100"/>
        <v>3.3936355117647063</v>
      </c>
      <c r="I392" s="369">
        <f t="shared" si="100"/>
        <v>3.3838908725490193</v>
      </c>
      <c r="J392" s="369">
        <f t="shared" si="100"/>
        <v>3.4532374254901956</v>
      </c>
      <c r="K392" s="369">
        <f t="shared" si="100"/>
        <v>3.4278776509803919</v>
      </c>
      <c r="L392" s="369">
        <f t="shared" si="100"/>
        <v>3.2937100803921564</v>
      </c>
      <c r="M392" s="369">
        <f t="shared" si="100"/>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1">B231*0.53</f>
        <v>4.067751039215687</v>
      </c>
      <c r="C393" s="377">
        <f t="shared" si="101"/>
        <v>4.1146492843137255</v>
      </c>
      <c r="D393" s="377">
        <f t="shared" si="101"/>
        <v>4.1506877254901964</v>
      </c>
      <c r="E393" s="377">
        <f t="shared" si="101"/>
        <v>4.1380861960784312</v>
      </c>
      <c r="F393" s="377">
        <f t="shared" si="101"/>
        <v>4.1518474901960785</v>
      </c>
      <c r="G393" s="377">
        <f t="shared" si="101"/>
        <v>4.2015485000000004</v>
      </c>
      <c r="H393" s="377">
        <f t="shared" si="101"/>
        <v>4.0835341274509807</v>
      </c>
      <c r="I393" s="377">
        <f t="shared" si="101"/>
        <v>4.066513333333333</v>
      </c>
      <c r="J393" s="377">
        <f t="shared" si="101"/>
        <v>4.1418060686274512</v>
      </c>
      <c r="K393" s="377">
        <f t="shared" si="101"/>
        <v>4.1334518137254896</v>
      </c>
      <c r="L393" s="377">
        <f t="shared" si="101"/>
        <v>4.1090645392156864</v>
      </c>
      <c r="M393" s="377">
        <f t="shared" si="101"/>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2">B235*0.521</f>
        <v>4.5135353725490202</v>
      </c>
      <c r="C397" s="391">
        <f t="shared" si="102"/>
        <v>4.7563060490196083</v>
      </c>
      <c r="D397" s="391">
        <f t="shared" si="102"/>
        <v>4.9364254539215686</v>
      </c>
      <c r="E397" s="391">
        <f t="shared" si="102"/>
        <v>4.8365119558823535</v>
      </c>
      <c r="F397" s="391">
        <f t="shared" si="102"/>
        <v>4.911448100980393</v>
      </c>
      <c r="G397" s="391">
        <f t="shared" si="102"/>
        <v>5.055837632352941</v>
      </c>
      <c r="H397" s="391">
        <f t="shared" si="102"/>
        <v>4.929867494117647</v>
      </c>
      <c r="I397" s="391">
        <f t="shared" si="102"/>
        <v>4.830303372549019</v>
      </c>
      <c r="J397" s="391">
        <f t="shared" si="102"/>
        <v>4.7876171274509804</v>
      </c>
      <c r="K397" s="391">
        <f t="shared" si="102"/>
        <v>4.5930246490196085</v>
      </c>
      <c r="L397" s="391">
        <f t="shared" si="102"/>
        <v>4.6452084176470585</v>
      </c>
      <c r="M397" s="391">
        <f t="shared" si="102"/>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3">B236*0.55</f>
        <v>5.2326158823529418</v>
      </c>
      <c r="C398" s="395">
        <f t="shared" si="103"/>
        <v>5.4548563235294116</v>
      </c>
      <c r="D398" s="395">
        <f t="shared" si="103"/>
        <v>5.6384781372549018</v>
      </c>
      <c r="E398" s="395">
        <f t="shared" si="103"/>
        <v>5.5708820588235302</v>
      </c>
      <c r="F398" s="395">
        <f t="shared" si="103"/>
        <v>5.6677645588235297</v>
      </c>
      <c r="G398" s="395">
        <f t="shared" si="103"/>
        <v>5.8274640686274521</v>
      </c>
      <c r="H398" s="395">
        <f t="shared" si="103"/>
        <v>5.7441541666666671</v>
      </c>
      <c r="I398" s="395">
        <f t="shared" si="103"/>
        <v>5.7371174019607851</v>
      </c>
      <c r="J398" s="395">
        <f t="shared" si="103"/>
        <v>5.6741569607843152</v>
      </c>
      <c r="K398" s="395">
        <f t="shared" si="103"/>
        <v>5.5205441176470602</v>
      </c>
      <c r="L398" s="395">
        <f t="shared" si="103"/>
        <v>5.6170502450980395</v>
      </c>
      <c r="M398" s="395">
        <f t="shared" si="103"/>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4">B237*0.52</f>
        <v>4.964140235294118</v>
      </c>
      <c r="C399" s="369">
        <f t="shared" si="104"/>
        <v>5.1959577647058826</v>
      </c>
      <c r="D399" s="369">
        <f t="shared" si="104"/>
        <v>5.4454726274509806</v>
      </c>
      <c r="E399" s="369">
        <f t="shared" si="104"/>
        <v>5.4134829411764693</v>
      </c>
      <c r="F399" s="369">
        <f t="shared" si="104"/>
        <v>5.4944408235294118</v>
      </c>
      <c r="G399" s="369">
        <f t="shared" si="104"/>
        <v>5.6385695294117655</v>
      </c>
      <c r="H399" s="369">
        <f t="shared" si="104"/>
        <v>5.5495037254901955</v>
      </c>
      <c r="I399" s="369">
        <f t="shared" si="104"/>
        <v>5.5690735686274504</v>
      </c>
      <c r="J399" s="369">
        <f t="shared" si="104"/>
        <v>5.5485289803921578</v>
      </c>
      <c r="K399" s="369">
        <f t="shared" si="104"/>
        <v>5.4422210980392167</v>
      </c>
      <c r="L399" s="369">
        <f t="shared" si="104"/>
        <v>5.4373330980392156</v>
      </c>
      <c r="M399" s="369">
        <f t="shared" si="104"/>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5">B238*0.54</f>
        <v>3.8101764705882353</v>
      </c>
      <c r="C400" s="369">
        <f t="shared" si="105"/>
        <v>4.5054661764705886</v>
      </c>
      <c r="D400" s="369">
        <f t="shared" si="105"/>
        <v>0</v>
      </c>
      <c r="E400" s="369">
        <f t="shared" si="105"/>
        <v>0</v>
      </c>
      <c r="F400" s="369">
        <f t="shared" si="105"/>
        <v>4.32</v>
      </c>
      <c r="G400" s="369">
        <f t="shared" si="105"/>
        <v>0</v>
      </c>
      <c r="H400" s="369">
        <f t="shared" si="105"/>
        <v>0</v>
      </c>
      <c r="I400" s="369">
        <f t="shared" si="105"/>
        <v>0</v>
      </c>
      <c r="J400" s="369">
        <f t="shared" si="105"/>
        <v>4.0240588235294119</v>
      </c>
      <c r="K400" s="369">
        <f t="shared" si="105"/>
        <v>4.5690633529411766</v>
      </c>
      <c r="L400" s="369">
        <f t="shared" si="105"/>
        <v>4.5091800000000006</v>
      </c>
      <c r="M400" s="369">
        <f t="shared" si="105"/>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6">B239*0.478</f>
        <v>3.5871725568627446</v>
      </c>
      <c r="C401" s="369">
        <f t="shared" si="106"/>
        <v>3.7541398313725485</v>
      </c>
      <c r="D401" s="369">
        <f t="shared" si="106"/>
        <v>3.977840082352941</v>
      </c>
      <c r="E401" s="369">
        <f t="shared" si="106"/>
        <v>3.9315935823529418</v>
      </c>
      <c r="F401" s="369">
        <f t="shared" si="106"/>
        <v>3.9637512666666663</v>
      </c>
      <c r="G401" s="369">
        <f t="shared" si="106"/>
        <v>4.090658392156862</v>
      </c>
      <c r="H401" s="369">
        <f t="shared" si="106"/>
        <v>3.918549805882352</v>
      </c>
      <c r="I401" s="369">
        <f t="shared" si="106"/>
        <v>3.790322556862745</v>
      </c>
      <c r="J401" s="369">
        <f t="shared" si="106"/>
        <v>3.7137122784313723</v>
      </c>
      <c r="K401" s="369">
        <f t="shared" si="106"/>
        <v>3.5185294137254899</v>
      </c>
      <c r="L401" s="369">
        <f t="shared" si="106"/>
        <v>3.5062523117647055</v>
      </c>
      <c r="M401" s="369">
        <f t="shared" si="106"/>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7">B240*0.53</f>
        <v>4.3545844411764705</v>
      </c>
      <c r="C402" s="377">
        <f t="shared" si="107"/>
        <v>4.5082719705882353</v>
      </c>
      <c r="D402" s="377">
        <f t="shared" si="107"/>
        <v>4.7163624411764706</v>
      </c>
      <c r="E402" s="377">
        <f t="shared" si="107"/>
        <v>4.7088120196078425</v>
      </c>
      <c r="F402" s="377">
        <f t="shared" si="107"/>
        <v>4.7191813137254908</v>
      </c>
      <c r="G402" s="377">
        <f t="shared" si="107"/>
        <v>4.8328886568627452</v>
      </c>
      <c r="H402" s="377">
        <f t="shared" si="107"/>
        <v>4.7853211568627447</v>
      </c>
      <c r="I402" s="377">
        <f t="shared" si="107"/>
        <v>4.7701049607843142</v>
      </c>
      <c r="J402" s="377">
        <f t="shared" si="107"/>
        <v>4.7611256176470595</v>
      </c>
      <c r="K402" s="377">
        <f t="shared" si="107"/>
        <v>4.6369549313725491</v>
      </c>
      <c r="L402" s="377">
        <f t="shared" si="107"/>
        <v>4.677624637254902</v>
      </c>
      <c r="M402" s="377">
        <f t="shared" si="107"/>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8">B244*0.521</f>
        <v>4.9139494117647056</v>
      </c>
      <c r="C406" s="391">
        <f t="shared" si="108"/>
        <v>4.920982911764705</v>
      </c>
      <c r="D406" s="391">
        <f t="shared" si="108"/>
        <v>4.5725641617647055</v>
      </c>
      <c r="E406" s="391">
        <f t="shared" si="108"/>
        <v>4.5739254019607829</v>
      </c>
      <c r="F406" s="391">
        <f t="shared" si="108"/>
        <v>4.3954318235294121</v>
      </c>
      <c r="G406" s="391">
        <f t="shared" si="108"/>
        <v>4.4029761078431369</v>
      </c>
      <c r="H406" s="391">
        <f t="shared" si="108"/>
        <v>4.3209135000000014</v>
      </c>
      <c r="I406" s="391">
        <f t="shared" si="108"/>
        <v>4.4328008039215687</v>
      </c>
      <c r="J406" s="391">
        <f t="shared" si="108"/>
        <v>4.5098985882352949</v>
      </c>
      <c r="K406" s="391">
        <f t="shared" si="108"/>
        <v>4.5821745686274511</v>
      </c>
      <c r="L406" s="391">
        <f t="shared" si="108"/>
        <v>4.8983194117647058</v>
      </c>
      <c r="M406" s="391">
        <f t="shared" si="108"/>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9">B245*0.55</f>
        <v>5.8651094117647053</v>
      </c>
      <c r="C407" s="395">
        <f t="shared" si="109"/>
        <v>5.8214388725490203</v>
      </c>
      <c r="D407" s="395">
        <f t="shared" si="109"/>
        <v>5.3412829411764706</v>
      </c>
      <c r="E407" s="395">
        <f t="shared" si="109"/>
        <v>5.2510818627450995</v>
      </c>
      <c r="F407" s="395">
        <f t="shared" si="109"/>
        <v>4.9639608333333332</v>
      </c>
      <c r="G407" s="395">
        <f t="shared" si="109"/>
        <v>4.9370566666666669</v>
      </c>
      <c r="H407" s="395">
        <f t="shared" si="109"/>
        <v>4.8558890686274525</v>
      </c>
      <c r="I407" s="395">
        <f t="shared" si="109"/>
        <v>5.0192148039215683</v>
      </c>
      <c r="J407" s="395">
        <f t="shared" si="109"/>
        <v>5.1188543137254907</v>
      </c>
      <c r="K407" s="395">
        <f t="shared" si="109"/>
        <v>5.2989329411764707</v>
      </c>
      <c r="L407" s="395">
        <f t="shared" si="109"/>
        <v>5.8200352941176474</v>
      </c>
      <c r="M407" s="395">
        <f t="shared" si="109"/>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0">B246*0.52</f>
        <v>5.6978887843137267</v>
      </c>
      <c r="C408" s="369">
        <f t="shared" si="110"/>
        <v>5.5825996862745111</v>
      </c>
      <c r="D408" s="369">
        <f t="shared" si="110"/>
        <v>5.0988594901960784</v>
      </c>
      <c r="E408" s="369">
        <f t="shared" si="110"/>
        <v>5.0606440784313724</v>
      </c>
      <c r="F408" s="369">
        <f t="shared" si="110"/>
        <v>4.7536569803921571</v>
      </c>
      <c r="G408" s="369">
        <f t="shared" si="110"/>
        <v>4.7371525882352934</v>
      </c>
      <c r="H408" s="369">
        <f t="shared" si="110"/>
        <v>4.6263043921568636</v>
      </c>
      <c r="I408" s="369">
        <f t="shared" si="110"/>
        <v>4.8531324705882346</v>
      </c>
      <c r="J408" s="369">
        <f t="shared" si="110"/>
        <v>4.967954588235294</v>
      </c>
      <c r="K408" s="369">
        <f t="shared" si="110"/>
        <v>5.1231536862745113</v>
      </c>
      <c r="L408" s="369">
        <f t="shared" si="110"/>
        <v>5.6454692156862745</v>
      </c>
      <c r="M408" s="369">
        <f t="shared" si="110"/>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1">B247*0.54</f>
        <v>0</v>
      </c>
      <c r="C409" s="369">
        <f t="shared" si="111"/>
        <v>5.6901176470588242</v>
      </c>
      <c r="D409" s="369">
        <f t="shared" si="111"/>
        <v>4.9891150588235291</v>
      </c>
      <c r="E409" s="369">
        <f t="shared" si="111"/>
        <v>3.2352352941176474</v>
      </c>
      <c r="F409" s="369">
        <f t="shared" si="111"/>
        <v>4.5564564705882349</v>
      </c>
      <c r="G409" s="369">
        <f t="shared" si="111"/>
        <v>4.3507058823529414</v>
      </c>
      <c r="H409" s="369">
        <f t="shared" si="111"/>
        <v>4.362146470588236</v>
      </c>
      <c r="I409" s="369">
        <f t="shared" si="111"/>
        <v>4.6588870588235309</v>
      </c>
      <c r="J409" s="369">
        <f t="shared" si="111"/>
        <v>4.1306765294117653</v>
      </c>
      <c r="K409" s="369">
        <f t="shared" si="111"/>
        <v>0</v>
      </c>
      <c r="L409" s="369">
        <f t="shared" si="111"/>
        <v>0</v>
      </c>
      <c r="M409" s="369">
        <f t="shared" si="111"/>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2">B248*0.478</f>
        <v>3.680002031372549</v>
      </c>
      <c r="C410" s="369">
        <f t="shared" si="112"/>
        <v>3.7112768215686271</v>
      </c>
      <c r="D410" s="369">
        <f t="shared" si="112"/>
        <v>3.6658935333333331</v>
      </c>
      <c r="E410" s="369">
        <f t="shared" si="112"/>
        <v>3.6718324490196075</v>
      </c>
      <c r="F410" s="369">
        <f t="shared" si="112"/>
        <v>3.6145432117647061</v>
      </c>
      <c r="G410" s="369">
        <f t="shared" si="112"/>
        <v>3.6615160843137251</v>
      </c>
      <c r="H410" s="369">
        <f t="shared" si="112"/>
        <v>3.5867414196078431</v>
      </c>
      <c r="I410" s="369">
        <f t="shared" si="112"/>
        <v>3.5677891882352943</v>
      </c>
      <c r="J410" s="369">
        <f t="shared" si="112"/>
        <v>3.6340399882352941</v>
      </c>
      <c r="K410" s="369">
        <f t="shared" si="112"/>
        <v>3.6145347764705886</v>
      </c>
      <c r="L410" s="369">
        <f t="shared" si="112"/>
        <v>3.646393007843137</v>
      </c>
      <c r="M410" s="369">
        <f t="shared" si="112"/>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3">B249*0.53</f>
        <v>4.8585484509803925</v>
      </c>
      <c r="C411" s="377">
        <f t="shared" si="113"/>
        <v>4.8892499999999997</v>
      </c>
      <c r="D411" s="377">
        <f t="shared" si="113"/>
        <v>4.5658715392156859</v>
      </c>
      <c r="E411" s="377">
        <f t="shared" si="113"/>
        <v>4.481313676470589</v>
      </c>
      <c r="F411" s="377">
        <f t="shared" si="113"/>
        <v>4.3422068627450985</v>
      </c>
      <c r="G411" s="377">
        <f t="shared" si="113"/>
        <v>4.3678287254901962</v>
      </c>
      <c r="H411" s="377">
        <f t="shared" si="113"/>
        <v>4.3062479215686267</v>
      </c>
      <c r="I411" s="377">
        <f t="shared" si="113"/>
        <v>4.3844764411764716</v>
      </c>
      <c r="J411" s="377">
        <f t="shared" si="113"/>
        <v>4.4617099117647054</v>
      </c>
      <c r="K411" s="377">
        <f t="shared" si="113"/>
        <v>4.4830834607843135</v>
      </c>
      <c r="L411" s="377">
        <f t="shared" si="113"/>
        <v>4.6027018627450991</v>
      </c>
      <c r="M411" s="377">
        <f t="shared" si="113"/>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4">B253*0.507</f>
        <v>5.1352190882352931</v>
      </c>
      <c r="C415" s="366">
        <f t="shared" si="114"/>
        <v>5.1020523411764698</v>
      </c>
      <c r="D415" s="366">
        <f t="shared" si="114"/>
        <v>5.3706773441176479</v>
      </c>
      <c r="E415" s="366">
        <f t="shared" si="114"/>
        <v>5.4425107941176467</v>
      </c>
      <c r="F415" s="366">
        <f t="shared" si="114"/>
        <v>5.5150117941176475</v>
      </c>
      <c r="G415" s="366">
        <f t="shared" si="114"/>
        <v>5.3647707941176472</v>
      </c>
      <c r="H415" s="366">
        <f t="shared" si="114"/>
        <v>5.501740323529412</v>
      </c>
      <c r="I415" s="366">
        <f t="shared" si="114"/>
        <v>5.734955352941177</v>
      </c>
      <c r="J415" s="366">
        <f t="shared" si="114"/>
        <v>5.9451814117647057</v>
      </c>
      <c r="K415" s="366">
        <f t="shared" si="114"/>
        <v>5.9998280588235291</v>
      </c>
      <c r="L415" s="366">
        <f t="shared" si="114"/>
        <v>6.0711361176470593</v>
      </c>
      <c r="M415" s="366">
        <f t="shared" si="114"/>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5">B254*0.539</f>
        <v>6.1833234509803932</v>
      </c>
      <c r="C416" s="372">
        <f t="shared" si="115"/>
        <v>6.0110210039215684</v>
      </c>
      <c r="D416" s="372">
        <f t="shared" si="115"/>
        <v>6.3549648303921575</v>
      </c>
      <c r="E416" s="372">
        <f t="shared" si="115"/>
        <v>6.4113547990196089</v>
      </c>
      <c r="F416" s="372">
        <f t="shared" si="115"/>
        <v>6.4004014735294117</v>
      </c>
      <c r="G416" s="372">
        <f t="shared" si="115"/>
        <v>6.1861357627450984</v>
      </c>
      <c r="H416" s="372">
        <f t="shared" si="115"/>
        <v>6.3821536813725492</v>
      </c>
      <c r="I416" s="372">
        <f t="shared" si="115"/>
        <v>6.7674076303921566</v>
      </c>
      <c r="J416" s="372">
        <f t="shared" si="115"/>
        <v>7.0574789352941174</v>
      </c>
      <c r="K416" s="372">
        <f t="shared" si="115"/>
        <v>7.1723789392156867</v>
      </c>
      <c r="L416" s="372">
        <f t="shared" si="115"/>
        <v>7.2262002029411772</v>
      </c>
      <c r="M416" s="372">
        <f t="shared" si="115"/>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6">B255*0.535</f>
        <v>6.2439797549019609</v>
      </c>
      <c r="C417" s="369">
        <f t="shared" si="116"/>
        <v>6.0201472941176473</v>
      </c>
      <c r="D417" s="369">
        <f t="shared" si="116"/>
        <v>6.3166642254901966</v>
      </c>
      <c r="E417" s="369">
        <f t="shared" si="116"/>
        <v>6.3839441470588243</v>
      </c>
      <c r="F417" s="369">
        <f t="shared" si="116"/>
        <v>6.3634751519607846</v>
      </c>
      <c r="G417" s="369">
        <f t="shared" si="116"/>
        <v>6.1253880882352938</v>
      </c>
      <c r="H417" s="369">
        <f t="shared" si="116"/>
        <v>6.3125683284313725</v>
      </c>
      <c r="I417" s="369">
        <f t="shared" si="116"/>
        <v>6.7315352205882357</v>
      </c>
      <c r="J417" s="369">
        <f t="shared" si="116"/>
        <v>7.0205390735294113</v>
      </c>
      <c r="K417" s="369">
        <f t="shared" si="116"/>
        <v>7.1808444803921576</v>
      </c>
      <c r="L417" s="369">
        <f t="shared" si="116"/>
        <v>7.2133074411764708</v>
      </c>
      <c r="M417" s="369">
        <f t="shared" si="116"/>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7">B256*0.54</f>
        <v>0</v>
      </c>
      <c r="C418" s="369">
        <f t="shared" si="117"/>
        <v>4.4393024117647064</v>
      </c>
      <c r="D418" s="369">
        <f t="shared" si="117"/>
        <v>0</v>
      </c>
      <c r="E418" s="369">
        <f t="shared" si="117"/>
        <v>5.4275294117647057</v>
      </c>
      <c r="F418" s="369">
        <f t="shared" si="117"/>
        <v>5.0721098823529411</v>
      </c>
      <c r="G418" s="369">
        <f t="shared" si="117"/>
        <v>4.6960327058823532</v>
      </c>
      <c r="H418" s="369">
        <f t="shared" si="117"/>
        <v>6.874941176470589</v>
      </c>
      <c r="I418" s="369">
        <f t="shared" si="117"/>
        <v>0</v>
      </c>
      <c r="J418" s="369">
        <f t="shared" si="117"/>
        <v>5.269098705882354</v>
      </c>
      <c r="K418" s="369">
        <f t="shared" si="117"/>
        <v>5.8277895882352952</v>
      </c>
      <c r="L418" s="369">
        <f t="shared" si="117"/>
        <v>5.1163814117647064</v>
      </c>
      <c r="M418" s="369">
        <f t="shared" si="117"/>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8">B257*0.465</f>
        <v>3.7317025000000004</v>
      </c>
      <c r="C419" s="369">
        <f t="shared" si="118"/>
        <v>3.842612294117647</v>
      </c>
      <c r="D419" s="369">
        <f t="shared" si="118"/>
        <v>4.1510062205882363</v>
      </c>
      <c r="E419" s="369">
        <f t="shared" si="118"/>
        <v>4.2863558676470594</v>
      </c>
      <c r="F419" s="369">
        <f t="shared" si="118"/>
        <v>4.3482382500000005</v>
      </c>
      <c r="G419" s="369">
        <f t="shared" si="118"/>
        <v>4.3829277058823539</v>
      </c>
      <c r="H419" s="369">
        <f t="shared" si="118"/>
        <v>4.4514755441176472</v>
      </c>
      <c r="I419" s="369">
        <f t="shared" si="118"/>
        <v>4.561661397058824</v>
      </c>
      <c r="J419" s="369">
        <f t="shared" si="118"/>
        <v>4.7065175588235295</v>
      </c>
      <c r="K419" s="369">
        <f t="shared" si="118"/>
        <v>4.7662085147058821</v>
      </c>
      <c r="L419" s="369">
        <f t="shared" si="118"/>
        <v>4.8257417352941179</v>
      </c>
      <c r="M419" s="369">
        <f t="shared" si="118"/>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9">B258*0.516</f>
        <v>4.7593872117647056</v>
      </c>
      <c r="C420" s="377">
        <f t="shared" si="119"/>
        <v>4.7989037058823536</v>
      </c>
      <c r="D420" s="377">
        <f t="shared" si="119"/>
        <v>5.0184662588235298</v>
      </c>
      <c r="E420" s="377">
        <f t="shared" si="119"/>
        <v>5.0800503529411767</v>
      </c>
      <c r="F420" s="377">
        <f t="shared" si="119"/>
        <v>5.141860070588236</v>
      </c>
      <c r="G420" s="377">
        <f t="shared" si="119"/>
        <v>5.2056695411764702</v>
      </c>
      <c r="H420" s="377">
        <f t="shared" si="119"/>
        <v>5.3190666117647059</v>
      </c>
      <c r="I420" s="377">
        <f t="shared" si="119"/>
        <v>5.5185936941176479</v>
      </c>
      <c r="J420" s="377">
        <f t="shared" si="119"/>
        <v>5.7601029411764708</v>
      </c>
      <c r="K420" s="377">
        <f t="shared" si="119"/>
        <v>5.8479362588235304</v>
      </c>
      <c r="L420" s="377">
        <f t="shared" si="119"/>
        <v>5.9254940941176475</v>
      </c>
      <c r="M420" s="377">
        <f t="shared" si="119"/>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0">B262*0.507</f>
        <v>6.5620115294117651</v>
      </c>
      <c r="C424" s="366">
        <f t="shared" si="120"/>
        <v>6.5824008823529416</v>
      </c>
      <c r="D424" s="366">
        <f t="shared" si="120"/>
        <v>6.3442500588235289</v>
      </c>
      <c r="E424" s="366">
        <f t="shared" si="120"/>
        <v>6.3080641764705883</v>
      </c>
      <c r="F424" s="366">
        <f t="shared" si="120"/>
        <v>6.2025236764705882</v>
      </c>
      <c r="G424" s="366">
        <f t="shared" si="120"/>
        <v>6.3292935588235295</v>
      </c>
      <c r="H424" s="366">
        <f t="shared" si="120"/>
        <v>6.3474411764705883</v>
      </c>
      <c r="I424" s="366">
        <f t="shared" si="120"/>
        <v>6.4731722058823538</v>
      </c>
      <c r="J424" s="366">
        <f t="shared" si="120"/>
        <v>6.5462696764705885</v>
      </c>
      <c r="K424" s="366">
        <f t="shared" si="120"/>
        <v>6.4039517941176465</v>
      </c>
      <c r="L424" s="366">
        <f t="shared" si="120"/>
        <v>6.3177617941176472</v>
      </c>
      <c r="M424" s="366">
        <f t="shared" si="120"/>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1">B263*0.539</f>
        <v>7.6711346627450983</v>
      </c>
      <c r="C425" s="372">
        <f t="shared" si="121"/>
        <v>7.5416045078431377</v>
      </c>
      <c r="D425" s="372">
        <f t="shared" si="121"/>
        <v>7.1775168774509801</v>
      </c>
      <c r="E425" s="372">
        <f t="shared" si="121"/>
        <v>7.1742141813725491</v>
      </c>
      <c r="F425" s="372">
        <f t="shared" si="121"/>
        <v>6.9068152245098045</v>
      </c>
      <c r="G425" s="372">
        <f t="shared" si="121"/>
        <v>7.0501569901960792</v>
      </c>
      <c r="H425" s="372">
        <f t="shared" si="121"/>
        <v>7.1358981509803918</v>
      </c>
      <c r="I425" s="372">
        <f t="shared" si="121"/>
        <v>7.3953648245098051</v>
      </c>
      <c r="J425" s="372">
        <f t="shared" si="121"/>
        <v>7.4949905196078435</v>
      </c>
      <c r="K425" s="372">
        <f t="shared" si="121"/>
        <v>7.3695726176470586</v>
      </c>
      <c r="L425" s="372">
        <f t="shared" si="121"/>
        <v>7.2594369509803922</v>
      </c>
      <c r="M425" s="372">
        <f t="shared" si="121"/>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2">B264*0.535</f>
        <v>7.6330610980392164</v>
      </c>
      <c r="C426" s="369">
        <f t="shared" si="122"/>
        <v>7.4960990000000001</v>
      </c>
      <c r="D426" s="369">
        <f t="shared" si="122"/>
        <v>7.1115719460784321</v>
      </c>
      <c r="E426" s="369">
        <f t="shared" si="122"/>
        <v>7.1190063480392158</v>
      </c>
      <c r="F426" s="369">
        <f t="shared" si="122"/>
        <v>6.8322626078431377</v>
      </c>
      <c r="G426" s="369">
        <f t="shared" si="122"/>
        <v>6.9983612254901963</v>
      </c>
      <c r="H426" s="369">
        <f t="shared" si="122"/>
        <v>7.0658797990196094</v>
      </c>
      <c r="I426" s="369">
        <f t="shared" si="122"/>
        <v>7.3357379950980395</v>
      </c>
      <c r="J426" s="369">
        <f t="shared" si="122"/>
        <v>7.4476143627450986</v>
      </c>
      <c r="K426" s="369">
        <f t="shared" si="122"/>
        <v>7.3263356323529418</v>
      </c>
      <c r="L426" s="369">
        <f t="shared" si="122"/>
        <v>7.2307085784313729</v>
      </c>
      <c r="M426" s="369">
        <f t="shared" si="122"/>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3">B265*0.54</f>
        <v>6.6547376470588242</v>
      </c>
      <c r="C427" s="369">
        <f t="shared" si="123"/>
        <v>0</v>
      </c>
      <c r="D427" s="369">
        <f t="shared" si="123"/>
        <v>6.3739164705882363</v>
      </c>
      <c r="E427" s="369">
        <f t="shared" si="123"/>
        <v>5.568490588235294</v>
      </c>
      <c r="F427" s="369">
        <f t="shared" si="123"/>
        <v>0</v>
      </c>
      <c r="G427" s="369">
        <f t="shared" si="123"/>
        <v>0</v>
      </c>
      <c r="H427" s="369">
        <f t="shared" si="123"/>
        <v>0</v>
      </c>
      <c r="I427" s="369">
        <f t="shared" si="123"/>
        <v>0</v>
      </c>
      <c r="J427" s="369">
        <f t="shared" si="123"/>
        <v>0</v>
      </c>
      <c r="K427" s="369">
        <f t="shared" si="123"/>
        <v>6.5927170588235295</v>
      </c>
      <c r="L427" s="369">
        <f t="shared" si="123"/>
        <v>0</v>
      </c>
      <c r="M427" s="369">
        <f t="shared" si="123"/>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4">B266*0.465</f>
        <v>5.1291524117647063</v>
      </c>
      <c r="C428" s="369">
        <f t="shared" si="124"/>
        <v>5.2422919264705889</v>
      </c>
      <c r="D428" s="369">
        <f t="shared" si="124"/>
        <v>5.2305556911764715</v>
      </c>
      <c r="E428" s="369">
        <f t="shared" si="124"/>
        <v>5.1842138823529416</v>
      </c>
      <c r="F428" s="369">
        <f t="shared" si="124"/>
        <v>5.1899461470588237</v>
      </c>
      <c r="G428" s="369">
        <f t="shared" si="124"/>
        <v>5.323771323529412</v>
      </c>
      <c r="H428" s="369">
        <f t="shared" si="124"/>
        <v>5.3045125735294123</v>
      </c>
      <c r="I428" s="369">
        <f t="shared" si="124"/>
        <v>5.3603180441176477</v>
      </c>
      <c r="J428" s="369">
        <f t="shared" si="124"/>
        <v>5.3846316176470594</v>
      </c>
      <c r="K428" s="369">
        <f t="shared" si="124"/>
        <v>5.2730799411764711</v>
      </c>
      <c r="L428" s="369">
        <f t="shared" si="124"/>
        <v>5.112533676470588</v>
      </c>
      <c r="M428" s="369">
        <f t="shared" si="124"/>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5">B267*0.516</f>
        <v>6.2606016941176472</v>
      </c>
      <c r="C429" s="377">
        <f t="shared" si="125"/>
        <v>6.3656208470588229</v>
      </c>
      <c r="D429" s="377">
        <f t="shared" si="125"/>
        <v>6.2509762705882359</v>
      </c>
      <c r="E429" s="377">
        <f t="shared" si="125"/>
        <v>6.2392504235294117</v>
      </c>
      <c r="F429" s="377">
        <f t="shared" si="125"/>
        <v>6.2878621764705889</v>
      </c>
      <c r="G429" s="377">
        <f t="shared" si="125"/>
        <v>6.3366707176470589</v>
      </c>
      <c r="H429" s="377">
        <f t="shared" si="125"/>
        <v>6.3718912588235295</v>
      </c>
      <c r="I429" s="377">
        <f t="shared" si="125"/>
        <v>6.464001305882352</v>
      </c>
      <c r="J429" s="377">
        <f t="shared" si="125"/>
        <v>6.5202569411764699</v>
      </c>
      <c r="K429" s="377">
        <f t="shared" si="125"/>
        <v>6.4611127176470591</v>
      </c>
      <c r="L429" s="377">
        <f t="shared" si="125"/>
        <v>6.4381775294117638</v>
      </c>
      <c r="M429" s="377">
        <f t="shared" si="125"/>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6">B271*0.507</f>
        <v>6.4666458235294115</v>
      </c>
      <c r="C433" s="366">
        <f t="shared" si="126"/>
        <v>6.4796240294117649</v>
      </c>
      <c r="D433" s="366">
        <f t="shared" si="126"/>
        <v>6.1812247058823537</v>
      </c>
      <c r="E433" s="366">
        <f t="shared" si="126"/>
        <v>6.2794137058823525</v>
      </c>
      <c r="F433" s="366">
        <f t="shared" si="126"/>
        <v>6.0117177058823525</v>
      </c>
      <c r="G433" s="366">
        <f t="shared" si="126"/>
        <v>5.9960205882352939</v>
      </c>
      <c r="H433" s="366">
        <f t="shared" si="126"/>
        <v>5.9068233823529415</v>
      </c>
      <c r="I433" s="366">
        <f t="shared" si="126"/>
        <v>5.9094279705882347</v>
      </c>
      <c r="J433" s="366">
        <f t="shared" si="126"/>
        <v>5.9798363529411773</v>
      </c>
      <c r="K433" s="366">
        <f t="shared" si="126"/>
        <v>5.9031252647058823</v>
      </c>
      <c r="L433" s="366">
        <f t="shared" si="126"/>
        <v>5.862475794117648</v>
      </c>
      <c r="M433" s="366">
        <f t="shared" si="126"/>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7">B272*0.539</f>
        <v>7.3596576598039221</v>
      </c>
      <c r="C434" s="372">
        <f t="shared" si="127"/>
        <v>7.2714725039215695</v>
      </c>
      <c r="D434" s="372">
        <f t="shared" si="127"/>
        <v>6.8854306637254901</v>
      </c>
      <c r="E434" s="372">
        <f t="shared" si="127"/>
        <v>6.9361780421568637</v>
      </c>
      <c r="F434" s="372">
        <f t="shared" si="127"/>
        <v>6.6510042392156858</v>
      </c>
      <c r="G434" s="372">
        <f t="shared" si="127"/>
        <v>6.6268765911764707</v>
      </c>
      <c r="H434" s="372">
        <f t="shared" si="127"/>
        <v>6.52254468627451</v>
      </c>
      <c r="I434" s="372">
        <f t="shared" si="127"/>
        <v>6.6218448676470594</v>
      </c>
      <c r="J434" s="372">
        <f t="shared" si="127"/>
        <v>6.718727475490196</v>
      </c>
      <c r="K434" s="372">
        <f t="shared" si="127"/>
        <v>6.7322495058823542</v>
      </c>
      <c r="L434" s="372">
        <f t="shared" si="127"/>
        <v>6.7342353509803932</v>
      </c>
      <c r="M434" s="372">
        <f t="shared" si="127"/>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8">B273*0.535</f>
        <v>7.3192620931372545</v>
      </c>
      <c r="C435" s="369">
        <f t="shared" si="128"/>
        <v>7.1667057941176475</v>
      </c>
      <c r="D435" s="369">
        <f t="shared" si="128"/>
        <v>6.8081634803921567</v>
      </c>
      <c r="E435" s="369">
        <f t="shared" si="128"/>
        <v>6.8384612647058827</v>
      </c>
      <c r="F435" s="369">
        <f t="shared" si="128"/>
        <v>6.5327376127450982</v>
      </c>
      <c r="G435" s="369">
        <f t="shared" si="128"/>
        <v>6.5096654754901957</v>
      </c>
      <c r="H435" s="369">
        <f t="shared" si="128"/>
        <v>6.4126012647058834</v>
      </c>
      <c r="I435" s="369">
        <f t="shared" si="128"/>
        <v>6.519843588235295</v>
      </c>
      <c r="J435" s="369">
        <f t="shared" si="128"/>
        <v>6.6427949803921571</v>
      </c>
      <c r="K435" s="369">
        <f t="shared" si="128"/>
        <v>6.6700380196078441</v>
      </c>
      <c r="L435" s="369">
        <f t="shared" si="128"/>
        <v>6.6574392941176477</v>
      </c>
      <c r="M435" s="369">
        <f t="shared" si="128"/>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9">B274*0.465</f>
        <v>5.1975994999999999</v>
      </c>
      <c r="C437" s="369">
        <f t="shared" si="129"/>
        <v>5.2810615294117644</v>
      </c>
      <c r="D437" s="369">
        <f t="shared" si="129"/>
        <v>5.1480920441176474</v>
      </c>
      <c r="E437" s="369">
        <f t="shared" si="129"/>
        <v>5.2818980735294119</v>
      </c>
      <c r="F437" s="369">
        <f t="shared" si="129"/>
        <v>5.0193987352941178</v>
      </c>
      <c r="G437" s="369">
        <f t="shared" si="129"/>
        <v>4.9728782205882354</v>
      </c>
      <c r="H437" s="369">
        <f t="shared" si="129"/>
        <v>4.9320316176470582</v>
      </c>
      <c r="I437" s="369">
        <f t="shared" si="129"/>
        <v>4.8614906617647069</v>
      </c>
      <c r="J437" s="369">
        <f t="shared" si="129"/>
        <v>4.894601852941177</v>
      </c>
      <c r="K437" s="369">
        <f t="shared" si="129"/>
        <v>4.6872278088235291</v>
      </c>
      <c r="L437" s="369">
        <f t="shared" si="129"/>
        <v>4.5528441764705878</v>
      </c>
      <c r="M437" s="369">
        <f t="shared" si="129"/>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0">B275*0.516</f>
        <v>6.522990223529411</v>
      </c>
      <c r="C438" s="377">
        <f t="shared" si="130"/>
        <v>6.5899366705882354</v>
      </c>
      <c r="D438" s="377">
        <f t="shared" si="130"/>
        <v>6.4147789529411767</v>
      </c>
      <c r="E438" s="377">
        <f t="shared" si="130"/>
        <v>6.4667705058823532</v>
      </c>
      <c r="F438" s="377">
        <f t="shared" si="130"/>
        <v>6.2544016000000004</v>
      </c>
      <c r="G438" s="377">
        <f t="shared" si="130"/>
        <v>6.2586990705882348</v>
      </c>
      <c r="H438" s="377">
        <f t="shared" si="130"/>
        <v>6.2095470352941167</v>
      </c>
      <c r="I438" s="377">
        <f t="shared" si="130"/>
        <v>6.2138313529411766</v>
      </c>
      <c r="J438" s="377">
        <f t="shared" si="130"/>
        <v>6.259592458823529</v>
      </c>
      <c r="K438" s="377">
        <f t="shared" si="130"/>
        <v>6.2746252588235292</v>
      </c>
      <c r="L438" s="377">
        <f t="shared" si="130"/>
        <v>6.2517098000000004</v>
      </c>
      <c r="M438" s="377">
        <f t="shared" si="130"/>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1">B279*0.507</f>
        <v>5.965232764705882</v>
      </c>
      <c r="C441" s="395">
        <f t="shared" si="131"/>
        <v>5.9576824411764706</v>
      </c>
      <c r="D441" s="395">
        <f t="shared" si="131"/>
        <v>5.8484637058823532</v>
      </c>
      <c r="E441" s="395">
        <f t="shared" si="131"/>
        <v>5.9247075588235294</v>
      </c>
      <c r="F441" s="395">
        <f t="shared" si="131"/>
        <v>5.884289717647059</v>
      </c>
      <c r="G441" s="395">
        <f t="shared" si="131"/>
        <v>5.8366535882352935</v>
      </c>
      <c r="H441" s="395">
        <f t="shared" si="131"/>
        <v>5.7361830882352942</v>
      </c>
      <c r="I441" s="395">
        <f t="shared" si="131"/>
        <v>5.7371374411764711</v>
      </c>
      <c r="J441" s="395">
        <f t="shared" si="131"/>
        <v>5.7260778823529419</v>
      </c>
      <c r="K441" s="395">
        <f t="shared" si="131"/>
        <v>5.4541419705882355</v>
      </c>
      <c r="L441" s="395">
        <f t="shared" si="131"/>
        <v>5.5137343529411762</v>
      </c>
      <c r="M441" s="396">
        <f t="shared" si="131"/>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2">E280*0.539</f>
        <v>6.3946960000000006</v>
      </c>
      <c r="F442" s="369">
        <f t="shared" si="132"/>
        <v>6.3185849725490204</v>
      </c>
      <c r="G442" s="369">
        <f t="shared" si="132"/>
        <v>6.3731523813725488</v>
      </c>
      <c r="H442" s="369">
        <f t="shared" si="132"/>
        <v>6.4347283754901969</v>
      </c>
      <c r="I442" s="369">
        <f t="shared" si="132"/>
        <v>6.2597515372549024</v>
      </c>
      <c r="J442" s="369">
        <f t="shared" si="132"/>
        <v>6.4490694745098045</v>
      </c>
      <c r="K442" s="369">
        <f t="shared" si="132"/>
        <v>6.1859449990196085</v>
      </c>
      <c r="L442" s="369">
        <f t="shared" si="132"/>
        <v>6.4772993352941182</v>
      </c>
      <c r="M442" s="370">
        <f t="shared" si="132"/>
        <v>7.0357181313725485</v>
      </c>
      <c r="N442" s="351"/>
      <c r="O442" s="397" t="s">
        <v>243</v>
      </c>
      <c r="P442" s="372" t="s">
        <v>244</v>
      </c>
      <c r="Q442" s="372">
        <f t="shared" ref="Q442:S443" si="133">Q280*0.539</f>
        <v>6.3498686382352938</v>
      </c>
      <c r="R442" s="372">
        <f t="shared" si="133"/>
        <v>6.3984621303921569</v>
      </c>
      <c r="S442" s="373">
        <f t="shared" si="133"/>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2"/>
        <v>6.6009316676470586</v>
      </c>
      <c r="F443" s="369">
        <f t="shared" si="132"/>
        <v>6.5268455892156867</v>
      </c>
      <c r="G443" s="369">
        <f t="shared" si="132"/>
        <v>6.5248592156862752</v>
      </c>
      <c r="H443" s="369">
        <f t="shared" si="132"/>
        <v>6.4823167911764719</v>
      </c>
      <c r="I443" s="369">
        <f t="shared" si="132"/>
        <v>6.5650707294117652</v>
      </c>
      <c r="J443" s="369">
        <f t="shared" si="132"/>
        <v>6.6005596519607845</v>
      </c>
      <c r="K443" s="369">
        <f t="shared" si="132"/>
        <v>6.4460896500000011</v>
      </c>
      <c r="L443" s="369">
        <f t="shared" si="132"/>
        <v>6.5378950892156871</v>
      </c>
      <c r="M443" s="370">
        <f t="shared" si="132"/>
        <v>7.0501749568627456</v>
      </c>
      <c r="N443" s="351"/>
      <c r="O443" s="368" t="s">
        <v>239</v>
      </c>
      <c r="P443" s="369">
        <f>P281*0.539</f>
        <v>6.7099808794117655</v>
      </c>
      <c r="Q443" s="369">
        <f t="shared" si="133"/>
        <v>6.5537448598039232</v>
      </c>
      <c r="R443" s="369">
        <f t="shared" si="133"/>
        <v>6.5460995147058831</v>
      </c>
      <c r="S443" s="370">
        <f t="shared" si="133"/>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4">B282*0.535</f>
        <v>6.7835188627450984</v>
      </c>
      <c r="C444" s="369">
        <f t="shared" si="134"/>
        <v>6.6651574558823539</v>
      </c>
      <c r="D444" s="369">
        <f t="shared" si="134"/>
        <v>6.4492130980392153</v>
      </c>
      <c r="E444" s="369">
        <f t="shared" si="134"/>
        <v>6.500109955882353</v>
      </c>
      <c r="F444" s="369">
        <f t="shared" si="134"/>
        <v>6.4532019950980386</v>
      </c>
      <c r="G444" s="369">
        <f t="shared" si="134"/>
        <v>6.4587130196078437</v>
      </c>
      <c r="H444" s="369">
        <f t="shared" si="134"/>
        <v>6.3852218529411759</v>
      </c>
      <c r="I444" s="369">
        <f t="shared" si="134"/>
        <v>6.4914125343137252</v>
      </c>
      <c r="J444" s="369">
        <f t="shared" si="134"/>
        <v>6.5098616421568645</v>
      </c>
      <c r="K444" s="369">
        <f t="shared" si="134"/>
        <v>6.3534161029411775</v>
      </c>
      <c r="L444" s="369">
        <f t="shared" si="134"/>
        <v>6.4783050343137258</v>
      </c>
      <c r="M444" s="370">
        <f t="shared" si="134"/>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5">B283*0.54</f>
        <v>0</v>
      </c>
      <c r="C445" s="369">
        <f t="shared" si="135"/>
        <v>5.7172801764705889</v>
      </c>
      <c r="D445" s="369">
        <f t="shared" si="135"/>
        <v>6.7403075294117647</v>
      </c>
      <c r="E445" s="369">
        <f t="shared" si="135"/>
        <v>5.7492582352941177</v>
      </c>
      <c r="F445" s="369">
        <f t="shared" si="135"/>
        <v>0</v>
      </c>
      <c r="G445" s="369">
        <f t="shared" si="135"/>
        <v>0</v>
      </c>
      <c r="H445" s="369">
        <f t="shared" si="135"/>
        <v>0</v>
      </c>
      <c r="I445" s="369">
        <f t="shared" si="135"/>
        <v>6.9177335294117652</v>
      </c>
      <c r="J445" s="369">
        <f t="shared" si="135"/>
        <v>7.129080000000001</v>
      </c>
      <c r="K445" s="369">
        <f t="shared" si="135"/>
        <v>0</v>
      </c>
      <c r="L445" s="369">
        <f t="shared" si="135"/>
        <v>0</v>
      </c>
      <c r="M445" s="370">
        <f t="shared" si="135"/>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6">B284*0.465</f>
        <v>4.5414904264705882</v>
      </c>
      <c r="C446" s="369">
        <f t="shared" si="136"/>
        <v>4.6277433676470592</v>
      </c>
      <c r="D446" s="369">
        <f t="shared" si="136"/>
        <v>4.5926103382352945</v>
      </c>
      <c r="E446" s="369">
        <f t="shared" si="136"/>
        <v>4.7492168676470596</v>
      </c>
      <c r="F446" s="369">
        <f t="shared" si="136"/>
        <v>4.7476103382352939</v>
      </c>
      <c r="G446" s="369">
        <f t="shared" si="136"/>
        <v>4.7204283529411768</v>
      </c>
      <c r="H446" s="369">
        <f t="shared" si="136"/>
        <v>4.6023849117647062</v>
      </c>
      <c r="I446" s="369">
        <f t="shared" si="136"/>
        <v>4.5338138235294112</v>
      </c>
      <c r="J446" s="369">
        <f t="shared" si="136"/>
        <v>4.5146198088235296</v>
      </c>
      <c r="K446" s="369">
        <f t="shared" si="136"/>
        <v>4.2117151617647064</v>
      </c>
      <c r="L446" s="369">
        <f t="shared" si="136"/>
        <v>4.1475292058823534</v>
      </c>
      <c r="M446" s="370">
        <f t="shared" si="136"/>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7">B285*0.516</f>
        <v>6.3277393647058817</v>
      </c>
      <c r="C447" s="377">
        <f t="shared" si="137"/>
        <v>6.3782259176470584</v>
      </c>
      <c r="D447" s="377">
        <f t="shared" si="137"/>
        <v>6.3116088000000001</v>
      </c>
      <c r="E447" s="377">
        <f t="shared" si="137"/>
        <v>6.3316316235294119</v>
      </c>
      <c r="F447" s="377">
        <f t="shared" si="137"/>
        <v>6.2818866941176479</v>
      </c>
      <c r="G447" s="377">
        <f t="shared" si="137"/>
        <v>6.2495704235294118</v>
      </c>
      <c r="H447" s="377">
        <f t="shared" si="137"/>
        <v>6.144729341176471</v>
      </c>
      <c r="I447" s="377">
        <f t="shared" si="137"/>
        <v>6.1475111882352955</v>
      </c>
      <c r="J447" s="377">
        <f t="shared" si="137"/>
        <v>6.1473275529411762</v>
      </c>
      <c r="K447" s="377">
        <f t="shared" si="137"/>
        <v>6.0394916470588242</v>
      </c>
      <c r="L447" s="377">
        <f t="shared" si="137"/>
        <v>6.0709474117647062</v>
      </c>
      <c r="M447" s="378">
        <f t="shared" si="137"/>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8">B289*0.507</f>
        <v>5.848791764705882</v>
      </c>
      <c r="C451" s="412">
        <f t="shared" si="138"/>
        <v>6.1309273235294119</v>
      </c>
      <c r="D451" s="413">
        <f t="shared" si="138"/>
        <v>6.1089523529411762</v>
      </c>
      <c r="E451" s="412">
        <f t="shared" si="138"/>
        <v>6.0019753529411766</v>
      </c>
      <c r="F451" s="412">
        <f t="shared" si="138"/>
        <v>6.0736015294117651</v>
      </c>
      <c r="G451" s="412">
        <f t="shared" si="138"/>
        <v>6.209944764705881</v>
      </c>
      <c r="H451" s="412">
        <f t="shared" si="138"/>
        <v>5.7993542941176468</v>
      </c>
      <c r="I451" s="412">
        <f t="shared" si="138"/>
        <v>5.8016904705882357</v>
      </c>
      <c r="J451" s="412">
        <f t="shared" si="138"/>
        <v>5.7801230882352943</v>
      </c>
      <c r="K451" s="412">
        <f t="shared" si="138"/>
        <v>5.8904552352941186</v>
      </c>
      <c r="L451" s="412">
        <f t="shared" si="138"/>
        <v>5.9891412941176476</v>
      </c>
      <c r="M451" s="414">
        <f t="shared" si="138"/>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9">B290*0.539</f>
        <v>6.6767689676470594</v>
      </c>
      <c r="C452" s="416">
        <f t="shared" si="139"/>
        <v>7.0741926911764708</v>
      </c>
      <c r="D452" s="417">
        <f t="shared" si="139"/>
        <v>6.787930848039216</v>
      </c>
      <c r="E452" s="416">
        <f t="shared" si="139"/>
        <v>6.5606815784313728</v>
      </c>
      <c r="F452" s="416">
        <f t="shared" si="139"/>
        <v>6.6757739313725493</v>
      </c>
      <c r="G452" s="416">
        <f t="shared" si="139"/>
        <v>6.7629651078431383</v>
      </c>
      <c r="H452" s="416">
        <f t="shared" si="139"/>
        <v>6.5382285294117644</v>
      </c>
      <c r="I452" s="416">
        <f t="shared" si="139"/>
        <v>6.5415840686274516</v>
      </c>
      <c r="J452" s="416">
        <f t="shared" si="139"/>
        <v>6.5722436568627458</v>
      </c>
      <c r="K452" s="416">
        <f t="shared" si="139"/>
        <v>6.6930377843137254</v>
      </c>
      <c r="L452" s="416">
        <f t="shared" si="139"/>
        <v>6.7232376372549023</v>
      </c>
      <c r="M452" s="416">
        <f t="shared" si="139"/>
        <v>6.7261598627450985</v>
      </c>
      <c r="N452" s="351"/>
      <c r="O452" s="397" t="s">
        <v>243</v>
      </c>
      <c r="P452" s="372">
        <f t="shared" ref="P452:S453" si="140">P290*0.539</f>
        <v>6.8303226696078427</v>
      </c>
      <c r="Q452" s="372">
        <f t="shared" si="140"/>
        <v>6.9287288994000003</v>
      </c>
      <c r="R452" s="372">
        <f t="shared" si="140"/>
        <v>6.8196470496000003</v>
      </c>
      <c r="S452" s="372">
        <f t="shared" si="140"/>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9"/>
        <v>6.8802187450980394</v>
      </c>
      <c r="C453" s="407">
        <f t="shared" si="139"/>
        <v>7.0391735441176477</v>
      </c>
      <c r="D453" s="418">
        <f t="shared" si="139"/>
        <v>6.9162556509803927</v>
      </c>
      <c r="E453" s="407">
        <f t="shared" si="139"/>
        <v>6.7547744215686283</v>
      </c>
      <c r="F453" s="407">
        <f t="shared" si="139"/>
        <v>6.8433078137254899</v>
      </c>
      <c r="G453" s="407">
        <f t="shared" si="139"/>
        <v>6.9557263039215691</v>
      </c>
      <c r="H453" s="407">
        <f t="shared" si="139"/>
        <v>6.6709229313725489</v>
      </c>
      <c r="I453" s="407">
        <f t="shared" si="139"/>
        <v>6.7822475686274517</v>
      </c>
      <c r="J453" s="407">
        <f t="shared" si="139"/>
        <v>6.8062277843137267</v>
      </c>
      <c r="K453" s="407">
        <f t="shared" si="139"/>
        <v>6.9640332450980402</v>
      </c>
      <c r="L453" s="407">
        <f t="shared" si="139"/>
        <v>7.1130667450980392</v>
      </c>
      <c r="M453" s="407">
        <f t="shared" si="139"/>
        <v>7.1393667745098037</v>
      </c>
      <c r="N453" s="351"/>
      <c r="O453" s="368" t="s">
        <v>239</v>
      </c>
      <c r="P453" s="369">
        <f t="shared" si="140"/>
        <v>6.9457289107843136</v>
      </c>
      <c r="Q453" s="369">
        <f t="shared" si="140"/>
        <v>7.1303552165999999</v>
      </c>
      <c r="R453" s="369">
        <f t="shared" si="140"/>
        <v>7.0237858613999995</v>
      </c>
      <c r="S453" s="369">
        <f t="shared" si="140"/>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1">B292*0.535</f>
        <v>6.7828752892156867</v>
      </c>
      <c r="C454" s="407">
        <f t="shared" si="141"/>
        <v>6.9735130980392164</v>
      </c>
      <c r="D454" s="418">
        <f t="shared" si="141"/>
        <v>6.8236333725490201</v>
      </c>
      <c r="E454" s="407">
        <f t="shared" si="141"/>
        <v>6.6640491666666675</v>
      </c>
      <c r="F454" s="407">
        <f t="shared" si="141"/>
        <v>6.7435648529411765</v>
      </c>
      <c r="G454" s="407">
        <f t="shared" si="141"/>
        <v>6.8799531372549021</v>
      </c>
      <c r="H454" s="407">
        <f t="shared" si="141"/>
        <v>6.560222450980393</v>
      </c>
      <c r="I454" s="407">
        <f t="shared" si="141"/>
        <v>6.7047353921568629</v>
      </c>
      <c r="J454" s="407">
        <f t="shared" si="141"/>
        <v>6.7429564215686275</v>
      </c>
      <c r="K454" s="407">
        <f t="shared" si="141"/>
        <v>6.8730873039215696</v>
      </c>
      <c r="L454" s="407">
        <f t="shared" si="141"/>
        <v>6.9917733823529415</v>
      </c>
      <c r="M454" s="407">
        <f t="shared" si="141"/>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2">B293*0.465</f>
        <v>4.413131735294118</v>
      </c>
      <c r="C456" s="407">
        <f t="shared" si="142"/>
        <v>4.7413027500000009</v>
      </c>
      <c r="D456" s="418">
        <f t="shared" si="142"/>
        <v>4.8700042647058819</v>
      </c>
      <c r="E456" s="407">
        <f t="shared" si="142"/>
        <v>4.8365379411764708</v>
      </c>
      <c r="F456" s="407">
        <f t="shared" si="142"/>
        <v>4.8296951470588239</v>
      </c>
      <c r="G456" s="407">
        <f t="shared" si="142"/>
        <v>4.9144300000000003</v>
      </c>
      <c r="H456" s="407">
        <f t="shared" si="142"/>
        <v>4.6048722058823532</v>
      </c>
      <c r="I456" s="407">
        <f t="shared" si="142"/>
        <v>4.4468387647058822</v>
      </c>
      <c r="J456" s="407">
        <f t="shared" si="142"/>
        <v>4.4034232647058822</v>
      </c>
      <c r="K456" s="407">
        <f t="shared" si="142"/>
        <v>4.51538569117647</v>
      </c>
      <c r="L456" s="407">
        <f t="shared" si="142"/>
        <v>4.5566024705882358</v>
      </c>
      <c r="M456" s="407">
        <f t="shared" si="142"/>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3">B294*0.516</f>
        <v>6.2967313058823535</v>
      </c>
      <c r="C457" s="419">
        <f t="shared" si="143"/>
        <v>6.4350648352941189</v>
      </c>
      <c r="D457" s="420">
        <f t="shared" si="143"/>
        <v>6.3706680352941181</v>
      </c>
      <c r="E457" s="419">
        <f t="shared" si="143"/>
        <v>6.2968795294117639</v>
      </c>
      <c r="F457" s="419">
        <f t="shared" si="143"/>
        <v>6.2700323529411763</v>
      </c>
      <c r="G457" s="419">
        <f t="shared" si="143"/>
        <v>6.3949094117647061</v>
      </c>
      <c r="H457" s="419">
        <f t="shared" si="143"/>
        <v>6.1337729411764705</v>
      </c>
      <c r="I457" s="419">
        <f t="shared" si="143"/>
        <v>6.1266045882352937</v>
      </c>
      <c r="J457" s="419">
        <f t="shared" si="143"/>
        <v>6.1032024705882355</v>
      </c>
      <c r="K457" s="419">
        <f t="shared" si="143"/>
        <v>6.2105152941176467</v>
      </c>
      <c r="L457" s="419">
        <f t="shared" si="143"/>
        <v>6.2702650588235294</v>
      </c>
      <c r="M457" s="419">
        <f t="shared" si="143"/>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4">B298*0.507</f>
        <v>6.0956361470588236</v>
      </c>
      <c r="C461" s="412">
        <f t="shared" si="144"/>
        <v>6.0006531764705882</v>
      </c>
      <c r="D461" s="413">
        <f t="shared" si="144"/>
        <v>6.0301088823529403</v>
      </c>
      <c r="E461" s="412">
        <f t="shared" si="144"/>
        <v>5.943899</v>
      </c>
      <c r="F461" s="412">
        <f t="shared" si="144"/>
        <v>6.0871563235294115</v>
      </c>
      <c r="G461" s="412">
        <f t="shared" si="144"/>
        <v>6.1690268823529406</v>
      </c>
      <c r="H461" s="412">
        <f t="shared" si="144"/>
        <v>5.9334458529411771</v>
      </c>
      <c r="I461" s="412">
        <f t="shared" si="144"/>
        <v>6.017907579411764</v>
      </c>
      <c r="J461" s="412">
        <f t="shared" si="144"/>
        <v>6.0621438264705887</v>
      </c>
      <c r="K461" s="412">
        <f t="shared" si="144"/>
        <v>5.9548636205882355</v>
      </c>
      <c r="L461" s="412">
        <f t="shared" si="144"/>
        <v>6.1433811323529417</v>
      </c>
      <c r="M461" s="414">
        <f t="shared" si="144"/>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5">B299*0.539</f>
        <v>6.8206243686274517</v>
      </c>
      <c r="C462" s="416">
        <f t="shared" si="145"/>
        <v>6.5757630098039215</v>
      </c>
      <c r="D462" s="417">
        <f t="shared" si="145"/>
        <v>6.6891273921568626</v>
      </c>
      <c r="E462" s="416">
        <f t="shared" si="145"/>
        <v>6.5355440980392165</v>
      </c>
      <c r="F462" s="416">
        <f t="shared" si="145"/>
        <v>6.8415745588235302</v>
      </c>
      <c r="G462" s="416">
        <f t="shared" si="145"/>
        <v>6.8440317647058837</v>
      </c>
      <c r="H462" s="416">
        <f t="shared" si="145"/>
        <v>7.0067040784313726</v>
      </c>
      <c r="I462" s="416">
        <f t="shared" si="145"/>
        <v>7.1009910313725495</v>
      </c>
      <c r="J462" s="416">
        <f t="shared" si="145"/>
        <v>7.2362562519607856</v>
      </c>
      <c r="K462" s="416">
        <f t="shared" si="145"/>
        <v>6.7560627372549025</v>
      </c>
      <c r="L462" s="416">
        <f t="shared" si="145"/>
        <v>7.2984621362745097</v>
      </c>
      <c r="M462" s="416">
        <f t="shared" si="145"/>
        <v>7.0729673571436962</v>
      </c>
      <c r="N462" s="351"/>
      <c r="O462" s="397" t="s">
        <v>243</v>
      </c>
      <c r="P462" s="372">
        <f t="shared" ref="P462:S463" si="146">P299*0.539</f>
        <v>6.703299921568628</v>
      </c>
      <c r="Q462" s="372">
        <f t="shared" si="146"/>
        <v>6.7880550294117654</v>
      </c>
      <c r="R462" s="372">
        <f t="shared" si="146"/>
        <v>7.0961022436199066</v>
      </c>
      <c r="S462" s="372">
        <f t="shared" si="146"/>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5"/>
        <v>7.1357216549019613</v>
      </c>
      <c r="C463" s="407">
        <f t="shared" si="145"/>
        <v>6.9390965686274519</v>
      </c>
      <c r="D463" s="418">
        <f t="shared" si="145"/>
        <v>6.9291620588235299</v>
      </c>
      <c r="E463" s="407">
        <f t="shared" si="145"/>
        <v>6.8283215000000004</v>
      </c>
      <c r="F463" s="407">
        <f t="shared" si="145"/>
        <v>6.9467165490196088</v>
      </c>
      <c r="G463" s="407">
        <f t="shared" si="145"/>
        <v>7.0190535196078425</v>
      </c>
      <c r="H463" s="407">
        <f t="shared" si="145"/>
        <v>6.9007007450980398</v>
      </c>
      <c r="I463" s="407">
        <f t="shared" si="145"/>
        <v>7.0841705323529407</v>
      </c>
      <c r="J463" s="407">
        <f t="shared" si="145"/>
        <v>7.097192138235294</v>
      </c>
      <c r="K463" s="407">
        <f t="shared" si="145"/>
        <v>6.9970929686274514</v>
      </c>
      <c r="L463" s="407">
        <f t="shared" si="145"/>
        <v>7.183639283333334</v>
      </c>
      <c r="M463" s="407">
        <f t="shared" si="145"/>
        <v>7.3310325806691816</v>
      </c>
      <c r="N463" s="351"/>
      <c r="O463" s="368" t="s">
        <v>239</v>
      </c>
      <c r="P463" s="369">
        <f t="shared" si="146"/>
        <v>6.995268823529412</v>
      </c>
      <c r="Q463" s="369">
        <f t="shared" si="146"/>
        <v>6.9424521078431383</v>
      </c>
      <c r="R463" s="369">
        <f t="shared" si="146"/>
        <v>7.030156096262723</v>
      </c>
      <c r="S463" s="369">
        <f t="shared" si="146"/>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7">B301*0.535</f>
        <v>7.0653164754901967</v>
      </c>
      <c r="C464" s="407">
        <f t="shared" si="147"/>
        <v>6.8124697058823536</v>
      </c>
      <c r="D464" s="418">
        <f t="shared" si="147"/>
        <v>6.8257712745098056</v>
      </c>
      <c r="E464" s="407">
        <f t="shared" si="147"/>
        <v>6.7373494117647068</v>
      </c>
      <c r="F464" s="407">
        <f t="shared" si="147"/>
        <v>6.9062363235294129</v>
      </c>
      <c r="G464" s="407">
        <f t="shared" si="147"/>
        <v>6.9757233823529416</v>
      </c>
      <c r="H464" s="407">
        <f t="shared" si="147"/>
        <v>6.8664207843137257</v>
      </c>
      <c r="I464" s="407">
        <f t="shared" si="147"/>
        <v>7.0779267401960784</v>
      </c>
      <c r="J464" s="407">
        <f t="shared" si="147"/>
        <v>7.0828230392156861</v>
      </c>
      <c r="K464" s="407">
        <f t="shared" si="147"/>
        <v>7.0211359656862751</v>
      </c>
      <c r="L464" s="407">
        <f t="shared" si="147"/>
        <v>7.1883517892156865</v>
      </c>
      <c r="M464" s="407">
        <f t="shared" si="147"/>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8">B302*0.54</f>
        <v>0</v>
      </c>
      <c r="C465" s="407">
        <f t="shared" si="148"/>
        <v>0</v>
      </c>
      <c r="D465" s="418">
        <f t="shared" si="148"/>
        <v>6.5985882352941188</v>
      </c>
      <c r="E465" s="407">
        <f t="shared" si="148"/>
        <v>6.2081841176470585</v>
      </c>
      <c r="F465" s="407">
        <f t="shared" si="148"/>
        <v>0</v>
      </c>
      <c r="G465" s="407">
        <f t="shared" si="148"/>
        <v>5.4227647058823534</v>
      </c>
      <c r="H465" s="407">
        <f t="shared" si="148"/>
        <v>5.8945500000000006</v>
      </c>
      <c r="I465" s="407">
        <f t="shared" si="148"/>
        <v>6.443829</v>
      </c>
      <c r="J465" s="407">
        <f t="shared" si="148"/>
        <v>5.7598305882352951</v>
      </c>
      <c r="K465" s="407">
        <f t="shared" si="148"/>
        <v>4.1558823529411768</v>
      </c>
      <c r="L465" s="407">
        <f t="shared" si="148"/>
        <v>0</v>
      </c>
      <c r="M465" s="407">
        <f t="shared" si="148"/>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9">B303*0.465</f>
        <v>4.5821574117647055</v>
      </c>
      <c r="C466" s="407">
        <f t="shared" si="149"/>
        <v>4.6392138235294116</v>
      </c>
      <c r="D466" s="418">
        <f t="shared" si="149"/>
        <v>4.6718230882352945</v>
      </c>
      <c r="E466" s="407">
        <f t="shared" si="149"/>
        <v>4.6376501470588236</v>
      </c>
      <c r="F466" s="407">
        <f t="shared" si="149"/>
        <v>4.651723235294118</v>
      </c>
      <c r="G466" s="407">
        <f t="shared" si="149"/>
        <v>4.7864045588235289</v>
      </c>
      <c r="H466" s="407">
        <f t="shared" si="149"/>
        <v>4.5551509411764703</v>
      </c>
      <c r="I466" s="407">
        <f t="shared" si="149"/>
        <v>4.4960134264705882</v>
      </c>
      <c r="J466" s="407">
        <f t="shared" si="149"/>
        <v>4.5590204705882353</v>
      </c>
      <c r="K466" s="407">
        <f t="shared" si="149"/>
        <v>4.5080719705882366</v>
      </c>
      <c r="L466" s="407">
        <f t="shared" si="149"/>
        <v>4.6098645735294115</v>
      </c>
      <c r="M466" s="407">
        <f t="shared" si="149"/>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0">B304*0.516</f>
        <v>6.2910345647058818</v>
      </c>
      <c r="C467" s="419">
        <f t="shared" si="150"/>
        <v>6.2487549411764709</v>
      </c>
      <c r="D467" s="420">
        <f t="shared" si="150"/>
        <v>6.242067176470588</v>
      </c>
      <c r="E467" s="419">
        <f t="shared" si="150"/>
        <v>6.1866680000000001</v>
      </c>
      <c r="F467" s="419">
        <f t="shared" si="150"/>
        <v>6.2521089411764708</v>
      </c>
      <c r="G467" s="419">
        <f t="shared" si="150"/>
        <v>6.3373298823529423</v>
      </c>
      <c r="H467" s="419">
        <f t="shared" si="150"/>
        <v>6.2028359999999996</v>
      </c>
      <c r="I467" s="419">
        <f t="shared" si="150"/>
        <v>6.2791412705882346</v>
      </c>
      <c r="J467" s="419">
        <f t="shared" si="150"/>
        <v>6.2947209294117643</v>
      </c>
      <c r="K467" s="419">
        <f t="shared" si="150"/>
        <v>6.2529011529411767</v>
      </c>
      <c r="L467" s="419">
        <f t="shared" si="150"/>
        <v>6.3565867999999996</v>
      </c>
      <c r="M467" s="419">
        <f t="shared" si="150"/>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1">B308*0.507</f>
        <v>6.3757343467059062</v>
      </c>
      <c r="C471" s="412">
        <f t="shared" si="151"/>
        <v>6.3392273468395119</v>
      </c>
      <c r="D471" s="413">
        <f t="shared" si="151"/>
        <v>6.2723321784795028</v>
      </c>
      <c r="E471" s="412">
        <f t="shared" si="151"/>
        <v>6.1314847971813577</v>
      </c>
      <c r="F471" s="412">
        <f t="shared" si="151"/>
        <v>6.3007473439470747</v>
      </c>
      <c r="G471" s="412">
        <f t="shared" si="151"/>
        <v>6.2963271885737031</v>
      </c>
      <c r="H471" s="412">
        <f t="shared" si="151"/>
        <v>6.2056090091467491</v>
      </c>
      <c r="I471" s="412">
        <f t="shared" si="151"/>
        <v>6.3769514932866009</v>
      </c>
      <c r="J471" s="412">
        <f t="shared" si="151"/>
        <v>6.4801798565347033</v>
      </c>
      <c r="K471" s="412">
        <f t="shared" si="151"/>
        <v>6.5777367493489489</v>
      </c>
      <c r="L471" s="412">
        <f t="shared" si="151"/>
        <v>6.6936790917504041</v>
      </c>
      <c r="M471" s="414">
        <f t="shared" si="151"/>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2">B309*0.539</f>
        <v>6.7957457316612278</v>
      </c>
      <c r="C472" s="416">
        <f t="shared" si="152"/>
        <v>6.8539480097445251</v>
      </c>
      <c r="D472" s="417">
        <f t="shared" si="152"/>
        <v>6.6704057547728155</v>
      </c>
      <c r="E472" s="416">
        <f t="shared" si="152"/>
        <v>6.4915063453984798</v>
      </c>
      <c r="F472" s="416">
        <f t="shared" si="152"/>
        <v>6.6550829379602572</v>
      </c>
      <c r="G472" s="416">
        <f t="shared" si="152"/>
        <v>6.5138897607760402</v>
      </c>
      <c r="H472" s="416">
        <f t="shared" si="152"/>
        <v>6.8701608631322753</v>
      </c>
      <c r="I472" s="416">
        <f t="shared" si="152"/>
        <v>7.0794587658490657</v>
      </c>
      <c r="J472" s="416">
        <f t="shared" si="152"/>
        <v>6.7656061783264132</v>
      </c>
      <c r="K472" s="416">
        <f t="shared" si="152"/>
        <v>7.0534951683483795</v>
      </c>
      <c r="L472" s="416">
        <f t="shared" si="152"/>
        <v>7.2588913372950152</v>
      </c>
      <c r="M472" s="416">
        <f t="shared" si="152"/>
        <v>7.3796305800162969</v>
      </c>
      <c r="N472" s="351"/>
      <c r="O472" s="397" t="s">
        <v>243</v>
      </c>
      <c r="P472" s="372">
        <f t="shared" ref="P472:S473" si="153">P309*0.539</f>
        <v>6.775939891230867</v>
      </c>
      <c r="Q472" s="372">
        <f t="shared" si="153"/>
        <v>6.5965527015325645</v>
      </c>
      <c r="R472" s="372">
        <f t="shared" si="153"/>
        <v>6.9233973184362698</v>
      </c>
      <c r="S472" s="372">
        <f t="shared" si="153"/>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2"/>
        <v>7.3201340834890942</v>
      </c>
      <c r="C473" s="407">
        <f t="shared" si="152"/>
        <v>7.2241010975875675</v>
      </c>
      <c r="D473" s="418">
        <f t="shared" si="152"/>
        <v>7.0821994797961763</v>
      </c>
      <c r="E473" s="407">
        <f t="shared" si="152"/>
        <v>6.9260655906473243</v>
      </c>
      <c r="F473" s="407">
        <f t="shared" si="152"/>
        <v>7.06439608177533</v>
      </c>
      <c r="G473" s="407">
        <f t="shared" si="152"/>
        <v>7.0164933193182186</v>
      </c>
      <c r="H473" s="407">
        <f t="shared" si="152"/>
        <v>7.0068248130795956</v>
      </c>
      <c r="I473" s="407">
        <f t="shared" si="152"/>
        <v>7.2679714181448078</v>
      </c>
      <c r="J473" s="407">
        <f t="shared" si="152"/>
        <v>7.370328437438884</v>
      </c>
      <c r="K473" s="407">
        <f t="shared" si="152"/>
        <v>7.5316019742958185</v>
      </c>
      <c r="L473" s="407">
        <f t="shared" si="152"/>
        <v>7.6792531572540241</v>
      </c>
      <c r="M473" s="407">
        <f t="shared" si="152"/>
        <v>7.6318801408568415</v>
      </c>
      <c r="N473" s="351"/>
      <c r="O473" s="368" t="s">
        <v>239</v>
      </c>
      <c r="P473" s="369">
        <f t="shared" si="153"/>
        <v>7.1945413578334279</v>
      </c>
      <c r="Q473" s="369">
        <f t="shared" si="153"/>
        <v>7.0476395716859148</v>
      </c>
      <c r="R473" s="369">
        <f t="shared" si="153"/>
        <v>7.215826808263694</v>
      </c>
      <c r="S473" s="369">
        <f t="shared" si="153"/>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4">B311*0.535</f>
        <v>7.2602228956775408</v>
      </c>
      <c r="C474" s="407">
        <f t="shared" si="154"/>
        <v>7.139612189575864</v>
      </c>
      <c r="D474" s="418">
        <f t="shared" si="154"/>
        <v>6.9836800457803427</v>
      </c>
      <c r="E474" s="407">
        <f t="shared" si="154"/>
        <v>6.8328853052791869</v>
      </c>
      <c r="F474" s="407">
        <f t="shared" si="154"/>
        <v>6.9441120536442504</v>
      </c>
      <c r="G474" s="407">
        <f t="shared" si="154"/>
        <v>6.8863884263083044</v>
      </c>
      <c r="H474" s="407">
        <f t="shared" si="154"/>
        <v>6.8863366734697022</v>
      </c>
      <c r="I474" s="407">
        <f t="shared" si="154"/>
        <v>7.1420598405818305</v>
      </c>
      <c r="J474" s="407">
        <f t="shared" si="154"/>
        <v>7.2451899701938007</v>
      </c>
      <c r="K474" s="407">
        <f t="shared" si="154"/>
        <v>7.4089761627556276</v>
      </c>
      <c r="L474" s="407">
        <f t="shared" si="154"/>
        <v>7.5315482938243044</v>
      </c>
      <c r="M474" s="407">
        <f t="shared" si="154"/>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5">B312*0.54</f>
        <v>7.8331764705882359</v>
      </c>
      <c r="C475" s="407">
        <f t="shared" si="155"/>
        <v>0</v>
      </c>
      <c r="D475" s="418">
        <f t="shared" si="155"/>
        <v>6.6578267973856198</v>
      </c>
      <c r="E475" s="407">
        <f t="shared" si="155"/>
        <v>0</v>
      </c>
      <c r="F475" s="407">
        <f t="shared" si="155"/>
        <v>6.999882352941178</v>
      </c>
      <c r="G475" s="407">
        <f t="shared" si="155"/>
        <v>7.4513414634146358</v>
      </c>
      <c r="H475" s="407">
        <f t="shared" si="155"/>
        <v>0</v>
      </c>
      <c r="I475" s="407">
        <f t="shared" si="155"/>
        <v>0</v>
      </c>
      <c r="J475" s="407">
        <f t="shared" si="155"/>
        <v>0</v>
      </c>
      <c r="K475" s="407">
        <f t="shared" si="155"/>
        <v>6.5486911764705882</v>
      </c>
      <c r="L475" s="407">
        <f t="shared" si="155"/>
        <v>0</v>
      </c>
      <c r="M475" s="407">
        <f t="shared" si="155"/>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6">B313*0.465</f>
        <v>4.8059290643822017</v>
      </c>
      <c r="C476" s="407">
        <f t="shared" si="156"/>
        <v>4.8750839484785944</v>
      </c>
      <c r="D476" s="418">
        <f t="shared" si="156"/>
        <v>4.9389772649635288</v>
      </c>
      <c r="E476" s="407">
        <f t="shared" si="156"/>
        <v>4.8843628631874791</v>
      </c>
      <c r="F476" s="407">
        <f t="shared" si="156"/>
        <v>5.0224709916228365</v>
      </c>
      <c r="G476" s="407">
        <f t="shared" si="156"/>
        <v>5.1095977225464519</v>
      </c>
      <c r="H476" s="407">
        <f t="shared" si="156"/>
        <v>4.990275926428664</v>
      </c>
      <c r="I476" s="407">
        <f t="shared" si="156"/>
        <v>5.0309127381216845</v>
      </c>
      <c r="J476" s="407">
        <f t="shared" si="156"/>
        <v>5.1982716925900414</v>
      </c>
      <c r="K476" s="407">
        <f t="shared" si="156"/>
        <v>5.3061627023498579</v>
      </c>
      <c r="L476" s="407">
        <f t="shared" si="156"/>
        <v>5.3768916561279125</v>
      </c>
      <c r="M476" s="407">
        <f t="shared" si="156"/>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7">B314*0.516</f>
        <v>6.5195491255421496</v>
      </c>
      <c r="C477" s="419">
        <f t="shared" si="157"/>
        <v>6.5268942578256235</v>
      </c>
      <c r="D477" s="420">
        <f t="shared" si="157"/>
        <v>6.4942316067159771</v>
      </c>
      <c r="E477" s="419">
        <f t="shared" si="157"/>
        <v>6.3250191512222891</v>
      </c>
      <c r="F477" s="419">
        <f t="shared" si="157"/>
        <v>6.495390157051192</v>
      </c>
      <c r="G477" s="419">
        <f t="shared" si="157"/>
        <v>6.5309354230328038</v>
      </c>
      <c r="H477" s="419">
        <f t="shared" si="157"/>
        <v>6.4558257601049505</v>
      </c>
      <c r="I477" s="419">
        <f t="shared" si="157"/>
        <v>6.5553685198349303</v>
      </c>
      <c r="J477" s="419">
        <f t="shared" si="157"/>
        <v>6.6053586678251586</v>
      </c>
      <c r="K477" s="419">
        <f t="shared" si="157"/>
        <v>6.7086718150743181</v>
      </c>
      <c r="L477" s="419">
        <f t="shared" si="157"/>
        <v>6.7802737076557351</v>
      </c>
      <c r="M477" s="419">
        <f t="shared" si="157"/>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8">C318*0.518</f>
        <v>6.8727735934073451</v>
      </c>
      <c r="D482" s="413">
        <f t="shared" si="158"/>
        <v>6.8463987427915418</v>
      </c>
      <c r="E482" s="412">
        <f t="shared" si="158"/>
        <v>6.863979760543887</v>
      </c>
      <c r="F482" s="412">
        <f t="shared" si="158"/>
        <v>6.8792493818730485</v>
      </c>
      <c r="G482" s="412">
        <f t="shared" si="158"/>
        <v>6.8491745558618478</v>
      </c>
      <c r="H482" s="412">
        <f t="shared" si="158"/>
        <v>6.6998408493917854</v>
      </c>
      <c r="I482" s="412">
        <f t="shared" si="158"/>
        <v>6.7583664385116364</v>
      </c>
      <c r="J482" s="412">
        <f t="shared" si="158"/>
        <v>6.7134042219353232</v>
      </c>
      <c r="K482" s="412">
        <f t="shared" si="158"/>
        <v>6.7467487348204545</v>
      </c>
      <c r="L482" s="412">
        <f t="shared" si="158"/>
        <v>6.646571081000137</v>
      </c>
      <c r="M482" s="414">
        <f t="shared" si="158"/>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9">C319*0.539</f>
        <v>7.1266026720967215</v>
      </c>
      <c r="D483" s="417">
        <f t="shared" si="159"/>
        <v>7.0925249307626146</v>
      </c>
      <c r="E483" s="416">
        <f t="shared" si="159"/>
        <v>7.3169613222711547</v>
      </c>
      <c r="F483" s="416">
        <f t="shared" si="159"/>
        <v>7.1750694836458573</v>
      </c>
      <c r="G483" s="416">
        <f t="shared" si="159"/>
        <v>7.0787165146129363</v>
      </c>
      <c r="H483" s="416">
        <f t="shared" si="159"/>
        <v>6.7786348614730922</v>
      </c>
      <c r="I483" s="416">
        <f t="shared" si="159"/>
        <v>7.2410640317626092</v>
      </c>
      <c r="J483" s="416">
        <f t="shared" si="159"/>
        <v>7.1003677772543101</v>
      </c>
      <c r="K483" s="416">
        <f t="shared" si="159"/>
        <v>7.2968264822968605</v>
      </c>
      <c r="L483" s="416">
        <f t="shared" si="159"/>
        <v>6.9340442072981556</v>
      </c>
      <c r="M483" s="416">
        <f t="shared" si="159"/>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60">C320*0.533</f>
        <v>7.4723608245158122</v>
      </c>
      <c r="D484" s="418">
        <f t="shared" si="160"/>
        <v>7.4113664477804253</v>
      </c>
      <c r="E484" s="407">
        <f t="shared" si="160"/>
        <v>7.4289848899835347</v>
      </c>
      <c r="F484" s="407">
        <f t="shared" si="160"/>
        <v>7.4180227241459775</v>
      </c>
      <c r="G484" s="407">
        <f t="shared" si="160"/>
        <v>7.3906700612614609</v>
      </c>
      <c r="H484" s="407">
        <f t="shared" si="160"/>
        <v>7.3205952103034919</v>
      </c>
      <c r="I484" s="407">
        <f t="shared" si="160"/>
        <v>7.4649776075804564</v>
      </c>
      <c r="J484" s="407">
        <f t="shared" si="160"/>
        <v>7.4082369647902047</v>
      </c>
      <c r="K484" s="407">
        <f t="shared" si="160"/>
        <v>7.462466155843912</v>
      </c>
      <c r="L484" s="407">
        <f t="shared" si="160"/>
        <v>7.3900829997120772</v>
      </c>
      <c r="M484" s="407">
        <f t="shared" si="160"/>
        <v>7.3631622936410421</v>
      </c>
      <c r="N484" s="351"/>
      <c r="O484" s="368" t="s">
        <v>239</v>
      </c>
      <c r="P484" s="369">
        <f>P320*0.533</f>
        <v>7.4638140987456225</v>
      </c>
      <c r="Q484" s="369">
        <f t="shared" ref="Q484:S485" si="161">Q320*0.533</f>
        <v>7.4119634653662834</v>
      </c>
      <c r="R484" s="369">
        <f t="shared" si="161"/>
        <v>7.4004940677809676</v>
      </c>
      <c r="S484" s="369">
        <f t="shared" si="161"/>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0"/>
        <v>7.4110290540404922</v>
      </c>
      <c r="D485" s="418">
        <f t="shared" si="160"/>
        <v>7.3556207581652826</v>
      </c>
      <c r="E485" s="407">
        <f t="shared" si="160"/>
        <v>7.3866609115305861</v>
      </c>
      <c r="F485" s="407">
        <f t="shared" si="160"/>
        <v>7.3673829590192046</v>
      </c>
      <c r="G485" s="407">
        <f t="shared" si="160"/>
        <v>7.3392854188679566</v>
      </c>
      <c r="H485" s="407">
        <f t="shared" si="160"/>
        <v>7.2708168673237914</v>
      </c>
      <c r="I485" s="407">
        <f t="shared" si="160"/>
        <v>7.4377867457012057</v>
      </c>
      <c r="J485" s="407">
        <f t="shared" si="160"/>
        <v>7.336660260801267</v>
      </c>
      <c r="K485" s="407">
        <f t="shared" si="160"/>
        <v>7.4003797265997777</v>
      </c>
      <c r="L485" s="407">
        <f t="shared" si="160"/>
        <v>7.3069648656792152</v>
      </c>
      <c r="M485" s="407">
        <f t="shared" si="160"/>
        <v>7.26340368813299</v>
      </c>
      <c r="N485" s="351"/>
      <c r="O485" s="368" t="s">
        <v>240</v>
      </c>
      <c r="P485" s="369">
        <f>P321*0.533</f>
        <v>7.3929595195970617</v>
      </c>
      <c r="Q485" s="369">
        <f t="shared" si="161"/>
        <v>7.3649664475373742</v>
      </c>
      <c r="R485" s="369">
        <f t="shared" si="161"/>
        <v>7.3536500742343254</v>
      </c>
      <c r="S485" s="369">
        <f t="shared" si="161"/>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2">C322*0.521</f>
        <v>5.9605311470588243</v>
      </c>
      <c r="D486" s="418">
        <f t="shared" si="162"/>
        <v>0</v>
      </c>
      <c r="E486" s="407">
        <f t="shared" si="162"/>
        <v>7.1058423823529413</v>
      </c>
      <c r="F486" s="407">
        <f t="shared" si="162"/>
        <v>0</v>
      </c>
      <c r="G486" s="407">
        <f t="shared" si="162"/>
        <v>0</v>
      </c>
      <c r="H486" s="407">
        <f t="shared" si="162"/>
        <v>5.2484620588235291</v>
      </c>
      <c r="I486" s="407">
        <f t="shared" si="162"/>
        <v>5.3161322240896345</v>
      </c>
      <c r="J486" s="407">
        <f t="shared" si="162"/>
        <v>0</v>
      </c>
      <c r="K486" s="407">
        <f t="shared" si="162"/>
        <v>0</v>
      </c>
      <c r="L486" s="407">
        <f t="shared" si="162"/>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4">C324*0.518</f>
        <v>6.8668396764752355</v>
      </c>
      <c r="D488" s="420">
        <f t="shared" si="164"/>
        <v>6.8672994048314582</v>
      </c>
      <c r="E488" s="419">
        <f t="shared" si="164"/>
        <v>6.8856473797276614</v>
      </c>
      <c r="F488" s="419">
        <f t="shared" si="164"/>
        <v>6.8961550947248309</v>
      </c>
      <c r="G488" s="419">
        <f t="shared" si="164"/>
        <v>6.8898222581055846</v>
      </c>
      <c r="H488" s="419">
        <f t="shared" si="164"/>
        <v>6.7949048424751295</v>
      </c>
      <c r="I488" s="419">
        <f t="shared" si="164"/>
        <v>6.8318823425954776</v>
      </c>
      <c r="J488" s="419">
        <f t="shared" si="164"/>
        <v>6.8223887325761989</v>
      </c>
      <c r="K488" s="419">
        <f t="shared" si="164"/>
        <v>6.8943605517339224</v>
      </c>
      <c r="L488" s="419">
        <f t="shared" si="164"/>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5">C328*0.518</f>
        <v>6.4415692231332429</v>
      </c>
      <c r="D492" s="413">
        <f t="shared" si="165"/>
        <v>6.451390186188064</v>
      </c>
      <c r="E492" s="412">
        <f t="shared" si="165"/>
        <v>6.3159437529405134</v>
      </c>
      <c r="F492" s="412">
        <f t="shared" si="165"/>
        <v>6.2696934876512316</v>
      </c>
      <c r="G492" s="412">
        <f t="shared" si="165"/>
        <v>6.0886232691403466</v>
      </c>
      <c r="H492" s="412">
        <f t="shared" si="165"/>
        <v>5.7341366685113497</v>
      </c>
      <c r="I492" s="412">
        <f t="shared" si="165"/>
        <v>5.9924644788695645</v>
      </c>
      <c r="J492" s="412">
        <f t="shared" si="165"/>
        <v>5.9395157551697038</v>
      </c>
      <c r="K492" s="412">
        <f t="shared" si="165"/>
        <v>5.9913963226332685</v>
      </c>
      <c r="L492" s="412">
        <f t="shared" si="165"/>
        <v>6.1544168764437037</v>
      </c>
      <c r="M492" s="414">
        <f t="shared" si="165"/>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6">C329*0.539</f>
        <v>6.8860365729283552</v>
      </c>
      <c r="D493" s="417">
        <f t="shared" si="166"/>
        <v>6.5525732707412718</v>
      </c>
      <c r="E493" s="416">
        <f t="shared" si="166"/>
        <v>6.6038418696597052</v>
      </c>
      <c r="F493" s="416">
        <f t="shared" si="166"/>
        <v>6.5063513236067312</v>
      </c>
      <c r="G493" s="416">
        <f t="shared" si="166"/>
        <v>6.2278649878660346</v>
      </c>
      <c r="H493" s="416">
        <f t="shared" si="166"/>
        <v>5.889505759521672</v>
      </c>
      <c r="I493" s="416">
        <f t="shared" si="166"/>
        <v>6.3488751521189153</v>
      </c>
      <c r="J493" s="416">
        <f t="shared" si="166"/>
        <v>6.1123397558866355</v>
      </c>
      <c r="K493" s="416">
        <f t="shared" si="166"/>
        <v>6.373092968950707</v>
      </c>
      <c r="L493" s="416">
        <f t="shared" si="166"/>
        <v>6.5133510708061015</v>
      </c>
      <c r="M493" s="416">
        <f t="shared" si="166"/>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7">C330*0.533</f>
        <v>7.0142831886165053</v>
      </c>
      <c r="D494" s="418">
        <f t="shared" si="167"/>
        <v>6.9761645254627513</v>
      </c>
      <c r="E494" s="407">
        <f t="shared" si="167"/>
        <v>6.7680594349373644</v>
      </c>
      <c r="F494" s="407">
        <f t="shared" si="167"/>
        <v>6.6439478306707969</v>
      </c>
      <c r="G494" s="407">
        <f t="shared" si="167"/>
        <v>6.3901875901613963</v>
      </c>
      <c r="H494" s="407">
        <f t="shared" si="167"/>
        <v>6.0463649885985609</v>
      </c>
      <c r="I494" s="407">
        <f t="shared" si="167"/>
        <v>6.4476368221949363</v>
      </c>
      <c r="J494" s="407">
        <f t="shared" si="167"/>
        <v>6.337696832220546</v>
      </c>
      <c r="K494" s="407">
        <f t="shared" si="167"/>
        <v>6.4791826778165618</v>
      </c>
      <c r="L494" s="407">
        <f t="shared" si="167"/>
        <v>6.686241047746611</v>
      </c>
      <c r="M494" s="407">
        <f t="shared" si="167"/>
        <v>6.7519752308248027</v>
      </c>
      <c r="N494" s="351"/>
      <c r="O494" s="368" t="s">
        <v>239</v>
      </c>
      <c r="P494" s="369">
        <f>P330*0.533</f>
        <v>6.9841151387994387</v>
      </c>
      <c r="Q494" s="369">
        <f t="shared" ref="Q494:S495" si="168">Q330*0.533</f>
        <v>6.6022963610264425</v>
      </c>
      <c r="R494" s="369">
        <f t="shared" si="168"/>
        <v>6.272281473509965</v>
      </c>
      <c r="S494" s="369">
        <f t="shared" si="168"/>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7"/>
        <v>6.8932808752377088</v>
      </c>
      <c r="D495" s="418">
        <f t="shared" si="167"/>
        <v>6.8768717029384394</v>
      </c>
      <c r="E495" s="407">
        <f t="shared" si="167"/>
        <v>6.6556626595436708</v>
      </c>
      <c r="F495" s="407">
        <f t="shared" si="167"/>
        <v>6.4870110427835055</v>
      </c>
      <c r="G495" s="407">
        <f t="shared" si="167"/>
        <v>6.1721828851508702</v>
      </c>
      <c r="H495" s="407">
        <f t="shared" si="167"/>
        <v>5.8610469037100819</v>
      </c>
      <c r="I495" s="407">
        <f t="shared" si="167"/>
        <v>6.3341838431940198</v>
      </c>
      <c r="J495" s="407">
        <f t="shared" si="167"/>
        <v>6.1931971260488892</v>
      </c>
      <c r="K495" s="407">
        <f t="shared" si="167"/>
        <v>6.43303677836807</v>
      </c>
      <c r="L495" s="407">
        <f t="shared" si="167"/>
        <v>6.6444383328458319</v>
      </c>
      <c r="M495" s="407">
        <f t="shared" si="167"/>
        <v>6.7293390372215054</v>
      </c>
      <c r="N495" s="351"/>
      <c r="O495" s="368" t="s">
        <v>240</v>
      </c>
      <c r="P495" s="369">
        <f>P331*0.533</f>
        <v>6.8914794899571934</v>
      </c>
      <c r="Q495" s="369">
        <f t="shared" si="168"/>
        <v>6.4459247924675855</v>
      </c>
      <c r="R495" s="369">
        <f t="shared" si="168"/>
        <v>6.1103438349868204</v>
      </c>
      <c r="S495" s="369">
        <f t="shared" si="168"/>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9">C332*0.521</f>
        <v>0</v>
      </c>
      <c r="D496" s="418">
        <f t="shared" si="169"/>
        <v>0</v>
      </c>
      <c r="E496" s="407">
        <f t="shared" si="169"/>
        <v>0</v>
      </c>
      <c r="F496" s="407">
        <f t="shared" si="169"/>
        <v>0</v>
      </c>
      <c r="G496" s="407">
        <f t="shared" si="169"/>
        <v>6.0513941634727537</v>
      </c>
      <c r="H496" s="407">
        <f t="shared" si="169"/>
        <v>5.2164563137254891</v>
      </c>
      <c r="I496" s="407">
        <f t="shared" si="169"/>
        <v>5.8387754901960776</v>
      </c>
      <c r="J496" s="407">
        <f t="shared" si="169"/>
        <v>0</v>
      </c>
      <c r="K496" s="407">
        <f t="shared" si="169"/>
        <v>0</v>
      </c>
      <c r="L496" s="407">
        <f t="shared" si="169"/>
        <v>0</v>
      </c>
      <c r="M496" s="407">
        <f t="shared" si="169"/>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0">C333*0.487</f>
        <v>5.0925365501071767</v>
      </c>
      <c r="D497" s="418">
        <f t="shared" si="170"/>
        <v>5.2073495488219557</v>
      </c>
      <c r="E497" s="407">
        <f t="shared" si="170"/>
        <v>5.1628042060639343</v>
      </c>
      <c r="F497" s="407">
        <f t="shared" si="170"/>
        <v>5.1958844106913933</v>
      </c>
      <c r="G497" s="407">
        <f t="shared" si="170"/>
        <v>5.110064155412859</v>
      </c>
      <c r="H497" s="407">
        <f t="shared" si="170"/>
        <v>4.7642450717646536</v>
      </c>
      <c r="I497" s="407">
        <f t="shared" si="170"/>
        <v>4.8406149024506107</v>
      </c>
      <c r="J497" s="407">
        <f t="shared" si="170"/>
        <v>4.8062692228330928</v>
      </c>
      <c r="K497" s="407">
        <f t="shared" si="170"/>
        <v>4.8734514055274154</v>
      </c>
      <c r="L497" s="407">
        <f t="shared" si="170"/>
        <v>4.8957702769648215</v>
      </c>
      <c r="M497" s="407">
        <f t="shared" si="170"/>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1">C334*0.518</f>
        <v>6.7565276409610764</v>
      </c>
      <c r="D498" s="420">
        <f t="shared" si="171"/>
        <v>6.7956759302339016</v>
      </c>
      <c r="E498" s="419">
        <f t="shared" si="171"/>
        <v>6.7563120592570369</v>
      </c>
      <c r="F498" s="419">
        <f t="shared" si="171"/>
        <v>6.7245139450251425</v>
      </c>
      <c r="G498" s="419">
        <f t="shared" si="171"/>
        <v>6.6244309201825766</v>
      </c>
      <c r="H498" s="419">
        <f t="shared" si="171"/>
        <v>6.3346731763596997</v>
      </c>
      <c r="I498" s="419">
        <f t="shared" si="171"/>
        <v>6.4539655344005196</v>
      </c>
      <c r="J498" s="419">
        <f t="shared" si="171"/>
        <v>6.518974375587721</v>
      </c>
      <c r="K498" s="419">
        <f t="shared" si="171"/>
        <v>6.5333856413470821</v>
      </c>
      <c r="L498" s="419">
        <f t="shared" si="171"/>
        <v>6.6537407326659768</v>
      </c>
      <c r="M498" s="419">
        <f t="shared" si="171"/>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2">C338*0.518</f>
        <v>6.2954013661251524</v>
      </c>
      <c r="D502" s="413">
        <f t="shared" si="172"/>
        <v>6.1378683296860528</v>
      </c>
      <c r="E502" s="412">
        <f t="shared" si="172"/>
        <v>5.8925579083380661</v>
      </c>
      <c r="F502" s="412">
        <f t="shared" si="172"/>
        <v>5.8311906766516834</v>
      </c>
      <c r="G502" s="412">
        <f t="shared" si="172"/>
        <v>6.070249019607842</v>
      </c>
      <c r="H502" s="412">
        <f t="shared" si="172"/>
        <v>6.0107342036356197</v>
      </c>
      <c r="I502" s="412">
        <f t="shared" si="172"/>
        <v>6.2756428941842115</v>
      </c>
      <c r="J502" s="412">
        <f t="shared" si="172"/>
        <v>6.304480823412371</v>
      </c>
      <c r="K502" s="412">
        <f t="shared" si="172"/>
        <v>6.2606947090636398</v>
      </c>
      <c r="L502" s="412">
        <f t="shared" si="172"/>
        <v>0</v>
      </c>
      <c r="M502" s="414">
        <f t="shared" si="172"/>
        <v>0</v>
      </c>
      <c r="N502" s="351"/>
      <c r="O502" s="393" t="s">
        <v>238</v>
      </c>
      <c r="P502" s="366">
        <f>P338*0.518</f>
        <v>6.2283121354624624</v>
      </c>
      <c r="Q502" s="366">
        <f>Q338*0.518</f>
        <v>5.9749867217986026</v>
      </c>
      <c r="R502" s="366">
        <f>R338*0.518</f>
        <v>6.1924418263653065</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3">C339*0.539</f>
        <v>6.4882299747320129</v>
      </c>
      <c r="D503" s="417">
        <f t="shared" si="173"/>
        <v>6.3142727622379775</v>
      </c>
      <c r="E503" s="416">
        <f t="shared" si="173"/>
        <v>6.0375220897565933</v>
      </c>
      <c r="F503" s="416">
        <f t="shared" si="173"/>
        <v>5.7397231564045557</v>
      </c>
      <c r="G503" s="416">
        <f t="shared" si="173"/>
        <v>6.2275637254901968</v>
      </c>
      <c r="H503" s="416">
        <f t="shared" si="173"/>
        <v>6.3847927003015919</v>
      </c>
      <c r="I503" s="416">
        <f t="shared" si="173"/>
        <v>6.6885350683704203</v>
      </c>
      <c r="J503" s="416">
        <f t="shared" si="173"/>
        <v>6.6359558706311992</v>
      </c>
      <c r="K503" s="416">
        <f t="shared" si="173"/>
        <v>6.6108097960985797</v>
      </c>
      <c r="L503" s="416">
        <f t="shared" si="173"/>
        <v>0</v>
      </c>
      <c r="M503" s="416">
        <f t="shared" si="173"/>
        <v>0</v>
      </c>
      <c r="N503" s="351"/>
      <c r="O503" s="397" t="s">
        <v>243</v>
      </c>
      <c r="P503" s="372">
        <f>P339*0.539</f>
        <v>6.4629412932026344</v>
      </c>
      <c r="Q503" s="372">
        <f>Q339*0.539</f>
        <v>6.0316290550611802</v>
      </c>
      <c r="R503" s="372">
        <f>R339*0.539</f>
        <v>6.5991403675747202</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4">C340*0.533</f>
        <v>6.7698539581119421</v>
      </c>
      <c r="D504" s="418">
        <f t="shared" si="174"/>
        <v>6.5630478929283029</v>
      </c>
      <c r="E504" s="407">
        <f t="shared" si="174"/>
        <v>6.3754717589237062</v>
      </c>
      <c r="F504" s="407">
        <f t="shared" si="174"/>
        <v>6.2932838896755419</v>
      </c>
      <c r="G504" s="407">
        <f t="shared" si="174"/>
        <v>6.5114833333333335</v>
      </c>
      <c r="H504" s="407">
        <f t="shared" si="174"/>
        <v>6.4679104615827985</v>
      </c>
      <c r="I504" s="407">
        <f t="shared" si="174"/>
        <v>6.8895656733176791</v>
      </c>
      <c r="J504" s="407">
        <f t="shared" si="174"/>
        <v>6.9027826615713463</v>
      </c>
      <c r="K504" s="407">
        <f t="shared" si="174"/>
        <v>6.9277491019341033</v>
      </c>
      <c r="L504" s="407">
        <f t="shared" si="174"/>
        <v>0</v>
      </c>
      <c r="M504" s="407">
        <f t="shared" si="174"/>
        <v>0</v>
      </c>
      <c r="N504" s="351"/>
      <c r="O504" s="368" t="s">
        <v>239</v>
      </c>
      <c r="P504" s="369">
        <f>P340*0.533</f>
        <v>6.7044633829794087</v>
      </c>
      <c r="Q504" s="369">
        <f t="shared" ref="Q504:S505" si="175">Q340*0.533</f>
        <v>6.4405032979771732</v>
      </c>
      <c r="R504" s="369">
        <f t="shared" si="175"/>
        <v>6.7522117849864305</v>
      </c>
      <c r="S504" s="369">
        <f t="shared" si="175"/>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4"/>
        <v>6.6953997773665952</v>
      </c>
      <c r="D505" s="418">
        <f t="shared" si="174"/>
        <v>6.4817038513146414</v>
      </c>
      <c r="E505" s="407">
        <f t="shared" si="174"/>
        <v>6.3195449985427148</v>
      </c>
      <c r="F505" s="407">
        <f t="shared" si="174"/>
        <v>6.230410883265697</v>
      </c>
      <c r="G505" s="407">
        <f t="shared" si="174"/>
        <v>6.4482549019607847</v>
      </c>
      <c r="H505" s="407">
        <f t="shared" si="174"/>
        <v>6.384806651060317</v>
      </c>
      <c r="I505" s="407">
        <f t="shared" si="174"/>
        <v>6.8743637289992323</v>
      </c>
      <c r="J505" s="407">
        <f t="shared" si="174"/>
        <v>6.8909694085942013</v>
      </c>
      <c r="K505" s="407">
        <f t="shared" si="174"/>
        <v>6.89016194934712</v>
      </c>
      <c r="L505" s="407">
        <f t="shared" si="174"/>
        <v>0</v>
      </c>
      <c r="M505" s="407">
        <f t="shared" si="174"/>
        <v>0</v>
      </c>
      <c r="N505" s="351"/>
      <c r="O505" s="368" t="s">
        <v>240</v>
      </c>
      <c r="P505" s="369">
        <f>P341*0.533</f>
        <v>6.6319715726358419</v>
      </c>
      <c r="Q505" s="369">
        <f t="shared" si="175"/>
        <v>6.3775084369103521</v>
      </c>
      <c r="R505" s="369">
        <f t="shared" si="175"/>
        <v>6.7188044097983459</v>
      </c>
      <c r="S505" s="369">
        <f t="shared" si="175"/>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6">C342*0.521</f>
        <v>0</v>
      </c>
      <c r="D506" s="418">
        <f t="shared" si="176"/>
        <v>0</v>
      </c>
      <c r="E506" s="407">
        <f t="shared" si="176"/>
        <v>0</v>
      </c>
      <c r="F506" s="407">
        <f t="shared" si="176"/>
        <v>6.1885024990388304</v>
      </c>
      <c r="G506" s="407">
        <f t="shared" si="176"/>
        <v>6.775553921568628</v>
      </c>
      <c r="H506" s="407">
        <f t="shared" si="176"/>
        <v>7.31651537254902</v>
      </c>
      <c r="I506" s="407">
        <f t="shared" si="176"/>
        <v>0</v>
      </c>
      <c r="J506" s="407">
        <f t="shared" si="176"/>
        <v>0</v>
      </c>
      <c r="K506" s="407">
        <f t="shared" si="176"/>
        <v>5.5208429019607843</v>
      </c>
      <c r="L506" s="407">
        <f t="shared" si="176"/>
        <v>0</v>
      </c>
      <c r="M506" s="407">
        <f t="shared" si="176"/>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7">C343*0.487</f>
        <v>5.039261617498874</v>
      </c>
      <c r="D507" s="418">
        <f t="shared" si="177"/>
        <v>5.0171774859792579</v>
      </c>
      <c r="E507" s="407">
        <f t="shared" si="177"/>
        <v>4.7622835686869145</v>
      </c>
      <c r="F507" s="407">
        <f t="shared" si="177"/>
        <v>4.6201669738669455</v>
      </c>
      <c r="G507" s="407">
        <f t="shared" si="177"/>
        <v>4.8547215686274496</v>
      </c>
      <c r="H507" s="407">
        <f t="shared" si="177"/>
        <v>4.8848063958358159</v>
      </c>
      <c r="I507" s="407">
        <f t="shared" si="177"/>
        <v>4.9286967334347986</v>
      </c>
      <c r="J507" s="407">
        <f t="shared" si="177"/>
        <v>5.0207274765195464</v>
      </c>
      <c r="K507" s="407">
        <f t="shared" si="177"/>
        <v>5.0136076135745435</v>
      </c>
      <c r="L507" s="407">
        <f t="shared" si="177"/>
        <v>0</v>
      </c>
      <c r="M507" s="407">
        <f t="shared" si="177"/>
        <v>0</v>
      </c>
      <c r="N507" s="351"/>
      <c r="O507" s="368" t="s">
        <v>97</v>
      </c>
      <c r="P507" s="369">
        <f>P343*0.487</f>
        <v>5.0017573434365188</v>
      </c>
      <c r="Q507" s="369">
        <f>Q343*0.487</f>
        <v>4.7770475025826471</v>
      </c>
      <c r="R507" s="369">
        <f>R343*0.487</f>
        <v>4.9418599789000162</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8">C344*0.518</f>
        <v>6.7210085053370996</v>
      </c>
      <c r="D508" s="420">
        <f t="shared" si="178"/>
        <v>6.5351504180668485</v>
      </c>
      <c r="E508" s="419">
        <f t="shared" si="178"/>
        <v>6.2942275879727081</v>
      </c>
      <c r="F508" s="419">
        <f t="shared" si="178"/>
        <v>6.2182329455204988</v>
      </c>
      <c r="G508" s="419">
        <f t="shared" si="178"/>
        <v>6.3881588235294116</v>
      </c>
      <c r="H508" s="419">
        <f t="shared" si="178"/>
        <v>6.3829894754708487</v>
      </c>
      <c r="I508" s="419">
        <f t="shared" si="178"/>
        <v>6.5485740635526106</v>
      </c>
      <c r="J508" s="419">
        <f t="shared" si="178"/>
        <v>6.6271381808060266</v>
      </c>
      <c r="K508" s="419">
        <f t="shared" si="178"/>
        <v>6.6472393718890794</v>
      </c>
      <c r="L508" s="419">
        <f t="shared" si="178"/>
        <v>0</v>
      </c>
      <c r="M508" s="419">
        <f t="shared" si="178"/>
        <v>0</v>
      </c>
      <c r="N508" s="351"/>
      <c r="O508" s="376" t="s">
        <v>242</v>
      </c>
      <c r="P508" s="377">
        <f>P344*0.518</f>
        <v>6.6567107229159435</v>
      </c>
      <c r="Q508" s="377">
        <f>Q344*0.518</f>
        <v>6.3463054008892961</v>
      </c>
      <c r="R508" s="377">
        <f>R344*0.518</f>
        <v>6.5117223536918889</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87" t="s">
        <v>87</v>
      </c>
      <c r="B1" s="1387"/>
      <c r="C1" s="1387"/>
      <c r="D1" s="1387"/>
      <c r="E1" s="1387"/>
      <c r="F1" s="1387"/>
      <c r="G1" s="1387"/>
      <c r="H1" s="1387"/>
      <c r="I1" s="1387"/>
      <c r="J1" s="1387"/>
      <c r="K1" s="1387"/>
      <c r="L1" s="1387"/>
      <c r="M1" s="135"/>
    </row>
    <row r="2" spans="1:18" s="106" customFormat="1" ht="27" thickBot="1">
      <c r="A2" s="1028"/>
      <c r="B2" s="1029"/>
      <c r="C2" s="1030"/>
      <c r="D2" s="1030"/>
      <c r="E2" s="1031" t="s">
        <v>8</v>
      </c>
      <c r="F2" s="1270"/>
      <c r="G2" s="1030"/>
      <c r="H2" s="1030"/>
      <c r="I2" s="1030"/>
      <c r="J2" s="1030"/>
      <c r="K2" s="1030"/>
      <c r="L2" s="1032"/>
      <c r="M2" s="5"/>
    </row>
    <row r="3" spans="1:18" s="106" customFormat="1" ht="39" customHeight="1" thickBot="1">
      <c r="A3" s="762"/>
      <c r="B3" s="1393" t="s">
        <v>98</v>
      </c>
      <c r="C3" s="1394"/>
      <c r="D3" s="1394"/>
      <c r="E3" s="1394"/>
      <c r="F3" s="1394"/>
      <c r="G3" s="1395"/>
      <c r="H3" s="1389" t="s">
        <v>71</v>
      </c>
      <c r="I3" s="1390"/>
      <c r="J3" s="1396" t="s">
        <v>312</v>
      </c>
      <c r="K3" s="1391" t="s">
        <v>72</v>
      </c>
      <c r="L3" s="1392"/>
      <c r="M3" s="5"/>
    </row>
    <row r="4" spans="1:18" s="106" customFormat="1" ht="31.5">
      <c r="A4" s="763" t="s">
        <v>73</v>
      </c>
      <c r="B4" s="1025" t="s">
        <v>74</v>
      </c>
      <c r="C4" s="131" t="s">
        <v>75</v>
      </c>
      <c r="D4" s="131" t="s">
        <v>76</v>
      </c>
      <c r="E4" s="1271"/>
      <c r="F4" s="1272" t="s">
        <v>460</v>
      </c>
      <c r="G4" s="1273"/>
      <c r="H4" s="1024" t="s">
        <v>77</v>
      </c>
      <c r="I4" s="630" t="s">
        <v>90</v>
      </c>
      <c r="J4" s="1397"/>
      <c r="K4" s="107" t="s">
        <v>70</v>
      </c>
      <c r="L4" s="629" t="s">
        <v>80</v>
      </c>
      <c r="M4" s="5"/>
      <c r="O4" s="5"/>
    </row>
    <row r="5" spans="1:18" s="106" customFormat="1" ht="21" customHeight="1" thickBot="1">
      <c r="A5" s="764"/>
      <c r="B5" s="1109" t="s">
        <v>483</v>
      </c>
      <c r="C5" s="1110" t="s">
        <v>483</v>
      </c>
      <c r="D5" s="1110" t="s">
        <v>483</v>
      </c>
      <c r="E5" s="978" t="s">
        <v>125</v>
      </c>
      <c r="F5" s="1268" t="s">
        <v>459</v>
      </c>
      <c r="G5" s="979" t="s">
        <v>78</v>
      </c>
      <c r="H5" s="1111" t="s">
        <v>483</v>
      </c>
      <c r="I5" s="761" t="s">
        <v>89</v>
      </c>
      <c r="J5" s="845"/>
      <c r="K5" s="1110" t="s">
        <v>483</v>
      </c>
      <c r="L5" s="965" t="s">
        <v>79</v>
      </c>
      <c r="M5" s="5"/>
    </row>
    <row r="6" spans="1:18" s="106" customFormat="1" ht="28.5" customHeight="1" thickBot="1">
      <c r="A6" s="64" t="s">
        <v>22</v>
      </c>
      <c r="B6" s="744">
        <v>6.2673679345799673</v>
      </c>
      <c r="C6" s="745">
        <v>12099.165896872524</v>
      </c>
      <c r="D6" s="745">
        <v>12341.149214809975</v>
      </c>
      <c r="E6" s="972">
        <v>1.8672721474392848</v>
      </c>
      <c r="F6" s="1269">
        <v>0.54553535506343265</v>
      </c>
      <c r="G6" s="980">
        <v>1.1080988256489137</v>
      </c>
      <c r="H6" s="746">
        <v>312.79880605880606</v>
      </c>
      <c r="I6" s="972">
        <v>0.17374246728432802</v>
      </c>
      <c r="J6" s="746">
        <v>2.6148969889064975</v>
      </c>
      <c r="K6" s="747">
        <v>100</v>
      </c>
      <c r="L6" s="966" t="s">
        <v>23</v>
      </c>
    </row>
    <row r="7" spans="1:18" s="106" customFormat="1" ht="25.5" customHeight="1">
      <c r="A7" s="833" t="s">
        <v>102</v>
      </c>
      <c r="B7" s="906">
        <v>6.6083661038961639</v>
      </c>
      <c r="C7" s="907">
        <v>12260.419487747984</v>
      </c>
      <c r="D7" s="907">
        <v>12505.627877502944</v>
      </c>
      <c r="E7" s="981">
        <v>-0.52922181078188346</v>
      </c>
      <c r="F7" s="973">
        <v>1.8125107351108429</v>
      </c>
      <c r="G7" s="982">
        <v>1.1622603984681981</v>
      </c>
      <c r="H7" s="748">
        <v>257.26363636363641</v>
      </c>
      <c r="I7" s="973">
        <v>9.8654295045690112</v>
      </c>
      <c r="J7" s="749">
        <v>37.5</v>
      </c>
      <c r="K7" s="749">
        <v>0.19602019602019599</v>
      </c>
      <c r="L7" s="967">
        <v>4.9732252584867465E-2</v>
      </c>
    </row>
    <row r="8" spans="1:18" s="106" customFormat="1" ht="24" customHeight="1">
      <c r="A8" s="834" t="s">
        <v>103</v>
      </c>
      <c r="B8" s="908">
        <v>7.1382226108978664</v>
      </c>
      <c r="C8" s="750">
        <v>13392.537731515697</v>
      </c>
      <c r="D8" s="750">
        <v>13660.38848614601</v>
      </c>
      <c r="E8" s="983">
        <v>1.7515786932424862</v>
      </c>
      <c r="F8" s="975">
        <v>2.0495615209917228</v>
      </c>
      <c r="G8" s="751">
        <v>5.6494045187767341</v>
      </c>
      <c r="H8" s="752">
        <v>347.82195079993119</v>
      </c>
      <c r="I8" s="974">
        <v>-0.1279014149769554</v>
      </c>
      <c r="J8" s="753">
        <v>5.9606270506744439</v>
      </c>
      <c r="K8" s="753">
        <v>34.52925452925453</v>
      </c>
      <c r="L8" s="968">
        <v>1.0902687923290131</v>
      </c>
      <c r="R8" s="5"/>
    </row>
    <row r="9" spans="1:18" s="106" customFormat="1" ht="24" customHeight="1">
      <c r="A9" s="834" t="s">
        <v>104</v>
      </c>
      <c r="B9" s="908">
        <v>7.1064736464088831</v>
      </c>
      <c r="C9" s="750">
        <v>13332.971194012913</v>
      </c>
      <c r="D9" s="750">
        <v>13599.630617893172</v>
      </c>
      <c r="E9" s="983">
        <v>1.7468202276686207</v>
      </c>
      <c r="F9" s="975">
        <v>2.1194102344452901</v>
      </c>
      <c r="G9" s="751">
        <v>6.7923222275273334</v>
      </c>
      <c r="H9" s="754">
        <v>382.35228548516437</v>
      </c>
      <c r="I9" s="975">
        <v>-0.63807407924745607</v>
      </c>
      <c r="J9" s="755">
        <v>-0.71656050955414019</v>
      </c>
      <c r="K9" s="755">
        <v>7.4071874071874069</v>
      </c>
      <c r="L9" s="969">
        <v>-0.24854829926145339</v>
      </c>
    </row>
    <row r="10" spans="1:18" s="106" customFormat="1" ht="24" customHeight="1">
      <c r="A10" s="834" t="s">
        <v>105</v>
      </c>
      <c r="B10" s="1026" t="s">
        <v>99</v>
      </c>
      <c r="C10" s="821" t="s">
        <v>99</v>
      </c>
      <c r="D10" s="821" t="s">
        <v>99</v>
      </c>
      <c r="E10" s="976" t="s">
        <v>99</v>
      </c>
      <c r="F10" s="976" t="s">
        <v>99</v>
      </c>
      <c r="G10" s="1027" t="s">
        <v>99</v>
      </c>
      <c r="H10" s="905" t="s">
        <v>99</v>
      </c>
      <c r="I10" s="976" t="s">
        <v>99</v>
      </c>
      <c r="J10" s="756" t="s">
        <v>99</v>
      </c>
      <c r="K10" s="814" t="s">
        <v>99</v>
      </c>
      <c r="L10" s="970" t="s">
        <v>99</v>
      </c>
    </row>
    <row r="11" spans="1:18" s="106" customFormat="1" ht="24" customHeight="1">
      <c r="A11" s="834" t="s">
        <v>97</v>
      </c>
      <c r="B11" s="908">
        <v>4.7872171596893667</v>
      </c>
      <c r="C11" s="750">
        <v>9830.0147016208757</v>
      </c>
      <c r="D11" s="750">
        <v>10026.614995653294</v>
      </c>
      <c r="E11" s="983">
        <v>1.4173940652596575</v>
      </c>
      <c r="F11" s="975">
        <v>-4.1723983679583361</v>
      </c>
      <c r="G11" s="751">
        <v>-2.8809872214550785</v>
      </c>
      <c r="H11" s="754">
        <v>281.58356716658602</v>
      </c>
      <c r="I11" s="975">
        <v>0.56146683015901566</v>
      </c>
      <c r="J11" s="755">
        <v>-0.6090719666613239</v>
      </c>
      <c r="K11" s="755">
        <v>36.833976833976834</v>
      </c>
      <c r="L11" s="969">
        <v>-1.1947931282321136</v>
      </c>
    </row>
    <row r="12" spans="1:18" s="106" customFormat="1" ht="24" customHeight="1" thickBot="1">
      <c r="A12" s="835" t="s">
        <v>106</v>
      </c>
      <c r="B12" s="909">
        <v>6.6549342626425512</v>
      </c>
      <c r="C12" s="757">
        <v>12847.363441394886</v>
      </c>
      <c r="D12" s="757">
        <v>13104.310710222784</v>
      </c>
      <c r="E12" s="984">
        <v>1.4541897513335653</v>
      </c>
      <c r="F12" s="977">
        <v>0.95591893909729719</v>
      </c>
      <c r="G12" s="758">
        <v>-0.17172284927103906</v>
      </c>
      <c r="H12" s="759">
        <v>285.9915842982208</v>
      </c>
      <c r="I12" s="977">
        <v>-0.37844145005354851</v>
      </c>
      <c r="J12" s="760">
        <v>4.1164363422522792</v>
      </c>
      <c r="K12" s="760">
        <v>21.033561033561032</v>
      </c>
      <c r="L12" s="971">
        <v>0.30334038257968388</v>
      </c>
    </row>
    <row r="13" spans="1:18" s="106" customFormat="1" ht="15">
      <c r="A13" s="903"/>
      <c r="B13" s="904"/>
    </row>
    <row r="14" spans="1:18" s="106" customFormat="1" ht="46.5" customHeight="1">
      <c r="A14" s="1388" t="s">
        <v>423</v>
      </c>
      <c r="B14" s="1388"/>
      <c r="C14" s="1388"/>
      <c r="D14" s="1388"/>
      <c r="E14" s="1388"/>
      <c r="F14" s="1388"/>
      <c r="G14" s="1388"/>
      <c r="H14" s="1388"/>
      <c r="I14" s="1388"/>
      <c r="J14" s="1388"/>
      <c r="K14" s="1388"/>
      <c r="L14" s="1388"/>
    </row>
    <row r="15" spans="1:18" s="106" customFormat="1" ht="33.75" customHeight="1">
      <c r="A15" s="1388" t="s">
        <v>337</v>
      </c>
      <c r="B15" s="1388"/>
      <c r="C15" s="1388"/>
      <c r="D15" s="1388"/>
      <c r="E15" s="1388"/>
      <c r="F15" s="1388"/>
      <c r="G15" s="1388"/>
      <c r="H15" s="1388"/>
      <c r="I15" s="1388"/>
      <c r="J15" s="1388"/>
      <c r="K15" s="1388"/>
      <c r="L15" s="1388"/>
    </row>
    <row r="16" spans="1:18" s="106" customFormat="1">
      <c r="A16" s="1388" t="s">
        <v>168</v>
      </c>
      <c r="B16" s="1388"/>
      <c r="C16" s="1388"/>
      <c r="D16" s="1388"/>
      <c r="E16" s="1388"/>
      <c r="F16" s="1388"/>
      <c r="G16" s="1388"/>
      <c r="H16" s="1388"/>
      <c r="I16" s="1388"/>
      <c r="J16" s="1388"/>
      <c r="K16" s="1388"/>
      <c r="L16" s="1388"/>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U31" sqref="U31"/>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72" t="s">
        <v>427</v>
      </c>
      <c r="B4" s="1572"/>
      <c r="C4" s="1572"/>
      <c r="D4" s="1572"/>
      <c r="E4" s="1572"/>
      <c r="F4" s="1572"/>
      <c r="G4" s="1572"/>
      <c r="H4" s="1572"/>
      <c r="I4" s="1572"/>
      <c r="J4" s="1572"/>
      <c r="K4" s="1572"/>
      <c r="L4" s="1572"/>
      <c r="M4" s="1572"/>
      <c r="N4" s="1572"/>
    </row>
    <row r="6" spans="1:14" ht="16.5" thickBot="1">
      <c r="C6" s="1043"/>
      <c r="E6" s="1044"/>
      <c r="F6" s="1045"/>
    </row>
    <row r="7" spans="1:14" ht="15.75" thickBot="1">
      <c r="A7" s="1046" t="s">
        <v>355</v>
      </c>
      <c r="B7" s="1047" t="s">
        <v>356</v>
      </c>
      <c r="C7" s="1048" t="s">
        <v>357</v>
      </c>
      <c r="D7" s="1048" t="s">
        <v>358</v>
      </c>
      <c r="E7" s="1048" t="s">
        <v>359</v>
      </c>
      <c r="F7" s="1048" t="s">
        <v>360</v>
      </c>
      <c r="G7" s="1048" t="s">
        <v>361</v>
      </c>
      <c r="H7" s="1048" t="s">
        <v>362</v>
      </c>
      <c r="I7" s="1048" t="s">
        <v>363</v>
      </c>
      <c r="J7" s="1048" t="s">
        <v>364</v>
      </c>
      <c r="K7" s="1048" t="s">
        <v>365</v>
      </c>
      <c r="L7" s="1048" t="s">
        <v>366</v>
      </c>
      <c r="M7" s="1049" t="s">
        <v>367</v>
      </c>
    </row>
    <row r="8" spans="1:14" ht="15.75">
      <c r="A8" s="1050" t="s">
        <v>368</v>
      </c>
      <c r="B8" s="1051"/>
      <c r="C8" s="1051"/>
      <c r="D8" s="1051"/>
      <c r="E8" s="1051"/>
      <c r="F8" s="1051"/>
      <c r="G8" s="1051"/>
      <c r="H8" s="1051"/>
      <c r="I8" s="1051"/>
      <c r="J8" s="1051"/>
      <c r="K8" s="1051"/>
      <c r="L8" s="1051"/>
      <c r="M8" s="1052"/>
    </row>
    <row r="9" spans="1:14" ht="15.75">
      <c r="A9" s="1053" t="s">
        <v>369</v>
      </c>
      <c r="B9" s="1134">
        <v>10065.14920330695</v>
      </c>
      <c r="C9" s="1135">
        <v>10080.396827870052</v>
      </c>
      <c r="D9" s="1135">
        <v>10168.392423032492</v>
      </c>
      <c r="E9" s="1135">
        <v>10383.660897394942</v>
      </c>
      <c r="F9" s="1135">
        <v>10601.02602540495</v>
      </c>
      <c r="G9" s="1135">
        <v>10681.538024962125</v>
      </c>
      <c r="H9" s="1135">
        <v>10293.315596828763</v>
      </c>
      <c r="I9" s="1135">
        <v>10595.183348072431</v>
      </c>
      <c r="J9" s="1135">
        <v>10984.585741483217</v>
      </c>
      <c r="K9" s="1135">
        <v>10966.946248088372</v>
      </c>
      <c r="L9" s="1135">
        <v>11097.939953548594</v>
      </c>
      <c r="M9" s="1136">
        <v>11146.365363995808</v>
      </c>
    </row>
    <row r="10" spans="1:14" ht="15.75">
      <c r="A10" s="1053" t="s">
        <v>370</v>
      </c>
      <c r="B10" s="1137">
        <v>11132.805994345952</v>
      </c>
      <c r="C10" s="1138">
        <v>11233.336791819034</v>
      </c>
      <c r="D10" s="1138">
        <v>11549.323679081062</v>
      </c>
      <c r="E10" s="1138">
        <v>11779.076383839585</v>
      </c>
      <c r="F10" s="1138">
        <v>11597.36140191531</v>
      </c>
      <c r="G10" s="1138">
        <v>11706.808799822491</v>
      </c>
      <c r="H10" s="1138">
        <v>11199.573228816986</v>
      </c>
      <c r="I10" s="1138">
        <v>11073.620546924885</v>
      </c>
      <c r="J10" s="1138">
        <v>10919.998910676999</v>
      </c>
      <c r="K10" s="1138">
        <v>11083.771594849599</v>
      </c>
      <c r="L10" s="1138">
        <v>10697.446356089269</v>
      </c>
      <c r="M10" s="1139">
        <v>10922.845842494447</v>
      </c>
    </row>
    <row r="11" spans="1:14" ht="15.75">
      <c r="A11" s="1099" t="s">
        <v>371</v>
      </c>
      <c r="B11" s="1140">
        <v>10779.101139240223</v>
      </c>
      <c r="C11" s="1141">
        <v>10525.243839466166</v>
      </c>
      <c r="D11" s="1141">
        <v>10838.862022210526</v>
      </c>
      <c r="E11" s="1141">
        <v>10900.833594134192</v>
      </c>
      <c r="F11" s="1141">
        <v>10972.865021548203</v>
      </c>
      <c r="G11" s="1141">
        <v>10778.598012388826</v>
      </c>
      <c r="H11" s="1141">
        <v>10178.357608292003</v>
      </c>
      <c r="I11" s="1141">
        <v>10258.950000000001</v>
      </c>
      <c r="J11" s="1141">
        <v>10307.35</v>
      </c>
      <c r="K11" s="1141">
        <v>10339.77</v>
      </c>
      <c r="L11" s="1141">
        <v>10345.82</v>
      </c>
      <c r="M11" s="1142">
        <v>10371.826999999999</v>
      </c>
    </row>
    <row r="12" spans="1:14" ht="16.5" thickBot="1">
      <c r="A12" s="1054">
        <v>2020</v>
      </c>
      <c r="B12" s="1143">
        <v>10388.681</v>
      </c>
      <c r="C12" s="1144">
        <v>10670.97</v>
      </c>
      <c r="D12" s="1144">
        <v>10665.460999999999</v>
      </c>
      <c r="E12" s="1144">
        <v>9957.9719999999998</v>
      </c>
      <c r="F12" s="1144">
        <v>9862.2099999999991</v>
      </c>
      <c r="G12" s="1144">
        <v>10291.19</v>
      </c>
      <c r="H12" s="1144">
        <v>10302.44</v>
      </c>
      <c r="I12" s="1144">
        <v>10213</v>
      </c>
      <c r="J12" s="1145">
        <v>10437</v>
      </c>
      <c r="K12" s="1144">
        <v>10396.290000000001</v>
      </c>
      <c r="L12" s="1144">
        <v>10067</v>
      </c>
      <c r="M12" s="1146"/>
    </row>
    <row r="13" spans="1:14" ht="15.75">
      <c r="A13" s="1050" t="s">
        <v>372</v>
      </c>
      <c r="B13" s="1051"/>
      <c r="C13" s="1051"/>
      <c r="D13" s="1051"/>
      <c r="E13" s="1051"/>
      <c r="F13" s="1051"/>
      <c r="G13" s="1051"/>
      <c r="H13" s="1051"/>
      <c r="I13" s="1051"/>
      <c r="J13" s="1051"/>
      <c r="K13" s="1051"/>
      <c r="L13" s="1051"/>
      <c r="M13" s="1052"/>
    </row>
    <row r="14" spans="1:14" ht="15.75">
      <c r="A14" s="1053" t="s">
        <v>369</v>
      </c>
      <c r="B14" s="1134">
        <v>13077.710337994744</v>
      </c>
      <c r="C14" s="1135">
        <v>12903.073525758837</v>
      </c>
      <c r="D14" s="1135">
        <v>12698.931145933877</v>
      </c>
      <c r="E14" s="1135">
        <v>12657.588856436963</v>
      </c>
      <c r="F14" s="1135">
        <v>12717.112689021023</v>
      </c>
      <c r="G14" s="1135">
        <v>12734.575070390658</v>
      </c>
      <c r="H14" s="1135">
        <v>12584.73701594032</v>
      </c>
      <c r="I14" s="1135">
        <v>12999.206672696655</v>
      </c>
      <c r="J14" s="1135">
        <v>13326.129323653522</v>
      </c>
      <c r="K14" s="1135">
        <v>13558.078274143218</v>
      </c>
      <c r="L14" s="1135">
        <v>13767.296305638371</v>
      </c>
      <c r="M14" s="1136">
        <v>13967.765524559227</v>
      </c>
    </row>
    <row r="15" spans="1:14" ht="15.75">
      <c r="A15" s="1053" t="s">
        <v>370</v>
      </c>
      <c r="B15" s="1137">
        <v>13863.291293383541</v>
      </c>
      <c r="C15" s="1138">
        <v>13743.276622380532</v>
      </c>
      <c r="D15" s="1138">
        <v>13723.137993721932</v>
      </c>
      <c r="E15" s="1138">
        <v>13676.483392698095</v>
      </c>
      <c r="F15" s="1138">
        <v>13897.183799781353</v>
      </c>
      <c r="G15" s="1138">
        <v>13819.293352302531</v>
      </c>
      <c r="H15" s="1138">
        <v>13646.185847959312</v>
      </c>
      <c r="I15" s="1138">
        <v>13665.272297680553</v>
      </c>
      <c r="J15" s="1138">
        <v>13574.108658165709</v>
      </c>
      <c r="K15" s="1138">
        <v>13788.120289112323</v>
      </c>
      <c r="L15" s="1138">
        <v>13662.087019707555</v>
      </c>
      <c r="M15" s="1139">
        <v>13626.144742652335</v>
      </c>
    </row>
    <row r="16" spans="1:14" ht="15.75">
      <c r="A16" s="1099" t="s">
        <v>371</v>
      </c>
      <c r="B16" s="1140">
        <v>13645.090499529209</v>
      </c>
      <c r="C16" s="1141">
        <v>13282.733991297373</v>
      </c>
      <c r="D16" s="1141">
        <v>13143.170864206666</v>
      </c>
      <c r="E16" s="1141">
        <v>12928.022364758031</v>
      </c>
      <c r="F16" s="1141">
        <v>12944.684877391548</v>
      </c>
      <c r="G16" s="1141">
        <v>12448.358236205486</v>
      </c>
      <c r="H16" s="1141">
        <v>12124.260986050436</v>
      </c>
      <c r="I16" s="1141">
        <v>12505.99</v>
      </c>
      <c r="J16" s="1141">
        <v>12412.7</v>
      </c>
      <c r="K16" s="1141">
        <v>12447.57</v>
      </c>
      <c r="L16" s="1141">
        <v>12852.25</v>
      </c>
      <c r="M16" s="1142">
        <v>12965.558000000001</v>
      </c>
    </row>
    <row r="17" spans="1:14" ht="16.5" thickBot="1">
      <c r="A17" s="1054">
        <v>2020</v>
      </c>
      <c r="B17" s="1143">
        <v>12890.187</v>
      </c>
      <c r="C17" s="1144">
        <v>12798.79</v>
      </c>
      <c r="D17" s="1144">
        <v>12923.992</v>
      </c>
      <c r="E17" s="1144">
        <v>12783.698</v>
      </c>
      <c r="F17" s="1144">
        <v>12556.07</v>
      </c>
      <c r="G17" s="1144">
        <v>12505.63</v>
      </c>
      <c r="H17" s="1144">
        <v>12371</v>
      </c>
      <c r="I17" s="1144">
        <v>12752</v>
      </c>
      <c r="J17" s="1145">
        <v>13005</v>
      </c>
      <c r="K17" s="1144">
        <v>13157.57</v>
      </c>
      <c r="L17" s="1144">
        <v>13347.61</v>
      </c>
      <c r="M17" s="1146"/>
    </row>
    <row r="20" spans="1:14" ht="15.75">
      <c r="A20" s="1572" t="s">
        <v>428</v>
      </c>
      <c r="B20" s="1572"/>
      <c r="C20" s="1572"/>
      <c r="D20" s="1572"/>
      <c r="E20" s="1572"/>
      <c r="F20" s="1572"/>
      <c r="G20" s="1572"/>
      <c r="H20" s="1572"/>
      <c r="I20" s="1572"/>
      <c r="J20" s="1572"/>
      <c r="K20" s="1572"/>
      <c r="L20" s="1572"/>
      <c r="M20" s="1572"/>
      <c r="N20" s="1572"/>
    </row>
    <row r="21" spans="1:14" ht="13.5" thickBot="1"/>
    <row r="22" spans="1:14" ht="15.75" thickBot="1">
      <c r="A22" s="1046" t="s">
        <v>355</v>
      </c>
      <c r="B22" s="1047" t="s">
        <v>356</v>
      </c>
      <c r="C22" s="1048" t="s">
        <v>357</v>
      </c>
      <c r="D22" s="1048" t="s">
        <v>358</v>
      </c>
      <c r="E22" s="1048" t="s">
        <v>359</v>
      </c>
      <c r="F22" s="1048" t="s">
        <v>360</v>
      </c>
      <c r="G22" s="1048" t="s">
        <v>361</v>
      </c>
      <c r="H22" s="1048" t="s">
        <v>362</v>
      </c>
      <c r="I22" s="1048" t="s">
        <v>363</v>
      </c>
      <c r="J22" s="1048" t="s">
        <v>364</v>
      </c>
      <c r="K22" s="1048" t="s">
        <v>365</v>
      </c>
      <c r="L22" s="1048" t="s">
        <v>366</v>
      </c>
      <c r="M22" s="1049" t="s">
        <v>367</v>
      </c>
    </row>
    <row r="23" spans="1:14" ht="16.5" thickBot="1">
      <c r="A23" s="1056" t="s">
        <v>373</v>
      </c>
      <c r="B23" s="1057"/>
      <c r="C23" s="1057"/>
      <c r="D23" s="1057"/>
      <c r="E23" s="1057"/>
      <c r="F23" s="1057"/>
      <c r="G23" s="1057"/>
      <c r="H23" s="1057"/>
      <c r="I23" s="1057"/>
      <c r="J23" s="1057"/>
      <c r="K23" s="1057"/>
      <c r="L23" s="1057"/>
      <c r="M23" s="1058"/>
    </row>
    <row r="24" spans="1:14" ht="15.75">
      <c r="A24" s="1055" t="s">
        <v>369</v>
      </c>
      <c r="B24" s="1134">
        <v>27851.705456255884</v>
      </c>
      <c r="C24" s="1135">
        <v>27123.64730249999</v>
      </c>
      <c r="D24" s="1135">
        <v>26582.674622279141</v>
      </c>
      <c r="E24" s="1135">
        <v>27784.630848493467</v>
      </c>
      <c r="F24" s="1135">
        <v>29598.213320045077</v>
      </c>
      <c r="G24" s="1135">
        <v>28787.621133339711</v>
      </c>
      <c r="H24" s="1135">
        <v>29300.536472176766</v>
      </c>
      <c r="I24" s="1135">
        <v>30504.441266437731</v>
      </c>
      <c r="J24" s="1135">
        <v>30498.821648031102</v>
      </c>
      <c r="K24" s="1135">
        <v>28648.548081830173</v>
      </c>
      <c r="L24" s="1135">
        <v>27467.131642772347</v>
      </c>
      <c r="M24" s="1136">
        <v>27778.199839529283</v>
      </c>
    </row>
    <row r="25" spans="1:14" ht="15.75">
      <c r="A25" s="1053" t="s">
        <v>370</v>
      </c>
      <c r="B25" s="1137">
        <v>25833.94075375775</v>
      </c>
      <c r="C25" s="1138">
        <v>25340.374581887783</v>
      </c>
      <c r="D25" s="1138">
        <v>26641.953903275295</v>
      </c>
      <c r="E25" s="1138">
        <v>26658.495362448899</v>
      </c>
      <c r="F25" s="1138">
        <v>28853.883794903919</v>
      </c>
      <c r="G25" s="1138">
        <v>29543.034993483714</v>
      </c>
      <c r="H25" s="1138">
        <v>28801.681986809574</v>
      </c>
      <c r="I25" s="1138">
        <v>28392.787205244891</v>
      </c>
      <c r="J25" s="1138">
        <v>28466.022011387158</v>
      </c>
      <c r="K25" s="1138">
        <v>27616.704977122507</v>
      </c>
      <c r="L25" s="1138">
        <v>26839.808929233062</v>
      </c>
      <c r="M25" s="1139">
        <v>27141.214844955597</v>
      </c>
    </row>
    <row r="26" spans="1:14" ht="15.75">
      <c r="A26" s="1099" t="s">
        <v>371</v>
      </c>
      <c r="B26" s="1140">
        <v>25776.336953005964</v>
      </c>
      <c r="C26" s="1141">
        <v>23649.071175292673</v>
      </c>
      <c r="D26" s="1141">
        <v>24244.69587026758</v>
      </c>
      <c r="E26" s="1141">
        <v>25502.655897270379</v>
      </c>
      <c r="F26" s="1141">
        <v>25923.582065295945</v>
      </c>
      <c r="G26" s="1141">
        <v>27055.720758505297</v>
      </c>
      <c r="H26" s="1141">
        <v>29655.713761194031</v>
      </c>
      <c r="I26" s="1141">
        <v>30642.32</v>
      </c>
      <c r="J26" s="1141">
        <v>30399.279999999999</v>
      </c>
      <c r="K26" s="1141">
        <v>31237.96</v>
      </c>
      <c r="L26" s="1141">
        <v>24570.28</v>
      </c>
      <c r="M26" s="1142">
        <v>24086.651999999998</v>
      </c>
    </row>
    <row r="27" spans="1:14" ht="16.5" thickBot="1">
      <c r="A27" s="1054">
        <v>2020</v>
      </c>
      <c r="B27" s="1143">
        <v>24209.279999999999</v>
      </c>
      <c r="C27" s="1144">
        <v>23642.53</v>
      </c>
      <c r="D27" s="1144">
        <v>20911.437000000002</v>
      </c>
      <c r="E27" s="1144">
        <v>17388.701000000001</v>
      </c>
      <c r="F27" s="1144">
        <v>18760.21</v>
      </c>
      <c r="G27" s="1144">
        <v>26428.68</v>
      </c>
      <c r="H27" s="1144">
        <v>26919</v>
      </c>
      <c r="I27" s="1144">
        <v>30003</v>
      </c>
      <c r="J27" s="1145">
        <v>29393</v>
      </c>
      <c r="K27" s="1144">
        <v>24818.12</v>
      </c>
      <c r="L27" s="1144">
        <v>20329.59</v>
      </c>
      <c r="M27" s="1146"/>
    </row>
    <row r="28" spans="1:14" ht="15.75">
      <c r="A28" s="1050" t="s">
        <v>376</v>
      </c>
      <c r="B28" s="1051"/>
      <c r="C28" s="1051"/>
      <c r="D28" s="1051"/>
      <c r="E28" s="1051"/>
      <c r="F28" s="1051"/>
      <c r="G28" s="1051"/>
      <c r="H28" s="1051"/>
      <c r="I28" s="1051"/>
      <c r="J28" s="1051"/>
      <c r="K28" s="1051"/>
      <c r="L28" s="1051"/>
      <c r="M28" s="1052"/>
    </row>
    <row r="29" spans="1:14" ht="15.75">
      <c r="A29" s="1053" t="s">
        <v>369</v>
      </c>
      <c r="B29" s="1134">
        <v>21663.966949699432</v>
      </c>
      <c r="C29" s="1135">
        <v>21525.397673001702</v>
      </c>
      <c r="D29" s="1135">
        <v>21115.733438107225</v>
      </c>
      <c r="E29" s="1135">
        <v>21302.128362253105</v>
      </c>
      <c r="F29" s="1135">
        <v>21200.291742224468</v>
      </c>
      <c r="G29" s="1135">
        <v>20822.118697379927</v>
      </c>
      <c r="H29" s="1135">
        <v>20206.889065246851</v>
      </c>
      <c r="I29" s="1135">
        <v>20948.119652057965</v>
      </c>
      <c r="J29" s="1135">
        <v>21116.098043152244</v>
      </c>
      <c r="K29" s="1135">
        <v>21873.281641223013</v>
      </c>
      <c r="L29" s="1135">
        <v>21354.087891290288</v>
      </c>
      <c r="M29" s="1136">
        <v>22297.314513329471</v>
      </c>
    </row>
    <row r="30" spans="1:14" ht="15.75">
      <c r="A30" s="1053" t="s">
        <v>370</v>
      </c>
      <c r="B30" s="1137">
        <v>21402.312901691836</v>
      </c>
      <c r="C30" s="1138">
        <v>21211.519078437537</v>
      </c>
      <c r="D30" s="1138">
        <v>21982.387355191033</v>
      </c>
      <c r="E30" s="1138">
        <v>21460.556994517105</v>
      </c>
      <c r="F30" s="1138">
        <v>22185.677427629282</v>
      </c>
      <c r="G30" s="1138">
        <v>21834.028071648627</v>
      </c>
      <c r="H30" s="1138">
        <v>21564.632920196203</v>
      </c>
      <c r="I30" s="1138">
        <v>21295.617981644409</v>
      </c>
      <c r="J30" s="1138">
        <v>20755.561440894948</v>
      </c>
      <c r="K30" s="1138">
        <v>20670.700563797891</v>
      </c>
      <c r="L30" s="1138">
        <v>21400.192230924309</v>
      </c>
      <c r="M30" s="1139">
        <v>22220.298261284093</v>
      </c>
    </row>
    <row r="31" spans="1:14" ht="15.75">
      <c r="A31" s="1099" t="s">
        <v>371</v>
      </c>
      <c r="B31" s="1140">
        <v>21710.465139517379</v>
      </c>
      <c r="C31" s="1141">
        <v>21462.727974698573</v>
      </c>
      <c r="D31" s="1141">
        <v>21517.060154219016</v>
      </c>
      <c r="E31" s="1141">
        <v>21946.164324302244</v>
      </c>
      <c r="F31" s="1141">
        <v>21378.921701744526</v>
      </c>
      <c r="G31" s="1141">
        <v>21331.314775808616</v>
      </c>
      <c r="H31" s="1141">
        <v>20629.234211361087</v>
      </c>
      <c r="I31" s="1141">
        <v>22365.58</v>
      </c>
      <c r="J31" s="1141">
        <v>22334.37</v>
      </c>
      <c r="K31" s="1141">
        <v>21397.7</v>
      </c>
      <c r="L31" s="1141">
        <v>21495.15</v>
      </c>
      <c r="M31" s="1142">
        <v>21850.143</v>
      </c>
    </row>
    <row r="32" spans="1:14" ht="16.5" thickBot="1">
      <c r="A32" s="1054">
        <v>2020</v>
      </c>
      <c r="B32" s="1143">
        <v>21970.524000000001</v>
      </c>
      <c r="C32" s="1144">
        <v>22113.47</v>
      </c>
      <c r="D32" s="1144">
        <v>22176.83</v>
      </c>
      <c r="E32" s="1144">
        <v>22601.621999999999</v>
      </c>
      <c r="F32" s="1144">
        <v>21531.78</v>
      </c>
      <c r="G32" s="1144">
        <v>22298.91</v>
      </c>
      <c r="H32" s="1144">
        <v>22148</v>
      </c>
      <c r="I32" s="1144">
        <v>21174</v>
      </c>
      <c r="J32" s="1145">
        <v>21958.95</v>
      </c>
      <c r="K32" s="1144">
        <v>22332.32</v>
      </c>
      <c r="L32" s="1144">
        <v>22496.45</v>
      </c>
      <c r="M32" s="1146"/>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W6" sqref="W6"/>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6" t="s">
        <v>351</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98" t="s">
        <v>86</v>
      </c>
      <c r="B1" s="1398"/>
      <c r="C1" s="1398"/>
      <c r="D1" s="1398"/>
      <c r="E1" s="1398"/>
      <c r="F1" s="1398"/>
      <c r="G1" s="1398"/>
      <c r="H1" s="1398"/>
      <c r="I1" s="1398"/>
      <c r="J1" s="1398"/>
      <c r="K1" s="130"/>
    </row>
    <row r="2" spans="1:11" ht="19.5" thickBot="1">
      <c r="A2" s="1412" t="s">
        <v>338</v>
      </c>
      <c r="B2" s="1413"/>
      <c r="C2" s="1413"/>
      <c r="D2" s="1413"/>
      <c r="E2" s="1413"/>
      <c r="F2" s="1413"/>
      <c r="G2" s="1413"/>
      <c r="H2" s="1413"/>
      <c r="I2" s="1413"/>
      <c r="J2" s="1414"/>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19" t="s">
        <v>483</v>
      </c>
      <c r="C5" s="1220" t="s">
        <v>483</v>
      </c>
      <c r="D5" s="1220" t="s">
        <v>483</v>
      </c>
      <c r="E5" s="776" t="s">
        <v>70</v>
      </c>
      <c r="F5" s="877" t="s">
        <v>483</v>
      </c>
      <c r="G5" s="777" t="s">
        <v>93</v>
      </c>
      <c r="H5" s="778" t="s">
        <v>89</v>
      </c>
      <c r="I5" s="877" t="s">
        <v>483</v>
      </c>
      <c r="J5" s="779" t="s">
        <v>79</v>
      </c>
    </row>
    <row r="6" spans="1:11" ht="16.5" thickBot="1">
      <c r="A6" s="1059" t="s">
        <v>331</v>
      </c>
      <c r="B6" s="1060"/>
      <c r="C6" s="1060"/>
      <c r="D6" s="1060"/>
      <c r="E6" s="1060"/>
      <c r="F6" s="1060"/>
      <c r="G6" s="1060"/>
      <c r="H6" s="1060"/>
      <c r="I6" s="780"/>
      <c r="J6" s="781"/>
    </row>
    <row r="7" spans="1:11" ht="15.75" thickBot="1">
      <c r="A7" s="1228" t="s">
        <v>22</v>
      </c>
      <c r="B7" s="1221">
        <v>6.4648669212711534</v>
      </c>
      <c r="C7" s="782">
        <v>12480.438071952032</v>
      </c>
      <c r="D7" s="783">
        <v>12730.046833391074</v>
      </c>
      <c r="E7" s="784">
        <v>2.5753955933660788</v>
      </c>
      <c r="F7" s="785">
        <v>315.74727758872137</v>
      </c>
      <c r="G7" s="784">
        <v>0.56761815269350724</v>
      </c>
      <c r="H7" s="784">
        <v>3.6925015752993069</v>
      </c>
      <c r="I7" s="784">
        <v>100</v>
      </c>
      <c r="J7" s="786" t="s">
        <v>23</v>
      </c>
    </row>
    <row r="8" spans="1:11" ht="15">
      <c r="A8" s="1229" t="s">
        <v>102</v>
      </c>
      <c r="B8" s="1222">
        <v>6.8583088810906228</v>
      </c>
      <c r="C8" s="787">
        <v>12724.13521538149</v>
      </c>
      <c r="D8" s="788">
        <v>12978.617919689119</v>
      </c>
      <c r="E8" s="789">
        <v>-2.3746699082994471</v>
      </c>
      <c r="F8" s="790">
        <v>257.33999999999997</v>
      </c>
      <c r="G8" s="791">
        <v>6.8687707641195859</v>
      </c>
      <c r="H8" s="791">
        <v>15.384615384615385</v>
      </c>
      <c r="I8" s="791">
        <v>0.18230432668935342</v>
      </c>
      <c r="J8" s="792">
        <v>1.8473198775049715E-2</v>
      </c>
    </row>
    <row r="9" spans="1:11" ht="15">
      <c r="A9" s="1230" t="s">
        <v>103</v>
      </c>
      <c r="B9" s="1223">
        <v>7.2406861540202954</v>
      </c>
      <c r="C9" s="793">
        <v>13584.77702442832</v>
      </c>
      <c r="D9" s="794">
        <v>13856.472564916887</v>
      </c>
      <c r="E9" s="795">
        <v>1.9105855101962641</v>
      </c>
      <c r="F9" s="796">
        <v>347.87477650063857</v>
      </c>
      <c r="G9" s="797">
        <v>-5.2488425213411509E-2</v>
      </c>
      <c r="H9" s="797">
        <v>10.828025477707007</v>
      </c>
      <c r="I9" s="797">
        <v>38.065143412736994</v>
      </c>
      <c r="J9" s="798">
        <v>2.4507766830583577</v>
      </c>
    </row>
    <row r="10" spans="1:11" ht="15">
      <c r="A10" s="1230" t="s">
        <v>104</v>
      </c>
      <c r="B10" s="1223">
        <v>7.1618795718924639</v>
      </c>
      <c r="C10" s="793">
        <v>13436.922273719443</v>
      </c>
      <c r="D10" s="794">
        <v>13705.660719193833</v>
      </c>
      <c r="E10" s="795">
        <v>2.2258774197284339</v>
      </c>
      <c r="F10" s="796">
        <v>380.08946015424164</v>
      </c>
      <c r="G10" s="797">
        <v>-1.9794236602916737</v>
      </c>
      <c r="H10" s="797">
        <v>9.8870056497175138</v>
      </c>
      <c r="I10" s="797">
        <v>9.455517744287798</v>
      </c>
      <c r="J10" s="798">
        <v>0.53302247018571869</v>
      </c>
    </row>
    <row r="11" spans="1:11" ht="15">
      <c r="A11" s="1230" t="s">
        <v>105</v>
      </c>
      <c r="B11" s="1224" t="s">
        <v>99</v>
      </c>
      <c r="C11" s="793" t="s">
        <v>99</v>
      </c>
      <c r="D11" s="794" t="s">
        <v>99</v>
      </c>
      <c r="E11" s="795" t="s">
        <v>99</v>
      </c>
      <c r="F11" s="796" t="s">
        <v>99</v>
      </c>
      <c r="G11" s="797" t="s">
        <v>99</v>
      </c>
      <c r="H11" s="797" t="s">
        <v>99</v>
      </c>
      <c r="I11" s="797" t="s">
        <v>99</v>
      </c>
      <c r="J11" s="798" t="s">
        <v>99</v>
      </c>
    </row>
    <row r="12" spans="1:11" ht="15">
      <c r="A12" s="1230" t="s">
        <v>97</v>
      </c>
      <c r="B12" s="1223">
        <v>4.7867849271860381</v>
      </c>
      <c r="C12" s="793">
        <v>9829.1271605462789</v>
      </c>
      <c r="D12" s="794">
        <v>10025.709703757204</v>
      </c>
      <c r="E12" s="795">
        <v>1.1088050096220274</v>
      </c>
      <c r="F12" s="796">
        <v>277.5864875701684</v>
      </c>
      <c r="G12" s="797">
        <v>1.3503786611117323</v>
      </c>
      <c r="H12" s="797">
        <v>-7.6296296296296289</v>
      </c>
      <c r="I12" s="797">
        <v>30.311132717549832</v>
      </c>
      <c r="J12" s="798">
        <v>-3.7153323108055503</v>
      </c>
    </row>
    <row r="13" spans="1:11" ht="15.75" thickBot="1">
      <c r="A13" s="1231" t="s">
        <v>106</v>
      </c>
      <c r="B13" s="1225">
        <v>6.8143250548615732</v>
      </c>
      <c r="C13" s="799">
        <v>13155.067673477941</v>
      </c>
      <c r="D13" s="800">
        <v>13418.1690269475</v>
      </c>
      <c r="E13" s="801">
        <v>1.4318764859567477</v>
      </c>
      <c r="F13" s="802">
        <v>285.54693200663343</v>
      </c>
      <c r="G13" s="803">
        <v>-1.7398011432360572</v>
      </c>
      <c r="H13" s="803">
        <v>7.1682464454976307</v>
      </c>
      <c r="I13" s="803">
        <v>21.985901798736023</v>
      </c>
      <c r="J13" s="804">
        <v>0.71305995878643103</v>
      </c>
    </row>
    <row r="14" spans="1:11" ht="16.5" thickBot="1">
      <c r="A14" s="1059" t="s">
        <v>328</v>
      </c>
      <c r="B14" s="1060"/>
      <c r="C14" s="1060"/>
      <c r="D14" s="1060"/>
      <c r="E14" s="1060"/>
      <c r="F14" s="1060"/>
      <c r="G14" s="1060"/>
      <c r="H14" s="1060"/>
      <c r="I14" s="780"/>
      <c r="J14" s="781"/>
    </row>
    <row r="15" spans="1:11" ht="15.75" thickBot="1">
      <c r="A15" s="1228" t="s">
        <v>22</v>
      </c>
      <c r="B15" s="1226">
        <v>6.1580672062886723</v>
      </c>
      <c r="C15" s="805">
        <v>11888.160629900911</v>
      </c>
      <c r="D15" s="806">
        <v>12125.923842498929</v>
      </c>
      <c r="E15" s="784">
        <v>1.0226317094487358</v>
      </c>
      <c r="F15" s="784">
        <v>310.02411077925603</v>
      </c>
      <c r="G15" s="784">
        <v>-0.37162254553009527</v>
      </c>
      <c r="H15" s="784">
        <v>2.3055555555555554</v>
      </c>
      <c r="I15" s="784">
        <v>100</v>
      </c>
      <c r="J15" s="786" t="s">
        <v>23</v>
      </c>
    </row>
    <row r="16" spans="1:11" ht="15">
      <c r="A16" s="1229" t="s">
        <v>102</v>
      </c>
      <c r="B16" s="1222">
        <v>6.3999907933299474</v>
      </c>
      <c r="C16" s="787">
        <v>11873.82336424851</v>
      </c>
      <c r="D16" s="788">
        <v>12111.299831533481</v>
      </c>
      <c r="E16" s="789">
        <v>3.8313327293222397</v>
      </c>
      <c r="F16" s="790">
        <v>257.20555555555552</v>
      </c>
      <c r="G16" s="791">
        <v>13.606694149980363</v>
      </c>
      <c r="H16" s="791">
        <v>63.636363636363633</v>
      </c>
      <c r="I16" s="807">
        <v>0.24436600597339125</v>
      </c>
      <c r="J16" s="792">
        <v>9.1588228195613464E-2</v>
      </c>
    </row>
    <row r="17" spans="1:10" ht="15">
      <c r="A17" s="1230" t="s">
        <v>103</v>
      </c>
      <c r="B17" s="1223">
        <v>7.0804735764249118</v>
      </c>
      <c r="C17" s="793">
        <v>13284.190574906024</v>
      </c>
      <c r="D17" s="794">
        <v>13549.874386404144</v>
      </c>
      <c r="E17" s="795">
        <v>1.7982168165005283</v>
      </c>
      <c r="F17" s="796">
        <v>346.6201077943615</v>
      </c>
      <c r="G17" s="797">
        <v>-0.50876777795358075</v>
      </c>
      <c r="H17" s="797">
        <v>4.1476565740356693E-2</v>
      </c>
      <c r="I17" s="797">
        <v>32.745044800434428</v>
      </c>
      <c r="J17" s="798">
        <v>-0.74106631067668616</v>
      </c>
    </row>
    <row r="18" spans="1:10" ht="15">
      <c r="A18" s="1230" t="s">
        <v>104</v>
      </c>
      <c r="B18" s="1223">
        <v>7.039192787011685</v>
      </c>
      <c r="C18" s="793">
        <v>13206.740688577269</v>
      </c>
      <c r="D18" s="794">
        <v>13470.875502348814</v>
      </c>
      <c r="E18" s="795">
        <v>0.80072188442339065</v>
      </c>
      <c r="F18" s="796">
        <v>383.98630136986299</v>
      </c>
      <c r="G18" s="797">
        <v>1.3386971809257604</v>
      </c>
      <c r="H18" s="797">
        <v>-11.156186612576064</v>
      </c>
      <c r="I18" s="797">
        <v>5.9462394786858539</v>
      </c>
      <c r="J18" s="798">
        <v>-0.90098274353636842</v>
      </c>
    </row>
    <row r="19" spans="1:10" ht="15">
      <c r="A19" s="1230" t="s">
        <v>105</v>
      </c>
      <c r="B19" s="1224" t="s">
        <v>99</v>
      </c>
      <c r="C19" s="793" t="s">
        <v>99</v>
      </c>
      <c r="D19" s="794" t="s">
        <v>99</v>
      </c>
      <c r="E19" s="795" t="s">
        <v>99</v>
      </c>
      <c r="F19" s="796" t="s">
        <v>99</v>
      </c>
      <c r="G19" s="797" t="s">
        <v>99</v>
      </c>
      <c r="H19" s="797" t="s">
        <v>99</v>
      </c>
      <c r="I19" s="797" t="s">
        <v>99</v>
      </c>
      <c r="J19" s="798" t="s">
        <v>99</v>
      </c>
    </row>
    <row r="20" spans="1:10" ht="15">
      <c r="A20" s="1230" t="s">
        <v>97</v>
      </c>
      <c r="B20" s="1223">
        <v>4.7779695229796033</v>
      </c>
      <c r="C20" s="793">
        <v>9811.0257145371743</v>
      </c>
      <c r="D20" s="794">
        <v>10007.246228827918</v>
      </c>
      <c r="E20" s="795">
        <v>1.5245191678291792</v>
      </c>
      <c r="F20" s="796">
        <v>282.74583758069997</v>
      </c>
      <c r="G20" s="797">
        <v>-0.17722534345407703</v>
      </c>
      <c r="H20" s="797">
        <v>6.7077592458303119</v>
      </c>
      <c r="I20" s="797">
        <v>39.953841976649471</v>
      </c>
      <c r="J20" s="798">
        <v>1.6482864210939141</v>
      </c>
    </row>
    <row r="21" spans="1:10" ht="15.75" thickBot="1">
      <c r="A21" s="1231" t="s">
        <v>106</v>
      </c>
      <c r="B21" s="1225">
        <v>6.5555529027763457</v>
      </c>
      <c r="C21" s="799">
        <v>12655.50753431727</v>
      </c>
      <c r="D21" s="800">
        <v>12908.617685003615</v>
      </c>
      <c r="E21" s="801">
        <v>1.1706172011411586</v>
      </c>
      <c r="F21" s="802">
        <v>284.6644372990354</v>
      </c>
      <c r="G21" s="803">
        <v>1.0812653722290588</v>
      </c>
      <c r="H21" s="803">
        <v>1.8336607727570402</v>
      </c>
      <c r="I21" s="803">
        <v>21.110507738256857</v>
      </c>
      <c r="J21" s="804">
        <v>-9.7825595076479033E-2</v>
      </c>
    </row>
    <row r="22" spans="1:10" ht="16.5" thickBot="1">
      <c r="A22" s="1059" t="s">
        <v>332</v>
      </c>
      <c r="B22" s="1060"/>
      <c r="C22" s="1060"/>
      <c r="D22" s="1060"/>
      <c r="E22" s="1060"/>
      <c r="F22" s="1060"/>
      <c r="G22" s="1060"/>
      <c r="H22" s="1060"/>
      <c r="I22" s="780"/>
      <c r="J22" s="781"/>
    </row>
    <row r="23" spans="1:10" ht="15.75" thickBot="1">
      <c r="A23" s="1228" t="s">
        <v>22</v>
      </c>
      <c r="B23" s="1226">
        <v>5.5887261777846104</v>
      </c>
      <c r="C23" s="805">
        <v>10789.046675259866</v>
      </c>
      <c r="D23" s="806">
        <v>11004.827608765063</v>
      </c>
      <c r="E23" s="784">
        <v>0.9396602665053575</v>
      </c>
      <c r="F23" s="784">
        <v>309.70590111642741</v>
      </c>
      <c r="G23" s="784">
        <v>0.75497753196118267</v>
      </c>
      <c r="H23" s="784">
        <v>0.23980815347721821</v>
      </c>
      <c r="I23" s="784">
        <v>100</v>
      </c>
      <c r="J23" s="786" t="s">
        <v>23</v>
      </c>
    </row>
    <row r="24" spans="1:10" ht="15">
      <c r="A24" s="1229" t="s">
        <v>102</v>
      </c>
      <c r="B24" s="1227" t="s">
        <v>99</v>
      </c>
      <c r="C24" s="787" t="s">
        <v>99</v>
      </c>
      <c r="D24" s="788" t="s">
        <v>99</v>
      </c>
      <c r="E24" s="789" t="s">
        <v>99</v>
      </c>
      <c r="F24" s="790" t="s">
        <v>99</v>
      </c>
      <c r="G24" s="791" t="s">
        <v>99</v>
      </c>
      <c r="H24" s="807" t="s">
        <v>99</v>
      </c>
      <c r="I24" s="807" t="s">
        <v>99</v>
      </c>
      <c r="J24" s="815" t="s">
        <v>99</v>
      </c>
    </row>
    <row r="25" spans="1:10" ht="15">
      <c r="A25" s="1230" t="s">
        <v>103</v>
      </c>
      <c r="B25" s="1224">
        <v>6.4806196013665849</v>
      </c>
      <c r="C25" s="793">
        <v>12158.760978173705</v>
      </c>
      <c r="D25" s="794">
        <v>12401.936197737179</v>
      </c>
      <c r="E25" s="795">
        <v>-1.5213169690697359</v>
      </c>
      <c r="F25" s="796">
        <v>358.15204460966538</v>
      </c>
      <c r="G25" s="797">
        <v>2.6038253958176747</v>
      </c>
      <c r="H25" s="797">
        <v>8.0321285140562253</v>
      </c>
      <c r="I25" s="1015">
        <v>21.451355661881976</v>
      </c>
      <c r="J25" s="1016">
        <v>1.547278923272863</v>
      </c>
    </row>
    <row r="26" spans="1:10" ht="15">
      <c r="A26" s="1230" t="s">
        <v>104</v>
      </c>
      <c r="B26" s="1223">
        <v>6.7146559596864872</v>
      </c>
      <c r="C26" s="793">
        <v>12597.853582901476</v>
      </c>
      <c r="D26" s="794">
        <v>12849.810654559506</v>
      </c>
      <c r="E26" s="795">
        <v>-0.171772213534853</v>
      </c>
      <c r="F26" s="796">
        <v>417.4225806451613</v>
      </c>
      <c r="G26" s="797">
        <v>4.5557268021252986</v>
      </c>
      <c r="H26" s="797">
        <v>-43.636363636363633</v>
      </c>
      <c r="I26" s="797">
        <v>2.472089314194577</v>
      </c>
      <c r="J26" s="798">
        <v>-1.9243934995544243</v>
      </c>
    </row>
    <row r="27" spans="1:10" ht="15">
      <c r="A27" s="1230" t="s">
        <v>105</v>
      </c>
      <c r="B27" s="1224" t="s">
        <v>99</v>
      </c>
      <c r="C27" s="793" t="s">
        <v>99</v>
      </c>
      <c r="D27" s="794" t="s">
        <v>99</v>
      </c>
      <c r="E27" s="795" t="s">
        <v>99</v>
      </c>
      <c r="F27" s="796" t="s">
        <v>99</v>
      </c>
      <c r="G27" s="797" t="s">
        <v>99</v>
      </c>
      <c r="H27" s="797" t="s">
        <v>99</v>
      </c>
      <c r="I27" s="797" t="s">
        <v>99</v>
      </c>
      <c r="J27" s="798" t="s">
        <v>99</v>
      </c>
    </row>
    <row r="28" spans="1:10" ht="15">
      <c r="A28" s="1230" t="s">
        <v>97</v>
      </c>
      <c r="B28" s="1224">
        <v>4.8232647405375362</v>
      </c>
      <c r="C28" s="793">
        <v>9904.0343748204032</v>
      </c>
      <c r="D28" s="794">
        <v>10102.115062316812</v>
      </c>
      <c r="E28" s="795">
        <v>2.1170452455837205</v>
      </c>
      <c r="F28" s="796">
        <v>290.28115183246069</v>
      </c>
      <c r="G28" s="797">
        <v>0.13532475740262903</v>
      </c>
      <c r="H28" s="797">
        <v>-2.1766965428937262</v>
      </c>
      <c r="I28" s="797">
        <v>60.925039872408291</v>
      </c>
      <c r="J28" s="798">
        <v>-1.5050160828275168</v>
      </c>
    </row>
    <row r="29" spans="1:10" ht="15.75" thickBot="1">
      <c r="A29" s="1231" t="s">
        <v>106</v>
      </c>
      <c r="B29" s="1225">
        <v>5.958448027377421</v>
      </c>
      <c r="C29" s="799">
        <v>11502.795419647529</v>
      </c>
      <c r="D29" s="800">
        <v>11732.85132804048</v>
      </c>
      <c r="E29" s="801">
        <v>0.44455155716464545</v>
      </c>
      <c r="F29" s="802">
        <v>301.64947368421048</v>
      </c>
      <c r="G29" s="803">
        <v>1.6498060976692417</v>
      </c>
      <c r="H29" s="803">
        <v>14.457831325301203</v>
      </c>
      <c r="I29" s="803">
        <v>15.151515151515152</v>
      </c>
      <c r="J29" s="804">
        <v>1.8821306591090767</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400" t="s">
        <v>60</v>
      </c>
      <c r="C33" s="1401"/>
      <c r="D33" s="1401"/>
      <c r="E33" s="1401"/>
      <c r="F33" s="1401"/>
      <c r="G33" s="1401"/>
      <c r="H33" s="1402"/>
    </row>
    <row r="34" spans="1:8" ht="15.75">
      <c r="A34" s="624" t="s">
        <v>63</v>
      </c>
      <c r="B34" s="1406" t="s">
        <v>64</v>
      </c>
      <c r="C34" s="1407"/>
      <c r="D34" s="1407"/>
      <c r="E34" s="1407"/>
      <c r="F34" s="1407"/>
      <c r="G34" s="1407"/>
      <c r="H34" s="1408"/>
    </row>
    <row r="35" spans="1:8" ht="15.75">
      <c r="A35" s="621" t="s">
        <v>65</v>
      </c>
      <c r="B35" s="1403" t="s">
        <v>66</v>
      </c>
      <c r="C35" s="1404"/>
      <c r="D35" s="1404"/>
      <c r="E35" s="1404"/>
      <c r="F35" s="1404"/>
      <c r="G35" s="1404"/>
      <c r="H35" s="1405"/>
    </row>
    <row r="36" spans="1:8" ht="16.5" thickBot="1">
      <c r="A36" s="622" t="s">
        <v>67</v>
      </c>
      <c r="B36" s="1409" t="s">
        <v>62</v>
      </c>
      <c r="C36" s="1410"/>
      <c r="D36" s="1410"/>
      <c r="E36" s="1410"/>
      <c r="F36" s="1410"/>
      <c r="G36" s="1410"/>
      <c r="H36" s="1411"/>
    </row>
    <row r="37" spans="1:8">
      <c r="A37" s="1399"/>
      <c r="B37" s="1399"/>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7" sqref="R27"/>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486</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417" t="s">
        <v>10</v>
      </c>
      <c r="I4" s="1418"/>
      <c r="J4" s="986" t="s">
        <v>11</v>
      </c>
      <c r="K4" s="956" t="s">
        <v>12</v>
      </c>
      <c r="L4" s="957"/>
    </row>
    <row r="5" spans="1:12" ht="15.75">
      <c r="A5" s="29" t="s">
        <v>13</v>
      </c>
      <c r="B5" s="30" t="s">
        <v>14</v>
      </c>
      <c r="C5" s="958" t="s">
        <v>40</v>
      </c>
      <c r="D5" s="958"/>
      <c r="E5" s="959" t="s">
        <v>41</v>
      </c>
      <c r="F5" s="960"/>
      <c r="G5" s="987"/>
      <c r="H5" s="1415" t="s">
        <v>15</v>
      </c>
      <c r="I5" s="1416"/>
      <c r="J5" s="988" t="s">
        <v>16</v>
      </c>
      <c r="K5" s="961" t="s">
        <v>17</v>
      </c>
      <c r="L5" s="962"/>
    </row>
    <row r="6" spans="1:12" ht="38.25" customHeight="1" thickBot="1">
      <c r="A6" s="31" t="s">
        <v>18</v>
      </c>
      <c r="B6" s="32" t="s">
        <v>19</v>
      </c>
      <c r="C6" s="877" t="s">
        <v>483</v>
      </c>
      <c r="D6" s="877" t="s">
        <v>482</v>
      </c>
      <c r="E6" s="952" t="s">
        <v>483</v>
      </c>
      <c r="F6" s="1249" t="s">
        <v>482</v>
      </c>
      <c r="G6" s="985" t="s">
        <v>20</v>
      </c>
      <c r="H6" s="66" t="s">
        <v>483</v>
      </c>
      <c r="I6" s="890" t="s">
        <v>20</v>
      </c>
      <c r="J6" s="989" t="s">
        <v>20</v>
      </c>
      <c r="K6" s="953" t="s">
        <v>483</v>
      </c>
      <c r="L6" s="990" t="s">
        <v>21</v>
      </c>
    </row>
    <row r="7" spans="1:12" ht="15" thickBot="1">
      <c r="A7" s="33" t="s">
        <v>22</v>
      </c>
      <c r="B7" s="34" t="s">
        <v>23</v>
      </c>
      <c r="C7" s="67">
        <v>12099.165896872524</v>
      </c>
      <c r="D7" s="67">
        <v>11877.382835343422</v>
      </c>
      <c r="E7" s="68">
        <v>12341.149214809975</v>
      </c>
      <c r="F7" s="1250">
        <v>12114.930492050291</v>
      </c>
      <c r="G7" s="991">
        <v>1.8672721474392848</v>
      </c>
      <c r="H7" s="69">
        <v>312.79880605880606</v>
      </c>
      <c r="I7" s="69">
        <v>0.17374246728432802</v>
      </c>
      <c r="J7" s="70">
        <v>2.6148969889064975</v>
      </c>
      <c r="K7" s="69">
        <v>100</v>
      </c>
      <c r="L7" s="992" t="s">
        <v>23</v>
      </c>
    </row>
    <row r="8" spans="1:12" ht="15" thickBot="1">
      <c r="A8" s="35"/>
      <c r="B8" s="36"/>
      <c r="C8" s="71"/>
      <c r="D8" s="71"/>
      <c r="E8" s="71"/>
      <c r="F8" s="71"/>
      <c r="G8" s="993"/>
      <c r="H8" s="70"/>
      <c r="I8" s="70"/>
      <c r="J8" s="70"/>
      <c r="K8" s="70"/>
      <c r="L8" s="994"/>
    </row>
    <row r="9" spans="1:12" ht="15">
      <c r="A9" s="37" t="s">
        <v>107</v>
      </c>
      <c r="B9" s="38" t="s">
        <v>23</v>
      </c>
      <c r="C9" s="72">
        <v>12260.419487747984</v>
      </c>
      <c r="D9" s="72">
        <v>12325.649513292861</v>
      </c>
      <c r="E9" s="73">
        <v>12505.627877502944</v>
      </c>
      <c r="F9" s="73">
        <v>12572.162503558719</v>
      </c>
      <c r="G9" s="995">
        <v>-0.52922181078188346</v>
      </c>
      <c r="H9" s="74">
        <v>257.26363636363641</v>
      </c>
      <c r="I9" s="74">
        <v>9.8654295045690112</v>
      </c>
      <c r="J9" s="74">
        <v>37.5</v>
      </c>
      <c r="K9" s="74">
        <v>0.19602019602019599</v>
      </c>
      <c r="L9" s="996">
        <v>4.9732252584867465E-2</v>
      </c>
    </row>
    <row r="10" spans="1:12" ht="15">
      <c r="A10" s="46" t="s">
        <v>108</v>
      </c>
      <c r="B10" s="75" t="s">
        <v>23</v>
      </c>
      <c r="C10" s="76">
        <v>13392.537731515697</v>
      </c>
      <c r="D10" s="76">
        <v>13161.995030947977</v>
      </c>
      <c r="E10" s="77">
        <v>13660.38848614601</v>
      </c>
      <c r="F10" s="77">
        <v>13425.234931566936</v>
      </c>
      <c r="G10" s="997">
        <v>1.7515786932424862</v>
      </c>
      <c r="H10" s="78">
        <v>347.82195079993119</v>
      </c>
      <c r="I10" s="78">
        <v>-0.1279014149769554</v>
      </c>
      <c r="J10" s="78">
        <v>5.9606270506744439</v>
      </c>
      <c r="K10" s="78">
        <v>34.52925452925453</v>
      </c>
      <c r="L10" s="998">
        <v>1.0902687923290131</v>
      </c>
    </row>
    <row r="11" spans="1:12" ht="15">
      <c r="A11" s="39" t="s">
        <v>109</v>
      </c>
      <c r="B11" s="40" t="s">
        <v>23</v>
      </c>
      <c r="C11" s="79">
        <v>13332.971194012913</v>
      </c>
      <c r="D11" s="79">
        <v>13104.066706142821</v>
      </c>
      <c r="E11" s="80">
        <v>13599.630617893172</v>
      </c>
      <c r="F11" s="80">
        <v>13366.148040265678</v>
      </c>
      <c r="G11" s="999">
        <v>1.7468202276686207</v>
      </c>
      <c r="H11" s="81">
        <v>382.35228548516437</v>
      </c>
      <c r="I11" s="81">
        <v>-0.63807407924745607</v>
      </c>
      <c r="J11" s="81">
        <v>-0.71656050955414019</v>
      </c>
      <c r="K11" s="81">
        <v>7.4071874071874069</v>
      </c>
      <c r="L11" s="1000">
        <v>-0.24854829926145339</v>
      </c>
    </row>
    <row r="12" spans="1:12" ht="15">
      <c r="A12" s="39" t="s">
        <v>110</v>
      </c>
      <c r="B12" s="40" t="s">
        <v>23</v>
      </c>
      <c r="C12" s="79" t="s">
        <v>99</v>
      </c>
      <c r="D12" s="79" t="s">
        <v>99</v>
      </c>
      <c r="E12" s="80" t="s">
        <v>99</v>
      </c>
      <c r="F12" s="80" t="s">
        <v>99</v>
      </c>
      <c r="G12" s="999" t="s">
        <v>99</v>
      </c>
      <c r="H12" s="81" t="s">
        <v>99</v>
      </c>
      <c r="I12" s="81" t="s">
        <v>99</v>
      </c>
      <c r="J12" s="81" t="s">
        <v>99</v>
      </c>
      <c r="K12" s="81" t="s">
        <v>99</v>
      </c>
      <c r="L12" s="1000" t="s">
        <v>99</v>
      </c>
    </row>
    <row r="13" spans="1:12" ht="15">
      <c r="A13" s="39" t="s">
        <v>97</v>
      </c>
      <c r="B13" s="40" t="s">
        <v>23</v>
      </c>
      <c r="C13" s="79">
        <v>9830.0147016208757</v>
      </c>
      <c r="D13" s="79">
        <v>9692.6319121308698</v>
      </c>
      <c r="E13" s="80">
        <v>10026.614995653294</v>
      </c>
      <c r="F13" s="80">
        <v>9886.4845503734869</v>
      </c>
      <c r="G13" s="999">
        <v>1.4173940652596575</v>
      </c>
      <c r="H13" s="81">
        <v>281.58356716658602</v>
      </c>
      <c r="I13" s="81">
        <v>0.56146683015901566</v>
      </c>
      <c r="J13" s="81">
        <v>-0.6090719666613239</v>
      </c>
      <c r="K13" s="81">
        <v>36.833976833976834</v>
      </c>
      <c r="L13" s="1000">
        <v>-1.1947931282321136</v>
      </c>
    </row>
    <row r="14" spans="1:12" ht="15.75" thickBot="1">
      <c r="A14" s="41" t="s">
        <v>111</v>
      </c>
      <c r="B14" s="42" t="s">
        <v>23</v>
      </c>
      <c r="C14" s="82">
        <v>12847.363441394886</v>
      </c>
      <c r="D14" s="82">
        <v>12663.216248519706</v>
      </c>
      <c r="E14" s="83">
        <v>13104.310710222784</v>
      </c>
      <c r="F14" s="83">
        <v>12916.4805734901</v>
      </c>
      <c r="G14" s="1001">
        <v>1.4541897513335653</v>
      </c>
      <c r="H14" s="84">
        <v>285.9915842982208</v>
      </c>
      <c r="I14" s="84">
        <v>-0.37844145005354851</v>
      </c>
      <c r="J14" s="84">
        <v>4.1164363422522792</v>
      </c>
      <c r="K14" s="84">
        <v>21.033561033561032</v>
      </c>
      <c r="L14" s="1002">
        <v>0.30334038257968388</v>
      </c>
    </row>
    <row r="15" spans="1:12" ht="15" thickBot="1">
      <c r="A15" s="35"/>
      <c r="B15" s="43"/>
      <c r="C15" s="71"/>
      <c r="D15" s="71"/>
      <c r="E15" s="71"/>
      <c r="F15" s="71"/>
      <c r="G15" s="993"/>
      <c r="H15" s="70"/>
      <c r="I15" s="70"/>
      <c r="J15" s="70"/>
      <c r="K15" s="70"/>
      <c r="L15" s="994"/>
    </row>
    <row r="16" spans="1:12" ht="14.25">
      <c r="A16" s="44" t="s">
        <v>112</v>
      </c>
      <c r="B16" s="45" t="s">
        <v>25</v>
      </c>
      <c r="C16" s="85" t="s">
        <v>253</v>
      </c>
      <c r="D16" s="85" t="s">
        <v>99</v>
      </c>
      <c r="E16" s="86" t="s">
        <v>253</v>
      </c>
      <c r="F16" s="86" t="s">
        <v>99</v>
      </c>
      <c r="G16" s="1003" t="s">
        <v>99</v>
      </c>
      <c r="H16" s="87" t="s">
        <v>253</v>
      </c>
      <c r="I16" s="87" t="s">
        <v>99</v>
      </c>
      <c r="J16" s="88" t="s">
        <v>99</v>
      </c>
      <c r="K16" s="88">
        <v>5.9400059400059402E-3</v>
      </c>
      <c r="L16" s="1004" t="s">
        <v>99</v>
      </c>
    </row>
    <row r="17" spans="1:12" ht="15">
      <c r="A17" s="46" t="s">
        <v>112</v>
      </c>
      <c r="B17" s="47" t="s">
        <v>26</v>
      </c>
      <c r="C17" s="79" t="s">
        <v>253</v>
      </c>
      <c r="D17" s="79" t="s">
        <v>99</v>
      </c>
      <c r="E17" s="80" t="s">
        <v>253</v>
      </c>
      <c r="F17" s="80" t="s">
        <v>99</v>
      </c>
      <c r="G17" s="999" t="s">
        <v>99</v>
      </c>
      <c r="H17" s="81" t="s">
        <v>253</v>
      </c>
      <c r="I17" s="81" t="s">
        <v>99</v>
      </c>
      <c r="J17" s="89" t="s">
        <v>99</v>
      </c>
      <c r="K17" s="89">
        <v>5.9400059400059402E-3</v>
      </c>
      <c r="L17" s="1005" t="s">
        <v>99</v>
      </c>
    </row>
    <row r="18" spans="1:12" ht="15">
      <c r="A18" s="46" t="s">
        <v>112</v>
      </c>
      <c r="B18" s="47" t="s">
        <v>27</v>
      </c>
      <c r="C18" s="79" t="s">
        <v>99</v>
      </c>
      <c r="D18" s="79" t="s">
        <v>99</v>
      </c>
      <c r="E18" s="80" t="s">
        <v>99</v>
      </c>
      <c r="F18" s="80" t="s">
        <v>99</v>
      </c>
      <c r="G18" s="999" t="s">
        <v>99</v>
      </c>
      <c r="H18" s="81" t="s">
        <v>99</v>
      </c>
      <c r="I18" s="81" t="s">
        <v>99</v>
      </c>
      <c r="J18" s="89" t="s">
        <v>99</v>
      </c>
      <c r="K18" s="89">
        <v>0</v>
      </c>
      <c r="L18" s="1005" t="s">
        <v>99</v>
      </c>
    </row>
    <row r="19" spans="1:12" ht="14.25">
      <c r="A19" s="44" t="s">
        <v>112</v>
      </c>
      <c r="B19" s="48" t="s">
        <v>28</v>
      </c>
      <c r="C19" s="90" t="s">
        <v>253</v>
      </c>
      <c r="D19" s="90">
        <v>13797.678343247413</v>
      </c>
      <c r="E19" s="91" t="s">
        <v>253</v>
      </c>
      <c r="F19" s="91">
        <v>14073.631910112361</v>
      </c>
      <c r="G19" s="1006" t="s">
        <v>99</v>
      </c>
      <c r="H19" s="92" t="s">
        <v>253</v>
      </c>
      <c r="I19" s="92" t="s">
        <v>99</v>
      </c>
      <c r="J19" s="93" t="s">
        <v>99</v>
      </c>
      <c r="K19" s="93">
        <v>2.3760023760023761E-2</v>
      </c>
      <c r="L19" s="1007" t="s">
        <v>99</v>
      </c>
    </row>
    <row r="20" spans="1:12" ht="15">
      <c r="A20" s="46" t="s">
        <v>112</v>
      </c>
      <c r="B20" s="47" t="s">
        <v>29</v>
      </c>
      <c r="C20" s="79" t="s">
        <v>253</v>
      </c>
      <c r="D20" s="79" t="s">
        <v>253</v>
      </c>
      <c r="E20" s="80" t="s">
        <v>253</v>
      </c>
      <c r="F20" s="80" t="s">
        <v>253</v>
      </c>
      <c r="G20" s="999" t="s">
        <v>99</v>
      </c>
      <c r="H20" s="81" t="s">
        <v>253</v>
      </c>
      <c r="I20" s="81" t="s">
        <v>99</v>
      </c>
      <c r="J20" s="89" t="s">
        <v>99</v>
      </c>
      <c r="K20" s="89">
        <v>5.9400059400059402E-3</v>
      </c>
      <c r="L20" s="1005" t="s">
        <v>99</v>
      </c>
    </row>
    <row r="21" spans="1:12" ht="15">
      <c r="A21" s="46" t="s">
        <v>112</v>
      </c>
      <c r="B21" s="47" t="s">
        <v>30</v>
      </c>
      <c r="C21" s="79" t="s">
        <v>253</v>
      </c>
      <c r="D21" s="79" t="s">
        <v>253</v>
      </c>
      <c r="E21" s="80" t="s">
        <v>253</v>
      </c>
      <c r="F21" s="80" t="s">
        <v>253</v>
      </c>
      <c r="G21" s="999" t="s">
        <v>99</v>
      </c>
      <c r="H21" s="81" t="s">
        <v>253</v>
      </c>
      <c r="I21" s="81" t="s">
        <v>99</v>
      </c>
      <c r="J21" s="89" t="s">
        <v>99</v>
      </c>
      <c r="K21" s="89">
        <v>1.7820017820017818E-2</v>
      </c>
      <c r="L21" s="1005" t="s">
        <v>99</v>
      </c>
    </row>
    <row r="22" spans="1:12" ht="14.25">
      <c r="A22" s="44" t="s">
        <v>112</v>
      </c>
      <c r="B22" s="48" t="s">
        <v>31</v>
      </c>
      <c r="C22" s="90">
        <v>12019.295546693254</v>
      </c>
      <c r="D22" s="90">
        <v>12048.671572772872</v>
      </c>
      <c r="E22" s="91">
        <v>12259.681457627119</v>
      </c>
      <c r="F22" s="91">
        <v>12289.645004228329</v>
      </c>
      <c r="G22" s="1006">
        <v>-0.24381132726698335</v>
      </c>
      <c r="H22" s="92">
        <v>252.84285714285716</v>
      </c>
      <c r="I22" s="92">
        <v>12.258187276686623</v>
      </c>
      <c r="J22" s="93">
        <v>33.333333333333329</v>
      </c>
      <c r="K22" s="93">
        <v>0.16632016632016633</v>
      </c>
      <c r="L22" s="1007">
        <v>3.8318215814253848E-2</v>
      </c>
    </row>
    <row r="23" spans="1:12" ht="15">
      <c r="A23" s="46" t="s">
        <v>112</v>
      </c>
      <c r="B23" s="47" t="s">
        <v>32</v>
      </c>
      <c r="C23" s="79">
        <v>11359.847058823529</v>
      </c>
      <c r="D23" s="79">
        <v>12028.187254901961</v>
      </c>
      <c r="E23" s="80">
        <v>11587.044</v>
      </c>
      <c r="F23" s="80">
        <v>12268.751</v>
      </c>
      <c r="G23" s="999">
        <v>-5.556449878231291</v>
      </c>
      <c r="H23" s="81">
        <v>245.3</v>
      </c>
      <c r="I23" s="81">
        <v>14.25244527247323</v>
      </c>
      <c r="J23" s="89">
        <v>0</v>
      </c>
      <c r="K23" s="89">
        <v>0.10098010098010099</v>
      </c>
      <c r="L23" s="1005">
        <v>-2.6405256199233812E-3</v>
      </c>
    </row>
    <row r="24" spans="1:12" ht="15.75" thickBot="1">
      <c r="A24" s="49" t="s">
        <v>112</v>
      </c>
      <c r="B24" s="50" t="s">
        <v>33</v>
      </c>
      <c r="C24" s="94" t="s">
        <v>253</v>
      </c>
      <c r="D24" s="94">
        <v>12117.900980392156</v>
      </c>
      <c r="E24" s="95" t="s">
        <v>253</v>
      </c>
      <c r="F24" s="95">
        <v>12360.259</v>
      </c>
      <c r="G24" s="1008" t="s">
        <v>99</v>
      </c>
      <c r="H24" s="89" t="s">
        <v>253</v>
      </c>
      <c r="I24" s="89" t="s">
        <v>99</v>
      </c>
      <c r="J24" s="89" t="s">
        <v>99</v>
      </c>
      <c r="K24" s="89">
        <v>6.534006534006534E-2</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13932.520707039537</v>
      </c>
      <c r="D26" s="85">
        <v>13501.880441794672</v>
      </c>
      <c r="E26" s="86">
        <v>14211.171121180329</v>
      </c>
      <c r="F26" s="86">
        <v>13771.918050630566</v>
      </c>
      <c r="G26" s="1003">
        <v>3.1894836211986548</v>
      </c>
      <c r="H26" s="87">
        <v>407.7914438502674</v>
      </c>
      <c r="I26" s="87">
        <v>0.5770263422516958</v>
      </c>
      <c r="J26" s="88">
        <v>-6.2656641604010019</v>
      </c>
      <c r="K26" s="88">
        <v>2.2215622215622215</v>
      </c>
      <c r="L26" s="1004">
        <v>-0.21047483805011558</v>
      </c>
    </row>
    <row r="27" spans="1:12" ht="15">
      <c r="A27" s="46" t="s">
        <v>113</v>
      </c>
      <c r="B27" s="47" t="s">
        <v>26</v>
      </c>
      <c r="C27" s="79">
        <v>13958.51274509804</v>
      </c>
      <c r="D27" s="79">
        <v>13472.830392156862</v>
      </c>
      <c r="E27" s="80">
        <v>14237.683000000001</v>
      </c>
      <c r="F27" s="80">
        <v>13742.287</v>
      </c>
      <c r="G27" s="999">
        <v>3.6049021534770782</v>
      </c>
      <c r="H27" s="81">
        <v>402</v>
      </c>
      <c r="I27" s="81">
        <v>0.5754315736802631</v>
      </c>
      <c r="J27" s="89">
        <v>-1.5151515151515151</v>
      </c>
      <c r="K27" s="89">
        <v>1.5444015444015444</v>
      </c>
      <c r="L27" s="1005">
        <v>-6.4765833387069316E-2</v>
      </c>
    </row>
    <row r="28" spans="1:12" ht="15">
      <c r="A28" s="46" t="s">
        <v>113</v>
      </c>
      <c r="B28" s="47" t="s">
        <v>27</v>
      </c>
      <c r="C28" s="79">
        <v>13875.916666666666</v>
      </c>
      <c r="D28" s="79">
        <v>13556.370588235293</v>
      </c>
      <c r="E28" s="80">
        <v>14153.434999999999</v>
      </c>
      <c r="F28" s="80">
        <v>13827.498</v>
      </c>
      <c r="G28" s="999">
        <v>2.3571654105464335</v>
      </c>
      <c r="H28" s="81">
        <v>421</v>
      </c>
      <c r="I28" s="81">
        <v>1.0319174466042744</v>
      </c>
      <c r="J28" s="89">
        <v>-15.555555555555555</v>
      </c>
      <c r="K28" s="89">
        <v>0.67716067716067718</v>
      </c>
      <c r="L28" s="1005">
        <v>-0.14570900466304582</v>
      </c>
    </row>
    <row r="29" spans="1:12" ht="14.25">
      <c r="A29" s="44" t="s">
        <v>113</v>
      </c>
      <c r="B29" s="48" t="s">
        <v>28</v>
      </c>
      <c r="C29" s="90">
        <v>13688.175260858112</v>
      </c>
      <c r="D29" s="90">
        <v>13445.731720632652</v>
      </c>
      <c r="E29" s="91">
        <v>13961.938766075275</v>
      </c>
      <c r="F29" s="91">
        <v>13714.646355045305</v>
      </c>
      <c r="G29" s="1006">
        <v>1.8031264141127257</v>
      </c>
      <c r="H29" s="92">
        <v>377.73770491803276</v>
      </c>
      <c r="I29" s="92">
        <v>0.69163832191040198</v>
      </c>
      <c r="J29" s="93">
        <v>4.0955631399317403</v>
      </c>
      <c r="K29" s="93">
        <v>9.058509058509058</v>
      </c>
      <c r="L29" s="1007">
        <v>0.12884917797754625</v>
      </c>
    </row>
    <row r="30" spans="1:12" ht="15">
      <c r="A30" s="46" t="s">
        <v>113</v>
      </c>
      <c r="B30" s="47" t="s">
        <v>29</v>
      </c>
      <c r="C30" s="79">
        <v>13778.313725490196</v>
      </c>
      <c r="D30" s="79">
        <v>13445.094117647057</v>
      </c>
      <c r="E30" s="80">
        <v>14053.88</v>
      </c>
      <c r="F30" s="80">
        <v>13713.995999999999</v>
      </c>
      <c r="G30" s="999">
        <v>2.4783731889669505</v>
      </c>
      <c r="H30" s="81">
        <v>365.3</v>
      </c>
      <c r="I30" s="81">
        <v>0.8002207505518858</v>
      </c>
      <c r="J30" s="89">
        <v>10.246433203631646</v>
      </c>
      <c r="K30" s="89">
        <v>5.0490050490050491</v>
      </c>
      <c r="L30" s="1005">
        <v>0.34950486614511966</v>
      </c>
    </row>
    <row r="31" spans="1:12" ht="15">
      <c r="A31" s="46" t="s">
        <v>113</v>
      </c>
      <c r="B31" s="47" t="s">
        <v>30</v>
      </c>
      <c r="C31" s="79">
        <v>13582.797058823529</v>
      </c>
      <c r="D31" s="79">
        <v>13446.391176470588</v>
      </c>
      <c r="E31" s="80">
        <v>13854.453</v>
      </c>
      <c r="F31" s="80">
        <v>13715.319</v>
      </c>
      <c r="G31" s="999">
        <v>1.0144423181115949</v>
      </c>
      <c r="H31" s="81">
        <v>393.4</v>
      </c>
      <c r="I31" s="81">
        <v>1.0531723606473069</v>
      </c>
      <c r="J31" s="89">
        <v>-2.7377521613832854</v>
      </c>
      <c r="K31" s="89">
        <v>4.0095040095040089</v>
      </c>
      <c r="L31" s="1005">
        <v>-0.22065568816757519</v>
      </c>
    </row>
    <row r="32" spans="1:12" ht="14.25">
      <c r="A32" s="44" t="s">
        <v>113</v>
      </c>
      <c r="B32" s="48" t="s">
        <v>31</v>
      </c>
      <c r="C32" s="90">
        <v>13197.181464276477</v>
      </c>
      <c r="D32" s="90">
        <v>12986.090416284436</v>
      </c>
      <c r="E32" s="91">
        <v>13461.125093562006</v>
      </c>
      <c r="F32" s="91">
        <v>13245.812224610125</v>
      </c>
      <c r="G32" s="1006">
        <v>1.6255165428952709</v>
      </c>
      <c r="H32" s="92">
        <v>330.43561573837508</v>
      </c>
      <c r="I32" s="92">
        <v>-0.19989408211112814</v>
      </c>
      <c r="J32" s="93">
        <v>8.0618442849254546</v>
      </c>
      <c r="K32" s="93">
        <v>23.24918324918325</v>
      </c>
      <c r="L32" s="1007">
        <v>1.1718944524015846</v>
      </c>
    </row>
    <row r="33" spans="1:12" ht="15">
      <c r="A33" s="46" t="s">
        <v>113</v>
      </c>
      <c r="B33" s="47" t="s">
        <v>32</v>
      </c>
      <c r="C33" s="79">
        <v>13176.010784313727</v>
      </c>
      <c r="D33" s="79">
        <v>12954.578431372549</v>
      </c>
      <c r="E33" s="80">
        <v>13439.531000000001</v>
      </c>
      <c r="F33" s="80">
        <v>13213.67</v>
      </c>
      <c r="G33" s="999">
        <v>1.7092980224267806</v>
      </c>
      <c r="H33" s="81">
        <v>318.60000000000002</v>
      </c>
      <c r="I33" s="81">
        <v>9.4250706880305166E-2</v>
      </c>
      <c r="J33" s="89">
        <v>14.46280991735537</v>
      </c>
      <c r="K33" s="89">
        <v>14.808434808434809</v>
      </c>
      <c r="L33" s="1005">
        <v>1.5328039416787451</v>
      </c>
    </row>
    <row r="34" spans="1:12" ht="15.75" thickBot="1">
      <c r="A34" s="49" t="s">
        <v>113</v>
      </c>
      <c r="B34" s="50" t="s">
        <v>33</v>
      </c>
      <c r="C34" s="94">
        <v>13230.874509803922</v>
      </c>
      <c r="D34" s="94">
        <v>13029.267647058823</v>
      </c>
      <c r="E34" s="95">
        <v>13495.492</v>
      </c>
      <c r="F34" s="95">
        <v>13289.852999999999</v>
      </c>
      <c r="G34" s="1008">
        <v>1.5473384092359865</v>
      </c>
      <c r="H34" s="89">
        <v>351.2</v>
      </c>
      <c r="I34" s="89">
        <v>0.22831050228310826</v>
      </c>
      <c r="J34" s="89">
        <v>-1.5927977839335181</v>
      </c>
      <c r="K34" s="89">
        <v>8.4407484407484414</v>
      </c>
      <c r="L34" s="1005">
        <v>-0.36090948927715871</v>
      </c>
    </row>
    <row r="35" spans="1:12" ht="15.75" thickBot="1">
      <c r="A35" s="51"/>
      <c r="B35" s="52"/>
      <c r="C35" s="96"/>
      <c r="D35" s="96"/>
      <c r="E35" s="96"/>
      <c r="F35" s="96"/>
      <c r="G35" s="1009"/>
      <c r="H35" s="97"/>
      <c r="I35" s="97"/>
      <c r="J35" s="97"/>
      <c r="K35" s="97"/>
      <c r="L35" s="1010"/>
    </row>
    <row r="36" spans="1:12" ht="15">
      <c r="A36" s="46" t="s">
        <v>114</v>
      </c>
      <c r="B36" s="53" t="s">
        <v>30</v>
      </c>
      <c r="C36" s="98">
        <v>13680.035294117648</v>
      </c>
      <c r="D36" s="98">
        <v>13310.194117647057</v>
      </c>
      <c r="E36" s="99">
        <v>13953.636</v>
      </c>
      <c r="F36" s="99">
        <v>13576.397999999999</v>
      </c>
      <c r="G36" s="1011">
        <v>2.7786309741361532</v>
      </c>
      <c r="H36" s="100">
        <v>405.5</v>
      </c>
      <c r="I36" s="100">
        <v>-0.71008814887364768</v>
      </c>
      <c r="J36" s="100">
        <v>19.090909090909093</v>
      </c>
      <c r="K36" s="100">
        <v>2.3344223344223347</v>
      </c>
      <c r="L36" s="1012">
        <v>0.32296311218656726</v>
      </c>
    </row>
    <row r="37" spans="1:12" ht="15.75" thickBot="1">
      <c r="A37" s="49" t="s">
        <v>114</v>
      </c>
      <c r="B37" s="50" t="s">
        <v>33</v>
      </c>
      <c r="C37" s="94">
        <v>13158.755882352942</v>
      </c>
      <c r="D37" s="94">
        <v>13024.358823529412</v>
      </c>
      <c r="E37" s="95">
        <v>13421.931</v>
      </c>
      <c r="F37" s="95">
        <v>13284.846</v>
      </c>
      <c r="G37" s="1008">
        <v>1.031890019650969</v>
      </c>
      <c r="H37" s="89">
        <v>371.7</v>
      </c>
      <c r="I37" s="89">
        <v>-1.2486716259298589</v>
      </c>
      <c r="J37" s="89">
        <v>-7.7753779697624186</v>
      </c>
      <c r="K37" s="89">
        <v>5.0727650727650726</v>
      </c>
      <c r="L37" s="1005">
        <v>-0.57151141144801976</v>
      </c>
    </row>
    <row r="38" spans="1:12" ht="15.75" thickBot="1">
      <c r="A38" s="51"/>
      <c r="B38" s="52"/>
      <c r="C38" s="96"/>
      <c r="D38" s="96"/>
      <c r="E38" s="96"/>
      <c r="F38" s="96"/>
      <c r="G38" s="1009"/>
      <c r="H38" s="97"/>
      <c r="I38" s="97"/>
      <c r="J38" s="97"/>
      <c r="K38" s="97"/>
      <c r="L38" s="1010"/>
    </row>
    <row r="39" spans="1:12" ht="14.25">
      <c r="A39" s="44" t="s">
        <v>115</v>
      </c>
      <c r="B39" s="45" t="s">
        <v>25</v>
      </c>
      <c r="C39" s="1370" t="s">
        <v>99</v>
      </c>
      <c r="D39" s="1370" t="s">
        <v>99</v>
      </c>
      <c r="E39" s="1370" t="s">
        <v>99</v>
      </c>
      <c r="F39" s="1370" t="s">
        <v>99</v>
      </c>
      <c r="G39" s="1371" t="s">
        <v>99</v>
      </c>
      <c r="H39" s="1372" t="s">
        <v>99</v>
      </c>
      <c r="I39" s="1372" t="s">
        <v>99</v>
      </c>
      <c r="J39" s="1373" t="s">
        <v>99</v>
      </c>
      <c r="K39" s="1373" t="s">
        <v>99</v>
      </c>
      <c r="L39" s="1374" t="s">
        <v>99</v>
      </c>
    </row>
    <row r="40" spans="1:12" ht="15">
      <c r="A40" s="39" t="s">
        <v>115</v>
      </c>
      <c r="B40" s="47" t="s">
        <v>26</v>
      </c>
      <c r="C40" s="1375" t="s">
        <v>99</v>
      </c>
      <c r="D40" s="1375" t="s">
        <v>99</v>
      </c>
      <c r="E40" s="1375" t="s">
        <v>99</v>
      </c>
      <c r="F40" s="1375" t="s">
        <v>99</v>
      </c>
      <c r="G40" s="1376" t="s">
        <v>99</v>
      </c>
      <c r="H40" s="1377" t="s">
        <v>99</v>
      </c>
      <c r="I40" s="1377" t="s">
        <v>99</v>
      </c>
      <c r="J40" s="1378" t="s">
        <v>99</v>
      </c>
      <c r="K40" s="1378" t="s">
        <v>99</v>
      </c>
      <c r="L40" s="1379" t="s">
        <v>99</v>
      </c>
    </row>
    <row r="41" spans="1:12" ht="15">
      <c r="A41" s="39" t="s">
        <v>115</v>
      </c>
      <c r="B41" s="47" t="s">
        <v>27</v>
      </c>
      <c r="C41" s="1375" t="s">
        <v>99</v>
      </c>
      <c r="D41" s="1375" t="s">
        <v>99</v>
      </c>
      <c r="E41" s="1375" t="s">
        <v>99</v>
      </c>
      <c r="F41" s="1375" t="s">
        <v>99</v>
      </c>
      <c r="G41" s="1376" t="s">
        <v>99</v>
      </c>
      <c r="H41" s="1377" t="s">
        <v>99</v>
      </c>
      <c r="I41" s="1377" t="s">
        <v>99</v>
      </c>
      <c r="J41" s="1378" t="s">
        <v>99</v>
      </c>
      <c r="K41" s="1378" t="s">
        <v>99</v>
      </c>
      <c r="L41" s="1379" t="s">
        <v>99</v>
      </c>
    </row>
    <row r="42" spans="1:12" ht="15">
      <c r="A42" s="39" t="s">
        <v>115</v>
      </c>
      <c r="B42" s="47" t="s">
        <v>34</v>
      </c>
      <c r="C42" s="1375" t="s">
        <v>99</v>
      </c>
      <c r="D42" s="1375" t="s">
        <v>99</v>
      </c>
      <c r="E42" s="1375" t="s">
        <v>99</v>
      </c>
      <c r="F42" s="1375" t="s">
        <v>99</v>
      </c>
      <c r="G42" s="1376" t="s">
        <v>99</v>
      </c>
      <c r="H42" s="1377" t="s">
        <v>99</v>
      </c>
      <c r="I42" s="1377" t="s">
        <v>99</v>
      </c>
      <c r="J42" s="1378" t="s">
        <v>99</v>
      </c>
      <c r="K42" s="1378" t="s">
        <v>99</v>
      </c>
      <c r="L42" s="1379" t="s">
        <v>99</v>
      </c>
    </row>
    <row r="43" spans="1:12" ht="14.25">
      <c r="A43" s="54" t="s">
        <v>115</v>
      </c>
      <c r="B43" s="48" t="s">
        <v>28</v>
      </c>
      <c r="C43" s="1380" t="s">
        <v>99</v>
      </c>
      <c r="D43" s="1380" t="s">
        <v>99</v>
      </c>
      <c r="E43" s="1380" t="s">
        <v>99</v>
      </c>
      <c r="F43" s="1380" t="s">
        <v>99</v>
      </c>
      <c r="G43" s="1381" t="s">
        <v>99</v>
      </c>
      <c r="H43" s="1382" t="s">
        <v>99</v>
      </c>
      <c r="I43" s="1382" t="s">
        <v>99</v>
      </c>
      <c r="J43" s="1383" t="s">
        <v>99</v>
      </c>
      <c r="K43" s="1383" t="s">
        <v>99</v>
      </c>
      <c r="L43" s="1384" t="s">
        <v>99</v>
      </c>
    </row>
    <row r="44" spans="1:12" ht="15">
      <c r="A44" s="39" t="s">
        <v>115</v>
      </c>
      <c r="B44" s="47" t="s">
        <v>30</v>
      </c>
      <c r="C44" s="1375" t="s">
        <v>99</v>
      </c>
      <c r="D44" s="1375" t="s">
        <v>99</v>
      </c>
      <c r="E44" s="1375" t="s">
        <v>99</v>
      </c>
      <c r="F44" s="1375" t="s">
        <v>99</v>
      </c>
      <c r="G44" s="1376" t="s">
        <v>99</v>
      </c>
      <c r="H44" s="1377" t="s">
        <v>99</v>
      </c>
      <c r="I44" s="1377" t="s">
        <v>99</v>
      </c>
      <c r="J44" s="1378" t="s">
        <v>99</v>
      </c>
      <c r="K44" s="1378" t="s">
        <v>99</v>
      </c>
      <c r="L44" s="1379" t="s">
        <v>99</v>
      </c>
    </row>
    <row r="45" spans="1:12" ht="15">
      <c r="A45" s="39" t="s">
        <v>115</v>
      </c>
      <c r="B45" s="47" t="s">
        <v>35</v>
      </c>
      <c r="C45" s="1375" t="s">
        <v>99</v>
      </c>
      <c r="D45" s="1375" t="s">
        <v>99</v>
      </c>
      <c r="E45" s="1375" t="s">
        <v>99</v>
      </c>
      <c r="F45" s="1375" t="s">
        <v>99</v>
      </c>
      <c r="G45" s="1376" t="s">
        <v>99</v>
      </c>
      <c r="H45" s="1377" t="s">
        <v>99</v>
      </c>
      <c r="I45" s="1377" t="s">
        <v>99</v>
      </c>
      <c r="J45" s="1378" t="s">
        <v>99</v>
      </c>
      <c r="K45" s="1378" t="s">
        <v>99</v>
      </c>
      <c r="L45" s="1379" t="s">
        <v>99</v>
      </c>
    </row>
    <row r="46" spans="1:12" ht="14.25">
      <c r="A46" s="54" t="s">
        <v>115</v>
      </c>
      <c r="B46" s="48" t="s">
        <v>31</v>
      </c>
      <c r="C46" s="1380" t="s">
        <v>99</v>
      </c>
      <c r="D46" s="1380" t="s">
        <v>99</v>
      </c>
      <c r="E46" s="1380" t="s">
        <v>99</v>
      </c>
      <c r="F46" s="1380" t="s">
        <v>99</v>
      </c>
      <c r="G46" s="1381" t="s">
        <v>99</v>
      </c>
      <c r="H46" s="1382" t="s">
        <v>99</v>
      </c>
      <c r="I46" s="1382" t="s">
        <v>99</v>
      </c>
      <c r="J46" s="1383" t="s">
        <v>99</v>
      </c>
      <c r="K46" s="1383" t="s">
        <v>99</v>
      </c>
      <c r="L46" s="1384" t="s">
        <v>99</v>
      </c>
    </row>
    <row r="47" spans="1:12" ht="15">
      <c r="A47" s="39" t="s">
        <v>115</v>
      </c>
      <c r="B47" s="47" t="s">
        <v>33</v>
      </c>
      <c r="C47" s="1375" t="s">
        <v>99</v>
      </c>
      <c r="D47" s="1375" t="s">
        <v>99</v>
      </c>
      <c r="E47" s="1375" t="s">
        <v>99</v>
      </c>
      <c r="F47" s="1375" t="s">
        <v>99</v>
      </c>
      <c r="G47" s="1376" t="s">
        <v>99</v>
      </c>
      <c r="H47" s="1377" t="s">
        <v>99</v>
      </c>
      <c r="I47" s="1377" t="s">
        <v>99</v>
      </c>
      <c r="J47" s="1378" t="s">
        <v>99</v>
      </c>
      <c r="K47" s="1378" t="s">
        <v>99</v>
      </c>
      <c r="L47" s="1379" t="s">
        <v>99</v>
      </c>
    </row>
    <row r="48" spans="1:12" ht="15.75" thickBot="1">
      <c r="A48" s="55" t="s">
        <v>115</v>
      </c>
      <c r="B48" s="47" t="s">
        <v>36</v>
      </c>
      <c r="C48" s="1385" t="s">
        <v>99</v>
      </c>
      <c r="D48" s="1385" t="s">
        <v>99</v>
      </c>
      <c r="E48" s="1385" t="s">
        <v>99</v>
      </c>
      <c r="F48" s="1385" t="s">
        <v>99</v>
      </c>
      <c r="G48" s="1386" t="s">
        <v>99</v>
      </c>
      <c r="H48" s="1378" t="s">
        <v>99</v>
      </c>
      <c r="I48" s="1378" t="s">
        <v>99</v>
      </c>
      <c r="J48" s="1378" t="s">
        <v>99</v>
      </c>
      <c r="K48" s="1378" t="s">
        <v>99</v>
      </c>
      <c r="L48" s="1379" t="s">
        <v>99</v>
      </c>
    </row>
    <row r="49" spans="1:12" ht="15.75" thickBot="1">
      <c r="A49" s="51"/>
      <c r="B49" s="52"/>
      <c r="C49" s="96"/>
      <c r="D49" s="96"/>
      <c r="E49" s="96"/>
      <c r="F49" s="96"/>
      <c r="G49" s="1009"/>
      <c r="H49" s="97"/>
      <c r="I49" s="97"/>
      <c r="J49" s="97"/>
      <c r="K49" s="97"/>
      <c r="L49" s="1010"/>
    </row>
    <row r="50" spans="1:12" ht="14.25">
      <c r="A50" s="44" t="s">
        <v>24</v>
      </c>
      <c r="B50" s="45" t="s">
        <v>28</v>
      </c>
      <c r="C50" s="85">
        <v>10738.173017099582</v>
      </c>
      <c r="D50" s="85">
        <v>10649.932791136014</v>
      </c>
      <c r="E50" s="86">
        <v>10952.936477441574</v>
      </c>
      <c r="F50" s="86">
        <v>10862.931446958735</v>
      </c>
      <c r="G50" s="1003">
        <v>0.82855195139831905</v>
      </c>
      <c r="H50" s="87">
        <v>350.40896551724143</v>
      </c>
      <c r="I50" s="87">
        <v>0.99152778602643132</v>
      </c>
      <c r="J50" s="88">
        <v>16.46586345381526</v>
      </c>
      <c r="K50" s="88">
        <v>3.445203445203445</v>
      </c>
      <c r="L50" s="1004">
        <v>0.40972861892037793</v>
      </c>
    </row>
    <row r="51" spans="1:12" ht="15">
      <c r="A51" s="46" t="s">
        <v>24</v>
      </c>
      <c r="B51" s="47" t="s">
        <v>29</v>
      </c>
      <c r="C51" s="79">
        <v>10417.899019607843</v>
      </c>
      <c r="D51" s="79">
        <v>10404.46862745098</v>
      </c>
      <c r="E51" s="80">
        <v>10626.257</v>
      </c>
      <c r="F51" s="80">
        <v>10612.558000000001</v>
      </c>
      <c r="G51" s="999">
        <v>0.12908292232653715</v>
      </c>
      <c r="H51" s="81">
        <v>325.60000000000002</v>
      </c>
      <c r="I51" s="81">
        <v>3.5294117647058894</v>
      </c>
      <c r="J51" s="89">
        <v>69.696969696969703</v>
      </c>
      <c r="K51" s="89">
        <v>0.66528066528066532</v>
      </c>
      <c r="L51" s="1005">
        <v>0.26298882083351188</v>
      </c>
    </row>
    <row r="52" spans="1:12" ht="15">
      <c r="A52" s="46" t="s">
        <v>24</v>
      </c>
      <c r="B52" s="47" t="s">
        <v>30</v>
      </c>
      <c r="C52" s="79">
        <v>10802.850980392157</v>
      </c>
      <c r="D52" s="79">
        <v>10614.996078431373</v>
      </c>
      <c r="E52" s="80">
        <v>11018.907999999999</v>
      </c>
      <c r="F52" s="80">
        <v>10827.296</v>
      </c>
      <c r="G52" s="999">
        <v>1.7697124009540255</v>
      </c>
      <c r="H52" s="81">
        <v>345.5</v>
      </c>
      <c r="I52" s="81">
        <v>1.4684287812041115</v>
      </c>
      <c r="J52" s="89">
        <v>17.676767676767678</v>
      </c>
      <c r="K52" s="89">
        <v>1.384021384021384</v>
      </c>
      <c r="L52" s="1005">
        <v>0.1771458506799235</v>
      </c>
    </row>
    <row r="53" spans="1:12" ht="15">
      <c r="A53" s="46" t="s">
        <v>24</v>
      </c>
      <c r="B53" s="47" t="s">
        <v>35</v>
      </c>
      <c r="C53" s="79">
        <v>10813.206862745097</v>
      </c>
      <c r="D53" s="79">
        <v>10737.98431372549</v>
      </c>
      <c r="E53" s="80">
        <v>11029.471</v>
      </c>
      <c r="F53" s="80">
        <v>10952.744000000001</v>
      </c>
      <c r="G53" s="999">
        <v>0.70052764859654293</v>
      </c>
      <c r="H53" s="81">
        <v>367.1</v>
      </c>
      <c r="I53" s="81">
        <v>1.5210176991150441</v>
      </c>
      <c r="J53" s="89">
        <v>0.42735042735042739</v>
      </c>
      <c r="K53" s="89">
        <v>1.3959013959013959</v>
      </c>
      <c r="L53" s="1005">
        <v>-3.0406052593057398E-2</v>
      </c>
    </row>
    <row r="54" spans="1:12" ht="14.25">
      <c r="A54" s="44" t="s">
        <v>24</v>
      </c>
      <c r="B54" s="48" t="s">
        <v>31</v>
      </c>
      <c r="C54" s="90">
        <v>10232.070920592098</v>
      </c>
      <c r="D54" s="90">
        <v>10106.389305161185</v>
      </c>
      <c r="E54" s="91">
        <v>10436.71233900394</v>
      </c>
      <c r="F54" s="91">
        <v>10308.517091264408</v>
      </c>
      <c r="G54" s="1006">
        <v>1.2435857321143329</v>
      </c>
      <c r="H54" s="92">
        <v>297.0281432360743</v>
      </c>
      <c r="I54" s="92">
        <v>0.22002569115506357</v>
      </c>
      <c r="J54" s="93">
        <v>-3.8019903036488905</v>
      </c>
      <c r="K54" s="93">
        <v>22.393822393822393</v>
      </c>
      <c r="L54" s="1007">
        <v>-1.4937797029714623</v>
      </c>
    </row>
    <row r="55" spans="1:12" ht="15">
      <c r="A55" s="46" t="s">
        <v>24</v>
      </c>
      <c r="B55" s="47" t="s">
        <v>32</v>
      </c>
      <c r="C55" s="79">
        <v>9948.7343137254902</v>
      </c>
      <c r="D55" s="79">
        <v>9774.3137254901958</v>
      </c>
      <c r="E55" s="80">
        <v>10147.709000000001</v>
      </c>
      <c r="F55" s="80">
        <v>9969.7999999999993</v>
      </c>
      <c r="G55" s="999">
        <v>1.7844791269634446</v>
      </c>
      <c r="H55" s="81">
        <v>272</v>
      </c>
      <c r="I55" s="81">
        <v>1.7202692595362838</v>
      </c>
      <c r="J55" s="89">
        <v>1.448225923244026</v>
      </c>
      <c r="K55" s="89">
        <v>8.3219483219483212</v>
      </c>
      <c r="L55" s="1005">
        <v>-9.5703756559542441E-2</v>
      </c>
    </row>
    <row r="56" spans="1:12" ht="15">
      <c r="A56" s="46" t="s">
        <v>24</v>
      </c>
      <c r="B56" s="47" t="s">
        <v>33</v>
      </c>
      <c r="C56" s="79">
        <v>10311.704901960784</v>
      </c>
      <c r="D56" s="79">
        <v>10193.999999999998</v>
      </c>
      <c r="E56" s="80">
        <v>10517.939</v>
      </c>
      <c r="F56" s="80">
        <v>10397.879999999999</v>
      </c>
      <c r="G56" s="999">
        <v>1.1546488322619719</v>
      </c>
      <c r="H56" s="81">
        <v>304</v>
      </c>
      <c r="I56" s="81">
        <v>0.99667774086378735</v>
      </c>
      <c r="J56" s="89">
        <v>5.521811154058532E-2</v>
      </c>
      <c r="K56" s="89">
        <v>10.763290763290764</v>
      </c>
      <c r="L56" s="1005">
        <v>-0.27535363510006938</v>
      </c>
    </row>
    <row r="57" spans="1:12" ht="15">
      <c r="A57" s="46" t="s">
        <v>24</v>
      </c>
      <c r="B57" s="47" t="s">
        <v>36</v>
      </c>
      <c r="C57" s="79">
        <v>10573.366666666667</v>
      </c>
      <c r="D57" s="79">
        <v>10409.377450980392</v>
      </c>
      <c r="E57" s="80">
        <v>10784.834000000001</v>
      </c>
      <c r="F57" s="80">
        <v>10617.565000000001</v>
      </c>
      <c r="G57" s="999">
        <v>1.5753988791215332</v>
      </c>
      <c r="H57" s="81">
        <v>337.3</v>
      </c>
      <c r="I57" s="81">
        <v>-0.76493086201823068</v>
      </c>
      <c r="J57" s="89">
        <v>-23.383768913342504</v>
      </c>
      <c r="K57" s="89">
        <v>3.3085833085833087</v>
      </c>
      <c r="L57" s="1005">
        <v>-1.1227223113118514</v>
      </c>
    </row>
    <row r="58" spans="1:12" ht="14.25">
      <c r="A58" s="44" t="s">
        <v>24</v>
      </c>
      <c r="B58" s="48" t="s">
        <v>37</v>
      </c>
      <c r="C58" s="90">
        <v>8329.6016637631892</v>
      </c>
      <c r="D58" s="90">
        <v>8127.2433785935336</v>
      </c>
      <c r="E58" s="91">
        <v>8496.193697038454</v>
      </c>
      <c r="F58" s="91">
        <v>8289.7882461654044</v>
      </c>
      <c r="G58" s="1006">
        <v>2.4898760347530748</v>
      </c>
      <c r="H58" s="92">
        <v>228.56099405726633</v>
      </c>
      <c r="I58" s="92">
        <v>0.90504095495774228</v>
      </c>
      <c r="J58" s="93">
        <v>1.5916575192096598</v>
      </c>
      <c r="K58" s="93">
        <v>10.994950994950994</v>
      </c>
      <c r="L58" s="1007">
        <v>-0.11074204418103051</v>
      </c>
    </row>
    <row r="59" spans="1:12" ht="15">
      <c r="A59" s="46" t="s">
        <v>24</v>
      </c>
      <c r="B59" s="47" t="s">
        <v>101</v>
      </c>
      <c r="C59" s="101">
        <v>7990.9019607843138</v>
      </c>
      <c r="D59" s="101">
        <v>7754.8235294117649</v>
      </c>
      <c r="E59" s="102">
        <v>8150.72</v>
      </c>
      <c r="F59" s="102">
        <v>7909.92</v>
      </c>
      <c r="G59" s="1013">
        <v>3.0442785767744831</v>
      </c>
      <c r="H59" s="103">
        <v>215.5</v>
      </c>
      <c r="I59" s="103">
        <v>0.84230229293402492</v>
      </c>
      <c r="J59" s="104">
        <v>-3.9622641509433962</v>
      </c>
      <c r="K59" s="104">
        <v>6.0469260469260471</v>
      </c>
      <c r="L59" s="1014">
        <v>-0.41412478813429576</v>
      </c>
    </row>
    <row r="60" spans="1:12" ht="15">
      <c r="A60" s="46" t="s">
        <v>24</v>
      </c>
      <c r="B60" s="47" t="s">
        <v>38</v>
      </c>
      <c r="C60" s="79">
        <v>8463.0578431372542</v>
      </c>
      <c r="D60" s="79">
        <v>8427.0274509803912</v>
      </c>
      <c r="E60" s="80">
        <v>8632.3189999999995</v>
      </c>
      <c r="F60" s="80">
        <v>8595.5679999999993</v>
      </c>
      <c r="G60" s="999">
        <v>0.42755755058886402</v>
      </c>
      <c r="H60" s="81">
        <v>236.4</v>
      </c>
      <c r="I60" s="81">
        <v>4.2319085907741985E-2</v>
      </c>
      <c r="J60" s="89">
        <v>5.6542810985460417</v>
      </c>
      <c r="K60" s="89">
        <v>3.8847638847638843</v>
      </c>
      <c r="L60" s="1005">
        <v>0.1117540103277026</v>
      </c>
    </row>
    <row r="61" spans="1:12" ht="15.75" thickBot="1">
      <c r="A61" s="46" t="s">
        <v>24</v>
      </c>
      <c r="B61" s="47" t="s">
        <v>39</v>
      </c>
      <c r="C61" s="79">
        <v>9423.0705882352941</v>
      </c>
      <c r="D61" s="79">
        <v>9141.7068627450972</v>
      </c>
      <c r="E61" s="80">
        <v>9611.5319999999992</v>
      </c>
      <c r="F61" s="80">
        <v>9324.5409999999993</v>
      </c>
      <c r="G61" s="999">
        <v>3.0778029717494944</v>
      </c>
      <c r="H61" s="81">
        <v>274.2</v>
      </c>
      <c r="I61" s="81">
        <v>-1.7556431386599907</v>
      </c>
      <c r="J61" s="89">
        <v>25.174825174825177</v>
      </c>
      <c r="K61" s="89">
        <v>1.0632610632610633</v>
      </c>
      <c r="L61" s="1005">
        <v>0.1916287336255641</v>
      </c>
    </row>
    <row r="62" spans="1:12" ht="15.75" thickBot="1">
      <c r="A62" s="51"/>
      <c r="B62" s="52"/>
      <c r="C62" s="96"/>
      <c r="D62" s="96"/>
      <c r="E62" s="96"/>
      <c r="F62" s="96"/>
      <c r="G62" s="1009"/>
      <c r="H62" s="97"/>
      <c r="I62" s="97"/>
      <c r="J62" s="97"/>
      <c r="K62" s="97"/>
      <c r="L62" s="1010"/>
    </row>
    <row r="63" spans="1:12" ht="14.25">
      <c r="A63" s="44" t="s">
        <v>116</v>
      </c>
      <c r="B63" s="48" t="s">
        <v>25</v>
      </c>
      <c r="C63" s="90">
        <v>13924.760996870222</v>
      </c>
      <c r="D63" s="90">
        <v>13709.318726081981</v>
      </c>
      <c r="E63" s="91">
        <v>14203.256216807626</v>
      </c>
      <c r="F63" s="91">
        <v>13983.505100603621</v>
      </c>
      <c r="G63" s="1006">
        <v>1.5715023852962207</v>
      </c>
      <c r="H63" s="92">
        <v>334.04843049327354</v>
      </c>
      <c r="I63" s="92">
        <v>-0.86154318664962637</v>
      </c>
      <c r="J63" s="93">
        <v>25.988700564971751</v>
      </c>
      <c r="K63" s="93">
        <v>1.3246213246213245</v>
      </c>
      <c r="L63" s="1007">
        <v>0.24574774178577652</v>
      </c>
    </row>
    <row r="64" spans="1:12" ht="15">
      <c r="A64" s="46" t="s">
        <v>116</v>
      </c>
      <c r="B64" s="47" t="s">
        <v>26</v>
      </c>
      <c r="C64" s="79">
        <v>13841.71862745098</v>
      </c>
      <c r="D64" s="79">
        <v>12917.055882352941</v>
      </c>
      <c r="E64" s="80">
        <v>14118.553</v>
      </c>
      <c r="F64" s="80">
        <v>13175.397000000001</v>
      </c>
      <c r="G64" s="999">
        <v>7.1584636121401051</v>
      </c>
      <c r="H64" s="81">
        <v>316.39999999999998</v>
      </c>
      <c r="I64" s="81">
        <v>3.5679214402618586</v>
      </c>
      <c r="J64" s="89">
        <v>254.54545454545453</v>
      </c>
      <c r="K64" s="89">
        <v>0.23166023166023164</v>
      </c>
      <c r="L64" s="1005">
        <v>0.1646115909190394</v>
      </c>
    </row>
    <row r="65" spans="1:12" ht="15">
      <c r="A65" s="46" t="s">
        <v>116</v>
      </c>
      <c r="B65" s="47" t="s">
        <v>27</v>
      </c>
      <c r="C65" s="79">
        <v>13879.476470588235</v>
      </c>
      <c r="D65" s="79">
        <v>13783.701960784314</v>
      </c>
      <c r="E65" s="80">
        <v>14157.066000000001</v>
      </c>
      <c r="F65" s="80">
        <v>14059.376</v>
      </c>
      <c r="G65" s="999">
        <v>0.69483880365672346</v>
      </c>
      <c r="H65" s="81">
        <v>335.6</v>
      </c>
      <c r="I65" s="81">
        <v>1.5124016938898972</v>
      </c>
      <c r="J65" s="89">
        <v>9.0909090909090917</v>
      </c>
      <c r="K65" s="89">
        <v>0.64152064152064148</v>
      </c>
      <c r="L65" s="1005">
        <v>3.8082874849911241E-2</v>
      </c>
    </row>
    <row r="66" spans="1:12" ht="15">
      <c r="A66" s="46" t="s">
        <v>116</v>
      </c>
      <c r="B66" s="47" t="s">
        <v>34</v>
      </c>
      <c r="C66" s="79">
        <v>14027.65</v>
      </c>
      <c r="D66" s="79">
        <v>13718.976470588235</v>
      </c>
      <c r="E66" s="80">
        <v>14308.203</v>
      </c>
      <c r="F66" s="80">
        <v>13993.356</v>
      </c>
      <c r="G66" s="999">
        <v>2.2499749166675942</v>
      </c>
      <c r="H66" s="81">
        <v>340.9</v>
      </c>
      <c r="I66" s="81">
        <v>-3.0156472261735483</v>
      </c>
      <c r="J66" s="89">
        <v>13.432835820895523</v>
      </c>
      <c r="K66" s="89">
        <v>0.45144045144045142</v>
      </c>
      <c r="L66" s="1005">
        <v>4.3053276016825903E-2</v>
      </c>
    </row>
    <row r="67" spans="1:12" ht="14.25">
      <c r="A67" s="44" t="s">
        <v>116</v>
      </c>
      <c r="B67" s="48" t="s">
        <v>28</v>
      </c>
      <c r="C67" s="90">
        <v>13449.433584435348</v>
      </c>
      <c r="D67" s="90">
        <v>13235.884453308419</v>
      </c>
      <c r="E67" s="91">
        <v>13718.422256124055</v>
      </c>
      <c r="F67" s="91">
        <v>13500.602142374588</v>
      </c>
      <c r="G67" s="1006">
        <v>1.6134103609037633</v>
      </c>
      <c r="H67" s="92">
        <v>309.19109991603693</v>
      </c>
      <c r="I67" s="92">
        <v>4.6930753269859952E-2</v>
      </c>
      <c r="J67" s="93">
        <v>9.0659340659340657</v>
      </c>
      <c r="K67" s="93">
        <v>7.0745470745470742</v>
      </c>
      <c r="L67" s="1007">
        <v>0.4184456482396266</v>
      </c>
    </row>
    <row r="68" spans="1:12" ht="15">
      <c r="A68" s="46" t="s">
        <v>116</v>
      </c>
      <c r="B68" s="47" t="s">
        <v>29</v>
      </c>
      <c r="C68" s="79">
        <v>12970.784313725491</v>
      </c>
      <c r="D68" s="79">
        <v>13049.547058823529</v>
      </c>
      <c r="E68" s="80">
        <v>13230.2</v>
      </c>
      <c r="F68" s="80">
        <v>13310.538</v>
      </c>
      <c r="G68" s="999">
        <v>-0.60356688813029002</v>
      </c>
      <c r="H68" s="81">
        <v>280.10000000000002</v>
      </c>
      <c r="I68" s="81">
        <v>-1.7192982456140271</v>
      </c>
      <c r="J68" s="89">
        <v>25.170068027210885</v>
      </c>
      <c r="K68" s="89">
        <v>1.0929610929610929</v>
      </c>
      <c r="L68" s="1005">
        <v>0.19694743941970549</v>
      </c>
    </row>
    <row r="69" spans="1:12" ht="15">
      <c r="A69" s="46" t="s">
        <v>116</v>
      </c>
      <c r="B69" s="47" t="s">
        <v>30</v>
      </c>
      <c r="C69" s="79">
        <v>13602.736274509803</v>
      </c>
      <c r="D69" s="79">
        <v>13282.045098039214</v>
      </c>
      <c r="E69" s="80">
        <v>13874.790999999999</v>
      </c>
      <c r="F69" s="80">
        <v>13547.686</v>
      </c>
      <c r="G69" s="999">
        <v>2.4144713717161705</v>
      </c>
      <c r="H69" s="81">
        <v>307.8</v>
      </c>
      <c r="I69" s="81">
        <v>0.42414355628059097</v>
      </c>
      <c r="J69" s="89">
        <v>6.6772655007949124</v>
      </c>
      <c r="K69" s="89">
        <v>3.9857439857439858</v>
      </c>
      <c r="L69" s="1005">
        <v>0.15178080154308349</v>
      </c>
    </row>
    <row r="70" spans="1:12" ht="15">
      <c r="A70" s="46" t="s">
        <v>116</v>
      </c>
      <c r="B70" s="47" t="s">
        <v>35</v>
      </c>
      <c r="C70" s="79">
        <v>13385.918627450981</v>
      </c>
      <c r="D70" s="79">
        <v>13225.269607843136</v>
      </c>
      <c r="E70" s="80">
        <v>13653.637000000001</v>
      </c>
      <c r="F70" s="80">
        <v>13489.775</v>
      </c>
      <c r="G70" s="999">
        <v>1.2147126249325952</v>
      </c>
      <c r="H70" s="81">
        <v>327.9</v>
      </c>
      <c r="I70" s="81">
        <v>0.79926221948969123</v>
      </c>
      <c r="J70" s="89">
        <v>6.3291139240506329</v>
      </c>
      <c r="K70" s="89">
        <v>1.995841995841996</v>
      </c>
      <c r="L70" s="1005">
        <v>6.9717407276836951E-2</v>
      </c>
    </row>
    <row r="71" spans="1:12" ht="14.25">
      <c r="A71" s="44" t="s">
        <v>116</v>
      </c>
      <c r="B71" s="48" t="s">
        <v>31</v>
      </c>
      <c r="C71" s="90">
        <v>12317.562216722177</v>
      </c>
      <c r="D71" s="90">
        <v>12221.861167561319</v>
      </c>
      <c r="E71" s="91">
        <v>12563.913461056622</v>
      </c>
      <c r="F71" s="91">
        <v>12466.298390912545</v>
      </c>
      <c r="G71" s="1006">
        <v>0.78303171545479922</v>
      </c>
      <c r="H71" s="92">
        <v>267.96276445698169</v>
      </c>
      <c r="I71" s="92">
        <v>-1.3702565213266382</v>
      </c>
      <c r="J71" s="93">
        <v>-0.23452157598499063</v>
      </c>
      <c r="K71" s="93">
        <v>12.634392634392636</v>
      </c>
      <c r="L71" s="1007">
        <v>-0.36085300744571569</v>
      </c>
    </row>
    <row r="72" spans="1:12" ht="15">
      <c r="A72" s="46" t="s">
        <v>116</v>
      </c>
      <c r="B72" s="47" t="s">
        <v>32</v>
      </c>
      <c r="C72" s="79">
        <v>11936.853921568627</v>
      </c>
      <c r="D72" s="79">
        <v>11678.152941176471</v>
      </c>
      <c r="E72" s="80">
        <v>12175.591</v>
      </c>
      <c r="F72" s="80">
        <v>11911.716</v>
      </c>
      <c r="G72" s="999">
        <v>2.2152559715157749</v>
      </c>
      <c r="H72" s="81">
        <v>238.7</v>
      </c>
      <c r="I72" s="81">
        <v>-0.20903010033444816</v>
      </c>
      <c r="J72" s="89">
        <v>20.156555772994128</v>
      </c>
      <c r="K72" s="89">
        <v>3.6471636471636475</v>
      </c>
      <c r="L72" s="1005">
        <v>0.5324495181864437</v>
      </c>
    </row>
    <row r="73" spans="1:12" ht="15">
      <c r="A73" s="46" t="s">
        <v>116</v>
      </c>
      <c r="B73" s="47" t="s">
        <v>33</v>
      </c>
      <c r="C73" s="79">
        <v>12444.856862745099</v>
      </c>
      <c r="D73" s="79">
        <v>12436.167647058823</v>
      </c>
      <c r="E73" s="80">
        <v>12693.754000000001</v>
      </c>
      <c r="F73" s="80">
        <v>12684.891</v>
      </c>
      <c r="G73" s="999">
        <v>6.9870525493685304E-2</v>
      </c>
      <c r="H73" s="81">
        <v>272.60000000000002</v>
      </c>
      <c r="I73" s="81">
        <v>-0.65597667638482315</v>
      </c>
      <c r="J73" s="81">
        <v>-2.6208026208026212</v>
      </c>
      <c r="K73" s="81">
        <v>7.062667062667062</v>
      </c>
      <c r="L73" s="1000">
        <v>-0.37973205960527689</v>
      </c>
    </row>
    <row r="74" spans="1:12" ht="15.75" thickBot="1">
      <c r="A74" s="56" t="s">
        <v>116</v>
      </c>
      <c r="B74" s="57" t="s">
        <v>36</v>
      </c>
      <c r="C74" s="82">
        <v>12463.929411764706</v>
      </c>
      <c r="D74" s="82">
        <v>12178.013725490197</v>
      </c>
      <c r="E74" s="83">
        <v>12713.208000000001</v>
      </c>
      <c r="F74" s="83">
        <v>12421.574000000001</v>
      </c>
      <c r="G74" s="1001">
        <v>2.3478022994509393</v>
      </c>
      <c r="H74" s="84">
        <v>306.39999999999998</v>
      </c>
      <c r="I74" s="84">
        <v>0.49196457855034437</v>
      </c>
      <c r="J74" s="84">
        <v>-19</v>
      </c>
      <c r="K74" s="84">
        <v>1.9245619245619245</v>
      </c>
      <c r="L74" s="1002">
        <v>-0.51357046602688428</v>
      </c>
    </row>
    <row r="75" spans="1:12">
      <c r="A75" s="4"/>
      <c r="B75" s="4"/>
      <c r="C75" s="1093"/>
      <c r="D75" s="1093"/>
      <c r="E75" s="1093"/>
      <c r="F75" s="1093"/>
      <c r="G75" s="1094"/>
      <c r="H75" s="1094"/>
      <c r="I75" s="1094"/>
      <c r="J75" s="1094"/>
      <c r="K75" s="1094"/>
      <c r="L75" s="65"/>
    </row>
    <row r="76" spans="1:12" ht="13.5" thickBot="1">
      <c r="G76" s="65"/>
      <c r="H76" s="65"/>
      <c r="I76" s="65"/>
      <c r="J76" s="65"/>
      <c r="K76" s="65"/>
      <c r="L76" s="1095"/>
    </row>
    <row r="77" spans="1:12" ht="21" thickBot="1">
      <c r="A77" s="963" t="s">
        <v>333</v>
      </c>
      <c r="B77" s="954"/>
      <c r="C77" s="954"/>
      <c r="D77" s="954"/>
      <c r="E77" s="954"/>
      <c r="F77" s="954"/>
      <c r="G77" s="1067"/>
      <c r="H77" s="1067"/>
      <c r="I77" s="1067"/>
      <c r="J77" s="1067"/>
      <c r="K77" s="1067"/>
      <c r="L77" s="1068"/>
    </row>
    <row r="78" spans="1:12" ht="12.75" customHeight="1">
      <c r="A78" s="27"/>
      <c r="B78" s="28"/>
      <c r="C78" s="3" t="s">
        <v>9</v>
      </c>
      <c r="D78" s="3" t="s">
        <v>9</v>
      </c>
      <c r="E78" s="3"/>
      <c r="F78" s="3"/>
      <c r="G78" s="955"/>
      <c r="H78" s="1417" t="s">
        <v>10</v>
      </c>
      <c r="I78" s="1418"/>
      <c r="J78" s="986" t="s">
        <v>11</v>
      </c>
      <c r="K78" s="956" t="s">
        <v>12</v>
      </c>
      <c r="L78" s="957"/>
    </row>
    <row r="79" spans="1:12" ht="15.75" customHeight="1">
      <c r="A79" s="29" t="s">
        <v>13</v>
      </c>
      <c r="B79" s="30" t="s">
        <v>14</v>
      </c>
      <c r="C79" s="958" t="s">
        <v>40</v>
      </c>
      <c r="D79" s="958" t="s">
        <v>40</v>
      </c>
      <c r="E79" s="959" t="s">
        <v>41</v>
      </c>
      <c r="F79" s="960"/>
      <c r="G79" s="987"/>
      <c r="H79" s="1415" t="s">
        <v>15</v>
      </c>
      <c r="I79" s="1416"/>
      <c r="J79" s="988" t="s">
        <v>16</v>
      </c>
      <c r="K79" s="961" t="s">
        <v>17</v>
      </c>
      <c r="L79" s="962"/>
    </row>
    <row r="80" spans="1:12" ht="26.25" thickBot="1">
      <c r="A80" s="31" t="s">
        <v>18</v>
      </c>
      <c r="B80" s="32" t="s">
        <v>19</v>
      </c>
      <c r="C80" s="877" t="s">
        <v>483</v>
      </c>
      <c r="D80" s="877" t="s">
        <v>482</v>
      </c>
      <c r="E80" s="952" t="s">
        <v>483</v>
      </c>
      <c r="F80" s="1249" t="s">
        <v>482</v>
      </c>
      <c r="G80" s="985" t="s">
        <v>20</v>
      </c>
      <c r="H80" s="66" t="s">
        <v>483</v>
      </c>
      <c r="I80" s="890" t="s">
        <v>20</v>
      </c>
      <c r="J80" s="989" t="s">
        <v>20</v>
      </c>
      <c r="K80" s="953" t="s">
        <v>483</v>
      </c>
      <c r="L80" s="990" t="s">
        <v>21</v>
      </c>
    </row>
    <row r="81" spans="1:12" ht="15" thickBot="1">
      <c r="A81" s="33" t="s">
        <v>22</v>
      </c>
      <c r="B81" s="34" t="s">
        <v>23</v>
      </c>
      <c r="C81" s="67">
        <v>12480.438071952032</v>
      </c>
      <c r="D81" s="67">
        <v>12167.087438226939</v>
      </c>
      <c r="E81" s="68">
        <v>12730.046833391074</v>
      </c>
      <c r="F81" s="1250">
        <v>12410.429186991478</v>
      </c>
      <c r="G81" s="991">
        <v>2.5753955933660788</v>
      </c>
      <c r="H81" s="69">
        <v>315.74727758872137</v>
      </c>
      <c r="I81" s="69">
        <v>0.56761815269350724</v>
      </c>
      <c r="J81" s="70">
        <v>3.6925015752993069</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12724.13521538149</v>
      </c>
      <c r="D83" s="72">
        <v>13033.641170206101</v>
      </c>
      <c r="E83" s="73">
        <v>12978.617919689119</v>
      </c>
      <c r="F83" s="73">
        <v>13294.313993610223</v>
      </c>
      <c r="G83" s="995">
        <v>-2.3746699082994471</v>
      </c>
      <c r="H83" s="74">
        <v>257.33999999999997</v>
      </c>
      <c r="I83" s="74">
        <v>6.8687707641195859</v>
      </c>
      <c r="J83" s="74">
        <v>15.384615384615385</v>
      </c>
      <c r="K83" s="74">
        <v>0.18230432668935342</v>
      </c>
      <c r="L83" s="996">
        <v>1.8473198775049715E-2</v>
      </c>
    </row>
    <row r="84" spans="1:12" ht="15">
      <c r="A84" s="46" t="s">
        <v>108</v>
      </c>
      <c r="B84" s="75" t="s">
        <v>23</v>
      </c>
      <c r="C84" s="76">
        <v>13584.77702442832</v>
      </c>
      <c r="D84" s="76">
        <v>13330.094176594785</v>
      </c>
      <c r="E84" s="77">
        <v>13856.472564916887</v>
      </c>
      <c r="F84" s="77">
        <v>13596.69606012668</v>
      </c>
      <c r="G84" s="997">
        <v>1.9105855101962641</v>
      </c>
      <c r="H84" s="78">
        <v>347.87477650063857</v>
      </c>
      <c r="I84" s="78">
        <v>-5.2488425213411509E-2</v>
      </c>
      <c r="J84" s="78">
        <v>10.828025477707007</v>
      </c>
      <c r="K84" s="78">
        <v>38.065143412736994</v>
      </c>
      <c r="L84" s="998">
        <v>2.4507766830583577</v>
      </c>
    </row>
    <row r="85" spans="1:12" ht="15">
      <c r="A85" s="39" t="s">
        <v>109</v>
      </c>
      <c r="B85" s="40" t="s">
        <v>23</v>
      </c>
      <c r="C85" s="79">
        <v>13436.922273719443</v>
      </c>
      <c r="D85" s="79">
        <v>13144.345260592765</v>
      </c>
      <c r="E85" s="80">
        <v>13705.660719193833</v>
      </c>
      <c r="F85" s="80">
        <v>13407.23216580462</v>
      </c>
      <c r="G85" s="999">
        <v>2.2258774197284339</v>
      </c>
      <c r="H85" s="81">
        <v>380.08946015424164</v>
      </c>
      <c r="I85" s="81">
        <v>-1.9794236602916737</v>
      </c>
      <c r="J85" s="81">
        <v>9.8870056497175138</v>
      </c>
      <c r="K85" s="81">
        <v>9.455517744287798</v>
      </c>
      <c r="L85" s="1000">
        <v>0.53302247018571869</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9829.1271605462789</v>
      </c>
      <c r="D87" s="79">
        <v>9721.3364944931236</v>
      </c>
      <c r="E87" s="80">
        <v>10025.709703757204</v>
      </c>
      <c r="F87" s="80">
        <v>9915.7632243829867</v>
      </c>
      <c r="G87" s="999">
        <v>1.1088050096220274</v>
      </c>
      <c r="H87" s="81">
        <v>277.5864875701684</v>
      </c>
      <c r="I87" s="81">
        <v>1.3503786611117323</v>
      </c>
      <c r="J87" s="81">
        <v>-7.6296296296296289</v>
      </c>
      <c r="K87" s="81">
        <v>30.311132717549832</v>
      </c>
      <c r="L87" s="1000">
        <v>-3.7153323108055503</v>
      </c>
    </row>
    <row r="88" spans="1:12" ht="15.75" thickBot="1">
      <c r="A88" s="41" t="s">
        <v>111</v>
      </c>
      <c r="B88" s="42" t="s">
        <v>23</v>
      </c>
      <c r="C88" s="82">
        <v>13155.067673477941</v>
      </c>
      <c r="D88" s="82">
        <v>12969.362422570643</v>
      </c>
      <c r="E88" s="83">
        <v>13418.1690269475</v>
      </c>
      <c r="F88" s="83">
        <v>13228.749671022055</v>
      </c>
      <c r="G88" s="1001">
        <v>1.4318764859567477</v>
      </c>
      <c r="H88" s="84">
        <v>285.54693200663343</v>
      </c>
      <c r="I88" s="84">
        <v>-1.7398011432360572</v>
      </c>
      <c r="J88" s="84">
        <v>7.1682464454976307</v>
      </c>
      <c r="K88" s="84">
        <v>21.985901798736023</v>
      </c>
      <c r="L88" s="1002">
        <v>0.71305995878643103</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99</v>
      </c>
      <c r="E90" s="86" t="s">
        <v>99</v>
      </c>
      <c r="F90" s="86" t="s">
        <v>99</v>
      </c>
      <c r="G90" s="1003" t="s">
        <v>99</v>
      </c>
      <c r="H90" s="87" t="s">
        <v>99</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99</v>
      </c>
      <c r="D92" s="79" t="s">
        <v>99</v>
      </c>
      <c r="E92" s="80" t="s">
        <v>99</v>
      </c>
      <c r="F92" s="80" t="s">
        <v>99</v>
      </c>
      <c r="G92" s="999" t="s">
        <v>99</v>
      </c>
      <c r="H92" s="81" t="s">
        <v>99</v>
      </c>
      <c r="I92" s="81" t="s">
        <v>99</v>
      </c>
      <c r="J92" s="89" t="s">
        <v>99</v>
      </c>
      <c r="K92" s="89" t="s">
        <v>99</v>
      </c>
      <c r="L92" s="1005" t="s">
        <v>99</v>
      </c>
    </row>
    <row r="93" spans="1:12" ht="14.25">
      <c r="A93" s="44" t="s">
        <v>112</v>
      </c>
      <c r="B93" s="48" t="s">
        <v>28</v>
      </c>
      <c r="C93" s="90" t="s">
        <v>253</v>
      </c>
      <c r="D93" s="90">
        <v>13797.678343247413</v>
      </c>
      <c r="E93" s="91" t="s">
        <v>253</v>
      </c>
      <c r="F93" s="91">
        <v>14073.631910112361</v>
      </c>
      <c r="G93" s="1006" t="s">
        <v>99</v>
      </c>
      <c r="H93" s="92" t="s">
        <v>253</v>
      </c>
      <c r="I93" s="92" t="s">
        <v>99</v>
      </c>
      <c r="J93" s="93" t="s">
        <v>99</v>
      </c>
      <c r="K93" s="93">
        <v>3.6460865337870685E-2</v>
      </c>
      <c r="L93" s="1007" t="s">
        <v>99</v>
      </c>
    </row>
    <row r="94" spans="1:12" ht="15">
      <c r="A94" s="46" t="s">
        <v>112</v>
      </c>
      <c r="B94" s="47" t="s">
        <v>29</v>
      </c>
      <c r="C94" s="79" t="s">
        <v>99</v>
      </c>
      <c r="D94" s="79" t="s">
        <v>253</v>
      </c>
      <c r="E94" s="80" t="s">
        <v>99</v>
      </c>
      <c r="F94" s="80" t="s">
        <v>253</v>
      </c>
      <c r="G94" s="999" t="s">
        <v>99</v>
      </c>
      <c r="H94" s="81" t="s">
        <v>99</v>
      </c>
      <c r="I94" s="81" t="s">
        <v>99</v>
      </c>
      <c r="J94" s="89" t="s">
        <v>99</v>
      </c>
      <c r="K94" s="89" t="s">
        <v>99</v>
      </c>
      <c r="L94" s="1005" t="s">
        <v>99</v>
      </c>
    </row>
    <row r="95" spans="1:12" ht="15">
      <c r="A95" s="46" t="s">
        <v>112</v>
      </c>
      <c r="B95" s="47" t="s">
        <v>30</v>
      </c>
      <c r="C95" s="79" t="s">
        <v>253</v>
      </c>
      <c r="D95" s="79" t="s">
        <v>253</v>
      </c>
      <c r="E95" s="80" t="s">
        <v>253</v>
      </c>
      <c r="F95" s="80" t="s">
        <v>253</v>
      </c>
      <c r="G95" s="999" t="s">
        <v>99</v>
      </c>
      <c r="H95" s="81" t="s">
        <v>253</v>
      </c>
      <c r="I95" s="81" t="s">
        <v>99</v>
      </c>
      <c r="J95" s="89" t="s">
        <v>99</v>
      </c>
      <c r="K95" s="89">
        <v>3.6460865337870685E-2</v>
      </c>
      <c r="L95" s="1005" t="s">
        <v>99</v>
      </c>
    </row>
    <row r="96" spans="1:12" ht="14.25">
      <c r="A96" s="44" t="s">
        <v>112</v>
      </c>
      <c r="B96" s="48" t="s">
        <v>31</v>
      </c>
      <c r="C96" s="90">
        <v>12456.501785832179</v>
      </c>
      <c r="D96" s="90" t="s">
        <v>253</v>
      </c>
      <c r="E96" s="91">
        <v>12705.631821548823</v>
      </c>
      <c r="F96" s="91" t="s">
        <v>253</v>
      </c>
      <c r="G96" s="1006" t="s">
        <v>99</v>
      </c>
      <c r="H96" s="92">
        <v>247.5</v>
      </c>
      <c r="I96" s="92" t="s">
        <v>99</v>
      </c>
      <c r="J96" s="93" t="s">
        <v>99</v>
      </c>
      <c r="K96" s="93">
        <v>0.14584346135148274</v>
      </c>
      <c r="L96" s="1007" t="s">
        <v>99</v>
      </c>
    </row>
    <row r="97" spans="1:12" ht="15">
      <c r="A97" s="46" t="s">
        <v>112</v>
      </c>
      <c r="B97" s="47" t="s">
        <v>32</v>
      </c>
      <c r="C97" s="79">
        <v>11575.789215686274</v>
      </c>
      <c r="D97" s="79" t="s">
        <v>253</v>
      </c>
      <c r="E97" s="80">
        <v>11807.305</v>
      </c>
      <c r="F97" s="80" t="s">
        <v>253</v>
      </c>
      <c r="G97" s="999" t="s">
        <v>99</v>
      </c>
      <c r="H97" s="81">
        <v>231.7</v>
      </c>
      <c r="I97" s="81" t="s">
        <v>99</v>
      </c>
      <c r="J97" s="89" t="s">
        <v>99</v>
      </c>
      <c r="K97" s="89">
        <v>7.292173067574137E-2</v>
      </c>
      <c r="L97" s="1005" t="s">
        <v>99</v>
      </c>
    </row>
    <row r="98" spans="1:12" ht="15.75" thickBot="1">
      <c r="A98" s="49" t="s">
        <v>112</v>
      </c>
      <c r="B98" s="50" t="s">
        <v>33</v>
      </c>
      <c r="C98" s="94" t="s">
        <v>253</v>
      </c>
      <c r="D98" s="94" t="s">
        <v>253</v>
      </c>
      <c r="E98" s="95" t="s">
        <v>253</v>
      </c>
      <c r="F98" s="95" t="s">
        <v>253</v>
      </c>
      <c r="G98" s="1008" t="s">
        <v>99</v>
      </c>
      <c r="H98" s="89" t="s">
        <v>253</v>
      </c>
      <c r="I98" s="89" t="s">
        <v>99</v>
      </c>
      <c r="J98" s="89" t="s">
        <v>99</v>
      </c>
      <c r="K98" s="89">
        <v>7.292173067574137E-2</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13821.474763833421</v>
      </c>
      <c r="D100" s="85">
        <v>13623.331278699934</v>
      </c>
      <c r="E100" s="86">
        <v>14097.90425911009</v>
      </c>
      <c r="F100" s="86">
        <v>13895.797904273933</v>
      </c>
      <c r="G100" s="1003">
        <v>1.4544422438238997</v>
      </c>
      <c r="H100" s="87">
        <v>407.31640625</v>
      </c>
      <c r="I100" s="87">
        <v>0.28160871731904041</v>
      </c>
      <c r="J100" s="88">
        <v>-35.025380710659896</v>
      </c>
      <c r="K100" s="88">
        <v>1.5556635877491491</v>
      </c>
      <c r="L100" s="1004">
        <v>-0.92700811987529952</v>
      </c>
    </row>
    <row r="101" spans="1:12" ht="15">
      <c r="A101" s="46" t="s">
        <v>113</v>
      </c>
      <c r="B101" s="47" t="s">
        <v>26</v>
      </c>
      <c r="C101" s="79">
        <v>13757.851960784314</v>
      </c>
      <c r="D101" s="79">
        <v>13621.599019607844</v>
      </c>
      <c r="E101" s="80">
        <v>14033.009</v>
      </c>
      <c r="F101" s="80">
        <v>13894.031000000001</v>
      </c>
      <c r="G101" s="999">
        <v>1.0002712675680596</v>
      </c>
      <c r="H101" s="81">
        <v>402.8</v>
      </c>
      <c r="I101" s="81">
        <v>0.6496751624187963</v>
      </c>
      <c r="J101" s="89">
        <v>-34.146341463414636</v>
      </c>
      <c r="K101" s="89">
        <v>0.98444336412250844</v>
      </c>
      <c r="L101" s="1005">
        <v>-0.56565115383590359</v>
      </c>
    </row>
    <row r="102" spans="1:12" ht="15">
      <c r="A102" s="46" t="s">
        <v>113</v>
      </c>
      <c r="B102" s="47" t="s">
        <v>27</v>
      </c>
      <c r="C102" s="79">
        <v>13927.882352941177</v>
      </c>
      <c r="D102" s="79">
        <v>13626.100980392157</v>
      </c>
      <c r="E102" s="80">
        <v>14206.44</v>
      </c>
      <c r="F102" s="80">
        <v>13898.623</v>
      </c>
      <c r="G102" s="999">
        <v>2.2147301930558223</v>
      </c>
      <c r="H102" s="81">
        <v>415.1</v>
      </c>
      <c r="I102" s="81">
        <v>-0.24032684450853159</v>
      </c>
      <c r="J102" s="89">
        <v>-36.486486486486484</v>
      </c>
      <c r="K102" s="89">
        <v>0.57122022362664071</v>
      </c>
      <c r="L102" s="1005">
        <v>-0.36135696603939582</v>
      </c>
    </row>
    <row r="103" spans="1:12" ht="14.25">
      <c r="A103" s="44" t="s">
        <v>113</v>
      </c>
      <c r="B103" s="48" t="s">
        <v>28</v>
      </c>
      <c r="C103" s="90">
        <v>13812.082875715048</v>
      </c>
      <c r="D103" s="90">
        <v>13617.874575284657</v>
      </c>
      <c r="E103" s="91">
        <v>14088.32453322935</v>
      </c>
      <c r="F103" s="91">
        <v>13890.232066790351</v>
      </c>
      <c r="G103" s="1006">
        <v>1.4261278392361108</v>
      </c>
      <c r="H103" s="92">
        <v>381.04547803617572</v>
      </c>
      <c r="I103" s="92">
        <v>1.1626553059479727</v>
      </c>
      <c r="J103" s="93">
        <v>20.186335403726709</v>
      </c>
      <c r="K103" s="93">
        <v>9.4069032571706366</v>
      </c>
      <c r="L103" s="1007">
        <v>1.2909612281851306</v>
      </c>
    </row>
    <row r="104" spans="1:12" ht="15">
      <c r="A104" s="46" t="s">
        <v>113</v>
      </c>
      <c r="B104" s="47" t="s">
        <v>29</v>
      </c>
      <c r="C104" s="79">
        <v>13942.320588235294</v>
      </c>
      <c r="D104" s="79">
        <v>13733.427450980391</v>
      </c>
      <c r="E104" s="80">
        <v>14221.166999999999</v>
      </c>
      <c r="F104" s="80">
        <v>14008.096</v>
      </c>
      <c r="G104" s="999">
        <v>1.5210561092670976</v>
      </c>
      <c r="H104" s="81">
        <v>369.8</v>
      </c>
      <c r="I104" s="81">
        <v>1.733149931224212</v>
      </c>
      <c r="J104" s="89">
        <v>33.923303834808259</v>
      </c>
      <c r="K104" s="89">
        <v>5.5177442877977638</v>
      </c>
      <c r="L104" s="1005">
        <v>1.2455325675709208</v>
      </c>
    </row>
    <row r="105" spans="1:12" ht="15">
      <c r="A105" s="46" t="s">
        <v>113</v>
      </c>
      <c r="B105" s="47" t="s">
        <v>30</v>
      </c>
      <c r="C105" s="79">
        <v>13640.000980392157</v>
      </c>
      <c r="D105" s="79">
        <v>13498.574509803922</v>
      </c>
      <c r="E105" s="80">
        <v>13912.800999999999</v>
      </c>
      <c r="F105" s="80">
        <v>13768.546</v>
      </c>
      <c r="G105" s="999">
        <v>1.0477141159277037</v>
      </c>
      <c r="H105" s="81">
        <v>397</v>
      </c>
      <c r="I105" s="81">
        <v>1.4566828520316863</v>
      </c>
      <c r="J105" s="89">
        <v>4.918032786885246</v>
      </c>
      <c r="K105" s="89">
        <v>3.8891589693728732</v>
      </c>
      <c r="L105" s="1005">
        <v>4.542866061420936E-2</v>
      </c>
    </row>
    <row r="106" spans="1:12" ht="14.25">
      <c r="A106" s="44" t="s">
        <v>113</v>
      </c>
      <c r="B106" s="48" t="s">
        <v>31</v>
      </c>
      <c r="C106" s="90">
        <v>13477.857045179571</v>
      </c>
      <c r="D106" s="90">
        <v>13189.000157332608</v>
      </c>
      <c r="E106" s="91">
        <v>13747.414186083162</v>
      </c>
      <c r="F106" s="91">
        <v>13452.78016047926</v>
      </c>
      <c r="G106" s="1006">
        <v>2.1901348426807679</v>
      </c>
      <c r="H106" s="92">
        <v>332.94982062780275</v>
      </c>
      <c r="I106" s="92">
        <v>-1.7549515614996826E-2</v>
      </c>
      <c r="J106" s="93">
        <v>12.342569269521411</v>
      </c>
      <c r="K106" s="93">
        <v>27.102576567817209</v>
      </c>
      <c r="L106" s="1007">
        <v>2.0868235747485251</v>
      </c>
    </row>
    <row r="107" spans="1:12" ht="15">
      <c r="A107" s="46" t="s">
        <v>113</v>
      </c>
      <c r="B107" s="47" t="s">
        <v>32</v>
      </c>
      <c r="C107" s="79">
        <v>13542.283333333335</v>
      </c>
      <c r="D107" s="79">
        <v>13213.905882352939</v>
      </c>
      <c r="E107" s="80">
        <v>13813.129000000001</v>
      </c>
      <c r="F107" s="80">
        <v>13478.183999999999</v>
      </c>
      <c r="G107" s="999">
        <v>2.4850899794809265</v>
      </c>
      <c r="H107" s="81">
        <v>321.60000000000002</v>
      </c>
      <c r="I107" s="81">
        <v>-9.3196644920768734E-2</v>
      </c>
      <c r="J107" s="89">
        <v>18.573667711598745</v>
      </c>
      <c r="K107" s="89">
        <v>18.388429752066116</v>
      </c>
      <c r="L107" s="1005">
        <v>2.3077744275544596</v>
      </c>
    </row>
    <row r="108" spans="1:12" ht="15.75" thickBot="1">
      <c r="A108" s="49" t="s">
        <v>113</v>
      </c>
      <c r="B108" s="50" t="s">
        <v>33</v>
      </c>
      <c r="C108" s="94">
        <v>13355.37156862745</v>
      </c>
      <c r="D108" s="94">
        <v>13148.121568627452</v>
      </c>
      <c r="E108" s="95">
        <v>13622.478999999999</v>
      </c>
      <c r="F108" s="95">
        <v>13411.084000000001</v>
      </c>
      <c r="G108" s="1008">
        <v>1.5762707921298427</v>
      </c>
      <c r="H108" s="89">
        <v>356.9</v>
      </c>
      <c r="I108" s="89">
        <v>1.1048158640226564</v>
      </c>
      <c r="J108" s="89">
        <v>1.1283497884344147</v>
      </c>
      <c r="K108" s="89">
        <v>8.7141468157510928</v>
      </c>
      <c r="L108" s="1005">
        <v>-0.22095085280593274</v>
      </c>
    </row>
    <row r="109" spans="1:12" ht="15.75" thickBot="1">
      <c r="A109" s="51"/>
      <c r="B109" s="52"/>
      <c r="C109" s="96"/>
      <c r="D109" s="96"/>
      <c r="E109" s="96"/>
      <c r="F109" s="96"/>
      <c r="G109" s="1009"/>
      <c r="H109" s="97"/>
      <c r="I109" s="97"/>
      <c r="J109" s="97"/>
      <c r="K109" s="97"/>
      <c r="L109" s="1010"/>
    </row>
    <row r="110" spans="1:12" ht="15">
      <c r="A110" s="46" t="s">
        <v>114</v>
      </c>
      <c r="B110" s="53" t="s">
        <v>30</v>
      </c>
      <c r="C110" s="98">
        <v>13765.069607843136</v>
      </c>
      <c r="D110" s="98">
        <v>13409.701960784314</v>
      </c>
      <c r="E110" s="99">
        <v>14040.370999999999</v>
      </c>
      <c r="F110" s="99">
        <v>13677.896000000001</v>
      </c>
      <c r="G110" s="1011">
        <v>2.650078637825573</v>
      </c>
      <c r="H110" s="100">
        <v>404.5</v>
      </c>
      <c r="I110" s="100">
        <v>-1.6532944322878704</v>
      </c>
      <c r="J110" s="100">
        <v>43.712574850299404</v>
      </c>
      <c r="K110" s="100">
        <v>2.9168692270296548</v>
      </c>
      <c r="L110" s="1012">
        <v>0.81226935305359937</v>
      </c>
    </row>
    <row r="111" spans="1:12" ht="15.75" thickBot="1">
      <c r="A111" s="49" t="s">
        <v>114</v>
      </c>
      <c r="B111" s="50" t="s">
        <v>33</v>
      </c>
      <c r="C111" s="94">
        <v>13276.549019607843</v>
      </c>
      <c r="D111" s="94">
        <v>13055.815686274511</v>
      </c>
      <c r="E111" s="95">
        <v>13542.08</v>
      </c>
      <c r="F111" s="95">
        <v>13316.932000000001</v>
      </c>
      <c r="G111" s="1008">
        <v>1.6906897174213942</v>
      </c>
      <c r="H111" s="89">
        <v>369.2</v>
      </c>
      <c r="I111" s="89">
        <v>-2.9697766097240503</v>
      </c>
      <c r="J111" s="89">
        <v>-0.55452865064695012</v>
      </c>
      <c r="K111" s="89">
        <v>6.5386485172581432</v>
      </c>
      <c r="L111" s="1005">
        <v>-0.27924688286788069</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11031.773886272949</v>
      </c>
      <c r="D124" s="85">
        <v>10780.793161403899</v>
      </c>
      <c r="E124" s="86">
        <v>11252.409363998408</v>
      </c>
      <c r="F124" s="86">
        <v>10996.409024631977</v>
      </c>
      <c r="G124" s="1003">
        <v>2.3280358050795389</v>
      </c>
      <c r="H124" s="87">
        <v>353.6330985915493</v>
      </c>
      <c r="I124" s="87">
        <v>4.118279854205853</v>
      </c>
      <c r="J124" s="88">
        <v>-29.702970297029701</v>
      </c>
      <c r="K124" s="88">
        <v>1.7258142926592124</v>
      </c>
      <c r="L124" s="1004">
        <v>-0.81986938723996849</v>
      </c>
    </row>
    <row r="125" spans="1:12" ht="15">
      <c r="A125" s="46" t="s">
        <v>24</v>
      </c>
      <c r="B125" s="47" t="s">
        <v>29</v>
      </c>
      <c r="C125" s="79">
        <v>10627.86568627451</v>
      </c>
      <c r="D125" s="79">
        <v>10616.046078431373</v>
      </c>
      <c r="E125" s="80">
        <v>10840.423000000001</v>
      </c>
      <c r="F125" s="80">
        <v>10828.367</v>
      </c>
      <c r="G125" s="999">
        <v>0.11133719424175866</v>
      </c>
      <c r="H125" s="81">
        <v>313.3</v>
      </c>
      <c r="I125" s="81">
        <v>0.35233824471493358</v>
      </c>
      <c r="J125" s="89">
        <v>-44.444444444444443</v>
      </c>
      <c r="K125" s="89">
        <v>0.18230432668935342</v>
      </c>
      <c r="L125" s="1005">
        <v>-0.15796032359420048</v>
      </c>
    </row>
    <row r="126" spans="1:12" ht="15">
      <c r="A126" s="46" t="s">
        <v>24</v>
      </c>
      <c r="B126" s="47" t="s">
        <v>30</v>
      </c>
      <c r="C126" s="79">
        <v>11054.654901960785</v>
      </c>
      <c r="D126" s="79">
        <v>10799.400980392156</v>
      </c>
      <c r="E126" s="80">
        <v>11275.748</v>
      </c>
      <c r="F126" s="80">
        <v>11015.388999999999</v>
      </c>
      <c r="G126" s="999">
        <v>2.3635933329272385</v>
      </c>
      <c r="H126" s="81">
        <v>349.6</v>
      </c>
      <c r="I126" s="81">
        <v>3.5545023696682465</v>
      </c>
      <c r="J126" s="89">
        <v>-19.047619047619047</v>
      </c>
      <c r="K126" s="89">
        <v>1.0330578512396695</v>
      </c>
      <c r="L126" s="1005">
        <v>-0.29019356652970663</v>
      </c>
    </row>
    <row r="127" spans="1:12" ht="15">
      <c r="A127" s="46" t="s">
        <v>24</v>
      </c>
      <c r="B127" s="47" t="s">
        <v>35</v>
      </c>
      <c r="C127" s="79">
        <v>11108.88431372549</v>
      </c>
      <c r="D127" s="79">
        <v>10810.27843137255</v>
      </c>
      <c r="E127" s="80">
        <v>11331.062</v>
      </c>
      <c r="F127" s="80">
        <v>11026.484</v>
      </c>
      <c r="G127" s="999">
        <v>2.7622404385659065</v>
      </c>
      <c r="H127" s="81">
        <v>376.2</v>
      </c>
      <c r="I127" s="81">
        <v>6.4817435607132685</v>
      </c>
      <c r="J127" s="89">
        <v>-40</v>
      </c>
      <c r="K127" s="89">
        <v>0.51045211473018959</v>
      </c>
      <c r="L127" s="1005">
        <v>-0.37171549711606122</v>
      </c>
    </row>
    <row r="128" spans="1:12" ht="14.25">
      <c r="A128" s="44" t="s">
        <v>24</v>
      </c>
      <c r="B128" s="48" t="s">
        <v>31</v>
      </c>
      <c r="C128" s="90">
        <v>10227.674004005341</v>
      </c>
      <c r="D128" s="90">
        <v>10180.258660778056</v>
      </c>
      <c r="E128" s="91">
        <v>10432.227484085448</v>
      </c>
      <c r="F128" s="91">
        <v>10383.863833993617</v>
      </c>
      <c r="G128" s="1006">
        <v>0.46575774552727767</v>
      </c>
      <c r="H128" s="92">
        <v>296.42130492676426</v>
      </c>
      <c r="I128" s="92">
        <v>1.9398586431127702</v>
      </c>
      <c r="J128" s="93">
        <v>-6.4757160647571599</v>
      </c>
      <c r="K128" s="93">
        <v>18.254739912493921</v>
      </c>
      <c r="L128" s="1007">
        <v>-1.9847055821500597</v>
      </c>
    </row>
    <row r="129" spans="1:12" ht="15">
      <c r="A129" s="46" t="s">
        <v>24</v>
      </c>
      <c r="B129" s="47" t="s">
        <v>32</v>
      </c>
      <c r="C129" s="79">
        <v>9950.2215686274521</v>
      </c>
      <c r="D129" s="79">
        <v>9836.206862745099</v>
      </c>
      <c r="E129" s="80">
        <v>10149.226000000001</v>
      </c>
      <c r="F129" s="80">
        <v>10032.931</v>
      </c>
      <c r="G129" s="999">
        <v>1.1591328595801174</v>
      </c>
      <c r="H129" s="81">
        <v>267.89999999999998</v>
      </c>
      <c r="I129" s="81">
        <v>1.824401368301009</v>
      </c>
      <c r="J129" s="89">
        <v>-16.006097560975611</v>
      </c>
      <c r="K129" s="89">
        <v>6.6966456003889157</v>
      </c>
      <c r="L129" s="1005">
        <v>-1.5705251620559491</v>
      </c>
    </row>
    <row r="130" spans="1:12" ht="15">
      <c r="A130" s="46" t="s">
        <v>24</v>
      </c>
      <c r="B130" s="47" t="s">
        <v>33</v>
      </c>
      <c r="C130" s="79">
        <v>10295.406862745098</v>
      </c>
      <c r="D130" s="79">
        <v>10329.188235294117</v>
      </c>
      <c r="E130" s="80">
        <v>10501.315000000001</v>
      </c>
      <c r="F130" s="80">
        <v>10535.772000000001</v>
      </c>
      <c r="G130" s="999">
        <v>-0.32704769996921279</v>
      </c>
      <c r="H130" s="81">
        <v>308.7</v>
      </c>
      <c r="I130" s="81">
        <v>1.5460526315789436</v>
      </c>
      <c r="J130" s="89">
        <v>-1.0739856801909307</v>
      </c>
      <c r="K130" s="89">
        <v>10.0753524550316</v>
      </c>
      <c r="L130" s="1005">
        <v>-0.48545409821351626</v>
      </c>
    </row>
    <row r="131" spans="1:12" ht="15">
      <c r="A131" s="46" t="s">
        <v>24</v>
      </c>
      <c r="B131" s="47" t="s">
        <v>36</v>
      </c>
      <c r="C131" s="79">
        <v>10794.013725490197</v>
      </c>
      <c r="D131" s="79">
        <v>10720.943137254901</v>
      </c>
      <c r="E131" s="80">
        <v>11009.894</v>
      </c>
      <c r="F131" s="80">
        <v>10935.361999999999</v>
      </c>
      <c r="G131" s="999">
        <v>0.68156865771797104</v>
      </c>
      <c r="H131" s="81">
        <v>341.8</v>
      </c>
      <c r="I131" s="81">
        <v>-3.4463276836158157</v>
      </c>
      <c r="J131" s="89">
        <v>8.9285714285714288</v>
      </c>
      <c r="K131" s="89">
        <v>1.4827418570734079</v>
      </c>
      <c r="L131" s="1005">
        <v>7.1273678119406769E-2</v>
      </c>
    </row>
    <row r="132" spans="1:12" ht="14.25">
      <c r="A132" s="44" t="s">
        <v>24</v>
      </c>
      <c r="B132" s="48" t="s">
        <v>37</v>
      </c>
      <c r="C132" s="90">
        <v>8621.0300976308445</v>
      </c>
      <c r="D132" s="90">
        <v>8313.6148782336313</v>
      </c>
      <c r="E132" s="91">
        <v>8793.4506995834618</v>
      </c>
      <c r="F132" s="91">
        <v>8479.8871757983034</v>
      </c>
      <c r="G132" s="1006">
        <v>3.69773226087338</v>
      </c>
      <c r="H132" s="92">
        <v>231.6</v>
      </c>
      <c r="I132" s="92">
        <v>1.3201370309791032</v>
      </c>
      <c r="J132" s="93">
        <v>-4.7085201793721971</v>
      </c>
      <c r="K132" s="93">
        <v>10.330578512396695</v>
      </c>
      <c r="L132" s="1007">
        <v>-0.910757341415529</v>
      </c>
    </row>
    <row r="133" spans="1:12" ht="15">
      <c r="A133" s="46" t="s">
        <v>24</v>
      </c>
      <c r="B133" s="47" t="s">
        <v>101</v>
      </c>
      <c r="C133" s="101">
        <v>8253.7558823529416</v>
      </c>
      <c r="D133" s="101">
        <v>7768.649019607843</v>
      </c>
      <c r="E133" s="102">
        <v>8418.8310000000001</v>
      </c>
      <c r="F133" s="102">
        <v>7924.0219999999999</v>
      </c>
      <c r="G133" s="1013">
        <v>6.2444172921276619</v>
      </c>
      <c r="H133" s="103">
        <v>215.7</v>
      </c>
      <c r="I133" s="103">
        <v>1.9858156028368739</v>
      </c>
      <c r="J133" s="104">
        <v>-15.80135440180587</v>
      </c>
      <c r="K133" s="104">
        <v>4.5333009236752559</v>
      </c>
      <c r="L133" s="1014">
        <v>-1.0495598198660172</v>
      </c>
    </row>
    <row r="134" spans="1:12" ht="15">
      <c r="A134" s="46" t="s">
        <v>24</v>
      </c>
      <c r="B134" s="47" t="s">
        <v>38</v>
      </c>
      <c r="C134" s="79">
        <v>8641.9019607843129</v>
      </c>
      <c r="D134" s="79">
        <v>8605.9794117647052</v>
      </c>
      <c r="E134" s="80">
        <v>8814.74</v>
      </c>
      <c r="F134" s="80">
        <v>8778.0990000000002</v>
      </c>
      <c r="G134" s="999">
        <v>0.41741383869103804</v>
      </c>
      <c r="H134" s="81">
        <v>234.9</v>
      </c>
      <c r="I134" s="81">
        <v>-0.46610169491525183</v>
      </c>
      <c r="J134" s="89">
        <v>4.8022598870056497</v>
      </c>
      <c r="K134" s="89">
        <v>4.5089936801166752</v>
      </c>
      <c r="L134" s="1005">
        <v>4.7746043065635568E-2</v>
      </c>
    </row>
    <row r="135" spans="1:12" ht="15.75" thickBot="1">
      <c r="A135" s="46" t="s">
        <v>24</v>
      </c>
      <c r="B135" s="47" t="s">
        <v>39</v>
      </c>
      <c r="C135" s="79">
        <v>9568.5470588235294</v>
      </c>
      <c r="D135" s="79">
        <v>9312.5343137254895</v>
      </c>
      <c r="E135" s="80">
        <v>9759.9179999999997</v>
      </c>
      <c r="F135" s="80">
        <v>9498.7849999999999</v>
      </c>
      <c r="G135" s="999">
        <v>2.7491200190340113</v>
      </c>
      <c r="H135" s="81">
        <v>276</v>
      </c>
      <c r="I135" s="81">
        <v>-1.63934426229509</v>
      </c>
      <c r="J135" s="89">
        <v>11.578947368421053</v>
      </c>
      <c r="K135" s="89">
        <v>1.2882839086047642</v>
      </c>
      <c r="L135" s="1005">
        <v>9.1056435384852419E-2</v>
      </c>
    </row>
    <row r="136" spans="1:12" ht="15.75" thickBot="1">
      <c r="A136" s="51"/>
      <c r="B136" s="52"/>
      <c r="C136" s="96"/>
      <c r="D136" s="96"/>
      <c r="E136" s="96"/>
      <c r="F136" s="96"/>
      <c r="G136" s="1009"/>
      <c r="H136" s="97"/>
      <c r="I136" s="97"/>
      <c r="J136" s="97"/>
      <c r="K136" s="97"/>
      <c r="L136" s="1010"/>
    </row>
    <row r="137" spans="1:12" ht="14.25">
      <c r="A137" s="44" t="s">
        <v>116</v>
      </c>
      <c r="B137" s="48" t="s">
        <v>25</v>
      </c>
      <c r="C137" s="90">
        <v>14013.632617445806</v>
      </c>
      <c r="D137" s="90">
        <v>13705.473166687392</v>
      </c>
      <c r="E137" s="91">
        <v>14293.905269794723</v>
      </c>
      <c r="F137" s="91">
        <v>13979.582630021141</v>
      </c>
      <c r="G137" s="1006">
        <v>2.2484408017917077</v>
      </c>
      <c r="H137" s="92">
        <v>340.97999999999996</v>
      </c>
      <c r="I137" s="92">
        <v>-3.401014799154352</v>
      </c>
      <c r="J137" s="93">
        <v>4.4776119402985071</v>
      </c>
      <c r="K137" s="93">
        <v>0.85075352455031594</v>
      </c>
      <c r="L137" s="1007">
        <v>6.3930960689043692E-3</v>
      </c>
    </row>
    <row r="138" spans="1:12" ht="15">
      <c r="A138" s="46" t="s">
        <v>116</v>
      </c>
      <c r="B138" s="47" t="s">
        <v>26</v>
      </c>
      <c r="C138" s="79">
        <v>14162.645098039215</v>
      </c>
      <c r="D138" s="79">
        <v>12334.48137254902</v>
      </c>
      <c r="E138" s="80">
        <v>14445.897999999999</v>
      </c>
      <c r="F138" s="80">
        <v>12581.171</v>
      </c>
      <c r="G138" s="999">
        <v>14.821569470759114</v>
      </c>
      <c r="H138" s="81">
        <v>340</v>
      </c>
      <c r="I138" s="81">
        <v>11.475409836065573</v>
      </c>
      <c r="J138" s="89">
        <v>150</v>
      </c>
      <c r="K138" s="89">
        <v>0.12153621779290229</v>
      </c>
      <c r="L138" s="1005">
        <v>7.1126639973116523E-2</v>
      </c>
    </row>
    <row r="139" spans="1:12" ht="15">
      <c r="A139" s="46" t="s">
        <v>116</v>
      </c>
      <c r="B139" s="47" t="s">
        <v>27</v>
      </c>
      <c r="C139" s="79">
        <v>14039.972549019609</v>
      </c>
      <c r="D139" s="79">
        <v>14004.350980392157</v>
      </c>
      <c r="E139" s="80">
        <v>14320.772000000001</v>
      </c>
      <c r="F139" s="80">
        <v>14284.438</v>
      </c>
      <c r="G139" s="999">
        <v>0.25436072458713982</v>
      </c>
      <c r="H139" s="81">
        <v>336.5</v>
      </c>
      <c r="I139" s="81">
        <v>-3.8571428571428568</v>
      </c>
      <c r="J139" s="89">
        <v>4.5454545454545459</v>
      </c>
      <c r="K139" s="89">
        <v>0.55906660184735046</v>
      </c>
      <c r="L139" s="1005">
        <v>4.5612458297071834E-3</v>
      </c>
    </row>
    <row r="140" spans="1:12" ht="15">
      <c r="A140" s="46" t="s">
        <v>116</v>
      </c>
      <c r="B140" s="47" t="s">
        <v>34</v>
      </c>
      <c r="C140" s="79">
        <v>13830.389215686273</v>
      </c>
      <c r="D140" s="79">
        <v>13288.672549019608</v>
      </c>
      <c r="E140" s="80">
        <v>14106.996999999999</v>
      </c>
      <c r="F140" s="80">
        <v>13554.446</v>
      </c>
      <c r="G140" s="999">
        <v>4.0765295756093574</v>
      </c>
      <c r="H140" s="81">
        <v>356.4</v>
      </c>
      <c r="I140" s="81">
        <v>-3.6756756756756817</v>
      </c>
      <c r="J140" s="89">
        <v>-26.315789473684209</v>
      </c>
      <c r="K140" s="89">
        <v>0.17015070491006321</v>
      </c>
      <c r="L140" s="1005">
        <v>-6.9294789733919143E-2</v>
      </c>
    </row>
    <row r="141" spans="1:12" ht="14.25">
      <c r="A141" s="44" t="s">
        <v>116</v>
      </c>
      <c r="B141" s="48" t="s">
        <v>28</v>
      </c>
      <c r="C141" s="90">
        <v>13866.292951363472</v>
      </c>
      <c r="D141" s="90">
        <v>13594.838744168963</v>
      </c>
      <c r="E141" s="91">
        <v>14143.618810390741</v>
      </c>
      <c r="F141" s="91">
        <v>13866.735519052343</v>
      </c>
      <c r="G141" s="1006">
        <v>1.9967445903758023</v>
      </c>
      <c r="H141" s="92">
        <v>312.42852292020365</v>
      </c>
      <c r="I141" s="92">
        <v>-0.82166663053176303</v>
      </c>
      <c r="J141" s="93">
        <v>8.2720588235294112</v>
      </c>
      <c r="K141" s="93">
        <v>7.1584832280019439</v>
      </c>
      <c r="L141" s="1007">
        <v>0.30278064451108033</v>
      </c>
    </row>
    <row r="142" spans="1:12" ht="15">
      <c r="A142" s="46" t="s">
        <v>116</v>
      </c>
      <c r="B142" s="47" t="s">
        <v>29</v>
      </c>
      <c r="C142" s="79">
        <v>13764.746078431372</v>
      </c>
      <c r="D142" s="79">
        <v>13609.222549019607</v>
      </c>
      <c r="E142" s="80">
        <v>14040.040999999999</v>
      </c>
      <c r="F142" s="80">
        <v>13881.406999999999</v>
      </c>
      <c r="G142" s="999">
        <v>1.1427804112364115</v>
      </c>
      <c r="H142" s="81">
        <v>276.2</v>
      </c>
      <c r="I142" s="81">
        <v>-5.7016046432229395</v>
      </c>
      <c r="J142" s="89">
        <v>-7.3529411764705888</v>
      </c>
      <c r="K142" s="89">
        <v>0.76567817209528444</v>
      </c>
      <c r="L142" s="1005">
        <v>-9.1284650841073511E-2</v>
      </c>
    </row>
    <row r="143" spans="1:12" ht="15">
      <c r="A143" s="46" t="s">
        <v>116</v>
      </c>
      <c r="B143" s="47" t="s">
        <v>30</v>
      </c>
      <c r="C143" s="79">
        <v>13980.417647058823</v>
      </c>
      <c r="D143" s="79">
        <v>13629.690196078431</v>
      </c>
      <c r="E143" s="80">
        <v>14260.026</v>
      </c>
      <c r="F143" s="80">
        <v>13902.284</v>
      </c>
      <c r="G143" s="999">
        <v>2.5732606239377658</v>
      </c>
      <c r="H143" s="81">
        <v>307.89999999999998</v>
      </c>
      <c r="I143" s="81">
        <v>-1.1239563262684651</v>
      </c>
      <c r="J143" s="89">
        <v>6.3218390804597711</v>
      </c>
      <c r="K143" s="89">
        <v>4.4968400583373844</v>
      </c>
      <c r="L143" s="1005">
        <v>0.11120678801602324</v>
      </c>
    </row>
    <row r="144" spans="1:12" ht="15">
      <c r="A144" s="46" t="s">
        <v>116</v>
      </c>
      <c r="B144" s="47" t="s">
        <v>35</v>
      </c>
      <c r="C144" s="79">
        <v>13653.080392156862</v>
      </c>
      <c r="D144" s="79">
        <v>13500.547058823529</v>
      </c>
      <c r="E144" s="80">
        <v>13926.142</v>
      </c>
      <c r="F144" s="80">
        <v>13770.558000000001</v>
      </c>
      <c r="G144" s="999">
        <v>1.1298307592183188</v>
      </c>
      <c r="H144" s="81">
        <v>337.8</v>
      </c>
      <c r="I144" s="81">
        <v>0.35650623885917665</v>
      </c>
      <c r="J144" s="89">
        <v>21.875</v>
      </c>
      <c r="K144" s="89">
        <v>1.8959649975692758</v>
      </c>
      <c r="L144" s="1005">
        <v>0.2828585073361316</v>
      </c>
    </row>
    <row r="145" spans="1:12" ht="14.25">
      <c r="A145" s="44" t="s">
        <v>116</v>
      </c>
      <c r="B145" s="48" t="s">
        <v>31</v>
      </c>
      <c r="C145" s="90">
        <v>12664.700598849751</v>
      </c>
      <c r="D145" s="90">
        <v>12547.800315618873</v>
      </c>
      <c r="E145" s="91">
        <v>12917.994610826747</v>
      </c>
      <c r="F145" s="91">
        <v>12798.756321931251</v>
      </c>
      <c r="G145" s="1006">
        <v>0.93163965229321533</v>
      </c>
      <c r="H145" s="92">
        <v>268.40469565217387</v>
      </c>
      <c r="I145" s="92">
        <v>-2.1814353294443647</v>
      </c>
      <c r="J145" s="93">
        <v>6.7780872794800366</v>
      </c>
      <c r="K145" s="93">
        <v>13.976665046183761</v>
      </c>
      <c r="L145" s="1007">
        <v>0.40388621820644488</v>
      </c>
    </row>
    <row r="146" spans="1:12" ht="15">
      <c r="A146" s="46" t="s">
        <v>116</v>
      </c>
      <c r="B146" s="47" t="s">
        <v>32</v>
      </c>
      <c r="C146" s="79">
        <v>12162.02843137255</v>
      </c>
      <c r="D146" s="79">
        <v>11972.168627450979</v>
      </c>
      <c r="E146" s="80">
        <v>12405.269</v>
      </c>
      <c r="F146" s="80">
        <v>12211.611999999999</v>
      </c>
      <c r="G146" s="999">
        <v>1.5858430484034465</v>
      </c>
      <c r="H146" s="81">
        <v>238.7</v>
      </c>
      <c r="I146" s="81">
        <v>-1.8503289473684212</v>
      </c>
      <c r="J146" s="89">
        <v>28.624535315985128</v>
      </c>
      <c r="K146" s="89">
        <v>4.2051531356344194</v>
      </c>
      <c r="L146" s="1005">
        <v>0.81510902725382683</v>
      </c>
    </row>
    <row r="147" spans="1:12" ht="15">
      <c r="A147" s="46" t="s">
        <v>116</v>
      </c>
      <c r="B147" s="47" t="s">
        <v>33</v>
      </c>
      <c r="C147" s="79">
        <v>12839.160784313724</v>
      </c>
      <c r="D147" s="79">
        <v>12723.051960784314</v>
      </c>
      <c r="E147" s="80">
        <v>13095.944</v>
      </c>
      <c r="F147" s="80">
        <v>12977.513000000001</v>
      </c>
      <c r="G147" s="999">
        <v>0.91258625593361886</v>
      </c>
      <c r="H147" s="81">
        <v>275.60000000000002</v>
      </c>
      <c r="I147" s="81">
        <v>-1.3600572655690604</v>
      </c>
      <c r="J147" s="81">
        <v>-2.0289855072463765</v>
      </c>
      <c r="K147" s="81">
        <v>8.2158483228001948</v>
      </c>
      <c r="L147" s="1000">
        <v>-0.47980385111284818</v>
      </c>
    </row>
    <row r="148" spans="1:12" ht="15.75" thickBot="1">
      <c r="A148" s="56" t="s">
        <v>116</v>
      </c>
      <c r="B148" s="57" t="s">
        <v>36</v>
      </c>
      <c r="C148" s="82">
        <v>12891.430392156863</v>
      </c>
      <c r="D148" s="82">
        <v>12651.567647058824</v>
      </c>
      <c r="E148" s="83">
        <v>13149.259</v>
      </c>
      <c r="F148" s="83">
        <v>12904.599</v>
      </c>
      <c r="G148" s="1001">
        <v>1.8959132321740477</v>
      </c>
      <c r="H148" s="84">
        <v>310.7</v>
      </c>
      <c r="I148" s="84">
        <v>-1.739405439595193</v>
      </c>
      <c r="J148" s="84">
        <v>8.4745762711864394</v>
      </c>
      <c r="K148" s="84">
        <v>1.5556635877491491</v>
      </c>
      <c r="L148" s="1002">
        <v>6.8581042065469333E-2</v>
      </c>
    </row>
    <row r="149" spans="1:12">
      <c r="G149" s="65"/>
      <c r="H149" s="65"/>
      <c r="I149" s="65"/>
      <c r="J149" s="65"/>
      <c r="K149" s="65"/>
      <c r="L149" s="65"/>
    </row>
    <row r="150" spans="1:12" ht="13.5" thickBot="1">
      <c r="G150" s="65"/>
      <c r="H150" s="65"/>
      <c r="I150" s="65"/>
      <c r="J150" s="65"/>
      <c r="K150" s="65"/>
      <c r="L150" s="1095"/>
    </row>
    <row r="151" spans="1:12" ht="21" thickBot="1">
      <c r="A151" s="963" t="s">
        <v>334</v>
      </c>
      <c r="B151" s="954"/>
      <c r="C151" s="954"/>
      <c r="D151" s="954"/>
      <c r="E151" s="954"/>
      <c r="F151" s="954"/>
      <c r="G151" s="1067"/>
      <c r="H151" s="1067"/>
      <c r="I151" s="1067"/>
      <c r="J151" s="1067"/>
      <c r="K151" s="1067"/>
      <c r="L151" s="1068"/>
    </row>
    <row r="152" spans="1:12" ht="12.75" customHeight="1">
      <c r="A152" s="27"/>
      <c r="B152" s="28"/>
      <c r="C152" s="3" t="s">
        <v>9</v>
      </c>
      <c r="D152" s="3" t="s">
        <v>9</v>
      </c>
      <c r="E152" s="3"/>
      <c r="F152" s="3"/>
      <c r="G152" s="955"/>
      <c r="H152" s="1417" t="s">
        <v>10</v>
      </c>
      <c r="I152" s="1418"/>
      <c r="J152" s="986" t="s">
        <v>11</v>
      </c>
      <c r="K152" s="956" t="s">
        <v>12</v>
      </c>
      <c r="L152" s="957"/>
    </row>
    <row r="153" spans="1:12" ht="15.75" customHeight="1">
      <c r="A153" s="29" t="s">
        <v>13</v>
      </c>
      <c r="B153" s="30" t="s">
        <v>14</v>
      </c>
      <c r="C153" s="958" t="s">
        <v>40</v>
      </c>
      <c r="D153" s="958" t="s">
        <v>40</v>
      </c>
      <c r="E153" s="959" t="s">
        <v>41</v>
      </c>
      <c r="F153" s="960"/>
      <c r="G153" s="987"/>
      <c r="H153" s="1415" t="s">
        <v>15</v>
      </c>
      <c r="I153" s="1416"/>
      <c r="J153" s="988" t="s">
        <v>16</v>
      </c>
      <c r="K153" s="961" t="s">
        <v>17</v>
      </c>
      <c r="L153" s="962"/>
    </row>
    <row r="154" spans="1:12" ht="26.25" thickBot="1">
      <c r="A154" s="31" t="s">
        <v>18</v>
      </c>
      <c r="B154" s="32" t="s">
        <v>19</v>
      </c>
      <c r="C154" s="877" t="s">
        <v>483</v>
      </c>
      <c r="D154" s="877" t="s">
        <v>482</v>
      </c>
      <c r="E154" s="952" t="s">
        <v>483</v>
      </c>
      <c r="F154" s="1249" t="s">
        <v>482</v>
      </c>
      <c r="G154" s="985" t="s">
        <v>20</v>
      </c>
      <c r="H154" s="66" t="s">
        <v>483</v>
      </c>
      <c r="I154" s="890" t="s">
        <v>20</v>
      </c>
      <c r="J154" s="989" t="s">
        <v>20</v>
      </c>
      <c r="K154" s="953" t="s">
        <v>483</v>
      </c>
      <c r="L154" s="990" t="s">
        <v>21</v>
      </c>
    </row>
    <row r="155" spans="1:12" ht="15" thickBot="1">
      <c r="A155" s="33" t="s">
        <v>22</v>
      </c>
      <c r="B155" s="34" t="s">
        <v>23</v>
      </c>
      <c r="C155" s="67">
        <v>11888.160629900911</v>
      </c>
      <c r="D155" s="67">
        <v>11767.81917946115</v>
      </c>
      <c r="E155" s="68">
        <v>12125.923842498929</v>
      </c>
      <c r="F155" s="1250">
        <v>12003.175563050374</v>
      </c>
      <c r="G155" s="991">
        <v>1.0226317094487358</v>
      </c>
      <c r="H155" s="69">
        <v>310.02411077925603</v>
      </c>
      <c r="I155" s="69">
        <v>-0.37162254553009527</v>
      </c>
      <c r="J155" s="70">
        <v>2.3055555555555554</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11873.82336424851</v>
      </c>
      <c r="D157" s="72">
        <v>11435.684250728404</v>
      </c>
      <c r="E157" s="73">
        <v>12111.299831533481</v>
      </c>
      <c r="F157" s="73">
        <v>11664.397935742973</v>
      </c>
      <c r="G157" s="995">
        <v>3.8313327293222397</v>
      </c>
      <c r="H157" s="74">
        <v>257.20555555555552</v>
      </c>
      <c r="I157" s="74">
        <v>13.606694149980363</v>
      </c>
      <c r="J157" s="74">
        <v>63.636363636363633</v>
      </c>
      <c r="K157" s="74">
        <v>0.24436600597339125</v>
      </c>
      <c r="L157" s="996">
        <v>9.1588228195613464E-2</v>
      </c>
    </row>
    <row r="158" spans="1:12" ht="15">
      <c r="A158" s="46" t="s">
        <v>108</v>
      </c>
      <c r="B158" s="75" t="s">
        <v>23</v>
      </c>
      <c r="C158" s="76">
        <v>13284.190574906024</v>
      </c>
      <c r="D158" s="76">
        <v>13049.531701377289</v>
      </c>
      <c r="E158" s="77">
        <v>13549.874386404144</v>
      </c>
      <c r="F158" s="77">
        <v>13310.522335404836</v>
      </c>
      <c r="G158" s="997">
        <v>1.7982168165005283</v>
      </c>
      <c r="H158" s="78">
        <v>346.6201077943615</v>
      </c>
      <c r="I158" s="78">
        <v>-0.50876777795358075</v>
      </c>
      <c r="J158" s="78">
        <v>4.1476565740356693E-2</v>
      </c>
      <c r="K158" s="78">
        <v>32.745044800434428</v>
      </c>
      <c r="L158" s="998">
        <v>-0.74106631067668616</v>
      </c>
    </row>
    <row r="159" spans="1:12" ht="15">
      <c r="A159" s="39" t="s">
        <v>109</v>
      </c>
      <c r="B159" s="40" t="s">
        <v>23</v>
      </c>
      <c r="C159" s="79">
        <v>13206.740688577269</v>
      </c>
      <c r="D159" s="79">
        <v>13101.831456842066</v>
      </c>
      <c r="E159" s="80">
        <v>13470.875502348814</v>
      </c>
      <c r="F159" s="80">
        <v>13363.868085978907</v>
      </c>
      <c r="G159" s="999">
        <v>0.80072188442339065</v>
      </c>
      <c r="H159" s="81">
        <v>383.98630136986299</v>
      </c>
      <c r="I159" s="81">
        <v>1.3386971809257604</v>
      </c>
      <c r="J159" s="81">
        <v>-11.156186612576064</v>
      </c>
      <c r="K159" s="81">
        <v>5.9462394786858539</v>
      </c>
      <c r="L159" s="1000">
        <v>-0.90098274353636842</v>
      </c>
    </row>
    <row r="160" spans="1:12" ht="15">
      <c r="A160" s="39" t="s">
        <v>110</v>
      </c>
      <c r="B160" s="40" t="s">
        <v>23</v>
      </c>
      <c r="C160" s="79" t="s">
        <v>99</v>
      </c>
      <c r="D160" s="79" t="s">
        <v>99</v>
      </c>
      <c r="E160" s="80" t="s">
        <v>99</v>
      </c>
      <c r="F160" s="80" t="s">
        <v>99</v>
      </c>
      <c r="G160" s="999" t="s">
        <v>99</v>
      </c>
      <c r="H160" s="81" t="s">
        <v>99</v>
      </c>
      <c r="I160" s="81" t="s">
        <v>99</v>
      </c>
      <c r="J160" s="81" t="s">
        <v>99</v>
      </c>
      <c r="K160" s="81" t="s">
        <v>99</v>
      </c>
      <c r="L160" s="1000" t="s">
        <v>99</v>
      </c>
    </row>
    <row r="161" spans="1:12" ht="15">
      <c r="A161" s="39" t="s">
        <v>97</v>
      </c>
      <c r="B161" s="40" t="s">
        <v>23</v>
      </c>
      <c r="C161" s="79">
        <v>9811.0257145371743</v>
      </c>
      <c r="D161" s="79">
        <v>9663.7007443676393</v>
      </c>
      <c r="E161" s="80">
        <v>10007.246228827918</v>
      </c>
      <c r="F161" s="80">
        <v>9856.974759254992</v>
      </c>
      <c r="G161" s="999">
        <v>1.5245191678291792</v>
      </c>
      <c r="H161" s="81">
        <v>282.74583758069997</v>
      </c>
      <c r="I161" s="81">
        <v>-0.17722534345407703</v>
      </c>
      <c r="J161" s="81">
        <v>6.7077592458303119</v>
      </c>
      <c r="K161" s="81">
        <v>39.953841976649471</v>
      </c>
      <c r="L161" s="1000">
        <v>1.6482864210939141</v>
      </c>
    </row>
    <row r="162" spans="1:12" ht="15.75" thickBot="1">
      <c r="A162" s="41" t="s">
        <v>111</v>
      </c>
      <c r="B162" s="42" t="s">
        <v>23</v>
      </c>
      <c r="C162" s="82">
        <v>12655.50753431727</v>
      </c>
      <c r="D162" s="82">
        <v>12509.074160491058</v>
      </c>
      <c r="E162" s="83">
        <v>12908.617685003615</v>
      </c>
      <c r="F162" s="83">
        <v>12759.255643700879</v>
      </c>
      <c r="G162" s="1001">
        <v>1.1706172011411586</v>
      </c>
      <c r="H162" s="84">
        <v>284.6644372990354</v>
      </c>
      <c r="I162" s="84">
        <v>1.0812653722290588</v>
      </c>
      <c r="J162" s="84">
        <v>1.8336607727570402</v>
      </c>
      <c r="K162" s="84">
        <v>21.110507738256857</v>
      </c>
      <c r="L162" s="1002">
        <v>-9.7825595076479033E-2</v>
      </c>
    </row>
    <row r="163" spans="1:12" ht="15" thickBot="1">
      <c r="A163" s="35"/>
      <c r="B163" s="43"/>
      <c r="C163" s="71"/>
      <c r="D163" s="71"/>
      <c r="E163" s="71"/>
      <c r="F163" s="71"/>
      <c r="G163" s="993"/>
      <c r="H163" s="70"/>
      <c r="I163" s="70"/>
      <c r="J163" s="70"/>
      <c r="K163" s="70"/>
      <c r="L163" s="994"/>
    </row>
    <row r="164" spans="1:12" ht="14.25">
      <c r="A164" s="44" t="s">
        <v>112</v>
      </c>
      <c r="B164" s="45" t="s">
        <v>25</v>
      </c>
      <c r="C164" s="85" t="s">
        <v>253</v>
      </c>
      <c r="D164" s="85" t="s">
        <v>99</v>
      </c>
      <c r="E164" s="86" t="s">
        <v>253</v>
      </c>
      <c r="F164" s="86" t="s">
        <v>99</v>
      </c>
      <c r="G164" s="1003" t="s">
        <v>99</v>
      </c>
      <c r="H164" s="87" t="s">
        <v>253</v>
      </c>
      <c r="I164" s="87" t="s">
        <v>99</v>
      </c>
      <c r="J164" s="88" t="s">
        <v>99</v>
      </c>
      <c r="K164" s="88">
        <v>1.3575889220743959E-2</v>
      </c>
      <c r="L164" s="1004" t="s">
        <v>99</v>
      </c>
    </row>
    <row r="165" spans="1:12" ht="15">
      <c r="A165" s="46" t="s">
        <v>112</v>
      </c>
      <c r="B165" s="47" t="s">
        <v>26</v>
      </c>
      <c r="C165" s="79" t="s">
        <v>253</v>
      </c>
      <c r="D165" s="79" t="s">
        <v>99</v>
      </c>
      <c r="E165" s="80" t="s">
        <v>253</v>
      </c>
      <c r="F165" s="80" t="s">
        <v>99</v>
      </c>
      <c r="G165" s="999" t="s">
        <v>99</v>
      </c>
      <c r="H165" s="81" t="s">
        <v>253</v>
      </c>
      <c r="I165" s="81" t="s">
        <v>99</v>
      </c>
      <c r="J165" s="89" t="s">
        <v>99</v>
      </c>
      <c r="K165" s="89">
        <v>1.3575889220743959E-2</v>
      </c>
      <c r="L165" s="1005" t="s">
        <v>99</v>
      </c>
    </row>
    <row r="166" spans="1:12" ht="15">
      <c r="A166" s="46" t="s">
        <v>112</v>
      </c>
      <c r="B166" s="47" t="s">
        <v>27</v>
      </c>
      <c r="C166" s="79" t="s">
        <v>99</v>
      </c>
      <c r="D166" s="79" t="s">
        <v>99</v>
      </c>
      <c r="E166" s="80" t="s">
        <v>99</v>
      </c>
      <c r="F166" s="80" t="s">
        <v>99</v>
      </c>
      <c r="G166" s="999" t="s">
        <v>99</v>
      </c>
      <c r="H166" s="81" t="s">
        <v>253</v>
      </c>
      <c r="I166" s="81" t="s">
        <v>99</v>
      </c>
      <c r="J166" s="89" t="s">
        <v>99</v>
      </c>
      <c r="K166" s="89" t="s">
        <v>253</v>
      </c>
      <c r="L166" s="1005" t="s">
        <v>99</v>
      </c>
    </row>
    <row r="167" spans="1:12" ht="14.25">
      <c r="A167" s="44" t="s">
        <v>112</v>
      </c>
      <c r="B167" s="48" t="s">
        <v>28</v>
      </c>
      <c r="C167" s="90" t="s">
        <v>253</v>
      </c>
      <c r="D167" s="90" t="s">
        <v>99</v>
      </c>
      <c r="E167" s="91" t="s">
        <v>253</v>
      </c>
      <c r="F167" s="91" t="s">
        <v>99</v>
      </c>
      <c r="G167" s="1006" t="s">
        <v>99</v>
      </c>
      <c r="H167" s="92" t="s">
        <v>253</v>
      </c>
      <c r="I167" s="92" t="s">
        <v>99</v>
      </c>
      <c r="J167" s="93" t="s">
        <v>99</v>
      </c>
      <c r="K167" s="93">
        <v>1.3575889220743959E-2</v>
      </c>
      <c r="L167" s="1007" t="s">
        <v>99</v>
      </c>
    </row>
    <row r="168" spans="1:12" ht="15">
      <c r="A168" s="46" t="s">
        <v>112</v>
      </c>
      <c r="B168" s="47" t="s">
        <v>29</v>
      </c>
      <c r="C168" s="79" t="s">
        <v>253</v>
      </c>
      <c r="D168" s="79" t="s">
        <v>99</v>
      </c>
      <c r="E168" s="80" t="s">
        <v>253</v>
      </c>
      <c r="F168" s="80" t="s">
        <v>99</v>
      </c>
      <c r="G168" s="999" t="s">
        <v>99</v>
      </c>
      <c r="H168" s="81" t="s">
        <v>253</v>
      </c>
      <c r="I168" s="81" t="s">
        <v>99</v>
      </c>
      <c r="J168" s="89" t="s">
        <v>99</v>
      </c>
      <c r="K168" s="89">
        <v>1.3575889220743959E-2</v>
      </c>
      <c r="L168" s="1005" t="s">
        <v>99</v>
      </c>
    </row>
    <row r="169" spans="1:12" ht="15">
      <c r="A169" s="46" t="s">
        <v>112</v>
      </c>
      <c r="B169" s="47" t="s">
        <v>30</v>
      </c>
      <c r="C169" s="79" t="s">
        <v>99</v>
      </c>
      <c r="D169" s="79" t="s">
        <v>99</v>
      </c>
      <c r="E169" s="80" t="s">
        <v>99</v>
      </c>
      <c r="F169" s="80" t="s">
        <v>99</v>
      </c>
      <c r="G169" s="999" t="s">
        <v>99</v>
      </c>
      <c r="H169" s="81" t="s">
        <v>253</v>
      </c>
      <c r="I169" s="81" t="s">
        <v>99</v>
      </c>
      <c r="J169" s="89" t="s">
        <v>99</v>
      </c>
      <c r="K169" s="89" t="s">
        <v>253</v>
      </c>
      <c r="L169" s="1005" t="s">
        <v>99</v>
      </c>
    </row>
    <row r="170" spans="1:12" ht="14.25">
      <c r="A170" s="44" t="s">
        <v>112</v>
      </c>
      <c r="B170" s="48" t="s">
        <v>31</v>
      </c>
      <c r="C170" s="90">
        <v>11703.358837841706</v>
      </c>
      <c r="D170" s="90">
        <v>11435.684250728404</v>
      </c>
      <c r="E170" s="91">
        <v>11937.426014598541</v>
      </c>
      <c r="F170" s="91">
        <v>11664.397935742973</v>
      </c>
      <c r="G170" s="1006">
        <v>2.3406958538248599</v>
      </c>
      <c r="H170" s="92">
        <v>256.85624999999999</v>
      </c>
      <c r="I170" s="92">
        <v>13.452407243816261</v>
      </c>
      <c r="J170" s="93">
        <v>45.454545454545453</v>
      </c>
      <c r="K170" s="93">
        <v>0.21721422753190334</v>
      </c>
      <c r="L170" s="1007" t="s">
        <v>99</v>
      </c>
    </row>
    <row r="171" spans="1:12" ht="15">
      <c r="A171" s="46" t="s">
        <v>112</v>
      </c>
      <c r="B171" s="47" t="s">
        <v>32</v>
      </c>
      <c r="C171" s="79">
        <v>11251.876470588235</v>
      </c>
      <c r="D171" s="79">
        <v>11017.763725490197</v>
      </c>
      <c r="E171" s="80">
        <v>11476.914000000001</v>
      </c>
      <c r="F171" s="80">
        <v>11238.119000000001</v>
      </c>
      <c r="G171" s="999">
        <v>2.1248662698802181</v>
      </c>
      <c r="H171" s="81">
        <v>252.7</v>
      </c>
      <c r="I171" s="81">
        <v>17.207792207792206</v>
      </c>
      <c r="J171" s="89">
        <v>22.222222222222221</v>
      </c>
      <c r="K171" s="89">
        <v>0.14933478142818354</v>
      </c>
      <c r="L171" s="1005" t="s">
        <v>99</v>
      </c>
    </row>
    <row r="172" spans="1:12" ht="15.75" thickBot="1">
      <c r="A172" s="49" t="s">
        <v>112</v>
      </c>
      <c r="B172" s="50" t="s">
        <v>33</v>
      </c>
      <c r="C172" s="94" t="s">
        <v>253</v>
      </c>
      <c r="D172" s="94" t="s">
        <v>253</v>
      </c>
      <c r="E172" s="95" t="s">
        <v>253</v>
      </c>
      <c r="F172" s="95" t="s">
        <v>253</v>
      </c>
      <c r="G172" s="1008" t="s">
        <v>99</v>
      </c>
      <c r="H172" s="89" t="s">
        <v>253</v>
      </c>
      <c r="I172" s="89" t="s">
        <v>99</v>
      </c>
      <c r="J172" s="89" t="s">
        <v>99</v>
      </c>
      <c r="K172" s="89">
        <v>6.7879446103719793E-2</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14072.546159167008</v>
      </c>
      <c r="D174" s="85">
        <v>13465.910608821163</v>
      </c>
      <c r="E174" s="86">
        <v>14353.997082350348</v>
      </c>
      <c r="F174" s="86">
        <v>13735.228820997587</v>
      </c>
      <c r="G174" s="1003">
        <v>4.5049723555156636</v>
      </c>
      <c r="H174" s="87">
        <v>410.42217194570139</v>
      </c>
      <c r="I174" s="87">
        <v>0.71304579394487366</v>
      </c>
      <c r="J174" s="88">
        <v>20.765027322404372</v>
      </c>
      <c r="K174" s="88">
        <v>3.000271517784415</v>
      </c>
      <c r="L174" s="1004">
        <v>0.45860485111774851</v>
      </c>
    </row>
    <row r="175" spans="1:12" ht="15">
      <c r="A175" s="46" t="s">
        <v>113</v>
      </c>
      <c r="B175" s="47" t="s">
        <v>26</v>
      </c>
      <c r="C175" s="79">
        <v>14161.210784313726</v>
      </c>
      <c r="D175" s="79">
        <v>13464.644117647058</v>
      </c>
      <c r="E175" s="80">
        <v>14444.434999999999</v>
      </c>
      <c r="F175" s="80">
        <v>13733.937</v>
      </c>
      <c r="G175" s="999">
        <v>5.1733017269556401</v>
      </c>
      <c r="H175" s="81">
        <v>403.1</v>
      </c>
      <c r="I175" s="81">
        <v>0.1490683229813721</v>
      </c>
      <c r="J175" s="89">
        <v>29.268292682926827</v>
      </c>
      <c r="K175" s="89">
        <v>2.1585663860982893</v>
      </c>
      <c r="L175" s="1005">
        <v>0.45023305276495607</v>
      </c>
    </row>
    <row r="176" spans="1:12" ht="15">
      <c r="A176" s="46" t="s">
        <v>113</v>
      </c>
      <c r="B176" s="47" t="s">
        <v>27</v>
      </c>
      <c r="C176" s="79">
        <v>13858.964705882352</v>
      </c>
      <c r="D176" s="79">
        <v>13468.411764705883</v>
      </c>
      <c r="E176" s="80">
        <v>14136.144</v>
      </c>
      <c r="F176" s="80">
        <v>13737.78</v>
      </c>
      <c r="G176" s="999">
        <v>2.8997698318068825</v>
      </c>
      <c r="H176" s="81">
        <v>429.2</v>
      </c>
      <c r="I176" s="81">
        <v>2.7285782671134458</v>
      </c>
      <c r="J176" s="89">
        <v>3.3333333333333335</v>
      </c>
      <c r="K176" s="89">
        <v>0.84170513168612549</v>
      </c>
      <c r="L176" s="1005">
        <v>8.3717983527921147E-3</v>
      </c>
    </row>
    <row r="177" spans="1:12" ht="14.25">
      <c r="A177" s="44" t="s">
        <v>113</v>
      </c>
      <c r="B177" s="48" t="s">
        <v>28</v>
      </c>
      <c r="C177" s="90">
        <v>13686.527218907073</v>
      </c>
      <c r="D177" s="90">
        <v>13376.888225934088</v>
      </c>
      <c r="E177" s="91">
        <v>13960.257763285215</v>
      </c>
      <c r="F177" s="91">
        <v>13644.42599045277</v>
      </c>
      <c r="G177" s="1006">
        <v>2.3147311074385848</v>
      </c>
      <c r="H177" s="92">
        <v>374.15919881305638</v>
      </c>
      <c r="I177" s="92">
        <v>-9.2764409237332986E-3</v>
      </c>
      <c r="J177" s="93">
        <v>-8.7956698240866036</v>
      </c>
      <c r="K177" s="93">
        <v>9.1501493347814282</v>
      </c>
      <c r="L177" s="1007">
        <v>-1.1137395541074611</v>
      </c>
    </row>
    <row r="178" spans="1:12" ht="15">
      <c r="A178" s="46" t="s">
        <v>113</v>
      </c>
      <c r="B178" s="47" t="s">
        <v>29</v>
      </c>
      <c r="C178" s="79">
        <v>13725.004901960783</v>
      </c>
      <c r="D178" s="79">
        <v>13298.859803921569</v>
      </c>
      <c r="E178" s="80">
        <v>13999.504999999999</v>
      </c>
      <c r="F178" s="80">
        <v>13564.837</v>
      </c>
      <c r="G178" s="999">
        <v>3.2043731892981806</v>
      </c>
      <c r="H178" s="81">
        <v>360.3</v>
      </c>
      <c r="I178" s="81">
        <v>-0.11089548100914257</v>
      </c>
      <c r="J178" s="89">
        <v>-6.8601583113456464</v>
      </c>
      <c r="K178" s="89">
        <v>4.792288894922617</v>
      </c>
      <c r="L178" s="1005">
        <v>-0.47159999396627139</v>
      </c>
    </row>
    <row r="179" spans="1:12" ht="15">
      <c r="A179" s="46" t="s">
        <v>113</v>
      </c>
      <c r="B179" s="47" t="s">
        <v>30</v>
      </c>
      <c r="C179" s="79">
        <v>13647.378431372548</v>
      </c>
      <c r="D179" s="79">
        <v>13453.175490196078</v>
      </c>
      <c r="E179" s="80">
        <v>13920.325999999999</v>
      </c>
      <c r="F179" s="80">
        <v>13722.239</v>
      </c>
      <c r="G179" s="999">
        <v>1.4435472228693842</v>
      </c>
      <c r="H179" s="81">
        <v>389.4</v>
      </c>
      <c r="I179" s="81">
        <v>0.25746652935118436</v>
      </c>
      <c r="J179" s="89">
        <v>-10.833333333333334</v>
      </c>
      <c r="K179" s="89">
        <v>4.3578604398588103</v>
      </c>
      <c r="L179" s="1005">
        <v>-0.64213956014118967</v>
      </c>
    </row>
    <row r="180" spans="1:12" ht="14.25">
      <c r="A180" s="44" t="s">
        <v>113</v>
      </c>
      <c r="B180" s="48" t="s">
        <v>31</v>
      </c>
      <c r="C180" s="90">
        <v>12933.434281915232</v>
      </c>
      <c r="D180" s="90">
        <v>12800.84766454212</v>
      </c>
      <c r="E180" s="91">
        <v>13192.102967553536</v>
      </c>
      <c r="F180" s="91">
        <v>13056.864617832962</v>
      </c>
      <c r="G180" s="1006">
        <v>1.0357643559837963</v>
      </c>
      <c r="H180" s="92">
        <v>325.0897165458141</v>
      </c>
      <c r="I180" s="92">
        <v>-0.98414998498226658</v>
      </c>
      <c r="J180" s="93">
        <v>1.8804566823371389</v>
      </c>
      <c r="K180" s="93">
        <v>20.594623947868584</v>
      </c>
      <c r="L180" s="1007">
        <v>-8.5931607686969613E-2</v>
      </c>
    </row>
    <row r="181" spans="1:12" ht="15">
      <c r="A181" s="46" t="s">
        <v>113</v>
      </c>
      <c r="B181" s="47" t="s">
        <v>32</v>
      </c>
      <c r="C181" s="79">
        <v>12722.441176470587</v>
      </c>
      <c r="D181" s="79">
        <v>12636.398039215686</v>
      </c>
      <c r="E181" s="80">
        <v>12976.89</v>
      </c>
      <c r="F181" s="80">
        <v>12889.126</v>
      </c>
      <c r="G181" s="999">
        <v>0.68091505971777466</v>
      </c>
      <c r="H181" s="81">
        <v>310.8</v>
      </c>
      <c r="I181" s="81">
        <v>-0.12853470437017264</v>
      </c>
      <c r="J181" s="89">
        <v>6.25</v>
      </c>
      <c r="K181" s="89">
        <v>11.539505837632365</v>
      </c>
      <c r="L181" s="1005">
        <v>0.42839472652125465</v>
      </c>
    </row>
    <row r="182" spans="1:12" ht="15.75" thickBot="1">
      <c r="A182" s="49" t="s">
        <v>113</v>
      </c>
      <c r="B182" s="50" t="s">
        <v>33</v>
      </c>
      <c r="C182" s="94">
        <v>13176.825490196077</v>
      </c>
      <c r="D182" s="94">
        <v>12971.514705882353</v>
      </c>
      <c r="E182" s="95">
        <v>13440.361999999999</v>
      </c>
      <c r="F182" s="95">
        <v>13230.945</v>
      </c>
      <c r="G182" s="1008">
        <v>1.5827818799035098</v>
      </c>
      <c r="H182" s="89">
        <v>343.3</v>
      </c>
      <c r="I182" s="89">
        <v>-1.4072372199885057</v>
      </c>
      <c r="J182" s="89">
        <v>-3.1930333817126266</v>
      </c>
      <c r="K182" s="89">
        <v>9.0551181102362204</v>
      </c>
      <c r="L182" s="1005">
        <v>-0.51432633420822427</v>
      </c>
    </row>
    <row r="183" spans="1:12" ht="15.75" thickBot="1">
      <c r="A183" s="51"/>
      <c r="B183" s="52"/>
      <c r="C183" s="96"/>
      <c r="D183" s="96"/>
      <c r="E183" s="96"/>
      <c r="F183" s="96"/>
      <c r="G183" s="1009"/>
      <c r="H183" s="97"/>
      <c r="I183" s="97"/>
      <c r="J183" s="97"/>
      <c r="K183" s="97"/>
      <c r="L183" s="1010"/>
    </row>
    <row r="184" spans="1:12" ht="15">
      <c r="A184" s="46" t="s">
        <v>114</v>
      </c>
      <c r="B184" s="53" t="s">
        <v>30</v>
      </c>
      <c r="C184" s="98">
        <v>13615.287254901961</v>
      </c>
      <c r="D184" s="98">
        <v>13322.16274509804</v>
      </c>
      <c r="E184" s="99">
        <v>13887.593000000001</v>
      </c>
      <c r="F184" s="99">
        <v>13588.606</v>
      </c>
      <c r="G184" s="1011">
        <v>2.2002772028271407</v>
      </c>
      <c r="H184" s="100">
        <v>405</v>
      </c>
      <c r="I184" s="100">
        <v>0.99750623441396502</v>
      </c>
      <c r="J184" s="100">
        <v>5.1470588235294112</v>
      </c>
      <c r="K184" s="100">
        <v>1.941352158566386</v>
      </c>
      <c r="L184" s="1012">
        <v>5.2463269677497149E-2</v>
      </c>
    </row>
    <row r="185" spans="1:12" ht="15.75" thickBot="1">
      <c r="A185" s="49" t="s">
        <v>114</v>
      </c>
      <c r="B185" s="50" t="s">
        <v>33</v>
      </c>
      <c r="C185" s="94">
        <v>12992.166666666666</v>
      </c>
      <c r="D185" s="94">
        <v>13010.99019607843</v>
      </c>
      <c r="E185" s="95">
        <v>13252.01</v>
      </c>
      <c r="F185" s="95">
        <v>13271.21</v>
      </c>
      <c r="G185" s="1008">
        <v>-0.14467407267309393</v>
      </c>
      <c r="H185" s="89">
        <v>373.8</v>
      </c>
      <c r="I185" s="89">
        <v>0.89068825910931482</v>
      </c>
      <c r="J185" s="89">
        <v>-17.366946778711483</v>
      </c>
      <c r="K185" s="89">
        <v>4.0048873201194679</v>
      </c>
      <c r="L185" s="1005">
        <v>-0.95344601321386513</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99</v>
      </c>
      <c r="E194" s="91" t="s">
        <v>99</v>
      </c>
      <c r="F194" s="91" t="s">
        <v>99</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99</v>
      </c>
      <c r="E196" s="95" t="s">
        <v>99</v>
      </c>
      <c r="F196" s="95" t="s">
        <v>99</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10676.061758519989</v>
      </c>
      <c r="D198" s="85">
        <v>10645.491762505608</v>
      </c>
      <c r="E198" s="86">
        <v>10889.582993690388</v>
      </c>
      <c r="F198" s="86">
        <v>10858.401597755719</v>
      </c>
      <c r="G198" s="1003">
        <v>0.28716377501743801</v>
      </c>
      <c r="H198" s="87">
        <v>352.20723514211892</v>
      </c>
      <c r="I198" s="87">
        <v>-0.44138080555160186</v>
      </c>
      <c r="J198" s="88">
        <v>47.709923664122137</v>
      </c>
      <c r="K198" s="88">
        <v>5.2538691284279118</v>
      </c>
      <c r="L198" s="1004">
        <v>1.6149802395390229</v>
      </c>
    </row>
    <row r="199" spans="1:12" ht="15">
      <c r="A199" s="46" t="s">
        <v>24</v>
      </c>
      <c r="B199" s="47" t="s">
        <v>29</v>
      </c>
      <c r="C199" s="79">
        <v>10431.376470588237</v>
      </c>
      <c r="D199" s="79">
        <v>10300.483333333334</v>
      </c>
      <c r="E199" s="80">
        <v>10640.004000000001</v>
      </c>
      <c r="F199" s="80">
        <v>10506.493</v>
      </c>
      <c r="G199" s="999">
        <v>1.27074752726719</v>
      </c>
      <c r="H199" s="81">
        <v>333.8</v>
      </c>
      <c r="I199" s="81">
        <v>4.5084533500313198</v>
      </c>
      <c r="J199" s="89">
        <v>125.71428571428571</v>
      </c>
      <c r="K199" s="89">
        <v>1.0724952484387726</v>
      </c>
      <c r="L199" s="1005">
        <v>0.58638413732766148</v>
      </c>
    </row>
    <row r="200" spans="1:12" ht="15">
      <c r="A200" s="46" t="s">
        <v>24</v>
      </c>
      <c r="B200" s="47" t="s">
        <v>30</v>
      </c>
      <c r="C200" s="79">
        <v>10648.836274509804</v>
      </c>
      <c r="D200" s="79">
        <v>10531.877450980392</v>
      </c>
      <c r="E200" s="80">
        <v>10861.813</v>
      </c>
      <c r="F200" s="80">
        <v>10742.514999999999</v>
      </c>
      <c r="G200" s="999">
        <v>1.1105220704835013</v>
      </c>
      <c r="H200" s="81">
        <v>344.7</v>
      </c>
      <c r="I200" s="81">
        <v>-0.89131684876366379</v>
      </c>
      <c r="J200" s="89">
        <v>65</v>
      </c>
      <c r="K200" s="89">
        <v>1.7920173771382024</v>
      </c>
      <c r="L200" s="1005">
        <v>0.68090626602709126</v>
      </c>
    </row>
    <row r="201" spans="1:12" ht="15">
      <c r="A201" s="46" t="s">
        <v>24</v>
      </c>
      <c r="B201" s="47" t="s">
        <v>35</v>
      </c>
      <c r="C201" s="79">
        <v>10795.433333333334</v>
      </c>
      <c r="D201" s="79">
        <v>10776.228431372549</v>
      </c>
      <c r="E201" s="80">
        <v>11011.342000000001</v>
      </c>
      <c r="F201" s="80">
        <v>10991.753000000001</v>
      </c>
      <c r="G201" s="999">
        <v>0.17821543115097238</v>
      </c>
      <c r="H201" s="81">
        <v>366.1</v>
      </c>
      <c r="I201" s="81">
        <v>0.24644030668127986</v>
      </c>
      <c r="J201" s="89">
        <v>19.727891156462583</v>
      </c>
      <c r="K201" s="89">
        <v>2.3893565028509367</v>
      </c>
      <c r="L201" s="1005">
        <v>0.34768983618427018</v>
      </c>
    </row>
    <row r="202" spans="1:12" ht="14.25">
      <c r="A202" s="44" t="s">
        <v>24</v>
      </c>
      <c r="B202" s="48" t="s">
        <v>31</v>
      </c>
      <c r="C202" s="90">
        <v>10195.635421896684</v>
      </c>
      <c r="D202" s="90">
        <v>10034.361657190861</v>
      </c>
      <c r="E202" s="91">
        <v>10399.548130334619</v>
      </c>
      <c r="F202" s="91">
        <v>10235.048890334678</v>
      </c>
      <c r="G202" s="1006">
        <v>1.6072149900063837</v>
      </c>
      <c r="H202" s="92">
        <v>294.14020327498588</v>
      </c>
      <c r="I202" s="92">
        <v>-1.0080718948969964</v>
      </c>
      <c r="J202" s="93">
        <v>-1.3370473537604457</v>
      </c>
      <c r="K202" s="93">
        <v>24.042899809937552</v>
      </c>
      <c r="L202" s="1007">
        <v>-0.8876557456180052</v>
      </c>
    </row>
    <row r="203" spans="1:12" ht="15">
      <c r="A203" s="46" t="s">
        <v>24</v>
      </c>
      <c r="B203" s="47" t="s">
        <v>32</v>
      </c>
      <c r="C203" s="79">
        <v>9722.7343137254902</v>
      </c>
      <c r="D203" s="79">
        <v>9662.1715686274511</v>
      </c>
      <c r="E203" s="80">
        <v>9917.1890000000003</v>
      </c>
      <c r="F203" s="80">
        <v>9855.4150000000009</v>
      </c>
      <c r="G203" s="999">
        <v>0.62680262576461188</v>
      </c>
      <c r="H203" s="81">
        <v>268.2</v>
      </c>
      <c r="I203" s="81">
        <v>-0.55617352614015569</v>
      </c>
      <c r="J203" s="89">
        <v>2.0797227036395149</v>
      </c>
      <c r="K203" s="89">
        <v>7.9961987510181922</v>
      </c>
      <c r="L203" s="1005">
        <v>-1.7690137870697065E-2</v>
      </c>
    </row>
    <row r="204" spans="1:12" ht="15">
      <c r="A204" s="46" t="s">
        <v>24</v>
      </c>
      <c r="B204" s="47" t="s">
        <v>33</v>
      </c>
      <c r="C204" s="79">
        <v>10300.055882352941</v>
      </c>
      <c r="D204" s="79">
        <v>10012.614705882354</v>
      </c>
      <c r="E204" s="80">
        <v>10506.057000000001</v>
      </c>
      <c r="F204" s="80">
        <v>10212.867</v>
      </c>
      <c r="G204" s="999">
        <v>2.8707903471180081</v>
      </c>
      <c r="H204" s="81">
        <v>294</v>
      </c>
      <c r="I204" s="81">
        <v>-0.1697792869269949</v>
      </c>
      <c r="J204" s="89">
        <v>8.9531680440771346</v>
      </c>
      <c r="K204" s="89">
        <v>10.738528373608473</v>
      </c>
      <c r="L204" s="1005">
        <v>0.65519504027514053</v>
      </c>
    </row>
    <row r="205" spans="1:12" ht="15">
      <c r="A205" s="46" t="s">
        <v>24</v>
      </c>
      <c r="B205" s="47" t="s">
        <v>36</v>
      </c>
      <c r="C205" s="79">
        <v>10582.41274509804</v>
      </c>
      <c r="D205" s="79">
        <v>10415.998039215685</v>
      </c>
      <c r="E205" s="80">
        <v>10794.061</v>
      </c>
      <c r="F205" s="80">
        <v>10624.317999999999</v>
      </c>
      <c r="G205" s="999">
        <v>1.5976837289697128</v>
      </c>
      <c r="H205" s="81">
        <v>333.5</v>
      </c>
      <c r="I205" s="81">
        <v>9.0036014405765724E-2</v>
      </c>
      <c r="J205" s="89">
        <v>-20.528455284552845</v>
      </c>
      <c r="K205" s="89">
        <v>5.3081726853108879</v>
      </c>
      <c r="L205" s="1005">
        <v>-1.5251606480224451</v>
      </c>
    </row>
    <row r="206" spans="1:12" ht="14.25">
      <c r="A206" s="44" t="s">
        <v>24</v>
      </c>
      <c r="B206" s="48" t="s">
        <v>37</v>
      </c>
      <c r="C206" s="90">
        <v>7991.6582136147399</v>
      </c>
      <c r="D206" s="90">
        <v>7803.2612946332092</v>
      </c>
      <c r="E206" s="91">
        <v>8151.491377887035</v>
      </c>
      <c r="F206" s="91">
        <v>7959.326520525874</v>
      </c>
      <c r="G206" s="1006">
        <v>2.4143356459318199</v>
      </c>
      <c r="H206" s="92">
        <v>222.79554140127388</v>
      </c>
      <c r="I206" s="92">
        <v>0.66249603439533011</v>
      </c>
      <c r="J206" s="93">
        <v>11.982881597717546</v>
      </c>
      <c r="K206" s="93">
        <v>10.657073038284008</v>
      </c>
      <c r="L206" s="1007">
        <v>0.92096192717289682</v>
      </c>
    </row>
    <row r="207" spans="1:12" ht="15">
      <c r="A207" s="46" t="s">
        <v>24</v>
      </c>
      <c r="B207" s="47" t="s">
        <v>101</v>
      </c>
      <c r="C207" s="101">
        <v>7802.4009803921563</v>
      </c>
      <c r="D207" s="101">
        <v>7609.4254901960776</v>
      </c>
      <c r="E207" s="102">
        <v>7958.4489999999996</v>
      </c>
      <c r="F207" s="102">
        <v>7761.6139999999996</v>
      </c>
      <c r="G207" s="1013">
        <v>2.536006042042287</v>
      </c>
      <c r="H207" s="103">
        <v>212.5</v>
      </c>
      <c r="I207" s="103">
        <v>-0.42174320524836251</v>
      </c>
      <c r="J207" s="104">
        <v>8.4598698481561811</v>
      </c>
      <c r="K207" s="104">
        <v>6.7879446103719792</v>
      </c>
      <c r="L207" s="1014">
        <v>0.38516683259420148</v>
      </c>
    </row>
    <row r="208" spans="1:12" ht="15">
      <c r="A208" s="46" t="s">
        <v>24</v>
      </c>
      <c r="B208" s="47" t="s">
        <v>38</v>
      </c>
      <c r="C208" s="79">
        <v>8020.9284313725484</v>
      </c>
      <c r="D208" s="79">
        <v>8103.4147058823528</v>
      </c>
      <c r="E208" s="80">
        <v>8181.3469999999998</v>
      </c>
      <c r="F208" s="80">
        <v>8265.4830000000002</v>
      </c>
      <c r="G208" s="999">
        <v>-1.0179199449082459</v>
      </c>
      <c r="H208" s="81">
        <v>234.1</v>
      </c>
      <c r="I208" s="81">
        <v>0.47210300429184304</v>
      </c>
      <c r="J208" s="89">
        <v>8.1730769230769234</v>
      </c>
      <c r="K208" s="89">
        <v>3.0545750746673908</v>
      </c>
      <c r="L208" s="1005">
        <v>0.16568618577850192</v>
      </c>
    </row>
    <row r="209" spans="1:12" ht="15.75" thickBot="1">
      <c r="A209" s="46" t="s">
        <v>24</v>
      </c>
      <c r="B209" s="47" t="s">
        <v>39</v>
      </c>
      <c r="C209" s="79">
        <v>9154.4892156862734</v>
      </c>
      <c r="D209" s="79">
        <v>8348.1480392156864</v>
      </c>
      <c r="E209" s="80">
        <v>9337.5789999999997</v>
      </c>
      <c r="F209" s="80">
        <v>8515.1110000000008</v>
      </c>
      <c r="G209" s="999">
        <v>9.6589228255509383</v>
      </c>
      <c r="H209" s="81">
        <v>266.2</v>
      </c>
      <c r="I209" s="81">
        <v>2.502887947631883</v>
      </c>
      <c r="J209" s="89">
        <v>87.5</v>
      </c>
      <c r="K209" s="89">
        <v>0.81455335324463751</v>
      </c>
      <c r="L209" s="1005">
        <v>0.37010890880019309</v>
      </c>
    </row>
    <row r="210" spans="1:12" ht="15.75" thickBot="1">
      <c r="A210" s="51"/>
      <c r="B210" s="52"/>
      <c r="C210" s="96"/>
      <c r="D210" s="96"/>
      <c r="E210" s="96"/>
      <c r="F210" s="96"/>
      <c r="G210" s="1009"/>
      <c r="H210" s="97"/>
      <c r="I210" s="97"/>
      <c r="J210" s="97"/>
      <c r="K210" s="97"/>
      <c r="L210" s="1010"/>
    </row>
    <row r="211" spans="1:12" ht="14.25">
      <c r="A211" s="44" t="s">
        <v>116</v>
      </c>
      <c r="B211" s="48" t="s">
        <v>25</v>
      </c>
      <c r="C211" s="90">
        <v>14017.123831675686</v>
      </c>
      <c r="D211" s="90">
        <v>13752.736369424147</v>
      </c>
      <c r="E211" s="91">
        <v>14297.4663083092</v>
      </c>
      <c r="F211" s="91">
        <v>14027.791096812631</v>
      </c>
      <c r="G211" s="1006">
        <v>1.922435325956946</v>
      </c>
      <c r="H211" s="92">
        <v>330.06176470588235</v>
      </c>
      <c r="I211" s="92">
        <v>1.2764032444861919</v>
      </c>
      <c r="J211" s="93">
        <v>32.038834951456316</v>
      </c>
      <c r="K211" s="93">
        <v>1.8463209340211784</v>
      </c>
      <c r="L211" s="1007">
        <v>0.41576537846562278</v>
      </c>
    </row>
    <row r="212" spans="1:12" ht="15">
      <c r="A212" s="46" t="s">
        <v>116</v>
      </c>
      <c r="B212" s="47" t="s">
        <v>26</v>
      </c>
      <c r="C212" s="79">
        <v>13853.96862745098</v>
      </c>
      <c r="D212" s="79">
        <v>13249.177450980393</v>
      </c>
      <c r="E212" s="80">
        <v>14131.048000000001</v>
      </c>
      <c r="F212" s="80">
        <v>13514.161</v>
      </c>
      <c r="G212" s="999">
        <v>4.5647450848040112</v>
      </c>
      <c r="H212" s="81">
        <v>308.60000000000002</v>
      </c>
      <c r="I212" s="81">
        <v>0.94864245992804519</v>
      </c>
      <c r="J212" s="89">
        <v>300</v>
      </c>
      <c r="K212" s="89">
        <v>0.38012489818083084</v>
      </c>
      <c r="L212" s="1005">
        <v>0.28290267595860863</v>
      </c>
    </row>
    <row r="213" spans="1:12" ht="15">
      <c r="A213" s="46" t="s">
        <v>116</v>
      </c>
      <c r="B213" s="47" t="s">
        <v>27</v>
      </c>
      <c r="C213" s="79">
        <v>13901.97450980392</v>
      </c>
      <c r="D213" s="79">
        <v>13675.119607843137</v>
      </c>
      <c r="E213" s="80">
        <v>14180.013999999999</v>
      </c>
      <c r="F213" s="80">
        <v>13948.621999999999</v>
      </c>
      <c r="G213" s="999">
        <v>1.6588878815412722</v>
      </c>
      <c r="H213" s="81">
        <v>333.8</v>
      </c>
      <c r="I213" s="81">
        <v>6.475279106858058</v>
      </c>
      <c r="J213" s="89">
        <v>-1.9607843137254901</v>
      </c>
      <c r="K213" s="89">
        <v>0.67879446103719787</v>
      </c>
      <c r="L213" s="1005">
        <v>-2.9538872296135388E-2</v>
      </c>
    </row>
    <row r="214" spans="1:12" ht="15">
      <c r="A214" s="46" t="s">
        <v>116</v>
      </c>
      <c r="B214" s="47" t="s">
        <v>34</v>
      </c>
      <c r="C214" s="79">
        <v>14187.446078431372</v>
      </c>
      <c r="D214" s="79">
        <v>13902.911764705881</v>
      </c>
      <c r="E214" s="80">
        <v>14471.195</v>
      </c>
      <c r="F214" s="80">
        <v>14180.97</v>
      </c>
      <c r="G214" s="999">
        <v>2.046580734604194</v>
      </c>
      <c r="H214" s="81">
        <v>337.2</v>
      </c>
      <c r="I214" s="81">
        <v>-1.7196152725153113</v>
      </c>
      <c r="J214" s="89">
        <v>28.888888888888886</v>
      </c>
      <c r="K214" s="89">
        <v>0.78740157480314954</v>
      </c>
      <c r="L214" s="1005">
        <v>0.16240157480314954</v>
      </c>
    </row>
    <row r="215" spans="1:12" ht="14.25">
      <c r="A215" s="44" t="s">
        <v>116</v>
      </c>
      <c r="B215" s="48" t="s">
        <v>28</v>
      </c>
      <c r="C215" s="90">
        <v>13206.406777238393</v>
      </c>
      <c r="D215" s="90">
        <v>13010.535760666373</v>
      </c>
      <c r="E215" s="91">
        <v>13470.534912783161</v>
      </c>
      <c r="F215" s="91">
        <v>13270.746475879701</v>
      </c>
      <c r="G215" s="1006">
        <v>1.5054800215390016</v>
      </c>
      <c r="H215" s="92">
        <v>303.98911819887434</v>
      </c>
      <c r="I215" s="92">
        <v>0.42641376757682531</v>
      </c>
      <c r="J215" s="93">
        <v>8.5539714867617107</v>
      </c>
      <c r="K215" s="93">
        <v>7.2359489546565303</v>
      </c>
      <c r="L215" s="1007">
        <v>0.41650451021208568</v>
      </c>
    </row>
    <row r="216" spans="1:12" ht="15">
      <c r="A216" s="46" t="s">
        <v>116</v>
      </c>
      <c r="B216" s="47" t="s">
        <v>29</v>
      </c>
      <c r="C216" s="79">
        <v>12807.372549019608</v>
      </c>
      <c r="D216" s="79">
        <v>12725.045098039216</v>
      </c>
      <c r="E216" s="80">
        <v>13063.52</v>
      </c>
      <c r="F216" s="80">
        <v>12979.546</v>
      </c>
      <c r="G216" s="999">
        <v>0.64697178160160729</v>
      </c>
      <c r="H216" s="81">
        <v>277.39999999999998</v>
      </c>
      <c r="I216" s="81">
        <v>-1.4914772727272887</v>
      </c>
      <c r="J216" s="89">
        <v>37.837837837837839</v>
      </c>
      <c r="K216" s="89">
        <v>1.3847407005158838</v>
      </c>
      <c r="L216" s="1005">
        <v>0.35696292273810593</v>
      </c>
    </row>
    <row r="217" spans="1:12" ht="15">
      <c r="A217" s="46" t="s">
        <v>116</v>
      </c>
      <c r="B217" s="47" t="s">
        <v>30</v>
      </c>
      <c r="C217" s="79">
        <v>13367.071568627451</v>
      </c>
      <c r="D217" s="79">
        <v>13042.35588235294</v>
      </c>
      <c r="E217" s="80">
        <v>13634.413</v>
      </c>
      <c r="F217" s="80">
        <v>13303.203</v>
      </c>
      <c r="G217" s="999">
        <v>2.4897011644488996</v>
      </c>
      <c r="H217" s="81">
        <v>305.60000000000002</v>
      </c>
      <c r="I217" s="81">
        <v>1.8327224258580472</v>
      </c>
      <c r="J217" s="89">
        <v>6.9958847736625511</v>
      </c>
      <c r="K217" s="89">
        <v>3.5297311973934291</v>
      </c>
      <c r="L217" s="1005">
        <v>0.15473119739342911</v>
      </c>
    </row>
    <row r="218" spans="1:12" ht="15">
      <c r="A218" s="46" t="s">
        <v>116</v>
      </c>
      <c r="B218" s="47" t="s">
        <v>35</v>
      </c>
      <c r="C218" s="79">
        <v>13179.206862745097</v>
      </c>
      <c r="D218" s="79">
        <v>13076.679411764706</v>
      </c>
      <c r="E218" s="80">
        <v>13442.790999999999</v>
      </c>
      <c r="F218" s="80">
        <v>13338.213</v>
      </c>
      <c r="G218" s="999">
        <v>0.78404805801196542</v>
      </c>
      <c r="H218" s="81">
        <v>317.39999999999998</v>
      </c>
      <c r="I218" s="81">
        <v>0.66603235014271034</v>
      </c>
      <c r="J218" s="89">
        <v>-1.7241379310344827</v>
      </c>
      <c r="K218" s="89">
        <v>2.3214770567472169</v>
      </c>
      <c r="L218" s="1005">
        <v>-9.518960991944958E-2</v>
      </c>
    </row>
    <row r="219" spans="1:12" ht="14.25">
      <c r="A219" s="44" t="s">
        <v>116</v>
      </c>
      <c r="B219" s="48" t="s">
        <v>31</v>
      </c>
      <c r="C219" s="90">
        <v>12017.626216195311</v>
      </c>
      <c r="D219" s="90">
        <v>12039.930377759109</v>
      </c>
      <c r="E219" s="91">
        <v>12257.978740519216</v>
      </c>
      <c r="F219" s="91">
        <v>12280.72898531429</v>
      </c>
      <c r="G219" s="1006">
        <v>-0.18525158255897717</v>
      </c>
      <c r="H219" s="92">
        <v>266.07065462753951</v>
      </c>
      <c r="I219" s="92">
        <v>0.16297642329501957</v>
      </c>
      <c r="J219" s="93">
        <v>-5.037513397642015</v>
      </c>
      <c r="K219" s="93">
        <v>12.028237849579147</v>
      </c>
      <c r="L219" s="1007">
        <v>-0.93009548375418483</v>
      </c>
    </row>
    <row r="220" spans="1:12" ht="15">
      <c r="A220" s="46" t="s">
        <v>116</v>
      </c>
      <c r="B220" s="47" t="s">
        <v>32</v>
      </c>
      <c r="C220" s="79">
        <v>11718.290196078431</v>
      </c>
      <c r="D220" s="79">
        <v>11406.832352941175</v>
      </c>
      <c r="E220" s="80">
        <v>11952.656000000001</v>
      </c>
      <c r="F220" s="80">
        <v>11634.968999999999</v>
      </c>
      <c r="G220" s="999">
        <v>2.7304499049374495</v>
      </c>
      <c r="H220" s="81">
        <v>239.1</v>
      </c>
      <c r="I220" s="81">
        <v>2.0051194539249098</v>
      </c>
      <c r="J220" s="89">
        <v>9.9567099567099575</v>
      </c>
      <c r="K220" s="89">
        <v>3.4482758620689653</v>
      </c>
      <c r="L220" s="1005">
        <v>0.23994252873563227</v>
      </c>
    </row>
    <row r="221" spans="1:12" ht="15">
      <c r="A221" s="46" t="s">
        <v>116</v>
      </c>
      <c r="B221" s="47" t="s">
        <v>33</v>
      </c>
      <c r="C221" s="79">
        <v>12060.498039215687</v>
      </c>
      <c r="D221" s="79">
        <v>12189.037254901959</v>
      </c>
      <c r="E221" s="80">
        <v>12301.708000000001</v>
      </c>
      <c r="F221" s="80">
        <v>12432.817999999999</v>
      </c>
      <c r="G221" s="999">
        <v>-1.0545477300479971</v>
      </c>
      <c r="H221" s="81">
        <v>266.60000000000002</v>
      </c>
      <c r="I221" s="81">
        <v>0.6037735849056689</v>
      </c>
      <c r="J221" s="81">
        <v>-2.8017241379310347</v>
      </c>
      <c r="K221" s="81">
        <v>6.1227260385555251</v>
      </c>
      <c r="L221" s="1000">
        <v>-0.32171840588891953</v>
      </c>
    </row>
    <row r="222" spans="1:12" ht="15.75" thickBot="1">
      <c r="A222" s="56" t="s">
        <v>116</v>
      </c>
      <c r="B222" s="57" t="s">
        <v>36</v>
      </c>
      <c r="C222" s="82">
        <v>12255.353921568627</v>
      </c>
      <c r="D222" s="82">
        <v>12265.245098039215</v>
      </c>
      <c r="E222" s="83">
        <v>12500.460999999999</v>
      </c>
      <c r="F222" s="83">
        <v>12510.55</v>
      </c>
      <c r="G222" s="1001">
        <v>-8.0643936517578702E-2</v>
      </c>
      <c r="H222" s="84">
        <v>302.60000000000002</v>
      </c>
      <c r="I222" s="84">
        <v>1.8169582772543855</v>
      </c>
      <c r="J222" s="84">
        <v>-23.949579831932773</v>
      </c>
      <c r="K222" s="84">
        <v>2.4572359489546565</v>
      </c>
      <c r="L222" s="1002">
        <v>-0.84831960660089889</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5"/>
    </row>
    <row r="226" spans="1:12" ht="21" thickBot="1">
      <c r="A226" s="963" t="s">
        <v>322</v>
      </c>
      <c r="B226" s="954"/>
      <c r="C226" s="954"/>
      <c r="D226" s="954"/>
      <c r="E226" s="954"/>
      <c r="F226" s="954"/>
      <c r="G226" s="1067"/>
      <c r="H226" s="1067"/>
      <c r="I226" s="1067"/>
      <c r="J226" s="1067"/>
      <c r="K226" s="1067"/>
      <c r="L226" s="1068"/>
    </row>
    <row r="227" spans="1:12" ht="12.75" customHeight="1">
      <c r="A227" s="27"/>
      <c r="B227" s="28"/>
      <c r="C227" s="3" t="s">
        <v>9</v>
      </c>
      <c r="D227" s="3" t="s">
        <v>9</v>
      </c>
      <c r="E227" s="3"/>
      <c r="F227" s="3"/>
      <c r="G227" s="955"/>
      <c r="H227" s="1417" t="s">
        <v>10</v>
      </c>
      <c r="I227" s="1418"/>
      <c r="J227" s="986" t="s">
        <v>11</v>
      </c>
      <c r="K227" s="956" t="s">
        <v>12</v>
      </c>
      <c r="L227" s="957"/>
    </row>
    <row r="228" spans="1:12" ht="15.75" customHeight="1">
      <c r="A228" s="29" t="s">
        <v>13</v>
      </c>
      <c r="B228" s="30" t="s">
        <v>14</v>
      </c>
      <c r="C228" s="958" t="s">
        <v>40</v>
      </c>
      <c r="D228" s="958" t="s">
        <v>40</v>
      </c>
      <c r="E228" s="959" t="s">
        <v>41</v>
      </c>
      <c r="F228" s="960"/>
      <c r="G228" s="987"/>
      <c r="H228" s="1415" t="s">
        <v>15</v>
      </c>
      <c r="I228" s="1416"/>
      <c r="J228" s="988" t="s">
        <v>16</v>
      </c>
      <c r="K228" s="961" t="s">
        <v>17</v>
      </c>
      <c r="L228" s="962"/>
    </row>
    <row r="229" spans="1:12" ht="26.25" thickBot="1">
      <c r="A229" s="31" t="s">
        <v>18</v>
      </c>
      <c r="B229" s="32" t="s">
        <v>19</v>
      </c>
      <c r="C229" s="877" t="s">
        <v>483</v>
      </c>
      <c r="D229" s="877" t="s">
        <v>482</v>
      </c>
      <c r="E229" s="952" t="s">
        <v>483</v>
      </c>
      <c r="F229" s="1249" t="s">
        <v>482</v>
      </c>
      <c r="G229" s="985" t="s">
        <v>20</v>
      </c>
      <c r="H229" s="66" t="s">
        <v>483</v>
      </c>
      <c r="I229" s="890" t="s">
        <v>20</v>
      </c>
      <c r="J229" s="989" t="s">
        <v>20</v>
      </c>
      <c r="K229" s="953" t="s">
        <v>483</v>
      </c>
      <c r="L229" s="990" t="s">
        <v>21</v>
      </c>
    </row>
    <row r="230" spans="1:12" ht="15" thickBot="1">
      <c r="A230" s="33" t="s">
        <v>22</v>
      </c>
      <c r="B230" s="34" t="s">
        <v>23</v>
      </c>
      <c r="C230" s="67">
        <v>10789.046675259866</v>
      </c>
      <c r="D230" s="67">
        <v>10688.271922705255</v>
      </c>
      <c r="E230" s="68">
        <v>11004.827608765063</v>
      </c>
      <c r="F230" s="1250">
        <v>10902.382254615906</v>
      </c>
      <c r="G230" s="991">
        <v>0.9396602665053575</v>
      </c>
      <c r="H230" s="69">
        <v>309.70590111642741</v>
      </c>
      <c r="I230" s="69">
        <v>0.75497753196118267</v>
      </c>
      <c r="J230" s="70">
        <v>0.23980815347721821</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12158.760978173705</v>
      </c>
      <c r="D233" s="76">
        <v>12346.591773932305</v>
      </c>
      <c r="E233" s="77">
        <v>12401.936197737179</v>
      </c>
      <c r="F233" s="77">
        <v>12593.523609410951</v>
      </c>
      <c r="G233" s="997">
        <v>-1.5213169690697359</v>
      </c>
      <c r="H233" s="78">
        <v>358.15204460966538</v>
      </c>
      <c r="I233" s="78">
        <v>2.6038253958176747</v>
      </c>
      <c r="J233" s="78">
        <v>8.0321285140562253</v>
      </c>
      <c r="K233" s="78">
        <v>21.451355661881976</v>
      </c>
      <c r="L233" s="998">
        <v>1.547278923272863</v>
      </c>
    </row>
    <row r="234" spans="1:12" ht="15">
      <c r="A234" s="39" t="s">
        <v>109</v>
      </c>
      <c r="B234" s="40" t="s">
        <v>23</v>
      </c>
      <c r="C234" s="79">
        <v>12597.853582901476</v>
      </c>
      <c r="D234" s="79">
        <v>12619.530429658204</v>
      </c>
      <c r="E234" s="80">
        <v>12849.810654559506</v>
      </c>
      <c r="F234" s="80">
        <v>12871.921038251368</v>
      </c>
      <c r="G234" s="999">
        <v>-0.171772213534853</v>
      </c>
      <c r="H234" s="81">
        <v>417.4225806451613</v>
      </c>
      <c r="I234" s="81">
        <v>4.5557268021252986</v>
      </c>
      <c r="J234" s="81">
        <v>-43.636363636363633</v>
      </c>
      <c r="K234" s="81">
        <v>2.472089314194577</v>
      </c>
      <c r="L234" s="1000">
        <v>-1.9243934995544243</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9904.0343748204032</v>
      </c>
      <c r="D236" s="79">
        <v>9698.7083312114592</v>
      </c>
      <c r="E236" s="80">
        <v>10102.115062316812</v>
      </c>
      <c r="F236" s="80">
        <v>9892.682497835689</v>
      </c>
      <c r="G236" s="999">
        <v>2.1170452455837205</v>
      </c>
      <c r="H236" s="81">
        <v>290.28115183246069</v>
      </c>
      <c r="I236" s="81">
        <v>0.13532475740262903</v>
      </c>
      <c r="J236" s="81">
        <v>-2.1766965428937262</v>
      </c>
      <c r="K236" s="81">
        <v>60.925039872408291</v>
      </c>
      <c r="L236" s="1000">
        <v>-1.5050160828275168</v>
      </c>
    </row>
    <row r="237" spans="1:12" ht="15.75" thickBot="1">
      <c r="A237" s="41" t="s">
        <v>111</v>
      </c>
      <c r="B237" s="42" t="s">
        <v>23</v>
      </c>
      <c r="C237" s="82">
        <v>11502.795419647529</v>
      </c>
      <c r="D237" s="82">
        <v>11431.296676577469</v>
      </c>
      <c r="E237" s="83">
        <v>11732.85132804048</v>
      </c>
      <c r="F237" s="83">
        <v>11680.923600284204</v>
      </c>
      <c r="G237" s="1001">
        <v>0.44455155716464545</v>
      </c>
      <c r="H237" s="84">
        <v>301.64947368421048</v>
      </c>
      <c r="I237" s="84">
        <v>1.6498060976692417</v>
      </c>
      <c r="J237" s="84">
        <v>14.457831325301203</v>
      </c>
      <c r="K237" s="84">
        <v>15.151515151515152</v>
      </c>
      <c r="L237" s="1002">
        <v>1.8821306591090767</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13216.269671848013</v>
      </c>
      <c r="D249" s="85">
        <v>12519.216616003943</v>
      </c>
      <c r="E249" s="86">
        <v>13480.595065284973</v>
      </c>
      <c r="F249" s="86">
        <v>12769.600948324023</v>
      </c>
      <c r="G249" s="1003">
        <v>5.5678648051587416</v>
      </c>
      <c r="H249" s="87">
        <v>386</v>
      </c>
      <c r="I249" s="87">
        <v>2.4330288555546224</v>
      </c>
      <c r="J249" s="88">
        <v>31.578947368421051</v>
      </c>
      <c r="K249" s="88">
        <v>1.9936204146730463</v>
      </c>
      <c r="L249" s="1004">
        <v>0.47483544265066424</v>
      </c>
    </row>
    <row r="250" spans="1:12" ht="15">
      <c r="A250" s="46" t="s">
        <v>113</v>
      </c>
      <c r="B250" s="47" t="s">
        <v>26</v>
      </c>
      <c r="C250" s="79">
        <v>13130.05</v>
      </c>
      <c r="D250" s="79">
        <v>12450.879411764707</v>
      </c>
      <c r="E250" s="80">
        <v>13392.651</v>
      </c>
      <c r="F250" s="80">
        <v>12699.897000000001</v>
      </c>
      <c r="G250" s="999">
        <v>5.4548001452295161</v>
      </c>
      <c r="H250" s="81">
        <v>389</v>
      </c>
      <c r="I250" s="81">
        <v>3.4299388460515758</v>
      </c>
      <c r="J250" s="89">
        <v>11.111111111111111</v>
      </c>
      <c r="K250" s="89">
        <v>1.5948963317384368</v>
      </c>
      <c r="L250" s="1005">
        <v>0.1560474108751273</v>
      </c>
    </row>
    <row r="251" spans="1:12" ht="15">
      <c r="A251" s="46" t="s">
        <v>113</v>
      </c>
      <c r="B251" s="47" t="s">
        <v>27</v>
      </c>
      <c r="C251" s="79" t="s">
        <v>253</v>
      </c>
      <c r="D251" s="79" t="s">
        <v>253</v>
      </c>
      <c r="E251" s="80" t="s">
        <v>253</v>
      </c>
      <c r="F251" s="80" t="s">
        <v>253</v>
      </c>
      <c r="G251" s="999" t="s">
        <v>99</v>
      </c>
      <c r="H251" s="81" t="s">
        <v>253</v>
      </c>
      <c r="I251" s="81" t="s">
        <v>99</v>
      </c>
      <c r="J251" s="89" t="s">
        <v>99</v>
      </c>
      <c r="K251" s="89">
        <v>0.3987240829346092</v>
      </c>
      <c r="L251" s="1005" t="s">
        <v>99</v>
      </c>
    </row>
    <row r="252" spans="1:12" ht="14.25">
      <c r="A252" s="44" t="s">
        <v>113</v>
      </c>
      <c r="B252" s="48" t="s">
        <v>28</v>
      </c>
      <c r="C252" s="90">
        <v>12440.67980446322</v>
      </c>
      <c r="D252" s="90">
        <v>12702.137916626551</v>
      </c>
      <c r="E252" s="91">
        <v>12689.493400552485</v>
      </c>
      <c r="F252" s="91">
        <v>12956.180674959081</v>
      </c>
      <c r="G252" s="1006">
        <v>-2.0583787853625237</v>
      </c>
      <c r="H252" s="92">
        <v>376.06493506493507</v>
      </c>
      <c r="I252" s="92">
        <v>0.93885427513355313</v>
      </c>
      <c r="J252" s="93">
        <v>-6.0975609756097562</v>
      </c>
      <c r="K252" s="93">
        <v>6.140350877192982</v>
      </c>
      <c r="L252" s="1007">
        <v>-0.41440531785098234</v>
      </c>
    </row>
    <row r="253" spans="1:12" ht="15">
      <c r="A253" s="46" t="s">
        <v>113</v>
      </c>
      <c r="B253" s="47" t="s">
        <v>29</v>
      </c>
      <c r="C253" s="79">
        <v>12433.354901960785</v>
      </c>
      <c r="D253" s="79">
        <v>12649.633333333333</v>
      </c>
      <c r="E253" s="80">
        <v>12682.022000000001</v>
      </c>
      <c r="F253" s="80">
        <v>12902.626</v>
      </c>
      <c r="G253" s="999">
        <v>-1.7097604782158251</v>
      </c>
      <c r="H253" s="81">
        <v>358.8</v>
      </c>
      <c r="I253" s="81">
        <v>-2.632293080054271</v>
      </c>
      <c r="J253" s="89">
        <v>-18.867924528301888</v>
      </c>
      <c r="K253" s="89">
        <v>3.4290271132376398</v>
      </c>
      <c r="L253" s="1005">
        <v>-0.80758359819321557</v>
      </c>
    </row>
    <row r="254" spans="1:12" ht="15">
      <c r="A254" s="46" t="s">
        <v>113</v>
      </c>
      <c r="B254" s="47" t="s">
        <v>30</v>
      </c>
      <c r="C254" s="79">
        <v>12449.033333333333</v>
      </c>
      <c r="D254" s="79">
        <v>12795.188235294117</v>
      </c>
      <c r="E254" s="80">
        <v>12698.013999999999</v>
      </c>
      <c r="F254" s="80">
        <v>13051.092000000001</v>
      </c>
      <c r="G254" s="999">
        <v>-2.7053521651674921</v>
      </c>
      <c r="H254" s="81">
        <v>397.9</v>
      </c>
      <c r="I254" s="81">
        <v>4.7105263157894681</v>
      </c>
      <c r="J254" s="89">
        <v>17.241379310344829</v>
      </c>
      <c r="K254" s="89">
        <v>2.7113237639553431</v>
      </c>
      <c r="L254" s="1005">
        <v>0.39317828034223368</v>
      </c>
    </row>
    <row r="255" spans="1:12" ht="14.25">
      <c r="A255" s="44" t="s">
        <v>113</v>
      </c>
      <c r="B255" s="48" t="s">
        <v>31</v>
      </c>
      <c r="C255" s="90">
        <v>11840.567177666146</v>
      </c>
      <c r="D255" s="90">
        <v>12100.748885727833</v>
      </c>
      <c r="E255" s="91">
        <v>12077.378521219469</v>
      </c>
      <c r="F255" s="91">
        <v>12342.763863442389</v>
      </c>
      <c r="G255" s="1006">
        <v>-2.1501289756418021</v>
      </c>
      <c r="H255" s="92">
        <v>345.72395209580839</v>
      </c>
      <c r="I255" s="92">
        <v>3.9847355428961255</v>
      </c>
      <c r="J255" s="93">
        <v>12.837837837837837</v>
      </c>
      <c r="K255" s="93">
        <v>13.317384370015951</v>
      </c>
      <c r="L255" s="1007">
        <v>1.4868487984731846</v>
      </c>
    </row>
    <row r="256" spans="1:12" ht="15">
      <c r="A256" s="46" t="s">
        <v>113</v>
      </c>
      <c r="B256" s="47" t="s">
        <v>32</v>
      </c>
      <c r="C256" s="79">
        <v>11835.88137254902</v>
      </c>
      <c r="D256" s="79">
        <v>12138.560784313726</v>
      </c>
      <c r="E256" s="80">
        <v>12072.599</v>
      </c>
      <c r="F256" s="80">
        <v>12381.332</v>
      </c>
      <c r="G256" s="999">
        <v>-2.4935362366504683</v>
      </c>
      <c r="H256" s="81">
        <v>335.2</v>
      </c>
      <c r="I256" s="81">
        <v>2.1951219512195088</v>
      </c>
      <c r="J256" s="89">
        <v>27.450980392156865</v>
      </c>
      <c r="K256" s="89">
        <v>10.36682615629984</v>
      </c>
      <c r="L256" s="1005">
        <v>2.2133489380744198</v>
      </c>
    </row>
    <row r="257" spans="1:12" ht="15.75" thickBot="1">
      <c r="A257" s="49" t="s">
        <v>113</v>
      </c>
      <c r="B257" s="50" t="s">
        <v>33</v>
      </c>
      <c r="C257" s="94">
        <v>11854.985294117647</v>
      </c>
      <c r="D257" s="94">
        <v>12020.419607843136</v>
      </c>
      <c r="E257" s="95">
        <v>12092.084999999999</v>
      </c>
      <c r="F257" s="95">
        <v>12260.828</v>
      </c>
      <c r="G257" s="1008">
        <v>-1.3762773607133254</v>
      </c>
      <c r="H257" s="89">
        <v>382.7</v>
      </c>
      <c r="I257" s="89">
        <v>11.769859813084116</v>
      </c>
      <c r="J257" s="89">
        <v>-19.565217391304348</v>
      </c>
      <c r="K257" s="89">
        <v>2.9505582137161084</v>
      </c>
      <c r="L257" s="1005">
        <v>-0.72650013960123738</v>
      </c>
    </row>
    <row r="258" spans="1:12" ht="15.75" thickBot="1">
      <c r="A258" s="51"/>
      <c r="B258" s="52"/>
      <c r="C258" s="96"/>
      <c r="D258" s="96"/>
      <c r="E258" s="96"/>
      <c r="F258" s="96"/>
      <c r="G258" s="1009"/>
      <c r="H258" s="97"/>
      <c r="I258" s="97"/>
      <c r="J258" s="97"/>
      <c r="K258" s="97"/>
      <c r="L258" s="1010"/>
    </row>
    <row r="259" spans="1:12" ht="15">
      <c r="A259" s="46" t="s">
        <v>114</v>
      </c>
      <c r="B259" s="53" t="s">
        <v>30</v>
      </c>
      <c r="C259" s="98">
        <v>12649.004901960785</v>
      </c>
      <c r="D259" s="98" t="s">
        <v>253</v>
      </c>
      <c r="E259" s="99">
        <v>12901.985000000001</v>
      </c>
      <c r="F259" s="99" t="s">
        <v>253</v>
      </c>
      <c r="G259" s="1011" t="s">
        <v>99</v>
      </c>
      <c r="H259" s="100">
        <v>437</v>
      </c>
      <c r="I259" s="100" t="s">
        <v>99</v>
      </c>
      <c r="J259" s="100" t="s">
        <v>99</v>
      </c>
      <c r="K259" s="100">
        <v>0.79744816586921841</v>
      </c>
      <c r="L259" s="1012" t="s">
        <v>99</v>
      </c>
    </row>
    <row r="260" spans="1:12" ht="15.75" thickBot="1">
      <c r="A260" s="49" t="s">
        <v>114</v>
      </c>
      <c r="B260" s="50" t="s">
        <v>33</v>
      </c>
      <c r="C260" s="94">
        <v>12571.770588235295</v>
      </c>
      <c r="D260" s="94">
        <v>12571.72450980392</v>
      </c>
      <c r="E260" s="95">
        <v>12823.206</v>
      </c>
      <c r="F260" s="95">
        <v>12823.159</v>
      </c>
      <c r="G260" s="1008">
        <v>3.6652434864513659E-4</v>
      </c>
      <c r="H260" s="89">
        <v>408.1</v>
      </c>
      <c r="I260" s="89">
        <v>9.8815293484114282</v>
      </c>
      <c r="J260" s="89">
        <v>-25</v>
      </c>
      <c r="K260" s="89">
        <v>1.6746411483253589</v>
      </c>
      <c r="L260" s="1005">
        <v>-0.56356828412867799</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10362.869399224124</v>
      </c>
      <c r="D273" s="85">
        <v>9905.0049607843139</v>
      </c>
      <c r="E273" s="86">
        <v>10570.126787208606</v>
      </c>
      <c r="F273" s="86">
        <v>10103.10506</v>
      </c>
      <c r="G273" s="1003">
        <v>4.6225563768274478</v>
      </c>
      <c r="H273" s="87">
        <v>328.03333333333336</v>
      </c>
      <c r="I273" s="87">
        <v>-3.021291642754862</v>
      </c>
      <c r="J273" s="88">
        <v>50</v>
      </c>
      <c r="K273" s="88">
        <v>4.0669856459330145</v>
      </c>
      <c r="L273" s="1004">
        <v>1.3491599065245414</v>
      </c>
    </row>
    <row r="274" spans="1:12" ht="15">
      <c r="A274" s="46" t="s">
        <v>24</v>
      </c>
      <c r="B274" s="47" t="s">
        <v>29</v>
      </c>
      <c r="C274" s="79">
        <v>10169.33725490196</v>
      </c>
      <c r="D274" s="79" t="s">
        <v>253</v>
      </c>
      <c r="E274" s="80">
        <v>10372.724</v>
      </c>
      <c r="F274" s="80" t="s">
        <v>253</v>
      </c>
      <c r="G274" s="999" t="s">
        <v>99</v>
      </c>
      <c r="H274" s="81">
        <v>300</v>
      </c>
      <c r="I274" s="81" t="s">
        <v>99</v>
      </c>
      <c r="J274" s="89" t="s">
        <v>99</v>
      </c>
      <c r="K274" s="89">
        <v>1.4354066985645932</v>
      </c>
      <c r="L274" s="1005" t="s">
        <v>99</v>
      </c>
    </row>
    <row r="275" spans="1:12" ht="15">
      <c r="A275" s="46" t="s">
        <v>24</v>
      </c>
      <c r="B275" s="47" t="s">
        <v>30</v>
      </c>
      <c r="C275" s="79">
        <v>10712.877450980392</v>
      </c>
      <c r="D275" s="79">
        <v>9594.525490196078</v>
      </c>
      <c r="E275" s="80">
        <v>10927.135</v>
      </c>
      <c r="F275" s="80">
        <v>9786.4159999999993</v>
      </c>
      <c r="G275" s="999">
        <v>11.656146642448073</v>
      </c>
      <c r="H275" s="81">
        <v>330.6</v>
      </c>
      <c r="I275" s="81">
        <v>3.7990580847723776</v>
      </c>
      <c r="J275" s="89">
        <v>23.076923076923077</v>
      </c>
      <c r="K275" s="89">
        <v>1.2759170653907497</v>
      </c>
      <c r="L275" s="1005">
        <v>0.23674840032280398</v>
      </c>
    </row>
    <row r="276" spans="1:12" ht="15">
      <c r="A276" s="46" t="s">
        <v>24</v>
      </c>
      <c r="B276" s="47" t="s">
        <v>35</v>
      </c>
      <c r="C276" s="79">
        <v>10229.348039215685</v>
      </c>
      <c r="D276" s="79">
        <v>10119.504901960785</v>
      </c>
      <c r="E276" s="80">
        <v>10433.934999999999</v>
      </c>
      <c r="F276" s="80">
        <v>10321.895</v>
      </c>
      <c r="G276" s="999">
        <v>1.0854595982617441</v>
      </c>
      <c r="H276" s="81">
        <v>355.3</v>
      </c>
      <c r="I276" s="81">
        <v>-2.7374760470845878</v>
      </c>
      <c r="J276" s="89">
        <v>0</v>
      </c>
      <c r="K276" s="89">
        <v>1.3556618819776716</v>
      </c>
      <c r="L276" s="1005">
        <v>-3.2509877265649578E-3</v>
      </c>
    </row>
    <row r="277" spans="1:12" ht="14.25">
      <c r="A277" s="44" t="s">
        <v>24</v>
      </c>
      <c r="B277" s="48" t="s">
        <v>31</v>
      </c>
      <c r="C277" s="90">
        <v>10368.259815847237</v>
      </c>
      <c r="D277" s="90">
        <v>10130.707586988903</v>
      </c>
      <c r="E277" s="91">
        <v>10575.625012164182</v>
      </c>
      <c r="F277" s="91">
        <v>10333.321738728682</v>
      </c>
      <c r="G277" s="1006">
        <v>2.3448730191702225</v>
      </c>
      <c r="H277" s="92">
        <v>309.33883299798794</v>
      </c>
      <c r="I277" s="92">
        <v>-0.62857525129581082</v>
      </c>
      <c r="J277" s="93">
        <v>-4.0540540540540544</v>
      </c>
      <c r="K277" s="93">
        <v>39.633173843700156</v>
      </c>
      <c r="L277" s="1007">
        <v>-1.7737006566995248</v>
      </c>
    </row>
    <row r="278" spans="1:12" ht="15">
      <c r="A278" s="46" t="s">
        <v>24</v>
      </c>
      <c r="B278" s="47" t="s">
        <v>32</v>
      </c>
      <c r="C278" s="79">
        <v>10418.534313725491</v>
      </c>
      <c r="D278" s="79">
        <v>9938.9911764705885</v>
      </c>
      <c r="E278" s="80">
        <v>10626.905000000001</v>
      </c>
      <c r="F278" s="80">
        <v>10137.771000000001</v>
      </c>
      <c r="G278" s="999">
        <v>4.824867320439572</v>
      </c>
      <c r="H278" s="81">
        <v>289.39999999999998</v>
      </c>
      <c r="I278" s="81">
        <v>4.1756659467242496</v>
      </c>
      <c r="J278" s="89">
        <v>76.351351351351354</v>
      </c>
      <c r="K278" s="89">
        <v>20.813397129186605</v>
      </c>
      <c r="L278" s="1005">
        <v>8.9828615576438384</v>
      </c>
    </row>
    <row r="279" spans="1:12" ht="15">
      <c r="A279" s="46" t="s">
        <v>24</v>
      </c>
      <c r="B279" s="47" t="s">
        <v>33</v>
      </c>
      <c r="C279" s="79">
        <v>10421.899019607843</v>
      </c>
      <c r="D279" s="79">
        <v>10250.644117647058</v>
      </c>
      <c r="E279" s="80">
        <v>10630.337</v>
      </c>
      <c r="F279" s="80">
        <v>10455.656999999999</v>
      </c>
      <c r="G279" s="999">
        <v>1.6706745448899127</v>
      </c>
      <c r="H279" s="81">
        <v>325.2</v>
      </c>
      <c r="I279" s="81">
        <v>4.8693969687197569</v>
      </c>
      <c r="J279" s="89">
        <v>-22.267206477732792</v>
      </c>
      <c r="K279" s="89">
        <v>15.311004784688995</v>
      </c>
      <c r="L279" s="1005">
        <v>-4.4331998516019748</v>
      </c>
    </row>
    <row r="280" spans="1:12" ht="15">
      <c r="A280" s="46" t="s">
        <v>24</v>
      </c>
      <c r="B280" s="47" t="s">
        <v>36</v>
      </c>
      <c r="C280" s="79">
        <v>9915.1254901960783</v>
      </c>
      <c r="D280" s="79">
        <v>10100.719607843137</v>
      </c>
      <c r="E280" s="80">
        <v>10113.428</v>
      </c>
      <c r="F280" s="80">
        <v>10302.734</v>
      </c>
      <c r="G280" s="999">
        <v>-1.8374346071635013</v>
      </c>
      <c r="H280" s="81">
        <v>358.4</v>
      </c>
      <c r="I280" s="81">
        <v>1.2429378531073383</v>
      </c>
      <c r="J280" s="89">
        <v>-64.22764227642277</v>
      </c>
      <c r="K280" s="89">
        <v>3.5087719298245612</v>
      </c>
      <c r="L280" s="1005">
        <v>-6.3233623627413849</v>
      </c>
    </row>
    <row r="281" spans="1:12" ht="14.25">
      <c r="A281" s="44" t="s">
        <v>24</v>
      </c>
      <c r="B281" s="48" t="s">
        <v>37</v>
      </c>
      <c r="C281" s="90">
        <v>8363.5610361470644</v>
      </c>
      <c r="D281" s="90">
        <v>8356.0747574146153</v>
      </c>
      <c r="E281" s="91">
        <v>8530.8322568700059</v>
      </c>
      <c r="F281" s="91">
        <v>8523.1962525629078</v>
      </c>
      <c r="G281" s="1006">
        <v>8.9590853956952918E-2</v>
      </c>
      <c r="H281" s="92">
        <v>237.51712962962961</v>
      </c>
      <c r="I281" s="92">
        <v>1.3791276761790123</v>
      </c>
      <c r="J281" s="93">
        <v>-5.6768558951965069</v>
      </c>
      <c r="K281" s="93">
        <v>17.224880382775119</v>
      </c>
      <c r="L281" s="1007">
        <v>-1.0804753326525365</v>
      </c>
    </row>
    <row r="282" spans="1:12" ht="15">
      <c r="A282" s="46" t="s">
        <v>24</v>
      </c>
      <c r="B282" s="47" t="s">
        <v>101</v>
      </c>
      <c r="C282" s="101">
        <v>7956.886274509804</v>
      </c>
      <c r="D282" s="101">
        <v>8133.0803921568631</v>
      </c>
      <c r="E282" s="102">
        <v>8116.0240000000003</v>
      </c>
      <c r="F282" s="102">
        <v>8295.7420000000002</v>
      </c>
      <c r="G282" s="1013">
        <v>-2.1663884918311083</v>
      </c>
      <c r="H282" s="103">
        <v>225.4</v>
      </c>
      <c r="I282" s="103">
        <v>2.2222222222222245</v>
      </c>
      <c r="J282" s="104">
        <v>-7.0512820512820511</v>
      </c>
      <c r="K282" s="104">
        <v>11.562998405103668</v>
      </c>
      <c r="L282" s="1014">
        <v>-0.90702557571168008</v>
      </c>
    </row>
    <row r="283" spans="1:12" ht="15">
      <c r="A283" s="46" t="s">
        <v>24</v>
      </c>
      <c r="B283" s="47" t="s">
        <v>38</v>
      </c>
      <c r="C283" s="79">
        <v>8984.9627450980388</v>
      </c>
      <c r="D283" s="79">
        <v>8478.3499999999985</v>
      </c>
      <c r="E283" s="80">
        <v>9164.6620000000003</v>
      </c>
      <c r="F283" s="80">
        <v>8647.9169999999995</v>
      </c>
      <c r="G283" s="999">
        <v>5.9753695600917638</v>
      </c>
      <c r="H283" s="81">
        <v>254.5</v>
      </c>
      <c r="I283" s="81">
        <v>1.3540422142572703</v>
      </c>
      <c r="J283" s="89">
        <v>1.7543859649122806</v>
      </c>
      <c r="K283" s="89">
        <v>4.6251993620414673</v>
      </c>
      <c r="L283" s="1005">
        <v>6.8844445974320934E-2</v>
      </c>
    </row>
    <row r="284" spans="1:12" ht="15.75" thickBot="1">
      <c r="A284" s="46" t="s">
        <v>24</v>
      </c>
      <c r="B284" s="47" t="s">
        <v>39</v>
      </c>
      <c r="C284" s="79" t="s">
        <v>253</v>
      </c>
      <c r="D284" s="79" t="s">
        <v>253</v>
      </c>
      <c r="E284" s="80" t="s">
        <v>253</v>
      </c>
      <c r="F284" s="80" t="s">
        <v>253</v>
      </c>
      <c r="G284" s="999" t="s">
        <v>99</v>
      </c>
      <c r="H284" s="81">
        <v>296.89999999999998</v>
      </c>
      <c r="I284" s="81" t="s">
        <v>99</v>
      </c>
      <c r="J284" s="89" t="s">
        <v>99</v>
      </c>
      <c r="K284" s="89">
        <v>1.036682615629984</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12830.952361153884</v>
      </c>
      <c r="D286" s="90">
        <v>13144.609544644307</v>
      </c>
      <c r="E286" s="91">
        <v>13087.571408376962</v>
      </c>
      <c r="F286" s="91">
        <v>13407.501735537193</v>
      </c>
      <c r="G286" s="1006">
        <v>-2.3862038839960862</v>
      </c>
      <c r="H286" s="92">
        <v>337.08235294117645</v>
      </c>
      <c r="I286" s="92">
        <v>-2.496840058337392</v>
      </c>
      <c r="J286" s="93">
        <v>142.85714285714286</v>
      </c>
      <c r="K286" s="93">
        <v>1.3556618819776716</v>
      </c>
      <c r="L286" s="1007">
        <v>0.79610952386416234</v>
      </c>
    </row>
    <row r="287" spans="1:12" ht="15">
      <c r="A287" s="46" t="s">
        <v>116</v>
      </c>
      <c r="B287" s="47" t="s">
        <v>26</v>
      </c>
      <c r="C287" s="79" t="s">
        <v>253</v>
      </c>
      <c r="D287" s="79" t="s">
        <v>99</v>
      </c>
      <c r="E287" s="80" t="s">
        <v>253</v>
      </c>
      <c r="F287" s="80" t="s">
        <v>99</v>
      </c>
      <c r="G287" s="999" t="s">
        <v>99</v>
      </c>
      <c r="H287" s="81" t="s">
        <v>253</v>
      </c>
      <c r="I287" s="81" t="s">
        <v>99</v>
      </c>
      <c r="J287" s="89" t="s">
        <v>99</v>
      </c>
      <c r="K287" s="89" t="s">
        <v>99</v>
      </c>
      <c r="L287" s="1005" t="s">
        <v>99</v>
      </c>
    </row>
    <row r="288" spans="1:12" ht="15">
      <c r="A288" s="46" t="s">
        <v>116</v>
      </c>
      <c r="B288" s="47" t="s">
        <v>27</v>
      </c>
      <c r="C288" s="79">
        <v>13176.783333333333</v>
      </c>
      <c r="D288" s="79" t="s">
        <v>253</v>
      </c>
      <c r="E288" s="80">
        <v>13440.319</v>
      </c>
      <c r="F288" s="80" t="s">
        <v>253</v>
      </c>
      <c r="G288" s="999" t="s">
        <v>99</v>
      </c>
      <c r="H288" s="81">
        <v>339.2</v>
      </c>
      <c r="I288" s="81" t="s">
        <v>99</v>
      </c>
      <c r="J288" s="89" t="s">
        <v>99</v>
      </c>
      <c r="K288" s="89">
        <v>0.9569377990430622</v>
      </c>
      <c r="L288" s="1005">
        <v>0.63719359440677126</v>
      </c>
    </row>
    <row r="289" spans="1:12" ht="15">
      <c r="A289" s="46" t="s">
        <v>116</v>
      </c>
      <c r="B289" s="47" t="s">
        <v>34</v>
      </c>
      <c r="C289" s="79" t="s">
        <v>253</v>
      </c>
      <c r="D289" s="79" t="s">
        <v>253</v>
      </c>
      <c r="E289" s="80" t="s">
        <v>253</v>
      </c>
      <c r="F289" s="80" t="s">
        <v>253</v>
      </c>
      <c r="G289" s="999" t="s">
        <v>99</v>
      </c>
      <c r="H289" s="81" t="s">
        <v>253</v>
      </c>
      <c r="I289" s="81" t="s">
        <v>99</v>
      </c>
      <c r="J289" s="89" t="s">
        <v>99</v>
      </c>
      <c r="K289" s="89">
        <v>0.31897926634768742</v>
      </c>
      <c r="L289" s="1005">
        <v>7.9171112870469212E-2</v>
      </c>
    </row>
    <row r="290" spans="1:12" ht="14.25">
      <c r="A290" s="44" t="s">
        <v>116</v>
      </c>
      <c r="B290" s="48" t="s">
        <v>28</v>
      </c>
      <c r="C290" s="90">
        <v>11767.74035329447</v>
      </c>
      <c r="D290" s="90">
        <v>11633.796990997655</v>
      </c>
      <c r="E290" s="91">
        <v>12003.095160360359</v>
      </c>
      <c r="F290" s="91">
        <v>11866.472930817608</v>
      </c>
      <c r="G290" s="1006">
        <v>1.1513297197850447</v>
      </c>
      <c r="H290" s="92">
        <v>321.768115942029</v>
      </c>
      <c r="I290" s="92">
        <v>4.8739885220812127</v>
      </c>
      <c r="J290" s="93">
        <v>21.052631578947366</v>
      </c>
      <c r="K290" s="93">
        <v>5.5023923444976077</v>
      </c>
      <c r="L290" s="1007">
        <v>0.94603742843046135</v>
      </c>
    </row>
    <row r="291" spans="1:12" ht="15">
      <c r="A291" s="46" t="s">
        <v>116</v>
      </c>
      <c r="B291" s="47" t="s">
        <v>29</v>
      </c>
      <c r="C291" s="79">
        <v>11396.809803921567</v>
      </c>
      <c r="D291" s="79" t="s">
        <v>253</v>
      </c>
      <c r="E291" s="80">
        <v>11624.745999999999</v>
      </c>
      <c r="F291" s="80" t="s">
        <v>253</v>
      </c>
      <c r="G291" s="999" t="s">
        <v>99</v>
      </c>
      <c r="H291" s="81">
        <v>307.39999999999998</v>
      </c>
      <c r="I291" s="81" t="s">
        <v>99</v>
      </c>
      <c r="J291" s="89" t="s">
        <v>99</v>
      </c>
      <c r="K291" s="89">
        <v>1.5151515151515151</v>
      </c>
      <c r="L291" s="1005" t="s">
        <v>99</v>
      </c>
    </row>
    <row r="292" spans="1:12" ht="15">
      <c r="A292" s="46" t="s">
        <v>116</v>
      </c>
      <c r="B292" s="47" t="s">
        <v>30</v>
      </c>
      <c r="C292" s="79">
        <v>11756.080392156862</v>
      </c>
      <c r="D292" s="79">
        <v>11526.153921568626</v>
      </c>
      <c r="E292" s="80">
        <v>11991.201999999999</v>
      </c>
      <c r="F292" s="80">
        <v>11756.677</v>
      </c>
      <c r="G292" s="999">
        <v>1.9948238775293361</v>
      </c>
      <c r="H292" s="81">
        <v>321</v>
      </c>
      <c r="I292" s="81">
        <v>6.0806345009913993</v>
      </c>
      <c r="J292" s="89">
        <v>7.8947368421052628</v>
      </c>
      <c r="K292" s="89">
        <v>3.269537480063796</v>
      </c>
      <c r="L292" s="1005">
        <v>0.23196753601903186</v>
      </c>
    </row>
    <row r="293" spans="1:12" ht="15">
      <c r="A293" s="46" t="s">
        <v>116</v>
      </c>
      <c r="B293" s="47" t="s">
        <v>35</v>
      </c>
      <c r="C293" s="79">
        <v>12492.640196078431</v>
      </c>
      <c r="D293" s="79">
        <v>12460.613725490195</v>
      </c>
      <c r="E293" s="80">
        <v>12742.493</v>
      </c>
      <c r="F293" s="80">
        <v>12709.825999999999</v>
      </c>
      <c r="G293" s="999">
        <v>0.25702161461534789</v>
      </c>
      <c r="H293" s="81">
        <v>355.6</v>
      </c>
      <c r="I293" s="81">
        <v>2.6558891454965492</v>
      </c>
      <c r="J293" s="89">
        <v>-35.714285714285715</v>
      </c>
      <c r="K293" s="89">
        <v>0.71770334928229662</v>
      </c>
      <c r="L293" s="1005">
        <v>-0.40140136694472184</v>
      </c>
    </row>
    <row r="294" spans="1:12" ht="14.25">
      <c r="A294" s="44" t="s">
        <v>116</v>
      </c>
      <c r="B294" s="48" t="s">
        <v>31</v>
      </c>
      <c r="C294" s="90">
        <v>11043.567482214125</v>
      </c>
      <c r="D294" s="90">
        <v>11179.562962106911</v>
      </c>
      <c r="E294" s="91">
        <v>11264.438831858408</v>
      </c>
      <c r="F294" s="91">
        <v>11427.990827597954</v>
      </c>
      <c r="G294" s="1006">
        <v>-1.4311526689764003</v>
      </c>
      <c r="H294" s="92">
        <v>282.50961538461536</v>
      </c>
      <c r="I294" s="92">
        <v>-1.8285174132847453</v>
      </c>
      <c r="J294" s="93">
        <v>1.9607843137254901</v>
      </c>
      <c r="K294" s="93">
        <v>8.2934609250398719</v>
      </c>
      <c r="L294" s="1007">
        <v>0.13998370681445138</v>
      </c>
    </row>
    <row r="295" spans="1:12" ht="15">
      <c r="A295" s="46" t="s">
        <v>116</v>
      </c>
      <c r="B295" s="47" t="s">
        <v>32</v>
      </c>
      <c r="C295" s="79">
        <v>10282.095098039215</v>
      </c>
      <c r="D295" s="79" t="s">
        <v>253</v>
      </c>
      <c r="E295" s="80">
        <v>10487.736999999999</v>
      </c>
      <c r="F295" s="80" t="s">
        <v>253</v>
      </c>
      <c r="G295" s="999" t="s">
        <v>99</v>
      </c>
      <c r="H295" s="81">
        <v>230</v>
      </c>
      <c r="I295" s="81" t="s">
        <v>99</v>
      </c>
      <c r="J295" s="89" t="s">
        <v>99</v>
      </c>
      <c r="K295" s="89">
        <v>1.1164274322169059</v>
      </c>
      <c r="L295" s="1005" t="s">
        <v>99</v>
      </c>
    </row>
    <row r="296" spans="1:12" ht="15">
      <c r="A296" s="46" t="s">
        <v>116</v>
      </c>
      <c r="B296" s="47" t="s">
        <v>33</v>
      </c>
      <c r="C296" s="79">
        <v>10891.629411764705</v>
      </c>
      <c r="D296" s="79">
        <v>11142.039215686273</v>
      </c>
      <c r="E296" s="80">
        <v>11109.462</v>
      </c>
      <c r="F296" s="80">
        <v>11364.88</v>
      </c>
      <c r="G296" s="999">
        <v>-2.2474324409936552</v>
      </c>
      <c r="H296" s="81">
        <v>282.89999999999998</v>
      </c>
      <c r="I296" s="81">
        <v>-1.6000000000000081</v>
      </c>
      <c r="J296" s="81">
        <v>-7.4626865671641784</v>
      </c>
      <c r="K296" s="81">
        <v>4.944178628389154</v>
      </c>
      <c r="L296" s="1000">
        <v>-0.41153679926871956</v>
      </c>
    </row>
    <row r="297" spans="1:12" ht="15.75" thickBot="1">
      <c r="A297" s="56" t="s">
        <v>116</v>
      </c>
      <c r="B297" s="57" t="s">
        <v>36</v>
      </c>
      <c r="C297" s="82">
        <v>11637.179411764706</v>
      </c>
      <c r="D297" s="82">
        <v>11637.179411764706</v>
      </c>
      <c r="E297" s="83">
        <v>11869.923000000001</v>
      </c>
      <c r="F297" s="83">
        <v>12042.790999999999</v>
      </c>
      <c r="G297" s="1001">
        <v>-1.435447978794937</v>
      </c>
      <c r="H297" s="84">
        <v>307.89999999999998</v>
      </c>
      <c r="I297" s="84">
        <v>-0.54909560723515671</v>
      </c>
      <c r="J297" s="84">
        <v>16.666666666666664</v>
      </c>
      <c r="K297" s="84">
        <v>2.5454545454545454</v>
      </c>
      <c r="L297" s="1002">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20" t="s">
        <v>436</v>
      </c>
      <c r="B1" s="1420"/>
      <c r="C1" s="1420"/>
      <c r="D1" s="1420"/>
      <c r="E1" s="1420"/>
      <c r="F1" s="1420"/>
      <c r="G1" s="1420"/>
      <c r="H1" s="1420"/>
    </row>
    <row r="2" spans="1:18" ht="40.5">
      <c r="A2" s="1247" t="s">
        <v>126</v>
      </c>
      <c r="B2" s="3" t="s">
        <v>9</v>
      </c>
      <c r="C2" s="3"/>
      <c r="D2" s="837" t="s">
        <v>127</v>
      </c>
      <c r="E2" s="1421" t="s">
        <v>128</v>
      </c>
      <c r="F2" s="1422"/>
      <c r="G2" s="1423"/>
      <c r="H2" s="838" t="s">
        <v>129</v>
      </c>
    </row>
    <row r="3" spans="1:18" ht="41.25" thickBot="1">
      <c r="A3" s="614"/>
      <c r="B3" s="1199" t="s">
        <v>491</v>
      </c>
      <c r="C3" s="1199" t="s">
        <v>482</v>
      </c>
      <c r="D3" s="1200" t="s">
        <v>70</v>
      </c>
      <c r="E3" s="890" t="s">
        <v>491</v>
      </c>
      <c r="F3" s="1201" t="s">
        <v>482</v>
      </c>
      <c r="G3" s="852" t="s">
        <v>130</v>
      </c>
      <c r="H3" s="853" t="s">
        <v>131</v>
      </c>
    </row>
    <row r="4" spans="1:18" ht="15.75">
      <c r="A4" s="654" t="s">
        <v>8</v>
      </c>
      <c r="B4" s="839"/>
      <c r="C4" s="839"/>
      <c r="D4" s="840"/>
      <c r="E4" s="841"/>
      <c r="F4" s="841"/>
      <c r="G4" s="842"/>
      <c r="H4" s="843"/>
    </row>
    <row r="5" spans="1:18" ht="15">
      <c r="A5" s="437" t="s">
        <v>307</v>
      </c>
      <c r="B5" s="128">
        <v>13450.629470221493</v>
      </c>
      <c r="C5" s="128">
        <v>13232.090713709093</v>
      </c>
      <c r="D5" s="816">
        <v>1.651581456330127</v>
      </c>
      <c r="E5" s="854">
        <v>100</v>
      </c>
      <c r="F5" s="855">
        <v>100</v>
      </c>
      <c r="G5" s="642" t="s">
        <v>99</v>
      </c>
      <c r="H5" s="645">
        <v>-17.444737412410607</v>
      </c>
    </row>
    <row r="6" spans="1:18">
      <c r="A6" s="631" t="s">
        <v>132</v>
      </c>
      <c r="B6" s="79">
        <v>12187.507</v>
      </c>
      <c r="C6" s="79">
        <v>11631.72</v>
      </c>
      <c r="D6" s="817">
        <v>4.7782013322191412</v>
      </c>
      <c r="E6" s="856">
        <v>10.282745419742961</v>
      </c>
      <c r="F6" s="857">
        <v>10.06736256591779</v>
      </c>
      <c r="G6" s="640">
        <v>2.1394168772100359</v>
      </c>
      <c r="H6" s="641">
        <v>-15.678536191586682</v>
      </c>
    </row>
    <row r="7" spans="1:18">
      <c r="A7" s="631" t="s">
        <v>133</v>
      </c>
      <c r="B7" s="79">
        <v>16011.376</v>
      </c>
      <c r="C7" s="79">
        <v>16751.091</v>
      </c>
      <c r="D7" s="817">
        <v>-4.4159213271541544</v>
      </c>
      <c r="E7" s="856">
        <v>8.3456385015039647</v>
      </c>
      <c r="F7" s="857">
        <v>5.6093332370150977</v>
      </c>
      <c r="G7" s="640">
        <v>48.781292693263865</v>
      </c>
      <c r="H7" s="641">
        <v>22.826786864133936</v>
      </c>
    </row>
    <row r="8" spans="1:18" ht="13.5" thickBot="1">
      <c r="A8" s="632" t="s">
        <v>134</v>
      </c>
      <c r="B8" s="82">
        <v>13347.611999999999</v>
      </c>
      <c r="C8" s="82">
        <v>13189.069</v>
      </c>
      <c r="D8" s="818">
        <v>1.2020787820580792</v>
      </c>
      <c r="E8" s="858">
        <v>81.371616078753078</v>
      </c>
      <c r="F8" s="859">
        <v>84.323304197067102</v>
      </c>
      <c r="G8" s="643">
        <v>-3.5004417182417389</v>
      </c>
      <c r="H8" s="646">
        <v>-20.334536264630604</v>
      </c>
    </row>
    <row r="9" spans="1:18" ht="15">
      <c r="A9" s="615" t="s">
        <v>308</v>
      </c>
      <c r="B9" s="129">
        <v>10357.14600884215</v>
      </c>
      <c r="C9" s="129">
        <v>10133.557564471435</v>
      </c>
      <c r="D9" s="819">
        <v>2.2064160878172001</v>
      </c>
      <c r="E9" s="860">
        <v>100</v>
      </c>
      <c r="F9" s="861">
        <v>100</v>
      </c>
      <c r="G9" s="644" t="s">
        <v>99</v>
      </c>
      <c r="H9" s="647">
        <v>0.14007750273507877</v>
      </c>
    </row>
    <row r="10" spans="1:18">
      <c r="A10" s="631" t="s">
        <v>132</v>
      </c>
      <c r="B10" s="79" t="s">
        <v>253</v>
      </c>
      <c r="C10" s="79" t="s">
        <v>253</v>
      </c>
      <c r="D10" s="1355" t="s">
        <v>99</v>
      </c>
      <c r="E10" s="856">
        <v>1.684704921380437</v>
      </c>
      <c r="F10" s="857">
        <v>1.0848337985542365</v>
      </c>
      <c r="G10" s="1356" t="s">
        <v>99</v>
      </c>
      <c r="H10" s="1357" t="s">
        <v>99</v>
      </c>
    </row>
    <row r="11" spans="1:18">
      <c r="A11" s="631" t="s">
        <v>133</v>
      </c>
      <c r="B11" s="79">
        <v>14448.653</v>
      </c>
      <c r="C11" s="79">
        <v>14154.974</v>
      </c>
      <c r="D11" s="817">
        <v>2.0747406530029662</v>
      </c>
      <c r="E11" s="856">
        <v>7.3024300592199305</v>
      </c>
      <c r="F11" s="857">
        <v>5.82497469402779</v>
      </c>
      <c r="G11" s="640">
        <v>25.364150795486562</v>
      </c>
      <c r="H11" s="641">
        <v>25.539757767245913</v>
      </c>
    </row>
    <row r="12" spans="1:18" ht="13.5" thickBot="1">
      <c r="A12" s="633" t="s">
        <v>134</v>
      </c>
      <c r="B12" s="79">
        <v>10067.200000000001</v>
      </c>
      <c r="C12" s="79">
        <v>9889.41</v>
      </c>
      <c r="D12" s="817">
        <v>1.7977816674604539</v>
      </c>
      <c r="E12" s="856">
        <v>91.012865019399641</v>
      </c>
      <c r="F12" s="857">
        <v>93.09019150741797</v>
      </c>
      <c r="G12" s="640">
        <v>-2.2315202647883647</v>
      </c>
      <c r="H12" s="641">
        <v>-2.0945686199132352</v>
      </c>
      <c r="P12"/>
      <c r="Q12"/>
      <c r="R12"/>
    </row>
    <row r="13" spans="1:18" ht="15.75">
      <c r="A13" s="654" t="s">
        <v>135</v>
      </c>
      <c r="B13" s="655"/>
      <c r="C13" s="655"/>
      <c r="D13" s="820"/>
      <c r="E13" s="862"/>
      <c r="F13" s="862"/>
      <c r="G13" s="656"/>
      <c r="H13" s="657"/>
      <c r="P13"/>
      <c r="Q13"/>
      <c r="R13"/>
    </row>
    <row r="14" spans="1:18" ht="15">
      <c r="A14" s="437" t="s">
        <v>307</v>
      </c>
      <c r="B14" s="128">
        <v>13453.277526100946</v>
      </c>
      <c r="C14" s="128">
        <v>13313.557584327849</v>
      </c>
      <c r="D14" s="816">
        <v>1.0494560968254609</v>
      </c>
      <c r="E14" s="854">
        <v>100</v>
      </c>
      <c r="F14" s="855">
        <v>100</v>
      </c>
      <c r="G14" s="642" t="s">
        <v>99</v>
      </c>
      <c r="H14" s="645">
        <v>-28.475833262296479</v>
      </c>
      <c r="P14"/>
      <c r="Q14"/>
      <c r="R14"/>
    </row>
    <row r="15" spans="1:18">
      <c r="A15" s="631" t="s">
        <v>132</v>
      </c>
      <c r="B15" s="79">
        <v>11633.34</v>
      </c>
      <c r="C15" s="79">
        <v>11231.227000000001</v>
      </c>
      <c r="D15" s="817">
        <v>3.5803122846684459</v>
      </c>
      <c r="E15" s="856">
        <v>1.641737679518503</v>
      </c>
      <c r="F15" s="857">
        <v>1.9712726962748273</v>
      </c>
      <c r="G15" s="640" t="s">
        <v>99</v>
      </c>
      <c r="H15" s="641" t="s">
        <v>99</v>
      </c>
    </row>
    <row r="16" spans="1:18">
      <c r="A16" s="631" t="s">
        <v>133</v>
      </c>
      <c r="B16" s="79" t="s">
        <v>253</v>
      </c>
      <c r="C16" s="79" t="s">
        <v>253</v>
      </c>
      <c r="D16" s="817" t="s">
        <v>99</v>
      </c>
      <c r="E16" s="856">
        <v>0.6555032477206364</v>
      </c>
      <c r="F16" s="857">
        <v>1.3596453840252323</v>
      </c>
      <c r="G16" s="640" t="s">
        <v>99</v>
      </c>
      <c r="H16" s="641" t="s">
        <v>99</v>
      </c>
    </row>
    <row r="17" spans="1:13" ht="13.5" thickBot="1">
      <c r="A17" s="632" t="s">
        <v>134</v>
      </c>
      <c r="B17" s="82">
        <v>13469.200999999999</v>
      </c>
      <c r="C17" s="82">
        <v>13317.072</v>
      </c>
      <c r="D17" s="818">
        <v>1.1423607231379316</v>
      </c>
      <c r="E17" s="858">
        <v>97.70275907276087</v>
      </c>
      <c r="F17" s="859">
        <v>96.669081919699934</v>
      </c>
      <c r="G17" s="643">
        <v>1.0692944760968968</v>
      </c>
      <c r="H17" s="646">
        <v>-27.711029298295891</v>
      </c>
    </row>
    <row r="18" spans="1:13" ht="15">
      <c r="A18" s="615" t="s">
        <v>308</v>
      </c>
      <c r="B18" s="129">
        <v>10112.236000000001</v>
      </c>
      <c r="C18" s="129">
        <v>9789.8520000000008</v>
      </c>
      <c r="D18" s="819">
        <v>3.2930426323094562</v>
      </c>
      <c r="E18" s="860">
        <v>100</v>
      </c>
      <c r="F18" s="861">
        <v>100</v>
      </c>
      <c r="G18" s="644" t="s">
        <v>99</v>
      </c>
      <c r="H18" s="647">
        <v>9.704331068059636</v>
      </c>
    </row>
    <row r="19" spans="1:13">
      <c r="A19" s="631" t="s">
        <v>132</v>
      </c>
      <c r="B19" s="79" t="s">
        <v>99</v>
      </c>
      <c r="C19" s="79" t="s">
        <v>99</v>
      </c>
      <c r="D19" s="817" t="s">
        <v>99</v>
      </c>
      <c r="E19" s="856">
        <v>0</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10112.236000000001</v>
      </c>
      <c r="C21" s="79">
        <v>9789.8520000000008</v>
      </c>
      <c r="D21" s="817">
        <v>3.2930426323094562</v>
      </c>
      <c r="E21" s="856">
        <v>100</v>
      </c>
      <c r="F21" s="857">
        <v>100</v>
      </c>
      <c r="G21" s="640">
        <v>0</v>
      </c>
      <c r="H21" s="641">
        <v>9.704331068059636</v>
      </c>
    </row>
    <row r="22" spans="1:13" ht="15.75">
      <c r="A22" s="654" t="s">
        <v>136</v>
      </c>
      <c r="B22" s="655"/>
      <c r="C22" s="655"/>
      <c r="D22" s="820"/>
      <c r="E22" s="862"/>
      <c r="F22" s="862"/>
      <c r="G22" s="656"/>
      <c r="H22" s="657"/>
    </row>
    <row r="23" spans="1:13" ht="15">
      <c r="A23" s="437" t="s">
        <v>307</v>
      </c>
      <c r="B23" s="128">
        <v>13520.791155864941</v>
      </c>
      <c r="C23" s="1358">
        <v>13235.799366886364</v>
      </c>
      <c r="D23" s="816">
        <v>2.1531890978309676</v>
      </c>
      <c r="E23" s="854">
        <v>100</v>
      </c>
      <c r="F23" s="855">
        <v>100</v>
      </c>
      <c r="G23" s="642" t="s">
        <v>99</v>
      </c>
      <c r="H23" s="645">
        <v>-6.9316628236782547</v>
      </c>
    </row>
    <row r="24" spans="1:13">
      <c r="A24" s="631" t="s">
        <v>132</v>
      </c>
      <c r="B24" s="79">
        <v>12206.008</v>
      </c>
      <c r="C24" s="79">
        <v>11636.032999999999</v>
      </c>
      <c r="D24" s="817">
        <v>4.898361838609433</v>
      </c>
      <c r="E24" s="856">
        <v>18.840166630124973</v>
      </c>
      <c r="F24" s="857">
        <v>20.203236272369253</v>
      </c>
      <c r="G24" s="640">
        <v>-6.7467886029154069</v>
      </c>
      <c r="H24" s="641">
        <v>-13.210786789213207</v>
      </c>
    </row>
    <row r="25" spans="1:13">
      <c r="A25" s="631" t="s">
        <v>133</v>
      </c>
      <c r="B25" s="79" t="s">
        <v>253</v>
      </c>
      <c r="C25" s="79">
        <v>17004.346000000001</v>
      </c>
      <c r="D25" s="817" t="s">
        <v>99</v>
      </c>
      <c r="E25" s="856">
        <v>13.315062486296863</v>
      </c>
      <c r="F25" s="857">
        <v>9.6598445120084886</v>
      </c>
      <c r="G25" s="640" t="s">
        <v>99</v>
      </c>
      <c r="H25" s="641" t="s">
        <v>99</v>
      </c>
    </row>
    <row r="26" spans="1:13" ht="16.5" thickBot="1">
      <c r="A26" s="632" t="s">
        <v>134</v>
      </c>
      <c r="B26" s="82">
        <v>13386.359</v>
      </c>
      <c r="C26" s="82">
        <v>13177.583000000001</v>
      </c>
      <c r="D26" s="818">
        <v>1.5843269588967857</v>
      </c>
      <c r="E26" s="858">
        <v>67.84477088357815</v>
      </c>
      <c r="F26" s="859">
        <v>70.136919215622257</v>
      </c>
      <c r="G26" s="643">
        <v>-3.2681052399768866</v>
      </c>
      <c r="H26" s="646">
        <v>-9.9732340276969698</v>
      </c>
      <c r="J26" s="112"/>
      <c r="K26" s="106"/>
      <c r="L26" s="106"/>
      <c r="M26" s="106"/>
    </row>
    <row r="27" spans="1:13" ht="15">
      <c r="A27" s="615" t="s">
        <v>308</v>
      </c>
      <c r="B27" s="129">
        <v>10746.271001448857</v>
      </c>
      <c r="C27" s="129">
        <v>10543.068137520493</v>
      </c>
      <c r="D27" s="819">
        <v>1.9273598660072069</v>
      </c>
      <c r="E27" s="860">
        <v>100</v>
      </c>
      <c r="F27" s="861">
        <v>100</v>
      </c>
      <c r="G27" s="644" t="s">
        <v>99</v>
      </c>
      <c r="H27" s="647">
        <v>-7.2536214356741677</v>
      </c>
      <c r="J27" s="1419"/>
      <c r="K27" s="1419"/>
      <c r="L27" s="1419"/>
      <c r="M27" s="1419"/>
    </row>
    <row r="28" spans="1:13">
      <c r="A28" s="631" t="s">
        <v>132</v>
      </c>
      <c r="B28" s="79" t="s">
        <v>253</v>
      </c>
      <c r="C28" s="79" t="s">
        <v>99</v>
      </c>
      <c r="D28" s="817" t="s">
        <v>99</v>
      </c>
      <c r="E28" s="856">
        <v>1.4894233555491163</v>
      </c>
      <c r="F28" s="857">
        <v>0</v>
      </c>
      <c r="G28" s="640" t="s">
        <v>99</v>
      </c>
      <c r="H28" s="641" t="s">
        <v>99</v>
      </c>
    </row>
    <row r="29" spans="1:13">
      <c r="A29" s="631" t="s">
        <v>133</v>
      </c>
      <c r="B29" s="79" t="s">
        <v>253</v>
      </c>
      <c r="C29" s="79" t="s">
        <v>253</v>
      </c>
      <c r="D29" s="817" t="s">
        <v>99</v>
      </c>
      <c r="E29" s="856">
        <v>15.520139090118809</v>
      </c>
      <c r="F29" s="857">
        <v>12.550726974656671</v>
      </c>
      <c r="G29" s="640" t="s">
        <v>99</v>
      </c>
      <c r="H29" s="641" t="s">
        <v>99</v>
      </c>
    </row>
    <row r="30" spans="1:13" ht="13.5" thickBot="1">
      <c r="A30" s="633" t="s">
        <v>134</v>
      </c>
      <c r="B30" s="79">
        <v>10015.313</v>
      </c>
      <c r="C30" s="79">
        <v>9978.8610000000008</v>
      </c>
      <c r="D30" s="817">
        <v>0.36529219116289235</v>
      </c>
      <c r="E30" s="856">
        <v>82.990437554332075</v>
      </c>
      <c r="F30" s="857">
        <v>87.449273025343331</v>
      </c>
      <c r="G30" s="640">
        <v>-5.0987679105337529</v>
      </c>
      <c r="H30" s="641">
        <v>-11.982544024094167</v>
      </c>
    </row>
    <row r="31" spans="1:13" ht="15.75">
      <c r="A31" s="654" t="s">
        <v>137</v>
      </c>
      <c r="B31" s="655"/>
      <c r="C31" s="655"/>
      <c r="D31" s="820"/>
      <c r="E31" s="862"/>
      <c r="F31" s="862"/>
      <c r="G31" s="656"/>
      <c r="H31" s="657"/>
    </row>
    <row r="32" spans="1:13" ht="15">
      <c r="A32" s="437" t="s">
        <v>307</v>
      </c>
      <c r="B32" s="128">
        <v>13182.210042928264</v>
      </c>
      <c r="C32" s="128">
        <v>12961.75046513198</v>
      </c>
      <c r="D32" s="816">
        <v>1.7008472612502132</v>
      </c>
      <c r="E32" s="854">
        <v>100</v>
      </c>
      <c r="F32" s="855">
        <v>100</v>
      </c>
      <c r="G32" s="642" t="s">
        <v>99</v>
      </c>
      <c r="H32" s="645">
        <v>-17.282117059339765</v>
      </c>
    </row>
    <row r="33" spans="1:8">
      <c r="A33" s="631" t="s">
        <v>132</v>
      </c>
      <c r="B33" s="79" t="s">
        <v>253</v>
      </c>
      <c r="C33" s="79" t="s">
        <v>253</v>
      </c>
      <c r="D33" s="817" t="s">
        <v>99</v>
      </c>
      <c r="E33" s="856">
        <v>2.0974455235452543</v>
      </c>
      <c r="F33" s="857">
        <v>2.1805171133463848</v>
      </c>
      <c r="G33" s="640" t="s">
        <v>99</v>
      </c>
      <c r="H33" s="641" t="s">
        <v>99</v>
      </c>
    </row>
    <row r="34" spans="1:8">
      <c r="A34" s="631" t="s">
        <v>133</v>
      </c>
      <c r="B34" s="79" t="s">
        <v>253</v>
      </c>
      <c r="C34" s="79" t="s">
        <v>253</v>
      </c>
      <c r="D34" s="817" t="s">
        <v>99</v>
      </c>
      <c r="E34" s="856">
        <v>10.91161348241247</v>
      </c>
      <c r="F34" s="857">
        <v>5.6706946600958625</v>
      </c>
      <c r="G34" s="640" t="s">
        <v>99</v>
      </c>
      <c r="H34" s="641" t="s">
        <v>99</v>
      </c>
    </row>
    <row r="35" spans="1:8" ht="13.5" thickBot="1">
      <c r="A35" s="632" t="s">
        <v>134</v>
      </c>
      <c r="B35" s="82">
        <v>12861.074000000001</v>
      </c>
      <c r="C35" s="82">
        <v>12792.615</v>
      </c>
      <c r="D35" s="818">
        <v>0.53514469090174877</v>
      </c>
      <c r="E35" s="858">
        <v>86.990940994042276</v>
      </c>
      <c r="F35" s="859">
        <v>92.148788226557755</v>
      </c>
      <c r="G35" s="643">
        <v>-5.59730337401112</v>
      </c>
      <c r="H35" s="646">
        <v>-21.912087912087909</v>
      </c>
    </row>
    <row r="36" spans="1:8" ht="15">
      <c r="A36" s="615" t="s">
        <v>308</v>
      </c>
      <c r="B36" s="129">
        <v>10216.660200079337</v>
      </c>
      <c r="C36" s="129">
        <v>10054.00958077323</v>
      </c>
      <c r="D36" s="819">
        <v>1.6177686921758208</v>
      </c>
      <c r="E36" s="860">
        <v>100</v>
      </c>
      <c r="F36" s="861">
        <v>100</v>
      </c>
      <c r="G36" s="644" t="s">
        <v>99</v>
      </c>
      <c r="H36" s="647">
        <v>-4.6838075432460524</v>
      </c>
    </row>
    <row r="37" spans="1:8">
      <c r="A37" s="631" t="s">
        <v>132</v>
      </c>
      <c r="B37" s="79" t="s">
        <v>253</v>
      </c>
      <c r="C37" s="79" t="s">
        <v>253</v>
      </c>
      <c r="D37" s="817" t="s">
        <v>99</v>
      </c>
      <c r="E37" s="856">
        <v>5.63296474438439</v>
      </c>
      <c r="F37" s="857">
        <v>5.0146516683996598</v>
      </c>
      <c r="G37" s="640" t="s">
        <v>99</v>
      </c>
      <c r="H37" s="641" t="s">
        <v>99</v>
      </c>
    </row>
    <row r="38" spans="1:8">
      <c r="A38" s="631" t="s">
        <v>133</v>
      </c>
      <c r="B38" s="79" t="s">
        <v>253</v>
      </c>
      <c r="C38" s="79" t="s">
        <v>253</v>
      </c>
      <c r="D38" s="817" t="s">
        <v>99</v>
      </c>
      <c r="E38" s="856">
        <v>8.9056379233401106</v>
      </c>
      <c r="F38" s="857">
        <v>4.8539559504679088</v>
      </c>
      <c r="G38" s="640" t="s">
        <v>99</v>
      </c>
      <c r="H38" s="641" t="s">
        <v>99</v>
      </c>
    </row>
    <row r="39" spans="1:8" ht="13.5" thickBot="1">
      <c r="A39" s="632" t="s">
        <v>134</v>
      </c>
      <c r="B39" s="82" t="s">
        <v>253</v>
      </c>
      <c r="C39" s="82">
        <v>9942.6640000000007</v>
      </c>
      <c r="D39" s="818" t="s">
        <v>99</v>
      </c>
      <c r="E39" s="858">
        <v>85.461397332275496</v>
      </c>
      <c r="F39" s="859">
        <v>90.131392381132429</v>
      </c>
      <c r="G39" s="643" t="s">
        <v>99</v>
      </c>
      <c r="H39" s="646" t="s">
        <v>99</v>
      </c>
    </row>
    <row r="40" spans="1:8" ht="14.25" customHeight="1">
      <c r="A40" s="112" t="s">
        <v>309</v>
      </c>
      <c r="B40" s="106"/>
      <c r="C40" s="112"/>
      <c r="D40" s="106"/>
    </row>
    <row r="41" spans="1:8" ht="5.25" customHeight="1">
      <c r="A41" s="1424"/>
      <c r="B41" s="1424"/>
      <c r="C41" s="1424"/>
      <c r="D41" s="1424"/>
    </row>
    <row r="42" spans="1:8" ht="15">
      <c r="A42" s="113" t="s">
        <v>61</v>
      </c>
      <c r="B42" s="114"/>
    </row>
    <row r="43" spans="1:8" ht="15">
      <c r="A43" s="111" t="s">
        <v>95</v>
      </c>
      <c r="B43" s="1425" t="s">
        <v>62</v>
      </c>
      <c r="C43" s="1426"/>
      <c r="D43" s="1426"/>
      <c r="E43" s="1426"/>
      <c r="F43" s="1426"/>
      <c r="G43" s="1426"/>
      <c r="H43" s="1427"/>
    </row>
    <row r="44" spans="1:8" ht="15">
      <c r="A44" s="111" t="s">
        <v>63</v>
      </c>
      <c r="B44" s="1425" t="s">
        <v>64</v>
      </c>
      <c r="C44" s="1426"/>
      <c r="D44" s="1426"/>
      <c r="E44" s="1426"/>
      <c r="F44" s="1426"/>
      <c r="G44" s="1426"/>
      <c r="H44" s="1427"/>
    </row>
    <row r="45" spans="1:8" ht="15">
      <c r="A45" s="111" t="s">
        <v>65</v>
      </c>
      <c r="B45" s="1425" t="s">
        <v>66</v>
      </c>
      <c r="C45" s="1426"/>
      <c r="D45" s="1426"/>
      <c r="E45" s="1426"/>
      <c r="F45" s="1426"/>
      <c r="G45" s="1426"/>
      <c r="H45" s="1427"/>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F33" sqref="F3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490</v>
      </c>
      <c r="B2" s="832"/>
      <c r="C2" s="832"/>
      <c r="D2" s="832"/>
      <c r="E2" s="832"/>
      <c r="F2" s="106"/>
      <c r="G2" s="106"/>
      <c r="H2" s="106"/>
    </row>
    <row r="3" spans="1:8" ht="30.75" customHeight="1">
      <c r="A3" s="1428" t="s">
        <v>138</v>
      </c>
      <c r="B3" s="1430" t="s">
        <v>139</v>
      </c>
      <c r="C3" s="1431"/>
      <c r="D3" s="1432" t="s">
        <v>313</v>
      </c>
      <c r="E3" s="1433"/>
    </row>
    <row r="4" spans="1:8" ht="16.5" thickBot="1">
      <c r="A4" s="1429"/>
      <c r="B4" s="872" t="s">
        <v>140</v>
      </c>
      <c r="C4" s="1118" t="s">
        <v>141</v>
      </c>
      <c r="D4" s="1112" t="s">
        <v>140</v>
      </c>
      <c r="E4" s="873" t="s">
        <v>141</v>
      </c>
      <c r="G4" s="115" t="s">
        <v>142</v>
      </c>
      <c r="H4" s="116"/>
    </row>
    <row r="5" spans="1:8" ht="17.25" customHeight="1" thickBot="1">
      <c r="A5" s="867" t="s">
        <v>143</v>
      </c>
      <c r="B5" s="868">
        <v>21055.437000000002</v>
      </c>
      <c r="C5" s="1119">
        <v>22986.736000000001</v>
      </c>
      <c r="D5" s="1113">
        <v>0.38700281573620787</v>
      </c>
      <c r="E5" s="869">
        <v>1.8305071170538405</v>
      </c>
      <c r="G5" s="117" t="s">
        <v>59</v>
      </c>
      <c r="H5" s="118" t="s">
        <v>60</v>
      </c>
    </row>
    <row r="6" spans="1:8" ht="18" customHeight="1">
      <c r="A6" s="882" t="s">
        <v>144</v>
      </c>
      <c r="B6" s="945" t="s">
        <v>253</v>
      </c>
      <c r="C6" s="1120" t="s">
        <v>253</v>
      </c>
      <c r="D6" s="1114" t="s">
        <v>99</v>
      </c>
      <c r="E6" s="951" t="s">
        <v>99</v>
      </c>
      <c r="G6" s="119" t="s">
        <v>145</v>
      </c>
      <c r="H6" s="120" t="s">
        <v>146</v>
      </c>
    </row>
    <row r="7" spans="1:8" ht="18" customHeight="1">
      <c r="A7" s="616" t="s">
        <v>147</v>
      </c>
      <c r="B7" s="617">
        <v>20459.412</v>
      </c>
      <c r="C7" s="1121">
        <v>23705.718000000001</v>
      </c>
      <c r="D7" s="1115">
        <v>-1.7643174699753219</v>
      </c>
      <c r="E7" s="1081">
        <v>1.6158422808720068</v>
      </c>
      <c r="G7" s="121" t="s">
        <v>148</v>
      </c>
      <c r="H7" s="122" t="s">
        <v>149</v>
      </c>
    </row>
    <row r="8" spans="1:8" ht="18" customHeight="1">
      <c r="A8" s="616" t="s">
        <v>150</v>
      </c>
      <c r="B8" s="617" t="s">
        <v>253</v>
      </c>
      <c r="C8" s="1121" t="s">
        <v>253</v>
      </c>
      <c r="D8" s="1116" t="s">
        <v>99</v>
      </c>
      <c r="E8" s="1080" t="s">
        <v>99</v>
      </c>
      <c r="G8" s="121" t="s">
        <v>151</v>
      </c>
      <c r="H8" s="122" t="s">
        <v>152</v>
      </c>
    </row>
    <row r="9" spans="1:8" ht="18" customHeight="1">
      <c r="A9" s="616" t="s">
        <v>153</v>
      </c>
      <c r="B9" s="1246" t="s">
        <v>99</v>
      </c>
      <c r="C9" s="1121" t="s">
        <v>253</v>
      </c>
      <c r="D9" s="1115" t="s">
        <v>99</v>
      </c>
      <c r="E9" s="1081" t="s">
        <v>99</v>
      </c>
      <c r="G9" s="121" t="s">
        <v>154</v>
      </c>
      <c r="H9" s="122" t="s">
        <v>155</v>
      </c>
    </row>
    <row r="10" spans="1:8" ht="18" customHeight="1">
      <c r="A10" s="616" t="s">
        <v>156</v>
      </c>
      <c r="B10" s="617" t="s">
        <v>253</v>
      </c>
      <c r="C10" s="1121">
        <v>20820.941999999999</v>
      </c>
      <c r="D10" s="1116" t="s">
        <v>99</v>
      </c>
      <c r="E10" s="1081">
        <v>3.1555764006075968E-3</v>
      </c>
      <c r="G10" s="121" t="s">
        <v>157</v>
      </c>
      <c r="H10" s="122" t="s">
        <v>158</v>
      </c>
    </row>
    <row r="11" spans="1:8" ht="18" customHeight="1">
      <c r="A11" s="616" t="s">
        <v>159</v>
      </c>
      <c r="B11" s="617" t="s">
        <v>99</v>
      </c>
      <c r="C11" s="1248" t="s">
        <v>99</v>
      </c>
      <c r="D11" s="1115" t="s">
        <v>99</v>
      </c>
      <c r="E11" s="1081" t="s">
        <v>99</v>
      </c>
      <c r="G11" s="121" t="s">
        <v>160</v>
      </c>
      <c r="H11" s="122" t="s">
        <v>161</v>
      </c>
    </row>
    <row r="12" spans="1:8" ht="18" customHeight="1">
      <c r="A12" s="616" t="s">
        <v>162</v>
      </c>
      <c r="B12" s="617">
        <v>29904.934000000001</v>
      </c>
      <c r="C12" s="1121">
        <v>22678.305</v>
      </c>
      <c r="D12" s="1115">
        <v>0.36921049112789001</v>
      </c>
      <c r="E12" s="1081">
        <v>4.1740728193526548</v>
      </c>
      <c r="G12" s="121" t="s">
        <v>163</v>
      </c>
      <c r="H12" s="122" t="s">
        <v>164</v>
      </c>
    </row>
    <row r="13" spans="1:8" ht="18" customHeight="1" thickBot="1">
      <c r="A13" s="618" t="s">
        <v>165</v>
      </c>
      <c r="B13" s="1042" t="s">
        <v>253</v>
      </c>
      <c r="C13" s="1122">
        <v>20500.983</v>
      </c>
      <c r="D13" s="1117" t="s">
        <v>99</v>
      </c>
      <c r="E13" s="1082">
        <v>0.79193589114285678</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38" t="s">
        <v>425</v>
      </c>
      <c r="B1" s="1438"/>
      <c r="C1" s="1438"/>
      <c r="D1" s="1438"/>
      <c r="E1" s="1438"/>
      <c r="F1" s="1438"/>
      <c r="G1" s="625"/>
      <c r="H1" s="625"/>
    </row>
    <row r="2" spans="1:8" ht="13.5" customHeight="1" thickBot="1"/>
    <row r="3" spans="1:8" ht="27" customHeight="1">
      <c r="A3" s="1434" t="s">
        <v>73</v>
      </c>
      <c r="B3" s="1434" t="s">
        <v>117</v>
      </c>
      <c r="C3" s="1439" t="s">
        <v>81</v>
      </c>
      <c r="D3" s="1440"/>
      <c r="E3" s="1441"/>
      <c r="F3" s="1436" t="s">
        <v>118</v>
      </c>
      <c r="G3" s="1437"/>
      <c r="H3" s="106"/>
    </row>
    <row r="4" spans="1:8" ht="32.25" customHeight="1" thickBot="1">
      <c r="A4" s="1435"/>
      <c r="B4" s="1435"/>
      <c r="C4" s="1129">
        <v>44164</v>
      </c>
      <c r="D4" s="1130">
        <v>44157</v>
      </c>
      <c r="E4" s="1131">
        <v>43800</v>
      </c>
      <c r="F4" s="863" t="s">
        <v>343</v>
      </c>
      <c r="G4" s="864" t="s">
        <v>119</v>
      </c>
      <c r="H4" s="106"/>
    </row>
    <row r="5" spans="1:8" ht="29.25" customHeight="1">
      <c r="A5" s="911" t="s">
        <v>123</v>
      </c>
      <c r="B5" s="1022" t="s">
        <v>323</v>
      </c>
      <c r="C5" s="865">
        <v>630.27</v>
      </c>
      <c r="D5" s="1088">
        <v>587.28</v>
      </c>
      <c r="E5" s="1069">
        <v>564.02</v>
      </c>
      <c r="F5" s="1202">
        <f>((C5-D5)/D5)*100</f>
        <v>7.3201879852881095</v>
      </c>
      <c r="G5" s="1203">
        <f>((C5-E5)/E5)*100</f>
        <v>11.746037374561185</v>
      </c>
      <c r="H5" s="106"/>
    </row>
    <row r="6" spans="1:8" ht="28.5" customHeight="1" thickBot="1">
      <c r="A6" s="912" t="s">
        <v>124</v>
      </c>
      <c r="B6" s="1021" t="s">
        <v>323</v>
      </c>
      <c r="C6" s="1070">
        <v>922.63</v>
      </c>
      <c r="D6" s="1089">
        <v>863.61</v>
      </c>
      <c r="E6" s="1071">
        <v>889.59</v>
      </c>
      <c r="F6" s="1204">
        <f>((C6-D6)/D6)*100</f>
        <v>6.8341033568393117</v>
      </c>
      <c r="G6" s="1205">
        <f>((C6-E6)/E6)*100</f>
        <v>3.7140705268719256</v>
      </c>
      <c r="H6" s="106"/>
    </row>
    <row r="7" spans="1:8" ht="32.25" customHeight="1" thickBot="1">
      <c r="A7" s="913" t="s">
        <v>120</v>
      </c>
      <c r="B7" s="1023" t="s">
        <v>121</v>
      </c>
      <c r="C7" s="1070" t="s">
        <v>463</v>
      </c>
      <c r="D7" s="1125" t="s">
        <v>463</v>
      </c>
      <c r="E7" s="1126" t="s">
        <v>99</v>
      </c>
      <c r="F7" s="1127" t="s">
        <v>99</v>
      </c>
      <c r="G7" s="1128"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56" t="s">
        <v>456</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X22" sqref="X22"/>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45" t="s">
        <v>88</v>
      </c>
      <c r="C1" s="1445"/>
      <c r="D1" s="1445"/>
      <c r="E1" s="1445"/>
      <c r="F1" s="8"/>
      <c r="G1" s="7"/>
    </row>
    <row r="2" spans="2:17" ht="20.25" thickBot="1">
      <c r="B2" s="836"/>
      <c r="C2" s="7"/>
      <c r="D2" s="7"/>
      <c r="E2" s="7"/>
      <c r="F2" s="7"/>
      <c r="H2" s="61"/>
      <c r="I2" s="61"/>
      <c r="J2" s="61"/>
      <c r="K2" s="61"/>
      <c r="L2" s="61"/>
      <c r="M2" s="61"/>
      <c r="N2" s="61"/>
      <c r="O2" s="61"/>
      <c r="P2" s="61"/>
      <c r="Q2" s="61"/>
    </row>
    <row r="3" spans="2:17" ht="25.5" customHeight="1">
      <c r="B3" s="1257"/>
      <c r="C3" s="1061" t="s">
        <v>314</v>
      </c>
      <c r="D3" s="1062"/>
      <c r="E3" s="1063" t="s">
        <v>69</v>
      </c>
      <c r="F3" s="1443"/>
    </row>
    <row r="4" spans="2:17" ht="34.5" customHeight="1" thickBot="1">
      <c r="B4" s="1258" t="s">
        <v>43</v>
      </c>
      <c r="C4" s="1259">
        <v>44162</v>
      </c>
      <c r="D4" s="1259">
        <v>44155</v>
      </c>
      <c r="E4" s="1064" t="s">
        <v>310</v>
      </c>
      <c r="F4" s="1444"/>
      <c r="G4" s="635" t="s">
        <v>42</v>
      </c>
      <c r="H4" s="105"/>
      <c r="I4" s="105"/>
      <c r="J4" s="105"/>
      <c r="K4" s="105"/>
      <c r="L4" s="105"/>
      <c r="M4" s="105"/>
      <c r="N4" s="105"/>
      <c r="O4" s="105"/>
      <c r="P4" s="105"/>
      <c r="Q4" s="105"/>
    </row>
    <row r="5" spans="2:17" ht="29.25" customHeight="1">
      <c r="B5" s="1260" t="s">
        <v>315</v>
      </c>
      <c r="C5" s="1261"/>
      <c r="D5" s="1261"/>
      <c r="E5" s="1262"/>
      <c r="F5" s="10"/>
      <c r="G5" s="1442" t="s">
        <v>342</v>
      </c>
      <c r="H5" s="1442"/>
      <c r="I5" s="1442"/>
      <c r="J5" s="1442"/>
      <c r="K5" s="1442"/>
      <c r="L5" s="1442"/>
      <c r="M5" s="1442"/>
      <c r="N5" s="1442"/>
      <c r="O5" s="1442"/>
      <c r="P5" s="1442"/>
      <c r="Q5" s="1442"/>
    </row>
    <row r="6" spans="2:17" ht="18" customHeight="1">
      <c r="B6" s="619" t="s">
        <v>44</v>
      </c>
      <c r="C6" s="1065" t="s">
        <v>99</v>
      </c>
      <c r="D6" s="1065" t="s">
        <v>99</v>
      </c>
      <c r="E6" s="1018" t="s">
        <v>99</v>
      </c>
      <c r="F6" s="10"/>
      <c r="G6" s="1442"/>
      <c r="H6" s="1442"/>
      <c r="I6" s="1442"/>
      <c r="J6" s="1442"/>
      <c r="K6" s="1442"/>
      <c r="L6" s="1442"/>
      <c r="M6" s="1442"/>
      <c r="N6" s="1442"/>
      <c r="O6" s="1442"/>
      <c r="P6" s="1442"/>
      <c r="Q6" s="1442"/>
    </row>
    <row r="7" spans="2:17" ht="15.75">
      <c r="B7" s="619" t="s">
        <v>45</v>
      </c>
      <c r="C7" s="620" t="s">
        <v>99</v>
      </c>
      <c r="D7" s="620" t="s">
        <v>99</v>
      </c>
      <c r="E7" s="1018" t="s">
        <v>99</v>
      </c>
      <c r="F7" s="16"/>
      <c r="G7" s="15"/>
      <c r="H7" s="15"/>
      <c r="I7" s="6"/>
      <c r="J7" s="9"/>
      <c r="K7" s="9"/>
      <c r="L7" s="9"/>
      <c r="M7" s="9"/>
      <c r="N7" s="9"/>
    </row>
    <row r="8" spans="2:17" ht="15.75">
      <c r="B8" s="636" t="s">
        <v>46</v>
      </c>
      <c r="C8" s="626" t="s">
        <v>253</v>
      </c>
      <c r="D8" s="626" t="s">
        <v>253</v>
      </c>
      <c r="E8" s="950" t="s">
        <v>99</v>
      </c>
      <c r="F8" s="10"/>
      <c r="G8" s="17"/>
      <c r="H8" s="17"/>
      <c r="I8" s="18"/>
      <c r="J8" s="9"/>
      <c r="K8" s="9"/>
      <c r="L8" s="9"/>
      <c r="M8" s="9"/>
      <c r="N8" s="9"/>
    </row>
    <row r="9" spans="2:17" ht="15.75">
      <c r="B9" s="637" t="s">
        <v>255</v>
      </c>
      <c r="C9" s="627" t="s">
        <v>99</v>
      </c>
      <c r="D9" s="627" t="s">
        <v>99</v>
      </c>
      <c r="E9" s="1019" t="s">
        <v>99</v>
      </c>
      <c r="F9" s="10"/>
      <c r="G9" s="19"/>
      <c r="H9" s="19"/>
      <c r="I9" s="20"/>
      <c r="J9" s="13"/>
      <c r="K9" s="12"/>
      <c r="L9" s="14"/>
    </row>
    <row r="10" spans="2:17" ht="15.75">
      <c r="B10" s="637" t="s">
        <v>256</v>
      </c>
      <c r="C10" s="627" t="s">
        <v>99</v>
      </c>
      <c r="D10" s="627" t="s">
        <v>99</v>
      </c>
      <c r="E10" s="1019" t="s">
        <v>99</v>
      </c>
      <c r="F10" s="16"/>
      <c r="G10" s="19"/>
      <c r="H10" s="19"/>
      <c r="I10" s="20"/>
      <c r="J10" s="21"/>
      <c r="K10" s="11"/>
      <c r="L10" s="22"/>
    </row>
    <row r="11" spans="2:17" ht="16.5" thickBot="1">
      <c r="B11" s="638" t="s">
        <v>350</v>
      </c>
      <c r="C11" s="634" t="s">
        <v>99</v>
      </c>
      <c r="D11" s="634" t="s">
        <v>99</v>
      </c>
      <c r="E11" s="1020" t="s">
        <v>99</v>
      </c>
      <c r="F11" s="10"/>
      <c r="G11" s="23"/>
      <c r="H11" s="23"/>
      <c r="I11" s="20"/>
      <c r="J11" s="13"/>
      <c r="K11" s="12"/>
      <c r="L11" s="14"/>
    </row>
    <row r="12" spans="2:17" ht="22.5" customHeight="1">
      <c r="B12" s="1260" t="s">
        <v>316</v>
      </c>
      <c r="C12" s="1263"/>
      <c r="D12" s="1263"/>
      <c r="E12" s="1264"/>
      <c r="F12" s="10"/>
      <c r="G12" s="23"/>
      <c r="H12" s="23"/>
      <c r="I12" s="24"/>
      <c r="J12" s="13"/>
      <c r="K12" s="12"/>
      <c r="L12" s="14"/>
    </row>
    <row r="13" spans="2:17" ht="15.75">
      <c r="B13" s="619" t="s">
        <v>44</v>
      </c>
      <c r="C13" s="1066" t="s">
        <v>99</v>
      </c>
      <c r="D13" s="1065" t="s">
        <v>99</v>
      </c>
      <c r="E13" s="1018" t="s">
        <v>99</v>
      </c>
      <c r="F13" s="16"/>
      <c r="G13" s="23"/>
      <c r="H13" s="23"/>
      <c r="I13" s="20"/>
      <c r="J13" s="21"/>
      <c r="K13" s="11"/>
      <c r="L13" s="22"/>
    </row>
    <row r="14" spans="2:17" ht="15.75">
      <c r="B14" s="619" t="s">
        <v>45</v>
      </c>
      <c r="C14" s="1066"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350</v>
      </c>
      <c r="C18" s="634" t="s">
        <v>99</v>
      </c>
      <c r="D18" s="634" t="s">
        <v>99</v>
      </c>
      <c r="E18" s="1020" t="s">
        <v>99</v>
      </c>
      <c r="F18" s="16"/>
      <c r="G18" s="23"/>
      <c r="H18" s="23"/>
      <c r="I18" s="20"/>
      <c r="J18" s="21"/>
      <c r="K18" s="11"/>
      <c r="L18" s="22"/>
    </row>
    <row r="19" spans="2:15" ht="20.25" customHeight="1">
      <c r="B19" s="1265" t="s">
        <v>317</v>
      </c>
      <c r="C19" s="1266"/>
      <c r="D19" s="1266"/>
      <c r="E19" s="1267"/>
      <c r="F19" s="16"/>
      <c r="G19" s="23"/>
      <c r="H19" s="23"/>
      <c r="I19" s="24"/>
      <c r="J19" s="21"/>
      <c r="K19" s="11"/>
      <c r="L19" s="22"/>
      <c r="O19" t="s">
        <v>122</v>
      </c>
    </row>
    <row r="20" spans="2:15" ht="15.75">
      <c r="B20" s="619" t="s">
        <v>44</v>
      </c>
      <c r="C20" s="1066" t="s">
        <v>99</v>
      </c>
      <c r="D20" s="620" t="s">
        <v>99</v>
      </c>
      <c r="E20" s="1018" t="s">
        <v>99</v>
      </c>
      <c r="F20" s="16"/>
      <c r="G20" s="23"/>
      <c r="H20" s="23"/>
      <c r="I20" s="20"/>
      <c r="J20" s="21"/>
      <c r="K20" s="11"/>
      <c r="L20" s="22"/>
    </row>
    <row r="21" spans="2:15" ht="15.75">
      <c r="B21" s="619" t="s">
        <v>45</v>
      </c>
      <c r="C21" s="1066"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350</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I-IX_2020</vt:lpstr>
      <vt:lpstr>Eksport I-IX_2020</vt:lpstr>
      <vt:lpstr>Import_I-IX_2020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2020-12-04T08:21:35Z</dcterms:modified>
</cp:coreProperties>
</file>