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45.237.237.76\bp$\BP5\OPERATYWKA\OPERATYWKI\3 ROK 2020\09 wrzesień\Robocze\"/>
    </mc:Choice>
  </mc:AlternateContent>
  <bookViews>
    <workbookView xWindow="0" yWindow="0" windowWidth="28800" windowHeight="10335" tabRatio="941"/>
  </bookViews>
  <sheets>
    <sheet name="TYTUŁ" sheetId="13" r:id="rId1"/>
    <sheet name="SPIS TREŚCI" sheetId="14" r:id="rId2"/>
    <sheet name="UWAGA" sheetId="18" r:id="rId3"/>
    <sheet name="TABLICA 1" sheetId="59" r:id="rId4"/>
    <sheet name="TABLICA 2" sheetId="60" r:id="rId5"/>
    <sheet name="TABLICA 3" sheetId="67" r:id="rId6"/>
    <sheet name="TABLICA 4 " sheetId="21" r:id="rId7"/>
    <sheet name="TABLICA 5" sheetId="3" r:id="rId8"/>
    <sheet name="TABLICA 6" sheetId="33" r:id="rId9"/>
    <sheet name="TABLICA 7" sheetId="68" r:id="rId10"/>
    <sheet name="TABLICA 8 " sheetId="69" r:id="rId11"/>
    <sheet name="TABLICA 9 " sheetId="70" r:id="rId12"/>
    <sheet name="TABLICA 10 " sheetId="71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75" r:id="rId21"/>
    <sheet name="TABLICA 18" sheetId="76" r:id="rId22"/>
    <sheet name="TABLICA 19" sheetId="77" r:id="rId23"/>
    <sheet name="TABLICA 20" sheetId="85" r:id="rId24"/>
    <sheet name="WYKRES1" sheetId="78" r:id="rId25"/>
    <sheet name="WYKRES2" sheetId="79" r:id="rId26"/>
    <sheet name="WYKRES3" sheetId="80" r:id="rId27"/>
    <sheet name="WYKRES4" sheetId="81" r:id="rId28"/>
    <sheet name="WYKRES5" sheetId="82" r:id="rId29"/>
    <sheet name="WYKRES6" sheetId="83" r:id="rId30"/>
    <sheet name="WYKRES7" sheetId="84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2">#REF!</definedName>
    <definedName name="_______________Ver2" localSheetId="17">#REF!</definedName>
    <definedName name="_______________Ver2" localSheetId="4">#REF!</definedName>
    <definedName name="_______________Ver2" localSheetId="5">#REF!</definedName>
    <definedName name="_______________Ver2" localSheetId="6">#REF!</definedName>
    <definedName name="_______________Ver2" localSheetId="8">#REF!</definedName>
    <definedName name="_______________Ver2" localSheetId="9">#REF!</definedName>
    <definedName name="_______________Ver2" localSheetId="10">#REF!</definedName>
    <definedName name="_______________Ver2" localSheetId="11">#REF!</definedName>
    <definedName name="_______________Ver2">#REF!</definedName>
    <definedName name="______________Ver2" localSheetId="3">#REF!</definedName>
    <definedName name="______________Ver2" localSheetId="12">#REF!</definedName>
    <definedName name="______________Ver2" localSheetId="17">#REF!</definedName>
    <definedName name="______________Ver2" localSheetId="4">#REF!</definedName>
    <definedName name="______________Ver2" localSheetId="5">#REF!</definedName>
    <definedName name="______________Ver2" localSheetId="6">#REF!</definedName>
    <definedName name="______________Ver2" localSheetId="8">#REF!</definedName>
    <definedName name="______________Ver2" localSheetId="9">#REF!</definedName>
    <definedName name="______________Ver2" localSheetId="10">#REF!</definedName>
    <definedName name="______________Ver2" localSheetId="11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2">#REF!</definedName>
    <definedName name="____________Ver2" localSheetId="17">#REF!</definedName>
    <definedName name="____________Ver2" localSheetId="4">#REF!</definedName>
    <definedName name="____________Ver2" localSheetId="5">#REF!</definedName>
    <definedName name="____________Ver2" localSheetId="6">#REF!</definedName>
    <definedName name="____________Ver2" localSheetId="8">#REF!</definedName>
    <definedName name="____________Ver2" localSheetId="9">#REF!</definedName>
    <definedName name="____________Ver2" localSheetId="10">#REF!</definedName>
    <definedName name="____________Ver2" localSheetId="11">#REF!</definedName>
    <definedName name="____________Ver2">#REF!</definedName>
    <definedName name="___________Ver2" localSheetId="3">#REF!</definedName>
    <definedName name="___________Ver2" localSheetId="12">#REF!</definedName>
    <definedName name="___________Ver2" localSheetId="17">#REF!</definedName>
    <definedName name="___________Ver2" localSheetId="4">#REF!</definedName>
    <definedName name="___________Ver2" localSheetId="5">#REF!</definedName>
    <definedName name="___________Ver2" localSheetId="6">#REF!</definedName>
    <definedName name="___________Ver2" localSheetId="9">#REF!</definedName>
    <definedName name="___________Ver2" localSheetId="10">#REF!</definedName>
    <definedName name="___________Ver2" localSheetId="11">#REF!</definedName>
    <definedName name="___________Ver2">#REF!</definedName>
    <definedName name="__________Ver2" localSheetId="3">#REF!</definedName>
    <definedName name="__________Ver2" localSheetId="12">#REF!</definedName>
    <definedName name="__________Ver2" localSheetId="17">#REF!</definedName>
    <definedName name="__________Ver2" localSheetId="4">#REF!</definedName>
    <definedName name="__________Ver2" localSheetId="5">#REF!</definedName>
    <definedName name="__________Ver2" localSheetId="6">#REF!</definedName>
    <definedName name="__________Ver2" localSheetId="9">#REF!</definedName>
    <definedName name="__________Ver2" localSheetId="10">#REF!</definedName>
    <definedName name="__________Ver2" localSheetId="11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2">#REF!</definedName>
    <definedName name="________Ver2" localSheetId="17">#REF!</definedName>
    <definedName name="________Ver2" localSheetId="4">#REF!</definedName>
    <definedName name="________Ver2" localSheetId="5">#REF!</definedName>
    <definedName name="________Ver2" localSheetId="6">#REF!</definedName>
    <definedName name="________Ver2" localSheetId="9">#REF!</definedName>
    <definedName name="________Ver2" localSheetId="10">#REF!</definedName>
    <definedName name="________Ver2" localSheetId="11">#REF!</definedName>
    <definedName name="________Ver2">#REF!</definedName>
    <definedName name="_______Ver2" localSheetId="3">#REF!</definedName>
    <definedName name="_______Ver2" localSheetId="12">#REF!</definedName>
    <definedName name="_______Ver2" localSheetId="17">#REF!</definedName>
    <definedName name="_______Ver2" localSheetId="4">#REF!</definedName>
    <definedName name="_______Ver2" localSheetId="5">#REF!</definedName>
    <definedName name="_______Ver2" localSheetId="6">#REF!</definedName>
    <definedName name="_______Ver2" localSheetId="9">#REF!</definedName>
    <definedName name="_______Ver2" localSheetId="10">#REF!</definedName>
    <definedName name="_______Ver2" localSheetId="11">#REF!</definedName>
    <definedName name="_______Ver2">#REF!</definedName>
    <definedName name="______Ver2" localSheetId="1">#REF!</definedName>
    <definedName name="______Ver2" localSheetId="3">#REF!</definedName>
    <definedName name="______Ver2" localSheetId="12">#REF!</definedName>
    <definedName name="______Ver2" localSheetId="17">#REF!</definedName>
    <definedName name="______Ver2" localSheetId="4">#REF!</definedName>
    <definedName name="______Ver2" localSheetId="5">#REF!</definedName>
    <definedName name="______Ver2" localSheetId="6">#REF!</definedName>
    <definedName name="______Ver2" localSheetId="9">#REF!</definedName>
    <definedName name="______Ver2" localSheetId="10">#REF!</definedName>
    <definedName name="______Ver2" localSheetId="11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2">#REF!</definedName>
    <definedName name="_____tab6" localSheetId="17">#REF!</definedName>
    <definedName name="_____tab6" localSheetId="4">#REF!</definedName>
    <definedName name="_____tab6" localSheetId="5">#REF!</definedName>
    <definedName name="_____tab6" localSheetId="6">#REF!</definedName>
    <definedName name="_____tab6" localSheetId="9">#REF!</definedName>
    <definedName name="_____tab6" localSheetId="10">#REF!</definedName>
    <definedName name="_____tab6" localSheetId="11">#REF!</definedName>
    <definedName name="_____tab6">#REF!</definedName>
    <definedName name="_____Ver2" localSheetId="1">#REF!</definedName>
    <definedName name="_____Ver2" localSheetId="3">#REF!</definedName>
    <definedName name="_____Ver2" localSheetId="12">#REF!</definedName>
    <definedName name="_____Ver2" localSheetId="17">#REF!</definedName>
    <definedName name="_____Ver2" localSheetId="4">#REF!</definedName>
    <definedName name="_____Ver2" localSheetId="5">#REF!</definedName>
    <definedName name="_____Ver2" localSheetId="6">#REF!</definedName>
    <definedName name="_____Ver2" localSheetId="9">#REF!</definedName>
    <definedName name="_____Ver2" localSheetId="10">#REF!</definedName>
    <definedName name="_____Ver2" localSheetId="11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2">#REF!</definedName>
    <definedName name="____tab6" localSheetId="17">#REF!</definedName>
    <definedName name="____tab6" localSheetId="4">#REF!</definedName>
    <definedName name="____tab6" localSheetId="5">#REF!</definedName>
    <definedName name="____tab6" localSheetId="6">#REF!</definedName>
    <definedName name="____tab6" localSheetId="9">#REF!</definedName>
    <definedName name="____tab6" localSheetId="10">#REF!</definedName>
    <definedName name="____tab6" localSheetId="11">#REF!</definedName>
    <definedName name="____tab6">#REF!</definedName>
    <definedName name="____Ver2" localSheetId="1">#REF!</definedName>
    <definedName name="____Ver2" localSheetId="3">#REF!</definedName>
    <definedName name="____Ver2" localSheetId="12">#REF!</definedName>
    <definedName name="____Ver2" localSheetId="17">#REF!</definedName>
    <definedName name="____Ver2" localSheetId="4">#REF!</definedName>
    <definedName name="____Ver2" localSheetId="5">#REF!</definedName>
    <definedName name="____Ver2" localSheetId="6">#REF!</definedName>
    <definedName name="____Ver2" localSheetId="9">#REF!</definedName>
    <definedName name="____Ver2" localSheetId="10">#REF!</definedName>
    <definedName name="____Ver2" localSheetId="11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2">#REF!</definedName>
    <definedName name="___tab6" localSheetId="17">#REF!</definedName>
    <definedName name="___tab6" localSheetId="4">#REF!</definedName>
    <definedName name="___tab6" localSheetId="5">#REF!</definedName>
    <definedName name="___tab6" localSheetId="6">#REF!</definedName>
    <definedName name="___tab6" localSheetId="9">#REF!</definedName>
    <definedName name="___tab6" localSheetId="10">#REF!</definedName>
    <definedName name="___tab6" localSheetId="11">#REF!</definedName>
    <definedName name="___tab6">#REF!</definedName>
    <definedName name="___Ver2" localSheetId="1">#REF!</definedName>
    <definedName name="___Ver2" localSheetId="3">#REF!</definedName>
    <definedName name="___Ver2" localSheetId="12">#REF!</definedName>
    <definedName name="___Ver2" localSheetId="17">#REF!</definedName>
    <definedName name="___Ver2" localSheetId="18">#REF!</definedName>
    <definedName name="___Ver2" localSheetId="4">#REF!</definedName>
    <definedName name="___Ver2" localSheetId="5">#REF!</definedName>
    <definedName name="___Ver2" localSheetId="6">'[1]TABLICA2 (2)'!$A$1:$L$20</definedName>
    <definedName name="___Ver2" localSheetId="9">#REF!</definedName>
    <definedName name="___Ver2" localSheetId="10">#REF!</definedName>
    <definedName name="___Ver2" localSheetId="11">#REF!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2">#REF!</definedName>
    <definedName name="__tab6" localSheetId="17">#REF!</definedName>
    <definedName name="__tab6" localSheetId="4">#REF!</definedName>
    <definedName name="__tab6" localSheetId="5">#REF!</definedName>
    <definedName name="__tab6" localSheetId="6">#REF!</definedName>
    <definedName name="__tab6" localSheetId="9">#REF!</definedName>
    <definedName name="__tab6" localSheetId="10">#REF!</definedName>
    <definedName name="__tab6" localSheetId="11">#REF!</definedName>
    <definedName name="__tab6">#REF!</definedName>
    <definedName name="__Ver2" localSheetId="1">#REF!</definedName>
    <definedName name="__Ver2" localSheetId="3">#REF!</definedName>
    <definedName name="__Ver2" localSheetId="12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5">#REF!</definedName>
    <definedName name="__Ver2" localSheetId="6">#REF!</definedName>
    <definedName name="__Ver2" localSheetId="9">#REF!</definedName>
    <definedName name="__Ver2" localSheetId="10">#REF!</definedName>
    <definedName name="__Ver2" localSheetId="11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18'!$A$6:$HQ$61</definedName>
    <definedName name="_xlnm._FilterDatabase" localSheetId="22" hidden="1">'TABLICA 19'!$A$6:$I$6</definedName>
    <definedName name="_xlnm._FilterDatabase" localSheetId="23" hidden="1">'TABLICA 20'!$A$11:$N$107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2">#REF!</definedName>
    <definedName name="_tab6" localSheetId="17">#REF!</definedName>
    <definedName name="_tab6" localSheetId="4">#REF!</definedName>
    <definedName name="_tab6" localSheetId="5">#REF!</definedName>
    <definedName name="_tab6" localSheetId="6">#REF!</definedName>
    <definedName name="_tab6" localSheetId="8">#REF!</definedName>
    <definedName name="_tab6" localSheetId="9">#REF!</definedName>
    <definedName name="_tab6" localSheetId="10">#REF!</definedName>
    <definedName name="_tab6" localSheetId="11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5">#REF!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2">#REF!</definedName>
    <definedName name="DOVH" localSheetId="17">#REF!</definedName>
    <definedName name="DOVH" localSheetId="4">#REF!</definedName>
    <definedName name="DOVH" localSheetId="5">#REF!</definedName>
    <definedName name="DOVH" localSheetId="6">#REF!</definedName>
    <definedName name="DOVH" localSheetId="9">#REF!</definedName>
    <definedName name="DOVH" localSheetId="10">#REF!</definedName>
    <definedName name="DOVH" localSheetId="11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2">#REF!</definedName>
    <definedName name="ds" localSheetId="17">#REF!</definedName>
    <definedName name="ds" localSheetId="18">#REF!</definedName>
    <definedName name="ds" localSheetId="4">#REF!</definedName>
    <definedName name="ds" localSheetId="5">#REF!</definedName>
    <definedName name="ds" localSheetId="6">#REF!</definedName>
    <definedName name="ds" localSheetId="9">#REF!</definedName>
    <definedName name="ds" localSheetId="10">#REF!</definedName>
    <definedName name="ds" localSheetId="11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2">#REF!</definedName>
    <definedName name="dsgg" localSheetId="17">#REF!</definedName>
    <definedName name="dsgg" localSheetId="4">#REF!</definedName>
    <definedName name="dsgg" localSheetId="5">#REF!</definedName>
    <definedName name="dsgg" localSheetId="6">#REF!</definedName>
    <definedName name="dsgg" localSheetId="9">#REF!</definedName>
    <definedName name="dsgg" localSheetId="10">#REF!</definedName>
    <definedName name="dsgg" localSheetId="11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2">#REF!</definedName>
    <definedName name="marekt6" localSheetId="17">#REF!</definedName>
    <definedName name="marekt6" localSheetId="4">#REF!</definedName>
    <definedName name="marekt6" localSheetId="5">#REF!</definedName>
    <definedName name="marekt6" localSheetId="6">#REF!</definedName>
    <definedName name="marekt6" localSheetId="9">#REF!</definedName>
    <definedName name="marekt6" localSheetId="10">#REF!</definedName>
    <definedName name="marekt6" localSheetId="11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TREŚCI'!$A$1:$E$43</definedName>
    <definedName name="_xlnm.Print_Area" localSheetId="3">'TABLICA 1'!$A$1:$H$89</definedName>
    <definedName name="_xlnm.Print_Area" localSheetId="12">'TABLICA 10 '!$A$1:$L$96</definedName>
    <definedName name="_xlnm.Print_Area" localSheetId="13">'TABLICA 11'!$A$1:$I$55</definedName>
    <definedName name="_xlnm.Print_Area" localSheetId="14">'TABLICA 12'!$A$1:$G$97</definedName>
    <definedName name="_xlnm.Print_Area" localSheetId="15">'TABLICA 13'!$A$1:$H$38</definedName>
    <definedName name="_xlnm.Print_Area" localSheetId="16">'TABLICA 14'!$A$1:$H$31</definedName>
    <definedName name="_xlnm.Print_Area" localSheetId="17">'TABLICA 15 '!$A$1:$F$21</definedName>
    <definedName name="_xlnm.Print_Area" localSheetId="18">'TABLICA 16'!$A$1:$F$35</definedName>
    <definedName name="_xlnm.Print_Area" localSheetId="20">'TABLICA 17'!$A$1:$H$40</definedName>
    <definedName name="_xlnm.Print_Area" localSheetId="21">'TABLICA 18'!$A$1:$D$42</definedName>
    <definedName name="_xlnm.Print_Area" localSheetId="22">'TABLICA 19'!$A$1:$L$261</definedName>
    <definedName name="_xlnm.Print_Area" localSheetId="4">'TABLICA 2'!$A$1:$H$23</definedName>
    <definedName name="_xlnm.Print_Area" localSheetId="23">'TABLICA 20'!$A$1:$N$108</definedName>
    <definedName name="_xlnm.Print_Area" localSheetId="5">'TABLICA 3'!$A$1:$L$135</definedName>
    <definedName name="_xlnm.Print_Area" localSheetId="6">'TABLICA 4 '!$A$9:$E$92</definedName>
    <definedName name="_xlnm.Print_Area" localSheetId="7">'TABLICA 5'!$A$1:$D$26</definedName>
    <definedName name="_xlnm.Print_Area" localSheetId="8">'TABLICA 6'!$B$1:$L$102</definedName>
    <definedName name="_xlnm.Print_Area" localSheetId="9">'TABLICA 7'!$A$12:$L$185</definedName>
    <definedName name="_xlnm.Print_Area" localSheetId="10">'TABLICA 8 '!$A$12:$M$428</definedName>
    <definedName name="_xlnm.Print_Area" localSheetId="11">'TABLICA 9 '!$A$12:$L$182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TREŚCI'!$A$1:$E$24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13'!$C$2:$G$38</definedName>
    <definedName name="Print_Area_MI" localSheetId="16">'TABLICA 14'!$C$2:$G$30</definedName>
    <definedName name="Print_Area_MI" localSheetId="17">'TABLICA 15 '!$B$1:$F$21</definedName>
    <definedName name="Print_Area_MI" localSheetId="18">#REF!</definedName>
    <definedName name="Print_Area_MI" localSheetId="4">'TABLICA 2'!#REF!</definedName>
    <definedName name="Print_Area_MI" localSheetId="5">#REF!</definedName>
    <definedName name="Print_Area_MI" localSheetId="6">'TABLICA 4 '!$B$1:$E$72</definedName>
    <definedName name="Print_Area_MI" localSheetId="7">'TABLICA 5'!$B$1:$D$25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2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5">#REF!</definedName>
    <definedName name="Programy" localSheetId="6">#REF!</definedName>
    <definedName name="Programy" localSheetId="9">#REF!</definedName>
    <definedName name="Programy" localSheetId="10">#REF!</definedName>
    <definedName name="Programy" localSheetId="11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2">#REF!</definedName>
    <definedName name="t11e" localSheetId="17">#REF!</definedName>
    <definedName name="t11e" localSheetId="4">#REF!</definedName>
    <definedName name="t11e" localSheetId="5">#REF!</definedName>
    <definedName name="t11e" localSheetId="6">#REF!</definedName>
    <definedName name="t11e" localSheetId="9">#REF!</definedName>
    <definedName name="t11e" localSheetId="10">#REF!</definedName>
    <definedName name="t11e" localSheetId="11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2">#REF!</definedName>
    <definedName name="TAB" localSheetId="17">#REF!</definedName>
    <definedName name="TAB" localSheetId="4">#REF!</definedName>
    <definedName name="TAB" localSheetId="5">#REF!</definedName>
    <definedName name="TAB" localSheetId="6">#REF!</definedName>
    <definedName name="TAB" localSheetId="9">#REF!</definedName>
    <definedName name="TAB" localSheetId="10">#REF!</definedName>
    <definedName name="TAB" localSheetId="11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2">#REF!</definedName>
    <definedName name="TAB16ELA" localSheetId="17">#REF!</definedName>
    <definedName name="TAB16ELA" localSheetId="4">#REF!</definedName>
    <definedName name="TAB16ELA" localSheetId="5">#REF!</definedName>
    <definedName name="TAB16ELA" localSheetId="6">#REF!</definedName>
    <definedName name="TAB16ELA" localSheetId="9">#REF!</definedName>
    <definedName name="TAB16ELA" localSheetId="10">#REF!</definedName>
    <definedName name="TAB16ELA" localSheetId="11">#REF!</definedName>
    <definedName name="TAB16ELA" localSheetId="19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2">#REF!</definedName>
    <definedName name="xghfd" localSheetId="17">#REF!</definedName>
    <definedName name="xghfd" localSheetId="4">#REF!</definedName>
    <definedName name="xghfd" localSheetId="5">#REF!</definedName>
    <definedName name="xghfd" localSheetId="6">#REF!</definedName>
    <definedName name="xghfd" localSheetId="9">#REF!</definedName>
    <definedName name="xghfd" localSheetId="10">#REF!</definedName>
    <definedName name="xghfd" localSheetId="11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K261" i="77" l="1"/>
  <c r="I261" i="77"/>
  <c r="L261" i="77" s="1"/>
  <c r="G261" i="77"/>
  <c r="E261" i="77"/>
  <c r="L260" i="77"/>
  <c r="L259" i="77"/>
  <c r="J259" i="77"/>
  <c r="H259" i="77"/>
  <c r="F259" i="77"/>
  <c r="L258" i="77"/>
  <c r="J258" i="77"/>
  <c r="H258" i="77"/>
  <c r="F258" i="77"/>
  <c r="L257" i="77"/>
  <c r="L255" i="77"/>
  <c r="L254" i="77"/>
  <c r="J254" i="77"/>
  <c r="H254" i="77"/>
  <c r="F254" i="77"/>
  <c r="L253" i="77"/>
  <c r="L252" i="77"/>
  <c r="J252" i="77"/>
  <c r="H252" i="77"/>
  <c r="F252" i="77"/>
  <c r="L251" i="77"/>
  <c r="L250" i="77"/>
  <c r="L249" i="77"/>
  <c r="J248" i="77"/>
  <c r="H248" i="77"/>
  <c r="F248" i="77"/>
  <c r="L247" i="77"/>
  <c r="L246" i="77"/>
  <c r="J246" i="77"/>
  <c r="H246" i="77"/>
  <c r="F246" i="77"/>
  <c r="L245" i="77"/>
  <c r="L244" i="77"/>
  <c r="L243" i="77"/>
  <c r="K243" i="77"/>
  <c r="L242" i="77"/>
  <c r="J241" i="77"/>
  <c r="H241" i="77"/>
  <c r="F241" i="77"/>
  <c r="L240" i="77"/>
  <c r="L239" i="77"/>
  <c r="K239" i="77"/>
  <c r="L238" i="77"/>
  <c r="J237" i="77"/>
  <c r="H237" i="77"/>
  <c r="F237" i="77"/>
  <c r="L236" i="77"/>
  <c r="L235" i="77"/>
  <c r="J235" i="77"/>
  <c r="H235" i="77"/>
  <c r="F235" i="77"/>
  <c r="L234" i="77"/>
  <c r="L233" i="77"/>
  <c r="K233" i="77"/>
  <c r="L232" i="77"/>
  <c r="J231" i="77"/>
  <c r="H231" i="77"/>
  <c r="F231" i="77"/>
  <c r="L230" i="77"/>
  <c r="L229" i="77"/>
  <c r="L228" i="77"/>
  <c r="L227" i="77"/>
  <c r="J226" i="77"/>
  <c r="H226" i="77"/>
  <c r="F226" i="77"/>
  <c r="L225" i="77"/>
  <c r="L224" i="77"/>
  <c r="L223" i="77"/>
  <c r="K223" i="77"/>
  <c r="J223" i="77"/>
  <c r="H223" i="77"/>
  <c r="F223" i="77"/>
  <c r="J221" i="77"/>
  <c r="H221" i="77"/>
  <c r="F221" i="77"/>
  <c r="K217" i="77"/>
  <c r="J217" i="77"/>
  <c r="H217" i="77"/>
  <c r="F217" i="77"/>
  <c r="L216" i="77"/>
  <c r="J216" i="77"/>
  <c r="H216" i="77"/>
  <c r="F216" i="77"/>
  <c r="L215" i="77"/>
  <c r="L214" i="77"/>
  <c r="J214" i="77"/>
  <c r="H214" i="77"/>
  <c r="F214" i="77"/>
  <c r="L213" i="77"/>
  <c r="K213" i="77"/>
  <c r="L212" i="77"/>
  <c r="K212" i="77"/>
  <c r="L211" i="77"/>
  <c r="K211" i="77"/>
  <c r="J211" i="77"/>
  <c r="H211" i="77"/>
  <c r="F211" i="77"/>
  <c r="J209" i="77"/>
  <c r="H209" i="77"/>
  <c r="F209" i="77"/>
  <c r="L208" i="77"/>
  <c r="J208" i="77"/>
  <c r="H208" i="77"/>
  <c r="F208" i="77"/>
  <c r="L207" i="77"/>
  <c r="K207" i="77"/>
  <c r="J207" i="77"/>
  <c r="H207" i="77"/>
  <c r="F207" i="77"/>
  <c r="L206" i="77"/>
  <c r="K206" i="77"/>
  <c r="L205" i="77"/>
  <c r="K205" i="77"/>
  <c r="J205" i="77"/>
  <c r="H205" i="77"/>
  <c r="F205" i="77"/>
  <c r="L204" i="77"/>
  <c r="K204" i="77"/>
  <c r="J204" i="77"/>
  <c r="H204" i="77"/>
  <c r="F204" i="77"/>
  <c r="L203" i="77"/>
  <c r="L202" i="77"/>
  <c r="K202" i="77"/>
  <c r="J202" i="77"/>
  <c r="H202" i="77"/>
  <c r="F202" i="77"/>
  <c r="J201" i="77"/>
  <c r="H201" i="77"/>
  <c r="F201" i="77"/>
  <c r="L200" i="77"/>
  <c r="K200" i="77"/>
  <c r="L199" i="77"/>
  <c r="K199" i="77"/>
  <c r="J199" i="77"/>
  <c r="H199" i="77"/>
  <c r="F199" i="77"/>
  <c r="L198" i="77"/>
  <c r="K198" i="77"/>
  <c r="F198" i="77"/>
  <c r="L197" i="77"/>
  <c r="J197" i="77"/>
  <c r="H197" i="77"/>
  <c r="L196" i="77"/>
  <c r="K196" i="77"/>
  <c r="L195" i="77"/>
  <c r="K195" i="77"/>
  <c r="L194" i="77"/>
  <c r="K194" i="77"/>
  <c r="L193" i="77"/>
  <c r="K193" i="77"/>
  <c r="L192" i="77"/>
  <c r="K192" i="77"/>
  <c r="J192" i="77"/>
  <c r="H192" i="77"/>
  <c r="F192" i="77"/>
  <c r="L191" i="77"/>
  <c r="K191" i="77"/>
  <c r="L190" i="77"/>
  <c r="K190" i="77"/>
  <c r="J189" i="77"/>
  <c r="H189" i="77"/>
  <c r="F189" i="77"/>
  <c r="L188" i="77"/>
  <c r="L185" i="77"/>
  <c r="L184" i="77"/>
  <c r="L183" i="77"/>
  <c r="J183" i="77"/>
  <c r="H183" i="77"/>
  <c r="F183" i="77"/>
  <c r="L182" i="77"/>
  <c r="K182" i="77"/>
  <c r="L181" i="77"/>
  <c r="K181" i="77"/>
  <c r="J181" i="77"/>
  <c r="H181" i="77"/>
  <c r="F181" i="77"/>
  <c r="L180" i="77"/>
  <c r="K180" i="77"/>
  <c r="L179" i="77"/>
  <c r="K179" i="77"/>
  <c r="L178" i="77"/>
  <c r="K178" i="77"/>
  <c r="J178" i="77"/>
  <c r="H178" i="77"/>
  <c r="F178" i="77"/>
  <c r="L177" i="77"/>
  <c r="K177" i="77"/>
  <c r="L176" i="77"/>
  <c r="K176" i="77"/>
  <c r="L175" i="77"/>
  <c r="K175" i="77"/>
  <c r="L174" i="77"/>
  <c r="K174" i="77"/>
  <c r="L172" i="77"/>
  <c r="K172" i="77"/>
  <c r="L171" i="77"/>
  <c r="K171" i="77"/>
  <c r="L170" i="77"/>
  <c r="K170" i="77"/>
  <c r="L169" i="77"/>
  <c r="L168" i="77"/>
  <c r="K168" i="77"/>
  <c r="J168" i="77"/>
  <c r="H168" i="77"/>
  <c r="F168" i="77"/>
  <c r="L167" i="77"/>
  <c r="K167" i="77"/>
  <c r="L166" i="77"/>
  <c r="K166" i="77"/>
  <c r="L163" i="77"/>
  <c r="K163" i="77"/>
  <c r="J163" i="77"/>
  <c r="H163" i="77"/>
  <c r="F163" i="77"/>
  <c r="L162" i="77"/>
  <c r="L160" i="77"/>
  <c r="L157" i="77"/>
  <c r="K157" i="77"/>
  <c r="L156" i="77"/>
  <c r="K156" i="77"/>
  <c r="L155" i="77"/>
  <c r="K155" i="77"/>
  <c r="L154" i="77"/>
  <c r="K154" i="77"/>
  <c r="L153" i="77"/>
  <c r="L152" i="77"/>
  <c r="K152" i="77"/>
  <c r="J152" i="77"/>
  <c r="H152" i="77"/>
  <c r="F152" i="77"/>
  <c r="L151" i="77"/>
  <c r="K151" i="77"/>
  <c r="L150" i="77"/>
  <c r="K150" i="77"/>
  <c r="L149" i="77"/>
  <c r="K149" i="77"/>
  <c r="L148" i="77"/>
  <c r="K148" i="77"/>
  <c r="L147" i="77"/>
  <c r="K147" i="77"/>
  <c r="L146" i="77"/>
  <c r="K146" i="77"/>
  <c r="L145" i="77"/>
  <c r="L144" i="77"/>
  <c r="K144" i="77"/>
  <c r="L143" i="77"/>
  <c r="K143" i="77"/>
  <c r="L142" i="77"/>
  <c r="K142" i="77"/>
  <c r="L140" i="77"/>
  <c r="K140" i="77"/>
  <c r="L139" i="77"/>
  <c r="K139" i="77"/>
  <c r="L136" i="77"/>
  <c r="K136" i="77"/>
  <c r="J136" i="77"/>
  <c r="H136" i="77"/>
  <c r="F136" i="77"/>
  <c r="L135" i="77"/>
  <c r="K135" i="77"/>
  <c r="L134" i="77"/>
  <c r="J134" i="77"/>
  <c r="H134" i="77"/>
  <c r="F134" i="77"/>
  <c r="L132" i="77"/>
  <c r="K132" i="77"/>
  <c r="L131" i="77"/>
  <c r="K131" i="77"/>
  <c r="L130" i="77"/>
  <c r="K130" i="77"/>
  <c r="L129" i="77"/>
  <c r="K129" i="77"/>
  <c r="J129" i="77"/>
  <c r="H129" i="77"/>
  <c r="F129" i="77"/>
  <c r="L128" i="77"/>
  <c r="K128" i="77"/>
  <c r="L127" i="77"/>
  <c r="K127" i="77"/>
  <c r="L126" i="77"/>
  <c r="K126" i="77"/>
  <c r="L124" i="77"/>
  <c r="K124" i="77"/>
  <c r="J123" i="77"/>
  <c r="H123" i="77"/>
  <c r="F123" i="77"/>
  <c r="L122" i="77"/>
  <c r="K122" i="77"/>
  <c r="L121" i="77"/>
  <c r="K121" i="77"/>
  <c r="L120" i="77"/>
  <c r="K120" i="77"/>
  <c r="L119" i="77"/>
  <c r="K119" i="77"/>
  <c r="L118" i="77"/>
  <c r="K118" i="77"/>
  <c r="L117" i="77"/>
  <c r="K117" i="77"/>
  <c r="L116" i="77"/>
  <c r="K116" i="77"/>
  <c r="L115" i="77"/>
  <c r="K115" i="77"/>
  <c r="L114" i="77"/>
  <c r="K114" i="77"/>
  <c r="L113" i="77"/>
  <c r="K113" i="77"/>
  <c r="L112" i="77"/>
  <c r="K112" i="77"/>
  <c r="L111" i="77"/>
  <c r="K111" i="77"/>
  <c r="L110" i="77"/>
  <c r="K110" i="77"/>
  <c r="L109" i="77"/>
  <c r="K109" i="77"/>
  <c r="L108" i="77"/>
  <c r="K108" i="77"/>
  <c r="L107" i="77"/>
  <c r="K107" i="77"/>
  <c r="L106" i="77"/>
  <c r="K106" i="77"/>
  <c r="L105" i="77"/>
  <c r="K105" i="77"/>
  <c r="L104" i="77"/>
  <c r="K104" i="77"/>
  <c r="L103" i="77"/>
  <c r="L102" i="77"/>
  <c r="K102" i="77"/>
  <c r="L101" i="77"/>
  <c r="K101" i="77"/>
  <c r="L100" i="77"/>
  <c r="K100" i="77"/>
  <c r="L99" i="77"/>
  <c r="K99" i="77"/>
  <c r="L98" i="77"/>
  <c r="K98" i="77"/>
  <c r="L97" i="77"/>
  <c r="K97" i="77"/>
  <c r="L96" i="77"/>
  <c r="K96" i="77"/>
  <c r="L95" i="77"/>
  <c r="K95" i="77"/>
  <c r="L94" i="77"/>
  <c r="K94" i="77"/>
  <c r="L93" i="77"/>
  <c r="K93" i="77"/>
  <c r="L92" i="77"/>
  <c r="K92" i="77"/>
  <c r="L91" i="77"/>
  <c r="K91" i="77"/>
  <c r="J91" i="77"/>
  <c r="H91" i="77"/>
  <c r="F91" i="77"/>
  <c r="L90" i="77"/>
  <c r="K90" i="77"/>
  <c r="J90" i="77"/>
  <c r="H90" i="77"/>
  <c r="F90" i="77"/>
  <c r="L88" i="77"/>
  <c r="K88" i="77"/>
  <c r="L87" i="77"/>
  <c r="K87" i="77"/>
  <c r="L86" i="77"/>
  <c r="K86" i="77"/>
  <c r="L85" i="77"/>
  <c r="K85" i="77"/>
  <c r="L84" i="77"/>
  <c r="K84" i="77"/>
  <c r="L81" i="77"/>
  <c r="K81" i="77"/>
  <c r="L80" i="77"/>
  <c r="K80" i="77"/>
  <c r="L79" i="77"/>
  <c r="K79" i="77"/>
  <c r="L78" i="77"/>
  <c r="K78" i="77"/>
  <c r="L77" i="77"/>
  <c r="K77" i="77"/>
  <c r="L76" i="77"/>
  <c r="K76" i="77"/>
  <c r="L75" i="77"/>
  <c r="K75" i="77"/>
  <c r="J75" i="77"/>
  <c r="H75" i="77"/>
  <c r="F75" i="77"/>
  <c r="L74" i="77"/>
  <c r="K74" i="77"/>
  <c r="L73" i="77"/>
  <c r="K73" i="77"/>
  <c r="L72" i="77"/>
  <c r="K72" i="77"/>
  <c r="L71" i="77"/>
  <c r="K71" i="77"/>
  <c r="L70" i="77"/>
  <c r="K70" i="77"/>
  <c r="L69" i="77"/>
  <c r="K69" i="77"/>
  <c r="L68" i="77"/>
  <c r="K68" i="77"/>
  <c r="L67" i="77"/>
  <c r="K67" i="77"/>
  <c r="L66" i="77"/>
  <c r="K66" i="77"/>
  <c r="L65" i="77"/>
  <c r="K65" i="77"/>
  <c r="L64" i="77"/>
  <c r="K64" i="77"/>
  <c r="L63" i="77"/>
  <c r="K63" i="77"/>
  <c r="L62" i="77"/>
  <c r="K62" i="77"/>
  <c r="L61" i="77"/>
  <c r="K61" i="77"/>
  <c r="L60" i="77"/>
  <c r="K60" i="77"/>
  <c r="L59" i="77"/>
  <c r="K59" i="77"/>
  <c r="L58" i="77"/>
  <c r="K58" i="77"/>
  <c r="L56" i="77"/>
  <c r="K56" i="77"/>
  <c r="L55" i="77"/>
  <c r="K55" i="77"/>
  <c r="L54" i="77"/>
  <c r="K54" i="77"/>
  <c r="J53" i="77"/>
  <c r="H53" i="77"/>
  <c r="F53" i="77"/>
  <c r="L52" i="77"/>
  <c r="K52" i="77"/>
  <c r="L51" i="77"/>
  <c r="K51" i="77"/>
  <c r="L50" i="77"/>
  <c r="J50" i="77"/>
  <c r="H50" i="77"/>
  <c r="F50" i="77"/>
  <c r="H49" i="77"/>
  <c r="L48" i="77"/>
  <c r="K48" i="77"/>
  <c r="L47" i="77"/>
  <c r="K47" i="77"/>
  <c r="L46" i="77"/>
  <c r="K46" i="77"/>
  <c r="L45" i="77"/>
  <c r="K45" i="77"/>
  <c r="L44" i="77"/>
  <c r="K44" i="77"/>
  <c r="L43" i="77"/>
  <c r="K43" i="77"/>
  <c r="J43" i="77"/>
  <c r="H43" i="77"/>
  <c r="F43" i="77"/>
  <c r="L42" i="77"/>
  <c r="L41" i="77"/>
  <c r="K41" i="77"/>
  <c r="J41" i="77"/>
  <c r="H41" i="77"/>
  <c r="F41" i="77"/>
  <c r="L40" i="77"/>
  <c r="K40" i="77"/>
  <c r="L39" i="77"/>
  <c r="K39" i="77"/>
  <c r="L38" i="77"/>
  <c r="K38" i="77"/>
  <c r="L37" i="77"/>
  <c r="K37" i="77"/>
  <c r="L36" i="77"/>
  <c r="K36" i="77"/>
  <c r="L35" i="77"/>
  <c r="K35" i="77"/>
  <c r="L32" i="77"/>
  <c r="K32" i="77"/>
  <c r="L31" i="77"/>
  <c r="K31" i="77"/>
  <c r="L30" i="77"/>
  <c r="K30" i="77"/>
  <c r="J28" i="77"/>
  <c r="H28" i="77"/>
  <c r="F28" i="77"/>
  <c r="L27" i="77"/>
  <c r="K27" i="77"/>
  <c r="L26" i="77"/>
  <c r="K26" i="77"/>
  <c r="L25" i="77"/>
  <c r="K25" i="77"/>
  <c r="L24" i="77"/>
  <c r="K24" i="77"/>
  <c r="L23" i="77"/>
  <c r="K23" i="77"/>
  <c r="L22" i="77"/>
  <c r="K22" i="77"/>
  <c r="J22" i="77"/>
  <c r="H22" i="77"/>
  <c r="F22" i="77"/>
  <c r="L21" i="77"/>
  <c r="K21" i="77"/>
  <c r="L20" i="77"/>
  <c r="K20" i="77"/>
  <c r="L19" i="77"/>
  <c r="L18" i="77"/>
  <c r="K18" i="77"/>
  <c r="L17" i="77"/>
  <c r="L16" i="77"/>
  <c r="K16" i="77"/>
  <c r="J16" i="77"/>
  <c r="H16" i="77"/>
  <c r="F16" i="77"/>
  <c r="L15" i="77"/>
  <c r="K15" i="77"/>
  <c r="L14" i="77"/>
  <c r="K14" i="77"/>
  <c r="L13" i="77"/>
  <c r="K13" i="77"/>
  <c r="J13" i="77"/>
  <c r="H13" i="77"/>
  <c r="F13" i="77"/>
  <c r="L12" i="77"/>
  <c r="K12" i="77"/>
  <c r="L11" i="77"/>
  <c r="K11" i="77"/>
  <c r="J11" i="77"/>
  <c r="H11" i="77"/>
  <c r="F11" i="77"/>
  <c r="L10" i="77"/>
  <c r="K10" i="77"/>
  <c r="J10" i="77"/>
  <c r="H10" i="77"/>
  <c r="F10" i="77"/>
  <c r="L9" i="77"/>
  <c r="K9" i="77"/>
  <c r="J8" i="77"/>
  <c r="H8" i="77"/>
  <c r="H261" i="77" s="1"/>
  <c r="F8" i="77"/>
  <c r="L7" i="77"/>
  <c r="K7" i="77"/>
  <c r="J7" i="77"/>
  <c r="J261" i="77" s="1"/>
  <c r="H7" i="77"/>
  <c r="F7" i="77"/>
  <c r="F261" i="77" s="1"/>
  <c r="N107" i="85" l="1"/>
  <c r="M107" i="85"/>
  <c r="L107" i="85"/>
  <c r="K107" i="85"/>
  <c r="J107" i="85"/>
  <c r="I107" i="85"/>
  <c r="H107" i="85"/>
  <c r="G107" i="85"/>
  <c r="F107" i="85"/>
  <c r="E107" i="85"/>
  <c r="D107" i="85"/>
  <c r="D11" i="76" l="1"/>
  <c r="D10" i="76"/>
  <c r="D9" i="76"/>
  <c r="D8" i="76"/>
  <c r="D7" i="76"/>
  <c r="L177" i="70" l="1"/>
  <c r="K177" i="70"/>
  <c r="J177" i="70"/>
  <c r="I177" i="70"/>
  <c r="H177" i="70"/>
  <c r="G177" i="70"/>
  <c r="F177" i="70"/>
  <c r="L179" i="70" l="1"/>
  <c r="K179" i="70"/>
  <c r="J179" i="70"/>
  <c r="I179" i="70"/>
  <c r="H179" i="70"/>
  <c r="G179" i="70"/>
  <c r="F179" i="70"/>
  <c r="L178" i="70"/>
  <c r="K178" i="70"/>
  <c r="J178" i="70"/>
  <c r="I178" i="70"/>
  <c r="H178" i="70"/>
  <c r="G178" i="70"/>
  <c r="F178" i="70"/>
  <c r="L180" i="70" l="1"/>
  <c r="K180" i="70"/>
  <c r="J180" i="70"/>
  <c r="I180" i="70"/>
  <c r="H180" i="70"/>
  <c r="G180" i="70"/>
  <c r="F180" i="70"/>
  <c r="E179" i="70"/>
  <c r="L181" i="70"/>
  <c r="K181" i="70"/>
  <c r="J181" i="70"/>
  <c r="I181" i="70"/>
  <c r="H181" i="70"/>
  <c r="G181" i="70"/>
  <c r="F181" i="70"/>
  <c r="E177" i="70" l="1"/>
  <c r="E178" i="70"/>
  <c r="E181" i="70" s="1"/>
  <c r="E180" i="70" l="1"/>
  <c r="G31" i="59" l="1"/>
  <c r="H36" i="47" l="1"/>
  <c r="F36" i="47"/>
  <c r="E36" i="47"/>
  <c r="D36" i="47"/>
  <c r="G36" i="47" l="1"/>
</calcChain>
</file>

<file path=xl/sharedStrings.xml><?xml version="1.0" encoding="utf-8"?>
<sst xmlns="http://schemas.openxmlformats.org/spreadsheetml/2006/main" count="4611" uniqueCount="916">
  <si>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</si>
  <si>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</si>
  <si>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</si>
  <si>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</si>
  <si>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</si>
  <si>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</si>
  <si>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</si>
  <si>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</si>
  <si>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</si>
  <si>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</si>
  <si>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</si>
  <si>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</si>
  <si>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</si>
  <si>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</si>
  <si>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</si>
  <si>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</si>
  <si>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</si>
  <si>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</si>
  <si>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</si>
  <si>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</si>
  <si>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</si>
  <si>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</si>
  <si>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</si>
  <si>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</si>
  <si>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</si>
  <si>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</si>
  <si>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</si>
  <si>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</si>
  <si>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</si>
  <si>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</si>
  <si>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</si>
  <si>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</si>
  <si>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</si>
  <si>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</si>
  <si>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</si>
  <si>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</si>
  <si>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</si>
  <si>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</si>
  <si>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</si>
  <si>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</si>
  <si>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</si>
  <si>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</si>
  <si>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</si>
  <si>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</si>
  <si>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</si>
  <si>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</si>
  <si>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</si>
  <si>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</si>
  <si>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</si>
  <si>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</si>
  <si>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</si>
  <si>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</si>
  <si>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</si>
  <si>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</si>
  <si>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</si>
  <si>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</si>
  <si>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</si>
  <si>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</si>
  <si>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</si>
  <si>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</si>
  <si>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</si>
  <si>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</si>
  <si>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</si>
  <si>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</si>
  <si>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</si>
  <si>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</si>
  <si>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</si>
  <si>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</si>
  <si>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</si>
  <si>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</si>
  <si>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</si>
  <si>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</si>
  <si>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</si>
  <si>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</si>
  <si>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</si>
  <si>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</si>
  <si>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</si>
  <si>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</si>
  <si>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</si>
  <si>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</si>
  <si>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</si>
  <si>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</si>
  <si>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</si>
  <si>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</si>
  <si>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</si>
  <si>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</si>
  <si>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</si>
  <si>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</si>
  <si>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</si>
  <si>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</si>
  <si>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</si>
  <si>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</si>
  <si>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</si>
  <si>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</si>
  <si>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</si>
  <si>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</si>
  <si>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</si>
  <si>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</si>
  <si>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</si>
  <si>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</si>
  <si>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</si>
  <si>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</si>
  <si>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</si>
  <si>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</si>
  <si>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</si>
  <si>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</si>
  <si>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</si>
  <si>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</si>
  <si>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</si>
  <si>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</si>
  <si>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</si>
  <si>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</si>
  <si>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</si>
  <si>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</si>
  <si>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</si>
  <si>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</si>
  <si>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</si>
  <si>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</si>
  <si>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</si>
  <si>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</si>
  <si>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</si>
  <si>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</si>
  <si>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</si>
  <si>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</si>
  <si>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</si>
  <si>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</si>
  <si>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</si>
  <si>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</si>
  <si>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</si>
  <si>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</si>
  <si>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</si>
  <si>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</si>
  <si>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</si>
  <si>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</si>
  <si>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</si>
  <si>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</si>
  <si>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</si>
  <si>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</si>
  <si>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</si>
  <si>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</si>
  <si>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</si>
  <si>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</si>
  <si>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</si>
  <si>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</si>
  <si>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</si>
  <si>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</si>
  <si>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</si>
  <si>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</si>
  <si>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</si>
  <si>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</si>
  <si>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</si>
  <si>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</si>
  <si>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</si>
  <si>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</si>
  <si>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</si>
  <si>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</si>
  <si>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</si>
  <si>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</si>
  <si>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</si>
  <si>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</si>
  <si>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</si>
  <si>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</si>
  <si>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</si>
  <si>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</si>
  <si>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</si>
  <si>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</si>
  <si>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</si>
  <si>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</si>
  <si>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</si>
  <si>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</si>
  <si>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</si>
  <si>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</si>
  <si>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</si>
  <si>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</si>
  <si>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</si>
  <si>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</si>
  <si>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</si>
  <si>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</si>
  <si>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</si>
  <si>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</si>
  <si>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</si>
  <si>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</si>
  <si>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</si>
  <si>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</si>
  <si>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</si>
  <si>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</si>
  <si>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</si>
  <si>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</si>
  <si>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</si>
  <si>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</si>
  <si>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</si>
  <si>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</si>
  <si>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</si>
  <si>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</si>
  <si>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</si>
  <si>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</si>
  <si>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</si>
  <si>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</si>
  <si>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</si>
  <si>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</si>
  <si>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</si>
  <si>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</si>
  <si>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</si>
  <si>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</si>
  <si>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</si>
  <si>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</si>
  <si>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</si>
  <si>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</si>
  <si>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</si>
  <si>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</si>
  <si>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</si>
  <si>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</si>
  <si>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</si>
  <si>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</si>
  <si>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</si>
  <si>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</si>
  <si>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</si>
  <si>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</si>
  <si>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</si>
  <si>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</si>
  <si>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</si>
  <si>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</si>
  <si>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</si>
  <si>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</si>
  <si>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</si>
  <si>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</si>
  <si>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</si>
  <si>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</si>
  <si>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</si>
  <si>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</si>
  <si>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</si>
  <si>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</si>
  <si>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</si>
  <si>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</si>
  <si>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</si>
  <si>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</si>
  <si>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</si>
  <si>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</si>
  <si>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</si>
  <si>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</si>
  <si>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</si>
  <si>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</si>
  <si>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</si>
  <si>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</si>
  <si>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</si>
  <si>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</si>
  <si>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</si>
  <si>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</si>
  <si>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</si>
  <si>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</si>
  <si>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</si>
  <si>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</si>
  <si>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</si>
  <si>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</si>
  <si>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</si>
  <si>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</si>
  <si>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</si>
  <si>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</si>
  <si>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</si>
  <si>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</si>
  <si>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</si>
  <si>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</si>
  <si>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</si>
  <si>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</si>
  <si>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</si>
  <si>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</si>
  <si>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</si>
  <si>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</si>
  <si>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</si>
  <si>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</si>
  <si>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</si>
  <si>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</si>
  <si>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</si>
  <si>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</si>
  <si>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</si>
  <si>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</si>
  <si>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</si>
  <si>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</si>
  <si>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</si>
  <si>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</si>
  <si>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</si>
  <si>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</si>
  <si>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</si>
  <si>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</si>
  <si>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</si>
  <si>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</si>
  <si>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</si>
  <si>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</si>
  <si>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</si>
  <si>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</si>
  <si>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</si>
  <si>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</si>
  <si>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</si>
  <si>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</si>
  <si>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</si>
  <si>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</si>
  <si>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</si>
  <si>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</si>
  <si>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</si>
  <si>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</si>
  <si>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</si>
  <si>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</si>
  <si>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</si>
  <si>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</si>
  <si>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</si>
  <si>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</si>
  <si>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</si>
  <si>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</si>
  <si>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</si>
  <si>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</si>
  <si>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</si>
  <si>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</si>
  <si>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</si>
  <si>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</si>
  <si>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</si>
  <si>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</si>
  <si>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</si>
  <si>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</si>
  <si>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</si>
  <si>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</si>
  <si>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</si>
  <si>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</si>
  <si>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</si>
  <si>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</si>
  <si>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</si>
  <si>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</si>
  <si>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</si>
  <si>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</si>
  <si>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</si>
  <si>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</si>
  <si>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</si>
  <si>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</si>
  <si>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</si>
  <si>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</si>
  <si>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</si>
  <si>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</si>
  <si>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</si>
  <si>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</si>
  <si>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</si>
  <si>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</si>
  <si>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</si>
  <si>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</si>
  <si>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</si>
  <si>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</si>
  <si>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</si>
  <si>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</si>
  <si>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</si>
  <si>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</si>
  <si>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</si>
  <si>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</si>
  <si>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</si>
  <si>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</si>
  <si>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</si>
  <si>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</si>
  <si>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</si>
  <si>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</si>
  <si>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</si>
  <si>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</si>
  <si>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</si>
  <si>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</si>
  <si>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</si>
  <si>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</si>
  <si>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</si>
  <si>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</si>
  <si>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</si>
  <si>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</si>
  <si>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</si>
  <si>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</si>
  <si>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</si>
  <si>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</si>
  <si>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</si>
  <si>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</si>
  <si>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</si>
  <si>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</si>
  <si>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</si>
  <si>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</si>
  <si>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</si>
  <si>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</si>
  <si>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</si>
  <si>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</si>
  <si>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</si>
  <si>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</si>
  <si>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</si>
  <si>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</si>
  <si>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</si>
  <si>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</si>
  <si>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</si>
  <si>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</si>
  <si>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</si>
  <si>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</si>
  <si>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</si>
  <si>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</si>
  <si>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</si>
  <si>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</si>
  <si>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</si>
  <si>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</si>
  <si>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</si>
  <si>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</si>
  <si>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</si>
  <si>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</si>
  <si>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</si>
  <si>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</si>
  <si>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</si>
  <si>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</si>
  <si>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</si>
  <si>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</si>
  <si>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</si>
  <si>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</si>
  <si>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</si>
  <si>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</si>
  <si>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</si>
  <si>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</si>
  <si>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</si>
  <si>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</si>
  <si>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</si>
  <si>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</si>
  <si>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</si>
  <si>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</si>
  <si>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</si>
  <si>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</si>
  <si>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</si>
  <si>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</si>
  <si>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</si>
  <si>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</si>
  <si>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</si>
  <si>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</si>
  <si>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</si>
  <si>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</si>
  <si>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</si>
  <si>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</si>
  <si>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</si>
  <si>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</si>
  <si>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</si>
  <si>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</si>
  <si>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</si>
  <si>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</si>
  <si>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</si>
  <si>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</si>
  <si>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</si>
  <si>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</si>
  <si>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</si>
  <si>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</si>
  <si>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</si>
  <si>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</si>
  <si>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</si>
  <si>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</si>
  <si>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</si>
  <si>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</si>
  <si>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</si>
  <si>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</si>
  <si>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</si>
  <si>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</si>
  <si>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</si>
  <si>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</si>
  <si>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</si>
  <si>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</si>
  <si>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</si>
  <si>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</si>
  <si>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</si>
  <si>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</si>
  <si>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</si>
  <si>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</si>
  <si>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</si>
  <si>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</si>
  <si>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</si>
  <si>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</si>
  <si>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</si>
  <si>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</si>
  <si>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</si>
  <si>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</si>
  <si>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</si>
  <si>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</si>
  <si>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</si>
  <si>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</si>
  <si>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</si>
  <si>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</si>
  <si>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</si>
  <si>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</si>
  <si>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</si>
  <si>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</si>
  <si>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</si>
  <si>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</si>
  <si>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</si>
  <si>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</si>
  <si>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</si>
  <si>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</si>
  <si>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</si>
  <si>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</si>
  <si>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</si>
  <si>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</si>
  <si>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</si>
  <si>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</si>
  <si>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</si>
  <si>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</si>
  <si>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</si>
  <si>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</si>
  <si>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</si>
  <si>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</si>
  <si>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</si>
  <si>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</si>
  <si>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</si>
  <si>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</si>
  <si>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</si>
  <si>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</si>
  <si>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</si>
  <si>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</si>
  <si>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</si>
  <si>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</si>
  <si>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</si>
  <si>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</si>
  <si>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</si>
  <si>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</si>
  <si>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</si>
  <si>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</si>
  <si>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</si>
  <si>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</si>
  <si>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</si>
  <si>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</si>
  <si>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</si>
  <si>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</si>
  <si>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</si>
  <si>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</si>
  <si>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</si>
  <si>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</si>
  <si>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</si>
  <si>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</si>
  <si>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</si>
  <si>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</si>
  <si>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</si>
  <si>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</si>
  <si>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</si>
  <si>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</si>
  <si>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</si>
  <si>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</si>
  <si>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</si>
  <si>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</si>
  <si>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</si>
  <si>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</si>
  <si>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</si>
  <si>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</si>
  <si>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</si>
  <si>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</si>
  <si>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</si>
  <si>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</si>
  <si>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</si>
  <si>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</si>
  <si>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</si>
  <si>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</si>
  <si>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</si>
  <si>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</si>
  <si>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</si>
  <si>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</si>
  <si>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</si>
  <si>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</si>
  <si>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</si>
  <si>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</si>
  <si>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</si>
  <si>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</si>
  <si>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</si>
  <si>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</si>
  <si>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</si>
  <si>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</si>
  <si>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</si>
  <si>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</si>
  <si>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</si>
  <si>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</si>
  <si>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</si>
  <si>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</si>
  <si>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</si>
  <si>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</si>
  <si>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</si>
  <si>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</si>
  <si>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</si>
  <si>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</si>
  <si>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</si>
  <si>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</si>
  <si>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</si>
  <si>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</si>
  <si>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</si>
  <si>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</si>
  <si>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</si>
  <si>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</si>
  <si>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</si>
  <si>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</si>
  <si>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</si>
  <si>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</si>
  <si>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</si>
  <si>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</si>
  <si>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</si>
  <si>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</si>
  <si>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</si>
  <si>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</si>
  <si>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</si>
  <si>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</si>
  <si>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</si>
  <si>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</si>
  <si>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</si>
  <si>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</si>
  <si>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</si>
  <si>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</si>
  <si>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</si>
  <si>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</si>
  <si>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</si>
  <si>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</si>
  <si>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</si>
  <si>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</si>
  <si>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</si>
  <si>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</si>
  <si>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</si>
  <si>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</si>
  <si>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</si>
  <si>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</si>
  <si>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</si>
  <si>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</si>
  <si>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</si>
  <si>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</si>
  <si>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</si>
  <si>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</si>
  <si>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</si>
  <si>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</si>
  <si>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</si>
  <si>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</si>
  <si>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</si>
  <si>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</si>
  <si>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</si>
  <si>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</si>
  <si>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</si>
  <si>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</si>
  <si>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</si>
  <si>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</si>
  <si>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</si>
  <si>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</si>
  <si>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</si>
  <si>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</si>
  <si>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</si>
  <si>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</si>
  <si>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</si>
  <si>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</si>
  <si>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</si>
  <si>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</si>
  <si>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</si>
  <si>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</si>
  <si>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</si>
  <si>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</si>
  <si>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</si>
  <si>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</si>
  <si>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</si>
  <si>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</si>
  <si>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</si>
  <si>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</si>
  <si>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</si>
  <si>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</si>
  <si>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</si>
  <si>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</si>
  <si>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</si>
  <si>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</si>
  <si>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</si>
  <si>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</si>
  <si>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</si>
  <si>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</si>
  <si>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</si>
  <si>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</si>
  <si>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</si>
  <si>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</si>
  <si>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</si>
  <si>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</si>
  <si>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</si>
  <si>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</si>
  <si>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</si>
  <si>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</si>
  <si>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</si>
  <si>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</si>
  <si>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</si>
  <si>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</si>
  <si>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</si>
  <si>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</si>
  <si>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</si>
  <si>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</si>
  <si>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</si>
  <si>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</si>
  <si>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</si>
  <si>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</si>
  <si>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</si>
  <si>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</si>
  <si>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</si>
  <si>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</si>
  <si>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</si>
  <si>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</si>
  <si>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</si>
  <si>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</si>
  <si>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</si>
  <si>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</si>
  <si>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</si>
  <si>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</si>
  <si>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</si>
  <si>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</si>
  <si>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</si>
  <si>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</si>
  <si>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</si>
  <si>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</si>
  <si>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</si>
  <si>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R o k     2 0 1 9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</si>
  <si>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</si>
  <si>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</si>
  <si>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</si>
  <si>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</si>
  <si>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</si>
  <si>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</si>
  <si>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</si>
  <si>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</si>
  <si>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</si>
  <si>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</si>
  <si>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</si>
  <si>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 xml:space="preserve">              Pozostałe zobowiązania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</si>
  <si>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</si>
  <si>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</si>
  <si>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</si>
  <si>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</si>
  <si>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</si>
  <si>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</si>
  <si>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</si>
  <si>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</si>
  <si>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</si>
  <si>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</si>
  <si>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</si>
  <si>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</si>
  <si>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</si>
  <si>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>*)  wskaźnik powyżej 1000</t>
  </si>
  <si>
    <t>Wytwarzanie i zaopatrywanie w energię elektryczną,  gaz i wodę</t>
  </si>
  <si>
    <t>R o k     2 0 2 0</t>
  </si>
  <si>
    <t>W  LATACH  2019 - 2020</t>
  </si>
  <si>
    <t xml:space="preserve">  Zestawienie  ogólne - porównanie  wykonania  budżetu  państwa  w  latach  2019 - 2020</t>
  </si>
  <si>
    <t>1.11. Pozostałe dochody podatkowe</t>
  </si>
  <si>
    <t>1.10. Podatki zniesione</t>
  </si>
  <si>
    <t>1. 9. Podatek tonażowy</t>
  </si>
  <si>
    <t>1. 8. Podatek od sprzedaży detalicznej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</si>
  <si>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</si>
  <si>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</si>
  <si>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</si>
  <si>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</si>
  <si>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 xml:space="preserve">        - wpłaty z zysku od przedsiębiorstw państwowych i jednoosobowych spółek Skarbu Państwa.</t>
  </si>
  <si>
    <t xml:space="preserve">                 swap  oraz innych tytułów  płatne do końca 2020 r.</t>
  </si>
  <si>
    <t>Dotacje podmiotowe oraz subwencje z budżetu dla jednostek (podmiotów) szkolnictwa wyższego i nauki</t>
  </si>
  <si>
    <t>na 2020 rok</t>
  </si>
  <si>
    <t>Ustawa budżetowa na 2020</t>
  </si>
  <si>
    <t xml:space="preserve">   na 2020 rok</t>
  </si>
  <si>
    <t xml:space="preserve">                                 a - Ustawa budżetowa</t>
  </si>
  <si>
    <t>51</t>
  </si>
  <si>
    <t>51 - Klimat</t>
  </si>
  <si>
    <t>Klimat</t>
  </si>
  <si>
    <t>*)</t>
  </si>
  <si>
    <t>I - IV</t>
  </si>
  <si>
    <t>I - V</t>
  </si>
  <si>
    <t>I - VI</t>
  </si>
  <si>
    <t>55</t>
  </si>
  <si>
    <t>Aktywa Państwowe</t>
  </si>
  <si>
    <t>55 - Aktywa Państwowe</t>
  </si>
  <si>
    <t xml:space="preserve"> I - V</t>
  </si>
  <si>
    <t xml:space="preserve">Sprawozdanie operatywne z wykonania budżetu państwa uwzględnia przepisy: </t>
  </si>
  <si>
    <t>6:3</t>
  </si>
  <si>
    <r>
      <rPr>
        <vertAlign val="superscript"/>
        <sz val="12"/>
        <rFont val="Arial"/>
        <family val="2"/>
        <charset val="238"/>
      </rPr>
      <t>**)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z uwzględnieniem zmian dokonanych odrębnymi przepisami</t>
    </r>
  </si>
  <si>
    <r>
      <t xml:space="preserve">na 2020 rok </t>
    </r>
    <r>
      <rPr>
        <b/>
        <vertAlign val="superscript"/>
        <sz val="11"/>
        <rFont val="Arial"/>
        <family val="2"/>
        <charset val="238"/>
      </rPr>
      <t>**)</t>
    </r>
  </si>
  <si>
    <t xml:space="preserve">- rozporządzenia Ministra Finansów z dnia 19 marca 2020 roku zmieniającego rozporządzenie w sprawie klasyfikacji części budżetowych oraz </t>
  </si>
  <si>
    <t>- rozporządzenia Prezesa Rady Ministrów z dnia 24 marca 2020 r. w sprawie przeniesienia planowanych dochodów i wydatków budżetowych,</t>
  </si>
  <si>
    <r>
      <rPr>
        <vertAlign val="superscript"/>
        <sz val="11"/>
        <color indexed="8"/>
        <rFont val="Arial"/>
        <family val="2"/>
        <charset val="238"/>
      </rPr>
      <t xml:space="preserve">*) </t>
    </r>
    <r>
      <rPr>
        <sz val="11"/>
        <color indexed="8"/>
        <rFont val="Arial"/>
        <family val="2"/>
        <charset val="238"/>
      </rPr>
      <t xml:space="preserve"> wskaźnik powyżej 1000</t>
    </r>
  </si>
  <si>
    <t xml:space="preserve">- rozporządzenia Prezesa Rady Ministrów z dnia 6 lipca 2020 r. w sprawie przeniesienia planowanych wydatków budżetowych, </t>
  </si>
  <si>
    <t>- rozporządzenia Prezesa Rady Ministrów z dnia 29 czerwca 2020 r. w sprawie dokonania przeniesień niektórych planowanych wydatków budżetu państwa,</t>
  </si>
  <si>
    <t>I - VII</t>
  </si>
  <si>
    <t>I - VIII</t>
  </si>
  <si>
    <t>I - IX</t>
  </si>
  <si>
    <t>- rozporządzenia Rady Ministrów z dnia 19 czerwca 2020 r. w sprawie przeniesienia planowanych wydatków budżetowych,</t>
  </si>
  <si>
    <t xml:space="preserve">- rozporządzenia Prezesa Rady Ministrów z dnia 21 sierpnia 2020 r. w sprawie przeniesienia planowanych wydatków budżetowych, </t>
  </si>
  <si>
    <t xml:space="preserve">  w tym wynagrodzeń, określonych w ustawie budżetowej na rok 2020 (Dz. U. poz. 1462).</t>
  </si>
  <si>
    <t xml:space="preserve">- rozporządzenia Prezesa Rady Ministrów z dnia 15 sierpnia 2020 r. w sprawie przeniesienia planowanych dochodów i wydatków budżetowych, </t>
  </si>
  <si>
    <t>ZA STYCZEŃ - WRZESIEŃ 2020 ROKU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</si>
  <si>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listopad </t>
    </r>
    <r>
      <rPr>
        <b/>
        <sz val="14"/>
        <color indexed="22"/>
        <rFont val="Arial"/>
        <family val="2"/>
        <charset val="238"/>
      </rPr>
      <t>2020 r.</t>
    </r>
  </si>
  <si>
    <t xml:space="preserve">  w tym wynagrodzeń, określonych w ustawie budżetowej na rok 2020 (Dz. U. poz. 520, z późn. zm.),</t>
  </si>
  <si>
    <t xml:space="preserve">  określonych w ustawie budżetowej na rok 2020 (Dz.U. poz. 1067),</t>
  </si>
  <si>
    <t xml:space="preserve">  w tym wynagrodzeń, określonych w ustawie budżetowej na rok 2020 (Dz. U. poz. 1210),</t>
  </si>
  <si>
    <t xml:space="preserve">  w tym wynagrodzeń, określonych w ustawie budżetowej na rok 2020 (Dz. U. poz. 1401),</t>
  </si>
  <si>
    <t xml:space="preserve">  określenia ich dysponentów (Dz. U. poz. 485),</t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</si>
  <si>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tym część oświatowa subwencji ogólnej za październik 3.818.031 tys.zł</t>
    </r>
  </si>
  <si>
    <t xml:space="preserve">                 5 281 504 tys. zł - zobowiązania części 79 z tytułu odsetek, dyskonta i opłat od kredytów otrzymanych, wyemitowanych obligacji Skarbu Państwa i transakcji</t>
  </si>
  <si>
    <t xml:space="preserve">         oraz innych tytułów płatne do końca 2020 r. w kwocie 5 281 504 tys. zł. Pozostałe zobowiazania płatne w latach następnych.</t>
  </si>
  <si>
    <t>na dzień 30-09-2020 r.</t>
  </si>
  <si>
    <t xml:space="preserve">  w tym kwot wynagrodzeń, określonych w ustawie budżetowej na rok 2020 (Dz. U. poz. 1176),</t>
  </si>
  <si>
    <t>ZESTAWIENIE  OGÓLNE  Z  WYKONANIA  BUDŻETU  ŚRODKÓW  EUROPEJSKICH</t>
  </si>
  <si>
    <t xml:space="preserve">Ustawa </t>
  </si>
  <si>
    <r>
      <t>na 2020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</si>
  <si>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</si>
  <si>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I-IV</t>
  </si>
  <si>
    <t>I-V</t>
  </si>
  <si>
    <t>I-VI</t>
  </si>
  <si>
    <t>I-VII</t>
  </si>
  <si>
    <t>I-VIII</t>
  </si>
  <si>
    <t>I-IX</t>
  </si>
  <si>
    <t>Tablica 18</t>
  </si>
  <si>
    <t xml:space="preserve"> Dochody budżetu środków europejskich w 2020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</si>
  <si>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</si>
  <si>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</si>
  <si>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</si>
  <si>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</si>
  <si>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</si>
  <si>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</si>
  <si>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</si>
  <si>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</si>
  <si>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</si>
  <si>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</si>
  <si>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</si>
  <si>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</si>
  <si>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</si>
  <si>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</si>
  <si>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</si>
  <si>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</si>
  <si>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</si>
  <si>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</si>
  <si>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</si>
  <si>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</si>
  <si>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</si>
  <si>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</si>
  <si>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</si>
  <si>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</si>
  <si>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</si>
  <si>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</si>
  <si>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</si>
  <si>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</si>
  <si>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Regionalny Program Operacyjny Województwa Kujawsko - Pomorskiego na lata 2007 - 2013</t>
  </si>
  <si>
    <t>Ogółem perspektywa finansowa UE 2007 - 2013</t>
  </si>
  <si>
    <t>Mechanizm Finansowy EOG 2014 - 2021</t>
  </si>
  <si>
    <t>Norweski Mechanizm Finansowy 2014 - 2021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</si>
  <si>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</si>
  <si>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</si>
  <si>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</si>
  <si>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</si>
  <si>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</si>
  <si>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</si>
  <si>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</si>
  <si>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2020 r.</t>
  </si>
  <si>
    <t>Budżet po zmianach</t>
  </si>
  <si>
    <t>Wydatki z budżetu środków europejskich</t>
  </si>
  <si>
    <t>Razem część</t>
  </si>
  <si>
    <t>15/08</t>
  </si>
  <si>
    <t>Regionalny Program Operacyjny - Lubuskie 2020</t>
  </si>
  <si>
    <t>Wspólna polityka rolna</t>
  </si>
  <si>
    <t>Program Operacyjny Polska Wschodnia 2014-2020</t>
  </si>
  <si>
    <t>Regionalny Program Operacyjny Województwa Kujawsko - Pomorskiego na lata 2007-2013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</si>
  <si>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</si>
  <si>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</si>
  <si>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</si>
  <si>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</si>
  <si>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</si>
  <si>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</si>
  <si>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</si>
  <si>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</si>
  <si>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</si>
  <si>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</si>
  <si>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</si>
  <si>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</si>
  <si>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</si>
  <si>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</si>
  <si>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</si>
  <si>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</si>
  <si>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</si>
  <si>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</si>
  <si>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</si>
  <si>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</si>
  <si>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</si>
  <si>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</si>
  <si>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</si>
  <si>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</si>
  <si>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</si>
  <si>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</si>
  <si>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okres I-IX 2020r.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</si>
  <si>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</si>
  <si>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</si>
  <si>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</si>
  <si>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</si>
  <si>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Szwajcarsko-Polski Program Współpracy</t>
  </si>
  <si>
    <t>Mechanizm Finansowy EOG 2009 - 2014</t>
  </si>
  <si>
    <t>Program Operacyjny Infrastruktura i Środowisko 2007 - 2013</t>
  </si>
  <si>
    <t>Program Operacyjny Kapitał Ludzki 2007 - 2013</t>
  </si>
  <si>
    <t>Regionalny Program Operacyjny  Województwa Mazowieckiego na lata 2014 - 2020</t>
  </si>
  <si>
    <t>MF EOG 2014-2021</t>
  </si>
  <si>
    <t>NMF 2014-2021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</si>
  <si>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</si>
  <si>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</si>
  <si>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</si>
  <si>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</si>
  <si>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</si>
  <si>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</si>
  <si>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</si>
  <si>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Łódzkiego na lata 2007 - 2013</t>
  </si>
  <si>
    <t>Regionalny Program Operacyjny Województwa Małopolskiego na lata 2007 - 2013</t>
  </si>
  <si>
    <t>Regionalny Program Operacyjny  Województwa Mazowieckiego na lata 2007 - 2013</t>
  </si>
  <si>
    <t>Regionalny Program Operacyjny  Województwa Mazowieckiego na lata 2014-2020</t>
  </si>
  <si>
    <t>Regionalny Program Operacyjny Województwa Opolskiego na lata 2007 - 2013</t>
  </si>
  <si>
    <t>Regionalny Program Operacyjny Województwa Podkarpackiego na lata 2007 - 2013</t>
  </si>
  <si>
    <t>Regionalny Program Operacyjny Województwa Podlaskiego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</si>
  <si>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</si>
  <si>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</si>
  <si>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</si>
  <si>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</si>
  <si>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</si>
  <si>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</si>
  <si>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</si>
  <si>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Wielkopolski Regionalny Program Operacyjny na lata 2007 - 2013</t>
  </si>
  <si>
    <t>Regionalny Program Operacyjny Województwa Zachodniopomorskiego na lata 2007 - 2013</t>
  </si>
  <si>
    <t>Regionalny Program Operacyjny Województwa Zachodniopomorskiego na lata 2014 - 2020</t>
  </si>
  <si>
    <t>Program Operacyjny Pomoc Żywnościowa 2014-2020</t>
  </si>
  <si>
    <t>Program Operacyjny Rybactwo i Morze 2014-2020</t>
  </si>
  <si>
    <t>Program Operacyjny Zrównoważony Rozwój Sektora Rybołówstwa i Nadbrzeżnych Obszarów Rybackich 2007 - 2013</t>
  </si>
  <si>
    <t xml:space="preserve">
34</t>
  </si>
  <si>
    <t>9:5</t>
  </si>
  <si>
    <t>9:7</t>
  </si>
  <si>
    <t xml:space="preserve">
34</t>
  </si>
  <si>
    <t xml:space="preserve">
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</si>
</sst>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0.0000"/>
    <numFmt numFmtId="183" formatCode="#,###.0,,"/>
    <numFmt numFmtId="184" formatCode="0.0%;;&quot;&quot;"/>
    <numFmt numFmtId="185" formatCode="#,##0.0_);\(#,##0.0\)"/>
    <numFmt numFmtId="186" formatCode="#,##0,;\ \-#,##0,;&quot;-&quot;"/>
    <numFmt numFmtId="187" formatCode="#,##0.0,,"/>
    <numFmt numFmtId="188" formatCode="\ #,###,"/>
    <numFmt numFmtId="189" formatCode="_-* #,##0.0\ _z_ł_-;\-* #,##0.0\ _z_ł_-;_-* &quot;-&quot;?\ _z_ł_-;_-@_-"/>
    <numFmt numFmtId="190" formatCode="#,0##,"/>
    <numFmt numFmtId="191" formatCode="000"/>
  </numFmts>
  <fonts count="16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2"/>
      <color indexed="8"/>
      <name val="Arial CE"/>
      <family val="2"/>
      <charset val="238"/>
    </font>
    <font>
      <sz val="14"/>
      <name val="Arial"/>
      <family val="2"/>
      <charset val="238"/>
    </font>
    <font>
      <sz val="11"/>
      <name val="Arial CE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vertAlign val="superscript"/>
      <sz val="11"/>
      <name val="Arial CE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vertAlign val="superscript"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color rgb="FFFF0000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3"/>
      <name val="Arial"/>
      <family val="2"/>
      <charset val="238"/>
    </font>
    <font>
      <b/>
      <sz val="18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b/>
      <sz val="12"/>
      <name val="Arial CE"/>
      <charset val="238"/>
    </font>
    <font>
      <sz val="8"/>
      <color indexed="9"/>
      <name val="Arial CE"/>
      <family val="2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15"/>
      <color rgb="FF000000"/>
      <name val="Arial CE"/>
      <charset val="238"/>
    </font>
    <font>
      <sz val="15"/>
      <color rgb="FF00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10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8" fillId="7" borderId="0" applyNumberFormat="0" applyBorder="0" applyAlignment="0" applyProtection="0"/>
    <xf numFmtId="0" fontId="29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1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16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1" applyNumberFormat="0" applyAlignment="0" applyProtection="0"/>
    <xf numFmtId="0" fontId="34" fillId="21" borderId="2" applyNumberFormat="0" applyAlignment="0" applyProtection="0"/>
    <xf numFmtId="0" fontId="35" fillId="7" borderId="1" applyNumberFormat="0" applyAlignment="0" applyProtection="0"/>
    <xf numFmtId="0" fontId="36" fillId="7" borderId="1" applyNumberFormat="0" applyAlignment="0" applyProtection="0"/>
    <xf numFmtId="0" fontId="35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5" fillId="7" borderId="1" applyNumberFormat="0" applyAlignment="0" applyProtection="0"/>
    <xf numFmtId="0" fontId="37" fillId="20" borderId="3" applyNumberFormat="0" applyAlignment="0" applyProtection="0"/>
    <xf numFmtId="0" fontId="38" fillId="20" borderId="3" applyNumberFormat="0" applyAlignment="0" applyProtection="0"/>
    <xf numFmtId="0" fontId="37" fillId="20" borderId="3" applyNumberFormat="0" applyAlignment="0" applyProtection="0"/>
    <xf numFmtId="0" fontId="38" fillId="20" borderId="3" applyNumberFormat="0" applyAlignment="0" applyProtection="0"/>
    <xf numFmtId="0" fontId="38" fillId="20" borderId="3" applyNumberFormat="0" applyAlignment="0" applyProtection="0"/>
    <xf numFmtId="0" fontId="38" fillId="20" borderId="3" applyNumberFormat="0" applyAlignment="0" applyProtection="0"/>
    <xf numFmtId="0" fontId="37" fillId="20" borderId="3" applyNumberFormat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174" fontId="4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36" fillId="7" borderId="1" applyNumberFormat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6" fillId="0" borderId="7" applyNumberFormat="0" applyFill="0" applyAlignment="0" applyProtection="0"/>
    <xf numFmtId="0" fontId="48" fillId="21" borderId="2" applyNumberFormat="0" applyAlignment="0" applyProtection="0"/>
    <xf numFmtId="0" fontId="34" fillId="21" borderId="2" applyNumberFormat="0" applyAlignment="0" applyProtection="0"/>
    <xf numFmtId="0" fontId="48" fillId="21" borderId="2" applyNumberFormat="0" applyAlignment="0" applyProtection="0"/>
    <xf numFmtId="0" fontId="34" fillId="21" borderId="2" applyNumberFormat="0" applyAlignment="0" applyProtection="0"/>
    <xf numFmtId="0" fontId="34" fillId="21" borderId="2" applyNumberFormat="0" applyAlignment="0" applyProtection="0"/>
    <xf numFmtId="0" fontId="34" fillId="21" borderId="2" applyNumberFormat="0" applyAlignment="0" applyProtection="0"/>
    <xf numFmtId="0" fontId="48" fillId="21" borderId="2" applyNumberFormat="0" applyAlignment="0" applyProtection="0"/>
    <xf numFmtId="0" fontId="47" fillId="0" borderId="7" applyNumberFormat="0" applyFill="0" applyAlignment="0" applyProtection="0"/>
    <xf numFmtId="0" fontId="49" fillId="0" borderId="4" applyNumberFormat="0" applyFill="0" applyAlignment="0" applyProtection="0"/>
    <xf numFmtId="0" fontId="43" fillId="0" borderId="4" applyNumberFormat="0" applyFill="0" applyAlignment="0" applyProtection="0"/>
    <xf numFmtId="0" fontId="49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44" fillId="0" borderId="5" applyNumberFormat="0" applyFill="0" applyAlignment="0" applyProtection="0"/>
    <xf numFmtId="0" fontId="50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45" fillId="0" borderId="6" applyNumberFormat="0" applyFill="0" applyAlignment="0" applyProtection="0"/>
    <xf numFmtId="0" fontId="51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5" fontId="54" fillId="0" borderId="0"/>
    <xf numFmtId="0" fontId="28" fillId="0" borderId="0"/>
    <xf numFmtId="0" fontId="28" fillId="0" borderId="0"/>
    <xf numFmtId="165" fontId="54" fillId="0" borderId="0"/>
    <xf numFmtId="165" fontId="54" fillId="0" borderId="0"/>
    <xf numFmtId="165" fontId="54" fillId="0" borderId="0"/>
    <xf numFmtId="0" fontId="55" fillId="0" borderId="0"/>
    <xf numFmtId="167" fontId="54" fillId="0" borderId="0"/>
    <xf numFmtId="0" fontId="55" fillId="0" borderId="0"/>
    <xf numFmtId="167" fontId="54" fillId="0" borderId="0"/>
    <xf numFmtId="0" fontId="41" fillId="0" borderId="0"/>
    <xf numFmtId="0" fontId="29" fillId="0" borderId="0"/>
    <xf numFmtId="167" fontId="54" fillId="0" borderId="0"/>
    <xf numFmtId="0" fontId="29" fillId="0" borderId="0"/>
    <xf numFmtId="0" fontId="5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5" fillId="0" borderId="0"/>
    <xf numFmtId="0" fontId="56" fillId="0" borderId="0"/>
    <xf numFmtId="0" fontId="41" fillId="0" borderId="0"/>
    <xf numFmtId="0" fontId="27" fillId="0" borderId="0"/>
    <xf numFmtId="0" fontId="56" fillId="0" borderId="0"/>
    <xf numFmtId="0" fontId="27" fillId="0" borderId="0"/>
    <xf numFmtId="0" fontId="28" fillId="0" borderId="0"/>
    <xf numFmtId="165" fontId="54" fillId="0" borderId="0"/>
    <xf numFmtId="0" fontId="29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165" fontId="54" fillId="0" borderId="0"/>
    <xf numFmtId="165" fontId="54" fillId="0" borderId="0"/>
    <xf numFmtId="165" fontId="54" fillId="0" borderId="0"/>
    <xf numFmtId="165" fontId="54" fillId="0" borderId="0" applyFill="0"/>
    <xf numFmtId="0" fontId="27" fillId="0" borderId="0"/>
    <xf numFmtId="165" fontId="54" fillId="0" borderId="0" applyFill="0"/>
    <xf numFmtId="165" fontId="54" fillId="0" borderId="0" applyFill="0"/>
    <xf numFmtId="165" fontId="54" fillId="0" borderId="0"/>
    <xf numFmtId="0" fontId="55" fillId="23" borderId="8" applyNumberFormat="0" applyFont="0" applyAlignment="0" applyProtection="0"/>
    <xf numFmtId="0" fontId="55" fillId="23" borderId="8" applyNumberFormat="0" applyFont="0" applyAlignment="0" applyProtection="0"/>
    <xf numFmtId="0" fontId="55" fillId="23" borderId="8" applyNumberFormat="0" applyFont="0" applyAlignment="0" applyProtection="0"/>
    <xf numFmtId="0" fontId="57" fillId="20" borderId="1" applyNumberFormat="0" applyAlignment="0" applyProtection="0"/>
    <xf numFmtId="0" fontId="33" fillId="20" borderId="1" applyNumberFormat="0" applyAlignment="0" applyProtection="0"/>
    <xf numFmtId="0" fontId="57" fillId="20" borderId="1" applyNumberFormat="0" applyAlignment="0" applyProtection="0"/>
    <xf numFmtId="0" fontId="33" fillId="20" borderId="1" applyNumberFormat="0" applyAlignment="0" applyProtection="0"/>
    <xf numFmtId="0" fontId="33" fillId="20" borderId="1" applyNumberFormat="0" applyAlignment="0" applyProtection="0"/>
    <xf numFmtId="0" fontId="33" fillId="20" borderId="1" applyNumberFormat="0" applyAlignment="0" applyProtection="0"/>
    <xf numFmtId="0" fontId="57" fillId="20" borderId="1" applyNumberFormat="0" applyAlignment="0" applyProtection="0"/>
    <xf numFmtId="0" fontId="38" fillId="20" borderId="3" applyNumberFormat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58" fillId="0" borderId="0" applyFont="0" applyFill="0" applyBorder="0" applyAlignment="0" applyProtection="0"/>
    <xf numFmtId="0" fontId="59" fillId="0" borderId="9" applyNumberFormat="0" applyFill="0" applyAlignment="0" applyProtection="0"/>
    <xf numFmtId="0" fontId="60" fillId="0" borderId="9" applyNumberFormat="0" applyFill="0" applyAlignment="0" applyProtection="0"/>
    <xf numFmtId="0" fontId="59" fillId="0" borderId="9" applyNumberFormat="0" applyFill="0" applyAlignment="0" applyProtection="0"/>
    <xf numFmtId="0" fontId="60" fillId="0" borderId="9" applyNumberFormat="0" applyFill="0" applyAlignment="0" applyProtection="0"/>
    <xf numFmtId="0" fontId="60" fillId="0" borderId="9" applyNumberFormat="0" applyFill="0" applyAlignment="0" applyProtection="0"/>
    <xf numFmtId="0" fontId="60" fillId="0" borderId="9" applyNumberFormat="0" applyFill="0" applyAlignment="0" applyProtection="0"/>
    <xf numFmtId="0" fontId="59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0" fillId="0" borderId="9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7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32" fillId="3" borderId="0" applyNumberFormat="0" applyBorder="0" applyAlignment="0" applyProtection="0"/>
    <xf numFmtId="0" fontId="65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65" fillId="3" borderId="0" applyNumberFormat="0" applyBorder="0" applyAlignment="0" applyProtection="0"/>
    <xf numFmtId="0" fontId="65" fillId="3" borderId="0" applyNumberFormat="0" applyBorder="0" applyAlignment="0" applyProtection="0"/>
    <xf numFmtId="0" fontId="58" fillId="0" borderId="0"/>
    <xf numFmtId="164" fontId="58" fillId="0" borderId="0" applyFont="0" applyFill="0" applyBorder="0" applyAlignment="0" applyProtection="0"/>
    <xf numFmtId="165" fontId="54" fillId="0" borderId="0"/>
    <xf numFmtId="0" fontId="98" fillId="0" borderId="0"/>
    <xf numFmtId="9" fontId="29" fillId="0" borderId="0" applyFont="0" applyFill="0" applyBorder="0" applyAlignment="0" applyProtection="0"/>
    <xf numFmtId="0" fontId="26" fillId="0" borderId="0"/>
    <xf numFmtId="0" fontId="98" fillId="0" borderId="0"/>
    <xf numFmtId="0" fontId="27" fillId="0" borderId="0"/>
    <xf numFmtId="0" fontId="99" fillId="0" borderId="0"/>
    <xf numFmtId="0" fontId="55" fillId="0" borderId="0"/>
    <xf numFmtId="0" fontId="25" fillId="0" borderId="0"/>
    <xf numFmtId="9" fontId="25" fillId="0" borderId="0" applyFont="0" applyFill="0" applyBorder="0" applyAlignment="0" applyProtection="0"/>
    <xf numFmtId="0" fontId="101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102" fillId="0" borderId="0"/>
    <xf numFmtId="165" fontId="54" fillId="0" borderId="0"/>
    <xf numFmtId="165" fontId="54" fillId="0" borderId="0"/>
    <xf numFmtId="0" fontId="104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75" fontId="54" fillId="0" borderId="0"/>
    <xf numFmtId="0" fontId="56" fillId="0" borderId="0"/>
    <xf numFmtId="175" fontId="54" fillId="0" borderId="0"/>
    <xf numFmtId="175" fontId="54" fillId="0" borderId="0"/>
    <xf numFmtId="0" fontId="41" fillId="0" borderId="0"/>
    <xf numFmtId="0" fontId="2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1" fillId="0" borderId="0"/>
    <xf numFmtId="0" fontId="55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85" fontId="54" fillId="0" borderId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1849">
    <xf numFmtId="0" fontId="0" fillId="0" borderId="0" xfId="0"/>
    <xf numFmtId="0" fontId="66" fillId="0" borderId="0" xfId="343" applyFont="1" applyFill="1" applyAlignment="1">
      <alignment vertical="center"/>
    </xf>
    <xf numFmtId="0" fontId="67" fillId="0" borderId="0" xfId="343" applyFont="1" applyFill="1" applyAlignment="1">
      <alignment vertical="center"/>
    </xf>
    <xf numFmtId="0" fontId="66" fillId="0" borderId="0" xfId="343" applyFont="1" applyFill="1" applyAlignment="1" applyProtection="1">
      <alignment horizontal="centerContinuous" vertical="center"/>
      <protection locked="0"/>
    </xf>
    <xf numFmtId="0" fontId="67" fillId="0" borderId="0" xfId="343" applyFont="1" applyFill="1" applyAlignment="1">
      <alignment horizontal="centerContinuous" vertical="center"/>
    </xf>
    <xf numFmtId="168" fontId="67" fillId="0" borderId="0" xfId="343" applyNumberFormat="1" applyFont="1" applyFill="1" applyAlignment="1">
      <alignment horizontal="centerContinuous" vertical="center"/>
    </xf>
    <xf numFmtId="168" fontId="66" fillId="0" borderId="0" xfId="343" applyNumberFormat="1" applyFont="1" applyFill="1" applyAlignment="1">
      <alignment vertical="center"/>
    </xf>
    <xf numFmtId="168" fontId="66" fillId="0" borderId="0" xfId="343" applyNumberFormat="1" applyFont="1" applyFill="1" applyAlignment="1">
      <alignment horizontal="left" vertical="center"/>
    </xf>
    <xf numFmtId="0" fontId="66" fillId="0" borderId="0" xfId="343" applyFont="1" applyFill="1" applyAlignment="1">
      <alignment horizontal="left" vertical="center"/>
    </xf>
    <xf numFmtId="0" fontId="69" fillId="0" borderId="0" xfId="343" applyFont="1" applyFill="1" applyAlignment="1">
      <alignment horizontal="right" vertical="center"/>
    </xf>
    <xf numFmtId="0" fontId="72" fillId="0" borderId="10" xfId="343" applyFont="1" applyFill="1" applyBorder="1" applyAlignment="1">
      <alignment vertical="center"/>
    </xf>
    <xf numFmtId="0" fontId="72" fillId="0" borderId="11" xfId="343" applyFont="1" applyFill="1" applyBorder="1" applyAlignment="1">
      <alignment vertical="center"/>
    </xf>
    <xf numFmtId="0" fontId="69" fillId="0" borderId="11" xfId="343" applyFont="1" applyFill="1" applyBorder="1" applyAlignment="1">
      <alignment vertical="center"/>
    </xf>
    <xf numFmtId="0" fontId="73" fillId="0" borderId="12" xfId="343" applyFont="1" applyFill="1" applyBorder="1" applyAlignment="1">
      <alignment vertical="center"/>
    </xf>
    <xf numFmtId="0" fontId="73" fillId="0" borderId="13" xfId="343" applyFont="1" applyFill="1" applyBorder="1" applyAlignment="1">
      <alignment horizontal="left" vertical="center"/>
    </xf>
    <xf numFmtId="165" fontId="66" fillId="0" borderId="17" xfId="342" applyFont="1" applyFill="1" applyBorder="1" applyAlignment="1">
      <alignment horizontal="left" vertical="center"/>
    </xf>
    <xf numFmtId="0" fontId="67" fillId="0" borderId="18" xfId="343" applyFont="1" applyFill="1" applyBorder="1" applyAlignment="1">
      <alignment vertical="center"/>
    </xf>
    <xf numFmtId="0" fontId="67" fillId="0" borderId="0" xfId="343" applyFont="1" applyFill="1" applyBorder="1" applyAlignment="1">
      <alignment vertical="center"/>
    </xf>
    <xf numFmtId="0" fontId="73" fillId="0" borderId="0" xfId="343" applyFont="1" applyFill="1" applyBorder="1" applyAlignment="1">
      <alignment vertical="center"/>
    </xf>
    <xf numFmtId="0" fontId="73" fillId="0" borderId="19" xfId="343" applyFont="1" applyFill="1" applyBorder="1" applyAlignment="1">
      <alignment horizontal="left" vertical="center"/>
    </xf>
    <xf numFmtId="0" fontId="69" fillId="0" borderId="19" xfId="343" applyFont="1" applyFill="1" applyBorder="1" applyAlignment="1">
      <alignment horizontal="center" vertical="center"/>
    </xf>
    <xf numFmtId="0" fontId="74" fillId="0" borderId="0" xfId="343" applyFont="1" applyFill="1" applyBorder="1" applyAlignment="1" applyProtection="1">
      <alignment horizontal="left" vertical="center"/>
      <protection locked="0"/>
    </xf>
    <xf numFmtId="0" fontId="73" fillId="0" borderId="0" xfId="343" applyFont="1" applyFill="1" applyAlignment="1">
      <alignment vertical="center"/>
    </xf>
    <xf numFmtId="0" fontId="69" fillId="0" borderId="19" xfId="343" applyFont="1" applyFill="1" applyBorder="1" applyAlignment="1">
      <alignment horizontal="center" vertical="top"/>
    </xf>
    <xf numFmtId="0" fontId="69" fillId="0" borderId="21" xfId="343" applyFont="1" applyFill="1" applyBorder="1" applyAlignment="1">
      <alignment horizontal="left" vertical="center"/>
    </xf>
    <xf numFmtId="0" fontId="73" fillId="0" borderId="22" xfId="343" applyFont="1" applyFill="1" applyBorder="1" applyAlignment="1">
      <alignment vertical="center"/>
    </xf>
    <xf numFmtId="0" fontId="73" fillId="0" borderId="23" xfId="343" applyFont="1" applyFill="1" applyBorder="1" applyAlignment="1">
      <alignment vertical="center"/>
    </xf>
    <xf numFmtId="165" fontId="69" fillId="0" borderId="24" xfId="342" applyFont="1" applyFill="1" applyBorder="1" applyAlignment="1">
      <alignment vertical="center"/>
    </xf>
    <xf numFmtId="165" fontId="69" fillId="0" borderId="25" xfId="342" applyFont="1" applyFill="1" applyBorder="1" applyAlignment="1">
      <alignment vertical="center"/>
    </xf>
    <xf numFmtId="165" fontId="69" fillId="0" borderId="22" xfId="342" applyFont="1" applyFill="1" applyBorder="1" applyAlignment="1">
      <alignment vertical="center"/>
    </xf>
    <xf numFmtId="165" fontId="69" fillId="0" borderId="26" xfId="342" applyFont="1" applyFill="1" applyBorder="1" applyAlignment="1">
      <alignment vertical="center"/>
    </xf>
    <xf numFmtId="0" fontId="67" fillId="0" borderId="27" xfId="343" applyFont="1" applyFill="1" applyBorder="1" applyAlignment="1">
      <alignment vertical="center"/>
    </xf>
    <xf numFmtId="0" fontId="67" fillId="0" borderId="28" xfId="343" applyFont="1" applyFill="1" applyBorder="1" applyAlignment="1">
      <alignment vertical="center"/>
    </xf>
    <xf numFmtId="0" fontId="75" fillId="0" borderId="28" xfId="343" applyFont="1" applyFill="1" applyBorder="1" applyAlignment="1">
      <alignment horizontal="centerContinuous" vertical="center"/>
    </xf>
    <xf numFmtId="0" fontId="75" fillId="0" borderId="29" xfId="343" applyFont="1" applyFill="1" applyBorder="1" applyAlignment="1">
      <alignment horizontal="centerContinuous" vertical="center"/>
    </xf>
    <xf numFmtId="0" fontId="75" fillId="0" borderId="27" xfId="343" applyFont="1" applyFill="1" applyBorder="1" applyAlignment="1">
      <alignment horizontal="center" vertical="center"/>
    </xf>
    <xf numFmtId="165" fontId="71" fillId="0" borderId="30" xfId="342" applyFont="1" applyFill="1" applyBorder="1" applyAlignment="1">
      <alignment horizontal="center" vertical="center"/>
    </xf>
    <xf numFmtId="165" fontId="71" fillId="0" borderId="31" xfId="342" applyFont="1" applyFill="1" applyBorder="1" applyAlignment="1">
      <alignment horizontal="center" vertical="center"/>
    </xf>
    <xf numFmtId="165" fontId="71" fillId="0" borderId="32" xfId="342" applyFont="1" applyFill="1" applyBorder="1" applyAlignment="1">
      <alignment horizontal="center" vertical="center"/>
    </xf>
    <xf numFmtId="165" fontId="71" fillId="0" borderId="33" xfId="342" applyFont="1" applyFill="1" applyBorder="1" applyAlignment="1">
      <alignment horizontal="center" vertical="center"/>
    </xf>
    <xf numFmtId="165" fontId="71" fillId="0" borderId="34" xfId="342" applyFont="1" applyFill="1" applyBorder="1" applyAlignment="1">
      <alignment horizontal="center" vertical="center"/>
    </xf>
    <xf numFmtId="0" fontId="66" fillId="0" borderId="0" xfId="343" applyFont="1" applyFill="1" applyBorder="1" applyAlignment="1" applyProtection="1">
      <alignment horizontal="left"/>
    </xf>
    <xf numFmtId="0" fontId="69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7" fillId="0" borderId="0" xfId="343" applyFont="1" applyFill="1"/>
    <xf numFmtId="0" fontId="66" fillId="0" borderId="0" xfId="343" quotePrefix="1" applyFont="1" applyFill="1" applyBorder="1" applyAlignment="1" applyProtection="1">
      <alignment horizontal="left"/>
    </xf>
    <xf numFmtId="0" fontId="69" fillId="0" borderId="35" xfId="343" applyFont="1" applyFill="1" applyBorder="1" applyAlignment="1">
      <alignment horizontal="centerContinuous" vertical="center"/>
    </xf>
    <xf numFmtId="165" fontId="77" fillId="0" borderId="0" xfId="342" applyFont="1" applyFill="1" applyBorder="1" applyAlignment="1" applyProtection="1">
      <alignment horizontal="right"/>
    </xf>
    <xf numFmtId="0" fontId="67" fillId="0" borderId="36" xfId="343" applyFont="1" applyFill="1" applyBorder="1" applyAlignment="1">
      <alignment vertical="center"/>
    </xf>
    <xf numFmtId="0" fontId="67" fillId="0" borderId="29" xfId="343" applyFont="1" applyFill="1" applyBorder="1" applyAlignment="1">
      <alignment vertical="center"/>
    </xf>
    <xf numFmtId="0" fontId="66" fillId="0" borderId="29" xfId="343" quotePrefix="1" applyFont="1" applyFill="1" applyBorder="1" applyAlignment="1" applyProtection="1">
      <alignment horizontal="left"/>
    </xf>
    <xf numFmtId="0" fontId="67" fillId="0" borderId="18" xfId="343" quotePrefix="1" applyFont="1" applyFill="1" applyBorder="1" applyAlignment="1">
      <alignment horizontal="right"/>
    </xf>
    <xf numFmtId="0" fontId="67" fillId="0" borderId="0" xfId="343" applyFont="1" applyFill="1" applyBorder="1" applyAlignment="1"/>
    <xf numFmtId="1" fontId="67" fillId="0" borderId="0" xfId="343" applyNumberFormat="1" applyFont="1" applyFill="1" applyBorder="1"/>
    <xf numFmtId="0" fontId="72" fillId="0" borderId="14" xfId="343" applyFont="1" applyFill="1" applyBorder="1" applyAlignment="1">
      <alignment horizontal="centerContinuous"/>
    </xf>
    <xf numFmtId="172" fontId="78" fillId="0" borderId="0" xfId="343" applyNumberFormat="1" applyFont="1" applyFill="1" applyBorder="1" applyAlignment="1" applyProtection="1">
      <alignment vertical="center"/>
    </xf>
    <xf numFmtId="0" fontId="67" fillId="0" borderId="18" xfId="343" applyFont="1" applyFill="1" applyBorder="1" applyAlignment="1">
      <alignment horizontal="right"/>
    </xf>
    <xf numFmtId="0" fontId="72" fillId="0" borderId="35" xfId="343" applyFont="1" applyFill="1" applyBorder="1" applyAlignment="1">
      <alignment horizontal="centerContinuous"/>
    </xf>
    <xf numFmtId="0" fontId="67" fillId="0" borderId="36" xfId="343" applyFont="1" applyFill="1" applyBorder="1" applyAlignment="1">
      <alignment horizontal="right"/>
    </xf>
    <xf numFmtId="0" fontId="67" fillId="0" borderId="29" xfId="343" applyFont="1" applyFill="1" applyBorder="1" applyAlignment="1"/>
    <xf numFmtId="1" fontId="67" fillId="0" borderId="29" xfId="343" applyNumberFormat="1" applyFont="1" applyFill="1" applyBorder="1"/>
    <xf numFmtId="0" fontId="72" fillId="0" borderId="37" xfId="343" applyFont="1" applyFill="1" applyBorder="1" applyAlignment="1">
      <alignment horizontal="centerContinuous"/>
    </xf>
    <xf numFmtId="0" fontId="72" fillId="0" borderId="38" xfId="343" applyFont="1" applyFill="1" applyBorder="1" applyAlignment="1">
      <alignment horizontal="centerContinuous"/>
    </xf>
    <xf numFmtId="0" fontId="72" fillId="0" borderId="39" xfId="343" applyFont="1" applyFill="1" applyBorder="1" applyAlignment="1">
      <alignment horizontal="centerContinuous"/>
    </xf>
    <xf numFmtId="0" fontId="72" fillId="0" borderId="40" xfId="343" applyFont="1" applyFill="1" applyBorder="1" applyAlignment="1">
      <alignment horizontal="centerContinuous"/>
    </xf>
    <xf numFmtId="0" fontId="72" fillId="0" borderId="41" xfId="343" applyFont="1" applyFill="1" applyBorder="1" applyAlignment="1">
      <alignment horizontal="centerContinuous"/>
    </xf>
    <xf numFmtId="0" fontId="67" fillId="0" borderId="0" xfId="343" quotePrefix="1" applyFont="1" applyFill="1" applyBorder="1" applyAlignment="1"/>
    <xf numFmtId="0" fontId="68" fillId="0" borderId="0" xfId="343" applyFont="1" applyFill="1" applyBorder="1" applyAlignment="1"/>
    <xf numFmtId="0" fontId="68" fillId="0" borderId="18" xfId="343" applyFont="1" applyFill="1" applyBorder="1" applyAlignment="1">
      <alignment horizontal="right"/>
    </xf>
    <xf numFmtId="0" fontId="67" fillId="0" borderId="18" xfId="343" quotePrefix="1" applyNumberFormat="1" applyFont="1" applyFill="1" applyBorder="1" applyAlignment="1">
      <alignment horizontal="right"/>
    </xf>
    <xf numFmtId="0" fontId="67" fillId="0" borderId="18" xfId="343" quotePrefix="1" applyFont="1" applyFill="1" applyBorder="1" applyAlignment="1"/>
    <xf numFmtId="0" fontId="67" fillId="0" borderId="11" xfId="343" applyFont="1" applyFill="1" applyBorder="1" applyAlignment="1"/>
    <xf numFmtId="0" fontId="67" fillId="0" borderId="0" xfId="0" applyFont="1"/>
    <xf numFmtId="165" fontId="66" fillId="0" borderId="0" xfId="340" applyFont="1" applyAlignment="1" applyProtection="1">
      <alignment horizontal="left"/>
    </xf>
    <xf numFmtId="165" fontId="67" fillId="0" borderId="0" xfId="340" applyFont="1"/>
    <xf numFmtId="165" fontId="83" fillId="0" borderId="0" xfId="340" applyFont="1"/>
    <xf numFmtId="165" fontId="84" fillId="0" borderId="0" xfId="340" applyFont="1"/>
    <xf numFmtId="165" fontId="85" fillId="0" borderId="0" xfId="340" applyFont="1" applyAlignment="1" applyProtection="1">
      <alignment horizontal="centerContinuous"/>
    </xf>
    <xf numFmtId="165" fontId="84" fillId="0" borderId="0" xfId="340" applyFont="1" applyAlignment="1">
      <alignment horizontal="centerContinuous"/>
    </xf>
    <xf numFmtId="165" fontId="84" fillId="0" borderId="29" xfId="340" applyFont="1" applyBorder="1"/>
    <xf numFmtId="165" fontId="69" fillId="0" borderId="0" xfId="340" applyFont="1" applyAlignment="1" applyProtection="1">
      <alignment horizontal="right"/>
    </xf>
    <xf numFmtId="165" fontId="84" fillId="0" borderId="15" xfId="340" applyFont="1" applyBorder="1"/>
    <xf numFmtId="165" fontId="69" fillId="0" borderId="15" xfId="340" applyFont="1" applyBorder="1" applyAlignment="1">
      <alignment horizontal="center"/>
    </xf>
    <xf numFmtId="165" fontId="69" fillId="0" borderId="20" xfId="340" applyFont="1" applyBorder="1" applyAlignment="1">
      <alignment horizontal="center"/>
    </xf>
    <xf numFmtId="165" fontId="69" fillId="0" borderId="20" xfId="340" applyFont="1" applyBorder="1" applyAlignment="1" applyProtection="1">
      <alignment horizontal="center" vertical="center"/>
    </xf>
    <xf numFmtId="165" fontId="84" fillId="0" borderId="23" xfId="340" applyFont="1" applyBorder="1"/>
    <xf numFmtId="165" fontId="69" fillId="0" borderId="23" xfId="340" applyFont="1" applyBorder="1" applyAlignment="1" applyProtection="1">
      <alignment horizontal="center" vertical="center"/>
    </xf>
    <xf numFmtId="165" fontId="87" fillId="0" borderId="23" xfId="340" applyFont="1" applyBorder="1" applyAlignment="1">
      <alignment horizontal="center" vertical="center"/>
    </xf>
    <xf numFmtId="165" fontId="87" fillId="0" borderId="42" xfId="340" quotePrefix="1" applyFont="1" applyBorder="1" applyAlignment="1" applyProtection="1">
      <alignment horizontal="center" vertical="center"/>
    </xf>
    <xf numFmtId="165" fontId="84" fillId="0" borderId="0" xfId="340" applyFont="1" applyAlignment="1">
      <alignment horizontal="center" vertical="center"/>
    </xf>
    <xf numFmtId="165" fontId="84" fillId="0" borderId="0" xfId="340" applyFont="1" applyBorder="1"/>
    <xf numFmtId="4" fontId="84" fillId="0" borderId="0" xfId="340" applyNumberFormat="1" applyFont="1"/>
    <xf numFmtId="165" fontId="66" fillId="0" borderId="0" xfId="341" applyFont="1" applyAlignment="1" applyProtection="1">
      <alignment horizontal="left"/>
    </xf>
    <xf numFmtId="165" fontId="67" fillId="0" borderId="0" xfId="341" applyFont="1"/>
    <xf numFmtId="165" fontId="66" fillId="0" borderId="0" xfId="341" applyFont="1" applyAlignment="1" applyProtection="1">
      <alignment horizontal="centerContinuous"/>
    </xf>
    <xf numFmtId="165" fontId="67" fillId="0" borderId="0" xfId="341" applyFont="1" applyAlignment="1">
      <alignment horizontal="centerContinuous"/>
    </xf>
    <xf numFmtId="165" fontId="66" fillId="0" borderId="0" xfId="341" applyFont="1"/>
    <xf numFmtId="165" fontId="69" fillId="0" borderId="0" xfId="341" applyFont="1" applyAlignment="1" applyProtection="1">
      <alignment horizontal="right"/>
    </xf>
    <xf numFmtId="165" fontId="72" fillId="0" borderId="15" xfId="341" applyFont="1" applyBorder="1"/>
    <xf numFmtId="165" fontId="69" fillId="0" borderId="39" xfId="341" applyFont="1" applyBorder="1" applyAlignment="1">
      <alignment horizontal="center"/>
    </xf>
    <xf numFmtId="165" fontId="69" fillId="0" borderId="43" xfId="341" applyFont="1" applyBorder="1" applyAlignment="1">
      <alignment vertical="center"/>
    </xf>
    <xf numFmtId="165" fontId="69" fillId="0" borderId="20" xfId="341" applyFont="1" applyBorder="1" applyAlignment="1">
      <alignment horizontal="center"/>
    </xf>
    <xf numFmtId="165" fontId="69" fillId="0" borderId="38" xfId="341" applyFont="1" applyBorder="1" applyAlignment="1" applyProtection="1">
      <alignment horizontal="center" vertical="center"/>
    </xf>
    <xf numFmtId="165" fontId="69" fillId="0" borderId="35" xfId="341" applyFont="1" applyBorder="1" applyAlignment="1" applyProtection="1">
      <alignment horizontal="centerContinuous" vertical="center"/>
    </xf>
    <xf numFmtId="165" fontId="72" fillId="0" borderId="23" xfId="341" applyFont="1" applyBorder="1"/>
    <xf numFmtId="165" fontId="69" fillId="0" borderId="40" xfId="341" applyFont="1" applyBorder="1" applyAlignment="1">
      <alignment horizontal="center"/>
    </xf>
    <xf numFmtId="165" fontId="69" fillId="0" borderId="22" xfId="341" applyFont="1" applyBorder="1" applyAlignment="1">
      <alignment vertical="center"/>
    </xf>
    <xf numFmtId="165" fontId="71" fillId="0" borderId="23" xfId="341" applyFont="1" applyBorder="1" applyAlignment="1">
      <alignment horizontal="center" vertical="center"/>
    </xf>
    <xf numFmtId="165" fontId="71" fillId="0" borderId="40" xfId="341" quotePrefix="1" applyFont="1" applyBorder="1" applyAlignment="1" applyProtection="1">
      <alignment horizontal="center" vertical="center"/>
    </xf>
    <xf numFmtId="165" fontId="71" fillId="0" borderId="22" xfId="341" applyFont="1" applyBorder="1" applyAlignment="1" applyProtection="1">
      <alignment horizontal="center" vertical="center"/>
    </xf>
    <xf numFmtId="173" fontId="28" fillId="0" borderId="0" xfId="329" applyNumberFormat="1" applyFont="1"/>
    <xf numFmtId="165" fontId="67" fillId="0" borderId="0" xfId="341" applyFont="1" applyAlignment="1">
      <alignment horizontal="center" vertical="center"/>
    </xf>
    <xf numFmtId="165" fontId="66" fillId="0" borderId="15" xfId="341" applyFont="1" applyBorder="1" applyAlignment="1" applyProtection="1">
      <alignment horizontal="left"/>
    </xf>
    <xf numFmtId="1" fontId="67" fillId="0" borderId="20" xfId="341" applyNumberFormat="1" applyFont="1" applyBorder="1"/>
    <xf numFmtId="170" fontId="66" fillId="0" borderId="0" xfId="341" applyNumberFormat="1" applyFont="1"/>
    <xf numFmtId="170" fontId="67" fillId="0" borderId="0" xfId="341" applyNumberFormat="1" applyFont="1"/>
    <xf numFmtId="2" fontId="67" fillId="0" borderId="0" xfId="341" applyNumberFormat="1" applyFont="1"/>
    <xf numFmtId="1" fontId="67" fillId="0" borderId="23" xfId="341" applyNumberFormat="1" applyFont="1" applyBorder="1"/>
    <xf numFmtId="165" fontId="66" fillId="0" borderId="0" xfId="345" applyFont="1" applyFill="1" applyAlignment="1">
      <alignment horizontal="left" vertical="center"/>
    </xf>
    <xf numFmtId="165" fontId="66" fillId="0" borderId="0" xfId="345" applyFont="1" applyFill="1" applyAlignment="1">
      <alignment vertical="center"/>
    </xf>
    <xf numFmtId="165" fontId="67" fillId="0" borderId="0" xfId="345" applyFont="1" applyFill="1" applyAlignment="1">
      <alignment vertical="center"/>
    </xf>
    <xf numFmtId="165" fontId="66" fillId="0" borderId="0" xfId="345" applyFont="1" applyFill="1" applyAlignment="1" applyProtection="1">
      <alignment horizontal="centerContinuous" vertical="center"/>
      <protection locked="0"/>
    </xf>
    <xf numFmtId="165" fontId="66" fillId="0" borderId="0" xfId="345" applyFont="1" applyFill="1" applyAlignment="1">
      <alignment horizontal="centerContinuous" vertical="center"/>
    </xf>
    <xf numFmtId="165" fontId="66" fillId="0" borderId="0" xfId="345" applyFont="1" applyFill="1" applyBorder="1" applyAlignment="1">
      <alignment vertical="center"/>
    </xf>
    <xf numFmtId="165" fontId="69" fillId="0" borderId="0" xfId="345" applyFont="1" applyFill="1" applyAlignment="1">
      <alignment horizontal="right" vertical="center"/>
    </xf>
    <xf numFmtId="165" fontId="66" fillId="0" borderId="10" xfId="345" applyFont="1" applyFill="1" applyBorder="1" applyAlignment="1">
      <alignment vertical="center"/>
    </xf>
    <xf numFmtId="165" fontId="73" fillId="0" borderId="11" xfId="345" applyFont="1" applyFill="1" applyBorder="1" applyAlignment="1">
      <alignment vertical="center"/>
    </xf>
    <xf numFmtId="165" fontId="69" fillId="0" borderId="11" xfId="345" applyFont="1" applyFill="1" applyBorder="1" applyAlignment="1">
      <alignment vertical="center"/>
    </xf>
    <xf numFmtId="165" fontId="73" fillId="0" borderId="0" xfId="345" applyFont="1" applyFill="1" applyBorder="1" applyAlignment="1">
      <alignment horizontal="left" vertical="center"/>
    </xf>
    <xf numFmtId="165" fontId="73" fillId="0" borderId="18" xfId="345" applyFont="1" applyFill="1" applyBorder="1" applyAlignment="1">
      <alignment vertical="center"/>
    </xf>
    <xf numFmtId="165" fontId="73" fillId="0" borderId="0" xfId="345" applyFont="1" applyFill="1" applyBorder="1" applyAlignment="1">
      <alignment vertical="center"/>
    </xf>
    <xf numFmtId="165" fontId="74" fillId="0" borderId="0" xfId="345" applyFont="1" applyFill="1" applyBorder="1" applyAlignment="1" applyProtection="1">
      <alignment horizontal="left" vertical="center"/>
      <protection locked="0"/>
    </xf>
    <xf numFmtId="165" fontId="66" fillId="0" borderId="18" xfId="345" applyFont="1" applyFill="1" applyBorder="1" applyAlignment="1">
      <alignment horizontal="center" vertical="center"/>
    </xf>
    <xf numFmtId="165" fontId="66" fillId="0" borderId="0" xfId="345" applyFont="1" applyFill="1" applyBorder="1" applyAlignment="1">
      <alignment horizontal="center" vertical="center"/>
    </xf>
    <xf numFmtId="165" fontId="73" fillId="0" borderId="18" xfId="345" applyFont="1" applyFill="1" applyBorder="1" applyAlignment="1">
      <alignment horizontal="left" vertical="center"/>
    </xf>
    <xf numFmtId="165" fontId="73" fillId="0" borderId="35" xfId="345" applyFont="1" applyFill="1" applyBorder="1" applyAlignment="1">
      <alignment vertical="center"/>
    </xf>
    <xf numFmtId="165" fontId="69" fillId="0" borderId="24" xfId="342" applyFont="1" applyFill="1" applyBorder="1" applyAlignment="1">
      <alignment horizontal="centerContinuous" vertical="center"/>
    </xf>
    <xf numFmtId="165" fontId="71" fillId="0" borderId="27" xfId="344" applyFont="1" applyFill="1" applyBorder="1" applyAlignment="1">
      <alignment horizontal="centerContinuous" vertical="center"/>
    </xf>
    <xf numFmtId="165" fontId="71" fillId="0" borderId="28" xfId="344" applyFont="1" applyFill="1" applyBorder="1" applyAlignment="1">
      <alignment horizontal="centerContinuous" vertical="center"/>
    </xf>
    <xf numFmtId="165" fontId="71" fillId="0" borderId="45" xfId="344" applyFont="1" applyFill="1" applyBorder="1" applyAlignment="1">
      <alignment horizontal="centerContinuous" vertical="center"/>
    </xf>
    <xf numFmtId="165" fontId="71" fillId="0" borderId="34" xfId="342" applyFont="1" applyFill="1" applyBorder="1" applyAlignment="1">
      <alignment horizontal="centerContinuous" vertical="center"/>
    </xf>
    <xf numFmtId="165" fontId="66" fillId="0" borderId="18" xfId="345" applyFont="1" applyFill="1" applyBorder="1" applyAlignment="1" applyProtection="1">
      <alignment horizontal="left"/>
    </xf>
    <xf numFmtId="165" fontId="66" fillId="0" borderId="0" xfId="345" applyFont="1" applyFill="1" applyBorder="1" applyAlignment="1" applyProtection="1">
      <alignment horizontal="left"/>
    </xf>
    <xf numFmtId="165" fontId="69" fillId="0" borderId="35" xfId="345" applyFont="1" applyFill="1" applyBorder="1" applyAlignment="1">
      <alignment horizontal="centerContinuous" vertical="center"/>
    </xf>
    <xf numFmtId="165" fontId="67" fillId="0" borderId="0" xfId="345" applyFont="1" applyFill="1"/>
    <xf numFmtId="165" fontId="66" fillId="0" borderId="18" xfId="345" quotePrefix="1" applyFont="1" applyFill="1" applyBorder="1" applyAlignment="1" applyProtection="1">
      <alignment horizontal="left"/>
    </xf>
    <xf numFmtId="165" fontId="66" fillId="0" borderId="0" xfId="345" quotePrefix="1" applyFont="1" applyFill="1" applyBorder="1" applyAlignment="1" applyProtection="1">
      <alignment horizontal="left"/>
    </xf>
    <xf numFmtId="165" fontId="66" fillId="0" borderId="36" xfId="345" quotePrefix="1" applyFont="1" applyFill="1" applyBorder="1" applyAlignment="1" applyProtection="1">
      <alignment horizontal="left"/>
    </xf>
    <xf numFmtId="165" fontId="66" fillId="0" borderId="29" xfId="345" quotePrefix="1" applyFont="1" applyFill="1" applyBorder="1" applyAlignment="1" applyProtection="1">
      <alignment horizontal="left"/>
    </xf>
    <xf numFmtId="165" fontId="66" fillId="0" borderId="29" xfId="345" applyFont="1" applyFill="1" applyBorder="1" applyAlignment="1" applyProtection="1">
      <alignment horizontal="left"/>
    </xf>
    <xf numFmtId="165" fontId="69" fillId="0" borderId="37" xfId="345" applyFont="1" applyFill="1" applyBorder="1" applyAlignment="1">
      <alignment horizontal="centerContinuous" vertical="center"/>
    </xf>
    <xf numFmtId="165" fontId="67" fillId="0" borderId="18" xfId="345" quotePrefix="1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</xf>
    <xf numFmtId="1" fontId="67" fillId="0" borderId="0" xfId="345" applyNumberFormat="1" applyFont="1" applyFill="1" applyBorder="1"/>
    <xf numFmtId="165" fontId="72" fillId="0" borderId="38" xfId="345" applyFont="1" applyFill="1" applyBorder="1" applyAlignment="1">
      <alignment horizontal="centerContinuous"/>
    </xf>
    <xf numFmtId="165" fontId="67" fillId="0" borderId="36" xfId="345" quotePrefix="1" applyFont="1" applyFill="1" applyBorder="1" applyAlignment="1" applyProtection="1">
      <alignment horizontal="left"/>
    </xf>
    <xf numFmtId="165" fontId="67" fillId="0" borderId="29" xfId="345" quotePrefix="1" applyFont="1" applyFill="1" applyBorder="1" applyAlignment="1" applyProtection="1">
      <alignment horizontal="left"/>
    </xf>
    <xf numFmtId="165" fontId="72" fillId="0" borderId="40" xfId="345" applyFont="1" applyFill="1" applyBorder="1" applyAlignment="1">
      <alignment horizontal="centerContinuous"/>
    </xf>
    <xf numFmtId="165" fontId="67" fillId="0" borderId="0" xfId="345" applyFont="1" applyFill="1" applyBorder="1" applyAlignment="1">
      <alignment vertical="center"/>
    </xf>
    <xf numFmtId="1" fontId="67" fillId="0" borderId="11" xfId="345" applyNumberFormat="1" applyFont="1" applyFill="1" applyBorder="1"/>
    <xf numFmtId="165" fontId="72" fillId="0" borderId="39" xfId="345" applyFont="1" applyFill="1" applyBorder="1" applyAlignment="1">
      <alignment horizontal="centerContinuous"/>
    </xf>
    <xf numFmtId="165" fontId="67" fillId="0" borderId="18" xfId="345" applyFont="1" applyFill="1" applyBorder="1" applyAlignment="1" applyProtection="1">
      <alignment horizontal="left"/>
    </xf>
    <xf numFmtId="165" fontId="72" fillId="0" borderId="41" xfId="345" applyFont="1" applyFill="1" applyBorder="1" applyAlignment="1">
      <alignment horizontal="centerContinuous"/>
    </xf>
    <xf numFmtId="1" fontId="67" fillId="0" borderId="29" xfId="345" applyNumberFormat="1" applyFont="1" applyFill="1" applyBorder="1"/>
    <xf numFmtId="165" fontId="67" fillId="0" borderId="10" xfId="345" quotePrefix="1" applyFont="1" applyFill="1" applyBorder="1" applyAlignment="1" applyProtection="1">
      <alignment horizontal="left"/>
    </xf>
    <xf numFmtId="165" fontId="67" fillId="0" borderId="11" xfId="345" quotePrefix="1" applyFont="1" applyFill="1" applyBorder="1" applyAlignment="1" applyProtection="1">
      <alignment horizontal="left"/>
    </xf>
    <xf numFmtId="165" fontId="72" fillId="0" borderId="46" xfId="345" applyFont="1" applyFill="1" applyBorder="1" applyAlignment="1">
      <alignment horizontal="centerContinuous"/>
    </xf>
    <xf numFmtId="165" fontId="67" fillId="0" borderId="36" xfId="345" applyFont="1" applyFill="1" applyBorder="1" applyAlignment="1" applyProtection="1">
      <alignment horizontal="left"/>
    </xf>
    <xf numFmtId="165" fontId="67" fillId="0" borderId="29" xfId="345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  <protection locked="0"/>
    </xf>
    <xf numFmtId="165" fontId="67" fillId="0" borderId="0" xfId="345" applyFont="1" applyFill="1" applyBorder="1" applyAlignment="1" applyProtection="1">
      <alignment horizontal="left"/>
      <protection locked="0"/>
    </xf>
    <xf numFmtId="165" fontId="67" fillId="0" borderId="29" xfId="345" quotePrefix="1" applyFont="1" applyFill="1" applyBorder="1" applyAlignment="1" applyProtection="1">
      <alignment horizontal="left"/>
      <protection locked="0"/>
    </xf>
    <xf numFmtId="165" fontId="90" fillId="0" borderId="0" xfId="345" applyFont="1" applyFill="1" applyAlignment="1">
      <alignment vertical="center"/>
    </xf>
    <xf numFmtId="1" fontId="67" fillId="0" borderId="10" xfId="343" applyNumberFormat="1" applyFont="1" applyFill="1" applyBorder="1"/>
    <xf numFmtId="171" fontId="78" fillId="0" borderId="0" xfId="343" applyNumberFormat="1" applyFont="1" applyFill="1" applyBorder="1" applyAlignment="1" applyProtection="1">
      <alignment horizontal="right" vertical="center"/>
    </xf>
    <xf numFmtId="171" fontId="78" fillId="0" borderId="29" xfId="343" applyNumberFormat="1" applyFont="1" applyFill="1" applyBorder="1" applyAlignment="1" applyProtection="1">
      <alignment horizontal="right" vertical="center"/>
    </xf>
    <xf numFmtId="165" fontId="66" fillId="0" borderId="0" xfId="339" applyFont="1" applyAlignment="1" applyProtection="1">
      <alignment horizontal="left"/>
    </xf>
    <xf numFmtId="0" fontId="66" fillId="0" borderId="0" xfId="449" applyFont="1" applyAlignment="1"/>
    <xf numFmtId="3" fontId="67" fillId="0" borderId="0" xfId="449" applyNumberFormat="1" applyFont="1" applyAlignment="1"/>
    <xf numFmtId="3" fontId="67" fillId="0" borderId="0" xfId="449" applyNumberFormat="1" applyFont="1"/>
    <xf numFmtId="0" fontId="55" fillId="0" borderId="0" xfId="449" applyFont="1"/>
    <xf numFmtId="0" fontId="67" fillId="0" borderId="0" xfId="449" quotePrefix="1" applyFont="1" applyAlignment="1"/>
    <xf numFmtId="0" fontId="66" fillId="0" borderId="0" xfId="449" applyFont="1" applyAlignment="1">
      <alignment horizontal="centerContinuous" vertical="center"/>
    </xf>
    <xf numFmtId="0" fontId="67" fillId="0" borderId="0" xfId="449" quotePrefix="1" applyFont="1" applyAlignment="1">
      <alignment horizontal="centerContinuous"/>
    </xf>
    <xf numFmtId="3" fontId="67" fillId="0" borderId="0" xfId="449" applyNumberFormat="1" applyFont="1" applyAlignment="1">
      <alignment horizontal="centerContinuous"/>
    </xf>
    <xf numFmtId="0" fontId="67" fillId="0" borderId="0" xfId="449" applyFont="1"/>
    <xf numFmtId="3" fontId="67" fillId="0" borderId="29" xfId="449" applyNumberFormat="1" applyFont="1" applyBorder="1"/>
    <xf numFmtId="3" fontId="66" fillId="0" borderId="0" xfId="449" applyNumberFormat="1" applyFont="1" applyAlignment="1">
      <alignment horizontal="centerContinuous"/>
    </xf>
    <xf numFmtId="3" fontId="69" fillId="0" borderId="0" xfId="449" applyNumberFormat="1" applyFont="1" applyAlignment="1">
      <alignment horizontal="centerContinuous"/>
    </xf>
    <xf numFmtId="0" fontId="72" fillId="0" borderId="15" xfId="449" applyFont="1" applyBorder="1"/>
    <xf numFmtId="0" fontId="69" fillId="0" borderId="15" xfId="449" applyFont="1" applyBorder="1" applyAlignment="1">
      <alignment horizontal="centerContinuous" vertical="top"/>
    </xf>
    <xf numFmtId="3" fontId="69" fillId="0" borderId="29" xfId="449" applyNumberFormat="1" applyFont="1" applyBorder="1" applyAlignment="1">
      <alignment horizontal="centerContinuous" vertical="top"/>
    </xf>
    <xf numFmtId="3" fontId="69" fillId="0" borderId="28" xfId="449" applyNumberFormat="1" applyFont="1" applyBorder="1" applyAlignment="1">
      <alignment horizontal="centerContinuous"/>
    </xf>
    <xf numFmtId="3" fontId="69" fillId="0" borderId="45" xfId="449" applyNumberFormat="1" applyFont="1" applyBorder="1" applyAlignment="1">
      <alignment horizontal="centerContinuous"/>
    </xf>
    <xf numFmtId="3" fontId="69" fillId="0" borderId="28" xfId="449" applyNumberFormat="1" applyFont="1" applyBorder="1" applyAlignment="1">
      <alignment horizontal="centerContinuous" vertical="top"/>
    </xf>
    <xf numFmtId="0" fontId="69" fillId="0" borderId="20" xfId="449" applyFont="1" applyBorder="1" applyAlignment="1">
      <alignment horizontal="center"/>
    </xf>
    <xf numFmtId="0" fontId="69" fillId="0" borderId="20" xfId="449" applyFont="1" applyBorder="1" applyAlignment="1">
      <alignment horizontal="centerContinuous"/>
    </xf>
    <xf numFmtId="3" fontId="69" fillId="0" borderId="35" xfId="449" applyNumberFormat="1" applyFont="1" applyBorder="1" applyAlignment="1">
      <alignment horizontal="center"/>
    </xf>
    <xf numFmtId="3" fontId="69" fillId="0" borderId="35" xfId="449" quotePrefix="1" applyNumberFormat="1" applyFont="1" applyBorder="1" applyAlignment="1">
      <alignment horizontal="center"/>
    </xf>
    <xf numFmtId="0" fontId="69" fillId="0" borderId="23" xfId="449" applyFont="1" applyBorder="1"/>
    <xf numFmtId="0" fontId="69" fillId="0" borderId="23" xfId="449" applyFont="1" applyBorder="1" applyAlignment="1">
      <alignment horizontal="centerContinuous"/>
    </xf>
    <xf numFmtId="0" fontId="73" fillId="0" borderId="0" xfId="449" applyFont="1"/>
    <xf numFmtId="0" fontId="71" fillId="0" borderId="23" xfId="449" quotePrefix="1" applyFont="1" applyBorder="1" applyAlignment="1">
      <alignment horizontal="center" vertical="center"/>
    </xf>
    <xf numFmtId="0" fontId="71" fillId="0" borderId="42" xfId="449" quotePrefix="1" applyFont="1" applyBorder="1" applyAlignment="1">
      <alignment horizontal="center" vertical="center"/>
    </xf>
    <xf numFmtId="3" fontId="71" fillId="0" borderId="45" xfId="449" quotePrefix="1" applyNumberFormat="1" applyFont="1" applyBorder="1" applyAlignment="1">
      <alignment horizontal="center" vertical="center"/>
    </xf>
    <xf numFmtId="0" fontId="55" fillId="0" borderId="0" xfId="449" applyFont="1" applyAlignment="1">
      <alignment horizontal="center" vertical="center"/>
    </xf>
    <xf numFmtId="0" fontId="66" fillId="0" borderId="23" xfId="449" applyFont="1" applyBorder="1"/>
    <xf numFmtId="0" fontId="66" fillId="0" borderId="42" xfId="449" applyFont="1" applyBorder="1"/>
    <xf numFmtId="3" fontId="73" fillId="0" borderId="0" xfId="449" applyNumberFormat="1" applyFont="1" applyBorder="1"/>
    <xf numFmtId="0" fontId="66" fillId="0" borderId="15" xfId="449" applyFont="1" applyBorder="1"/>
    <xf numFmtId="0" fontId="66" fillId="0" borderId="23" xfId="449" quotePrefix="1" applyFont="1" applyBorder="1"/>
    <xf numFmtId="0" fontId="66" fillId="0" borderId="20" xfId="449" applyFont="1" applyBorder="1"/>
    <xf numFmtId="0" fontId="67" fillId="0" borderId="20" xfId="449" quotePrefix="1" applyFont="1" applyBorder="1"/>
    <xf numFmtId="0" fontId="72" fillId="0" borderId="20" xfId="449" quotePrefix="1" applyFont="1" applyBorder="1"/>
    <xf numFmtId="0" fontId="67" fillId="0" borderId="23" xfId="449" applyFont="1" applyBorder="1"/>
    <xf numFmtId="165" fontId="73" fillId="0" borderId="0" xfId="339" applyFont="1" applyAlignment="1" applyProtection="1">
      <alignment horizontal="left"/>
    </xf>
    <xf numFmtId="165" fontId="55" fillId="0" borderId="0" xfId="339" applyFont="1"/>
    <xf numFmtId="165" fontId="66" fillId="0" borderId="0" xfId="339" applyFont="1" applyAlignment="1" applyProtection="1">
      <alignment horizontal="centerContinuous"/>
    </xf>
    <xf numFmtId="165" fontId="73" fillId="0" borderId="0" xfId="339" applyFont="1" applyAlignment="1" applyProtection="1">
      <alignment horizontal="centerContinuous"/>
    </xf>
    <xf numFmtId="165" fontId="69" fillId="0" borderId="0" xfId="339" applyFont="1" applyAlignment="1" applyProtection="1">
      <alignment horizontal="right"/>
    </xf>
    <xf numFmtId="165" fontId="67" fillId="0" borderId="16" xfId="339" applyFont="1" applyBorder="1"/>
    <xf numFmtId="0" fontId="66" fillId="0" borderId="0" xfId="449" quotePrefix="1" applyFont="1" applyFill="1" applyBorder="1"/>
    <xf numFmtId="165" fontId="73" fillId="0" borderId="0" xfId="339" applyFont="1" applyFill="1"/>
    <xf numFmtId="165" fontId="55" fillId="0" borderId="0" xfId="339" applyFont="1" applyFill="1"/>
    <xf numFmtId="165" fontId="69" fillId="0" borderId="21" xfId="339" applyFont="1" applyBorder="1" applyAlignment="1" applyProtection="1">
      <alignment horizontal="center"/>
    </xf>
    <xf numFmtId="165" fontId="69" fillId="0" borderId="17" xfId="339" applyFont="1" applyBorder="1" applyAlignment="1" applyProtection="1">
      <alignment horizontal="center"/>
    </xf>
    <xf numFmtId="165" fontId="69" fillId="0" borderId="35" xfId="339" applyFont="1" applyBorder="1" applyAlignment="1" applyProtection="1">
      <alignment horizontal="center"/>
    </xf>
    <xf numFmtId="165" fontId="69" fillId="0" borderId="35" xfId="339" applyFont="1" applyBorder="1" applyAlignment="1" applyProtection="1">
      <alignment horizontal="left"/>
    </xf>
    <xf numFmtId="165" fontId="69" fillId="0" borderId="15" xfId="339" applyFont="1" applyBorder="1" applyAlignment="1" applyProtection="1">
      <alignment horizontal="left"/>
    </xf>
    <xf numFmtId="165" fontId="66" fillId="0" borderId="25" xfId="339" applyFont="1" applyBorder="1"/>
    <xf numFmtId="165" fontId="69" fillId="0" borderId="26" xfId="339" applyFont="1" applyBorder="1" applyAlignment="1">
      <alignment horizontal="center"/>
    </xf>
    <xf numFmtId="0" fontId="69" fillId="0" borderId="22" xfId="339" quotePrefix="1" applyNumberFormat="1" applyFont="1" applyBorder="1" applyAlignment="1" applyProtection="1">
      <alignment horizontal="center"/>
    </xf>
    <xf numFmtId="165" fontId="69" fillId="0" borderId="23" xfId="339" quotePrefix="1" applyFont="1" applyBorder="1" applyAlignment="1" applyProtection="1">
      <alignment horizontal="center"/>
    </xf>
    <xf numFmtId="165" fontId="71" fillId="0" borderId="55" xfId="339" applyFont="1" applyBorder="1" applyAlignment="1" applyProtection="1">
      <alignment horizontal="center" vertical="center"/>
    </xf>
    <xf numFmtId="165" fontId="71" fillId="0" borderId="40" xfId="339" applyFont="1" applyBorder="1" applyAlignment="1" applyProtection="1">
      <alignment horizontal="center" vertical="center"/>
    </xf>
    <xf numFmtId="165" fontId="71" fillId="0" borderId="26" xfId="339" applyFont="1" applyBorder="1" applyAlignment="1" applyProtection="1">
      <alignment horizontal="center" vertical="center"/>
    </xf>
    <xf numFmtId="165" fontId="71" fillId="0" borderId="22" xfId="339" applyFont="1" applyBorder="1" applyAlignment="1" applyProtection="1">
      <alignment horizontal="center" vertical="center"/>
    </xf>
    <xf numFmtId="165" fontId="71" fillId="0" borderId="0" xfId="339" applyFont="1"/>
    <xf numFmtId="165" fontId="66" fillId="0" borderId="0" xfId="339" applyFont="1" applyFill="1"/>
    <xf numFmtId="165" fontId="75" fillId="0" borderId="0" xfId="339" applyFont="1" applyFill="1"/>
    <xf numFmtId="165" fontId="71" fillId="0" borderId="0" xfId="339" applyFont="1" applyFill="1"/>
    <xf numFmtId="165" fontId="67" fillId="0" borderId="21" xfId="339" quotePrefix="1" applyFont="1" applyBorder="1" applyAlignment="1" applyProtection="1">
      <alignment horizontal="left"/>
    </xf>
    <xf numFmtId="165" fontId="66" fillId="0" borderId="0" xfId="339" quotePrefix="1" applyFont="1" applyFill="1" applyBorder="1" applyAlignment="1" applyProtection="1">
      <alignment horizontal="left"/>
    </xf>
    <xf numFmtId="165" fontId="73" fillId="0" borderId="0" xfId="339" applyFont="1"/>
    <xf numFmtId="165" fontId="67" fillId="0" borderId="25" xfId="339" applyFont="1" applyBorder="1"/>
    <xf numFmtId="165" fontId="66" fillId="0" borderId="0" xfId="339" applyFont="1"/>
    <xf numFmtId="0" fontId="92" fillId="0" borderId="0" xfId="0" applyFont="1" applyAlignment="1"/>
    <xf numFmtId="0" fontId="88" fillId="0" borderId="0" xfId="0" applyFont="1"/>
    <xf numFmtId="0" fontId="95" fillId="0" borderId="0" xfId="0" applyFont="1"/>
    <xf numFmtId="165" fontId="66" fillId="0" borderId="0" xfId="451" applyFont="1" applyAlignment="1">
      <alignment horizontal="centerContinuous"/>
    </xf>
    <xf numFmtId="165" fontId="67" fillId="0" borderId="0" xfId="451" applyFont="1" applyAlignment="1">
      <alignment horizontal="centerContinuous"/>
    </xf>
    <xf numFmtId="165" fontId="67" fillId="0" borderId="0" xfId="451" applyFont="1" applyAlignment="1"/>
    <xf numFmtId="165" fontId="67" fillId="0" borderId="0" xfId="451" applyFont="1"/>
    <xf numFmtId="165" fontId="67" fillId="0" borderId="0" xfId="451" applyFont="1" applyAlignment="1" applyProtection="1">
      <alignment horizontal="centerContinuous"/>
    </xf>
    <xf numFmtId="165" fontId="67" fillId="0" borderId="0" xfId="451" applyFont="1" applyAlignment="1">
      <alignment horizontal="right"/>
    </xf>
    <xf numFmtId="165" fontId="67" fillId="0" borderId="0" xfId="451" applyFont="1" applyAlignment="1" applyProtection="1">
      <alignment horizontal="right"/>
    </xf>
    <xf numFmtId="165" fontId="66" fillId="0" borderId="0" xfId="451" applyFont="1" applyAlignment="1" applyProtection="1">
      <alignment horizontal="left"/>
    </xf>
    <xf numFmtId="165" fontId="67" fillId="0" borderId="0" xfId="451" applyFont="1" applyAlignment="1" applyProtection="1">
      <alignment horizontal="left"/>
    </xf>
    <xf numFmtId="0" fontId="67" fillId="0" borderId="0" xfId="0" applyFont="1" applyAlignment="1" applyProtection="1">
      <alignment horizontal="right"/>
    </xf>
    <xf numFmtId="0" fontId="67" fillId="0" borderId="0" xfId="0" applyFont="1" applyAlignment="1" applyProtection="1">
      <alignment horizontal="left"/>
    </xf>
    <xf numFmtId="165" fontId="66" fillId="0" borderId="0" xfId="451" applyFont="1"/>
    <xf numFmtId="0" fontId="85" fillId="0" borderId="0" xfId="0" applyFont="1" applyAlignment="1" applyProtection="1">
      <alignment horizontal="left"/>
    </xf>
    <xf numFmtId="0" fontId="84" fillId="0" borderId="0" xfId="0" applyFont="1"/>
    <xf numFmtId="165" fontId="67" fillId="0" borderId="0" xfId="451" applyFont="1" applyFill="1"/>
    <xf numFmtId="0" fontId="67" fillId="0" borderId="0" xfId="0" applyFont="1" applyFill="1" applyAlignment="1" applyProtection="1">
      <alignment horizontal="right"/>
    </xf>
    <xf numFmtId="0" fontId="85" fillId="0" borderId="0" xfId="0" applyFont="1"/>
    <xf numFmtId="0" fontId="84" fillId="0" borderId="0" xfId="0" applyFont="1" applyAlignment="1" applyProtection="1">
      <alignment horizontal="left"/>
    </xf>
    <xf numFmtId="165" fontId="84" fillId="0" borderId="0" xfId="451" applyFont="1"/>
    <xf numFmtId="0" fontId="84" fillId="0" borderId="0" xfId="0" applyFont="1" applyAlignment="1" applyProtection="1">
      <alignment horizontal="right"/>
    </xf>
    <xf numFmtId="0" fontId="85" fillId="0" borderId="0" xfId="0" applyFont="1" applyFill="1" applyAlignment="1" applyProtection="1">
      <alignment horizontal="left"/>
    </xf>
    <xf numFmtId="171" fontId="76" fillId="0" borderId="0" xfId="343" applyNumberFormat="1" applyFont="1" applyFill="1" applyBorder="1" applyAlignment="1" applyProtection="1">
      <alignment horizontal="right" vertical="center"/>
    </xf>
    <xf numFmtId="171" fontId="76" fillId="0" borderId="35" xfId="343" applyNumberFormat="1" applyFont="1" applyFill="1" applyBorder="1" applyAlignment="1" applyProtection="1">
      <alignment horizontal="right" vertical="center"/>
    </xf>
    <xf numFmtId="171" fontId="76" fillId="0" borderId="29" xfId="343" applyNumberFormat="1" applyFont="1" applyFill="1" applyBorder="1" applyAlignment="1" applyProtection="1">
      <alignment horizontal="right" vertical="center"/>
    </xf>
    <xf numFmtId="171" fontId="76" fillId="0" borderId="37" xfId="343" applyNumberFormat="1" applyFont="1" applyFill="1" applyBorder="1" applyAlignment="1" applyProtection="1">
      <alignment horizontal="right" vertical="center"/>
    </xf>
    <xf numFmtId="171" fontId="78" fillId="0" borderId="35" xfId="343" applyNumberFormat="1" applyFont="1" applyFill="1" applyBorder="1" applyAlignment="1" applyProtection="1">
      <alignment horizontal="right" vertical="center"/>
    </xf>
    <xf numFmtId="171" fontId="78" fillId="0" borderId="37" xfId="343" applyNumberFormat="1" applyFont="1" applyFill="1" applyBorder="1" applyAlignment="1" applyProtection="1">
      <alignment horizontal="right" vertical="center"/>
    </xf>
    <xf numFmtId="171" fontId="78" fillId="0" borderId="36" xfId="343" applyNumberFormat="1" applyFont="1" applyFill="1" applyBorder="1" applyAlignment="1" applyProtection="1">
      <alignment horizontal="right" vertical="center"/>
    </xf>
    <xf numFmtId="167" fontId="67" fillId="0" borderId="0" xfId="449" applyNumberFormat="1" applyFont="1" applyFill="1" applyBorder="1"/>
    <xf numFmtId="0" fontId="55" fillId="0" borderId="0" xfId="449" applyFont="1" applyFill="1" applyBorder="1"/>
    <xf numFmtId="165" fontId="84" fillId="0" borderId="0" xfId="340" applyFont="1" applyFill="1" applyBorder="1"/>
    <xf numFmtId="167" fontId="67" fillId="0" borderId="35" xfId="450" applyNumberFormat="1" applyFont="1" applyFill="1" applyBorder="1" applyProtection="1"/>
    <xf numFmtId="165" fontId="55" fillId="0" borderId="0" xfId="339" applyFont="1" applyFill="1" applyBorder="1"/>
    <xf numFmtId="167" fontId="67" fillId="0" borderId="22" xfId="0" applyNumberFormat="1" applyFont="1" applyFill="1" applyBorder="1" applyProtection="1"/>
    <xf numFmtId="165" fontId="69" fillId="0" borderId="56" xfId="340" quotePrefix="1" applyFont="1" applyBorder="1" applyAlignment="1" applyProtection="1">
      <alignment horizontal="center" vertical="center"/>
    </xf>
    <xf numFmtId="165" fontId="69" fillId="0" borderId="57" xfId="340" applyFont="1" applyBorder="1" applyAlignment="1" applyProtection="1">
      <alignment horizontal="center" vertical="center"/>
    </xf>
    <xf numFmtId="165" fontId="69" fillId="0" borderId="44" xfId="340" applyFont="1" applyBorder="1" applyAlignment="1">
      <alignment horizontal="center" vertical="center"/>
    </xf>
    <xf numFmtId="165" fontId="66" fillId="0" borderId="0" xfId="466" applyFont="1" applyAlignment="1">
      <alignment horizontal="left"/>
    </xf>
    <xf numFmtId="165" fontId="72" fillId="0" borderId="0" xfId="467" applyFont="1"/>
    <xf numFmtId="165" fontId="69" fillId="0" borderId="0" xfId="467" applyFont="1" applyAlignment="1">
      <alignment horizontal="centerContinuous"/>
    </xf>
    <xf numFmtId="165" fontId="72" fillId="0" borderId="0" xfId="467" applyFont="1" applyAlignment="1">
      <alignment horizontal="centerContinuous"/>
    </xf>
    <xf numFmtId="165" fontId="72" fillId="0" borderId="47" xfId="467" applyFont="1" applyBorder="1"/>
    <xf numFmtId="165" fontId="69" fillId="0" borderId="12" xfId="467" applyFont="1" applyBorder="1"/>
    <xf numFmtId="165" fontId="69" fillId="0" borderId="15" xfId="467" applyFont="1" applyBorder="1" applyAlignment="1" applyProtection="1">
      <alignment horizontal="center"/>
    </xf>
    <xf numFmtId="165" fontId="69" fillId="0" borderId="17" xfId="467" applyFont="1" applyBorder="1" applyAlignment="1" applyProtection="1">
      <alignment horizontal="center"/>
    </xf>
    <xf numFmtId="165" fontId="72" fillId="0" borderId="18" xfId="467" applyFont="1" applyBorder="1"/>
    <xf numFmtId="165" fontId="69" fillId="0" borderId="0" xfId="467" applyFont="1" applyBorder="1" applyAlignment="1" applyProtection="1">
      <alignment horizontal="centerContinuous"/>
    </xf>
    <xf numFmtId="165" fontId="69" fillId="0" borderId="20" xfId="467" applyFont="1" applyBorder="1" applyAlignment="1" applyProtection="1">
      <alignment horizontal="center"/>
    </xf>
    <xf numFmtId="165" fontId="72" fillId="0" borderId="58" xfId="467" applyFont="1" applyBorder="1"/>
    <xf numFmtId="165" fontId="69" fillId="0" borderId="24" xfId="467" applyFont="1" applyBorder="1"/>
    <xf numFmtId="165" fontId="71" fillId="0" borderId="42" xfId="467" applyFont="1" applyBorder="1" applyAlignment="1" applyProtection="1">
      <alignment horizontal="center" vertical="center"/>
    </xf>
    <xf numFmtId="165" fontId="71" fillId="0" borderId="45" xfId="467" applyFont="1" applyBorder="1" applyAlignment="1" applyProtection="1">
      <alignment horizontal="center" vertical="center"/>
    </xf>
    <xf numFmtId="165" fontId="71" fillId="0" borderId="0" xfId="467" applyFont="1" applyBorder="1" applyAlignment="1">
      <alignment horizontal="centerContinuous"/>
    </xf>
    <xf numFmtId="165" fontId="67" fillId="0" borderId="19" xfId="467" quotePrefix="1" applyFont="1" applyBorder="1" applyAlignment="1" applyProtection="1">
      <alignment horizontal="left"/>
    </xf>
    <xf numFmtId="165" fontId="67" fillId="0" borderId="0" xfId="467" quotePrefix="1" applyFont="1" applyBorder="1" applyAlignment="1" applyProtection="1">
      <alignment horizontal="left"/>
    </xf>
    <xf numFmtId="167" fontId="67" fillId="25" borderId="23" xfId="467" applyNumberFormat="1" applyFont="1" applyFill="1" applyBorder="1" applyAlignment="1" applyProtection="1">
      <alignment horizontal="right"/>
    </xf>
    <xf numFmtId="167" fontId="67" fillId="0" borderId="29" xfId="467" applyNumberFormat="1" applyFont="1" applyFill="1" applyBorder="1" applyAlignment="1" applyProtection="1">
      <alignment horizontal="right"/>
    </xf>
    <xf numFmtId="167" fontId="67" fillId="0" borderId="26" xfId="467" applyNumberFormat="1" applyFont="1" applyFill="1" applyBorder="1" applyAlignment="1" applyProtection="1">
      <alignment horizontal="right"/>
    </xf>
    <xf numFmtId="165" fontId="72" fillId="0" borderId="0" xfId="467" applyFont="1" applyBorder="1" applyAlignment="1" applyProtection="1">
      <alignment horizontal="left"/>
    </xf>
    <xf numFmtId="167" fontId="72" fillId="0" borderId="0" xfId="467" applyNumberFormat="1" applyFont="1" applyBorder="1" applyAlignment="1" applyProtection="1">
      <alignment horizontal="left"/>
    </xf>
    <xf numFmtId="167" fontId="72" fillId="0" borderId="0" xfId="467" applyNumberFormat="1" applyFont="1" applyBorder="1" applyProtection="1"/>
    <xf numFmtId="165" fontId="72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5" fillId="0" borderId="0" xfId="0" applyFont="1" applyFill="1"/>
    <xf numFmtId="171" fontId="76" fillId="0" borderId="20" xfId="340" applyNumberFormat="1" applyFont="1" applyFill="1" applyBorder="1" applyAlignment="1" applyProtection="1">
      <alignment horizontal="right"/>
    </xf>
    <xf numFmtId="165" fontId="87" fillId="0" borderId="34" xfId="340" quotePrefix="1" applyFont="1" applyBorder="1" applyAlignment="1" applyProtection="1">
      <alignment horizontal="center" vertical="center"/>
    </xf>
    <xf numFmtId="165" fontId="71" fillId="0" borderId="34" xfId="341" quotePrefix="1" applyFont="1" applyBorder="1" applyAlignment="1" applyProtection="1">
      <alignment horizontal="center" vertical="center"/>
    </xf>
    <xf numFmtId="165" fontId="69" fillId="0" borderId="43" xfId="341" applyFont="1" applyBorder="1" applyAlignment="1" applyProtection="1">
      <alignment horizontal="center" vertical="center"/>
    </xf>
    <xf numFmtId="165" fontId="69" fillId="0" borderId="20" xfId="341" applyFont="1" applyBorder="1" applyAlignment="1" applyProtection="1">
      <alignment horizontal="center" vertical="center"/>
    </xf>
    <xf numFmtId="165" fontId="69" fillId="0" borderId="22" xfId="341" quotePrefix="1" applyFont="1" applyBorder="1" applyAlignment="1" applyProtection="1">
      <alignment horizontal="center" vertical="center"/>
    </xf>
    <xf numFmtId="165" fontId="106" fillId="0" borderId="0" xfId="342" applyFont="1" applyFill="1" applyAlignment="1">
      <alignment vertical="center"/>
    </xf>
    <xf numFmtId="165" fontId="72" fillId="0" borderId="0" xfId="342" applyFont="1" applyFill="1" applyAlignment="1">
      <alignment vertical="center"/>
    </xf>
    <xf numFmtId="165" fontId="71" fillId="0" borderId="27" xfId="467" applyFont="1" applyBorder="1" applyAlignment="1" applyProtection="1">
      <alignment horizontal="center" vertical="center"/>
    </xf>
    <xf numFmtId="165" fontId="69" fillId="0" borderId="18" xfId="467" applyFont="1" applyBorder="1" applyAlignment="1" applyProtection="1">
      <alignment horizontal="center"/>
    </xf>
    <xf numFmtId="165" fontId="69" fillId="0" borderId="17" xfId="467" applyFont="1" applyBorder="1" applyAlignment="1" applyProtection="1">
      <alignment horizontal="centerContinuous"/>
    </xf>
    <xf numFmtId="165" fontId="69" fillId="0" borderId="20" xfId="467" applyFont="1" applyBorder="1" applyAlignment="1" applyProtection="1">
      <alignment horizontal="centerContinuous"/>
    </xf>
    <xf numFmtId="167" fontId="67" fillId="0" borderId="23" xfId="467" applyNumberFormat="1" applyFont="1" applyFill="1" applyBorder="1" applyProtection="1"/>
    <xf numFmtId="165" fontId="69" fillId="0" borderId="10" xfId="467" applyFont="1" applyBorder="1" applyAlignment="1" applyProtection="1">
      <alignment horizontal="center"/>
    </xf>
    <xf numFmtId="165" fontId="69" fillId="0" borderId="0" xfId="467" applyFont="1" applyAlignment="1" applyProtection="1">
      <alignment horizontal="right"/>
    </xf>
    <xf numFmtId="165" fontId="103" fillId="0" borderId="0" xfId="341" applyFont="1" applyAlignment="1">
      <alignment horizontal="center"/>
    </xf>
    <xf numFmtId="173" fontId="60" fillId="0" borderId="0" xfId="329" applyNumberFormat="1" applyFont="1"/>
    <xf numFmtId="165" fontId="67" fillId="25" borderId="0" xfId="483" applyNumberFormat="1" applyFont="1" applyFill="1"/>
    <xf numFmtId="165" fontId="67" fillId="25" borderId="0" xfId="483" applyNumberFormat="1" applyFont="1" applyFill="1" applyBorder="1"/>
    <xf numFmtId="165" fontId="84" fillId="25" borderId="0" xfId="483" applyNumberFormat="1" applyFont="1" applyFill="1"/>
    <xf numFmtId="165" fontId="66" fillId="25" borderId="0" xfId="483" applyNumberFormat="1" applyFont="1" applyFill="1" applyAlignment="1" applyProtection="1">
      <alignment horizontal="centerContinuous"/>
    </xf>
    <xf numFmtId="165" fontId="67" fillId="25" borderId="0" xfId="483" applyNumberFormat="1" applyFont="1" applyFill="1" applyAlignment="1">
      <alignment horizontal="centerContinuous"/>
    </xf>
    <xf numFmtId="165" fontId="67" fillId="25" borderId="0" xfId="483" applyNumberFormat="1" applyFont="1" applyFill="1" applyBorder="1" applyAlignment="1">
      <alignment horizontal="centerContinuous"/>
    </xf>
    <xf numFmtId="165" fontId="67" fillId="25" borderId="29" xfId="483" applyNumberFormat="1" applyFont="1" applyFill="1" applyBorder="1"/>
    <xf numFmtId="165" fontId="69" fillId="25" borderId="29" xfId="483" applyNumberFormat="1" applyFont="1" applyFill="1" applyBorder="1" applyAlignment="1">
      <alignment horizontal="right"/>
    </xf>
    <xf numFmtId="165" fontId="67" fillId="25" borderId="10" xfId="483" applyNumberFormat="1" applyFont="1" applyFill="1" applyBorder="1"/>
    <xf numFmtId="165" fontId="67" fillId="25" borderId="14" xfId="483" applyNumberFormat="1" applyFont="1" applyFill="1" applyBorder="1"/>
    <xf numFmtId="165" fontId="67" fillId="25" borderId="18" xfId="483" applyNumberFormat="1" applyFont="1" applyFill="1" applyBorder="1"/>
    <xf numFmtId="165" fontId="66" fillId="25" borderId="35" xfId="483" applyNumberFormat="1" applyFont="1" applyFill="1" applyBorder="1" applyAlignment="1" applyProtection="1">
      <alignment horizontal="centerContinuous"/>
    </xf>
    <xf numFmtId="165" fontId="84" fillId="25" borderId="0" xfId="483" applyNumberFormat="1" applyFont="1" applyFill="1" applyAlignment="1" applyProtection="1">
      <alignment horizontal="center"/>
    </xf>
    <xf numFmtId="165" fontId="66" fillId="25" borderId="35" xfId="483" applyNumberFormat="1" applyFont="1" applyFill="1" applyBorder="1" applyAlignment="1" applyProtection="1">
      <alignment horizontal="center"/>
    </xf>
    <xf numFmtId="165" fontId="69" fillId="25" borderId="18" xfId="483" applyNumberFormat="1" applyFont="1" applyFill="1" applyBorder="1" applyAlignment="1">
      <alignment horizontal="centerContinuous"/>
    </xf>
    <xf numFmtId="165" fontId="69" fillId="25" borderId="11" xfId="483" applyNumberFormat="1" applyFont="1" applyFill="1" applyBorder="1" applyAlignment="1">
      <alignment horizontal="centerContinuous"/>
    </xf>
    <xf numFmtId="165" fontId="110" fillId="25" borderId="28" xfId="483" applyNumberFormat="1" applyFont="1" applyFill="1" applyBorder="1" applyAlignment="1">
      <alignment horizontal="left"/>
    </xf>
    <xf numFmtId="165" fontId="110" fillId="25" borderId="37" xfId="483" applyNumberFormat="1" applyFont="1" applyFill="1" applyBorder="1" applyAlignment="1">
      <alignment horizontal="left"/>
    </xf>
    <xf numFmtId="165" fontId="111" fillId="25" borderId="0" xfId="483" applyNumberFormat="1" applyFont="1" applyFill="1" applyBorder="1" applyAlignment="1" applyProtection="1">
      <alignment horizontal="center"/>
      <protection locked="0"/>
    </xf>
    <xf numFmtId="165" fontId="73" fillId="25" borderId="15" xfId="483" applyNumberFormat="1" applyFont="1" applyFill="1" applyBorder="1" applyAlignment="1">
      <alignment horizontal="center"/>
    </xf>
    <xf numFmtId="165" fontId="66" fillId="25" borderId="35" xfId="483" applyNumberFormat="1" applyFont="1" applyFill="1" applyBorder="1" applyAlignment="1" applyProtection="1">
      <alignment horizontal="left"/>
    </xf>
    <xf numFmtId="165" fontId="66" fillId="25" borderId="18" xfId="483" applyNumberFormat="1" applyFont="1" applyFill="1" applyBorder="1" applyAlignment="1" applyProtection="1">
      <alignment horizontal="center"/>
    </xf>
    <xf numFmtId="165" fontId="69" fillId="25" borderId="10" xfId="483" applyNumberFormat="1" applyFont="1" applyFill="1" applyBorder="1" applyAlignment="1"/>
    <xf numFmtId="165" fontId="110" fillId="25" borderId="29" xfId="483" applyNumberFormat="1" applyFont="1" applyFill="1" applyBorder="1" applyAlignment="1">
      <alignment horizontal="left"/>
    </xf>
    <xf numFmtId="165" fontId="73" fillId="25" borderId="18" xfId="483" applyNumberFormat="1" applyFont="1" applyFill="1" applyBorder="1" applyAlignment="1" applyProtection="1">
      <alignment horizontal="center"/>
    </xf>
    <xf numFmtId="165" fontId="73" fillId="25" borderId="20" xfId="483" applyNumberFormat="1" applyFont="1" applyFill="1" applyBorder="1" applyAlignment="1">
      <alignment horizontal="center"/>
    </xf>
    <xf numFmtId="165" fontId="55" fillId="25" borderId="35" xfId="483" applyNumberFormat="1" applyFont="1" applyFill="1" applyBorder="1" applyAlignment="1" applyProtection="1">
      <alignment horizontal="left"/>
      <protection locked="0"/>
    </xf>
    <xf numFmtId="165" fontId="66" fillId="25" borderId="0" xfId="483" applyNumberFormat="1" applyFont="1" applyFill="1" applyBorder="1" applyAlignment="1" applyProtection="1">
      <alignment horizontal="center"/>
    </xf>
    <xf numFmtId="165" fontId="66" fillId="25" borderId="20" xfId="483" applyNumberFormat="1" applyFont="1" applyFill="1" applyBorder="1" applyAlignment="1" applyProtection="1">
      <alignment horizontal="center"/>
    </xf>
    <xf numFmtId="165" fontId="73" fillId="25" borderId="35" xfId="483" applyNumberFormat="1" applyFont="1" applyFill="1" applyBorder="1" applyAlignment="1" applyProtection="1">
      <alignment horizontal="center"/>
    </xf>
    <xf numFmtId="165" fontId="67" fillId="25" borderId="36" xfId="483" applyNumberFormat="1" applyFont="1" applyFill="1" applyBorder="1"/>
    <xf numFmtId="165" fontId="55" fillId="25" borderId="22" xfId="483" applyNumberFormat="1" applyFont="1" applyFill="1" applyBorder="1" applyAlignment="1">
      <alignment horizontal="left"/>
    </xf>
    <xf numFmtId="165" fontId="74" fillId="25" borderId="58" xfId="483" quotePrefix="1" applyNumberFormat="1" applyFont="1" applyFill="1" applyBorder="1" applyAlignment="1" applyProtection="1">
      <alignment horizontal="center"/>
    </xf>
    <xf numFmtId="165" fontId="74" fillId="25" borderId="22" xfId="483" quotePrefix="1" applyNumberFormat="1" applyFont="1" applyFill="1" applyBorder="1" applyAlignment="1" applyProtection="1">
      <alignment horizontal="center"/>
    </xf>
    <xf numFmtId="165" fontId="74" fillId="25" borderId="26" xfId="483" quotePrefix="1" applyNumberFormat="1" applyFont="1" applyFill="1" applyBorder="1" applyAlignment="1" applyProtection="1">
      <alignment horizontal="center"/>
    </xf>
    <xf numFmtId="165" fontId="73" fillId="25" borderId="36" xfId="483" applyNumberFormat="1" applyFont="1" applyFill="1" applyBorder="1" applyAlignment="1" applyProtection="1">
      <alignment horizontal="centerContinuous"/>
    </xf>
    <xf numFmtId="165" fontId="110" fillId="25" borderId="23" xfId="483" applyNumberFormat="1" applyFont="1" applyFill="1" applyBorder="1" applyAlignment="1" applyProtection="1">
      <alignment horizontal="center"/>
    </xf>
    <xf numFmtId="165" fontId="67" fillId="25" borderId="27" xfId="483" applyNumberFormat="1" applyFont="1" applyFill="1" applyBorder="1"/>
    <xf numFmtId="165" fontId="67" fillId="25" borderId="28" xfId="483" applyNumberFormat="1" applyFont="1" applyFill="1" applyBorder="1"/>
    <xf numFmtId="165" fontId="112" fillId="25" borderId="33" xfId="483" applyNumberFormat="1" applyFont="1" applyFill="1" applyBorder="1" applyAlignment="1" applyProtection="1">
      <alignment horizontal="centerContinuous" vertical="center"/>
    </xf>
    <xf numFmtId="165" fontId="112" fillId="25" borderId="36" xfId="483" applyNumberFormat="1" applyFont="1" applyFill="1" applyBorder="1" applyAlignment="1" applyProtection="1">
      <alignment horizontal="center"/>
    </xf>
    <xf numFmtId="165" fontId="112" fillId="25" borderId="29" xfId="483" applyNumberFormat="1" applyFont="1" applyFill="1" applyBorder="1" applyAlignment="1" applyProtection="1">
      <alignment horizontal="center"/>
    </xf>
    <xf numFmtId="165" fontId="112" fillId="25" borderId="33" xfId="483" applyNumberFormat="1" applyFont="1" applyFill="1" applyBorder="1" applyAlignment="1" applyProtection="1">
      <alignment horizontal="center"/>
    </xf>
    <xf numFmtId="165" fontId="112" fillId="25" borderId="27" xfId="483" applyNumberFormat="1" applyFont="1" applyFill="1" applyBorder="1" applyAlignment="1" applyProtection="1">
      <alignment horizontal="center"/>
    </xf>
    <xf numFmtId="165" fontId="112" fillId="25" borderId="42" xfId="483" applyNumberFormat="1" applyFont="1" applyFill="1" applyBorder="1" applyAlignment="1" applyProtection="1">
      <alignment horizontal="center"/>
    </xf>
    <xf numFmtId="165" fontId="67" fillId="25" borderId="11" xfId="483" applyNumberFormat="1" applyFont="1" applyFill="1" applyBorder="1"/>
    <xf numFmtId="165" fontId="76" fillId="25" borderId="14" xfId="483" applyNumberFormat="1" applyFont="1" applyFill="1" applyBorder="1" applyAlignment="1" applyProtection="1">
      <alignment horizontal="center"/>
    </xf>
    <xf numFmtId="175" fontId="76" fillId="25" borderId="0" xfId="483" applyNumberFormat="1" applyFont="1" applyFill="1" applyBorder="1"/>
    <xf numFmtId="175" fontId="76" fillId="25" borderId="14" xfId="483" applyNumberFormat="1" applyFont="1" applyFill="1" applyBorder="1"/>
    <xf numFmtId="175" fontId="76" fillId="25" borderId="15" xfId="483" applyNumberFormat="1" applyFont="1" applyFill="1" applyBorder="1"/>
    <xf numFmtId="175" fontId="76" fillId="25" borderId="0" xfId="483" applyNumberFormat="1" applyFont="1" applyFill="1" applyBorder="1" applyProtection="1"/>
    <xf numFmtId="175" fontId="76" fillId="25" borderId="35" xfId="483" applyNumberFormat="1" applyFont="1" applyFill="1" applyBorder="1" applyProtection="1"/>
    <xf numFmtId="165" fontId="85" fillId="25" borderId="0" xfId="483" applyNumberFormat="1" applyFont="1" applyFill="1"/>
    <xf numFmtId="165" fontId="85" fillId="25" borderId="0" xfId="483" applyNumberFormat="1" applyFont="1" applyFill="1" applyBorder="1"/>
    <xf numFmtId="49" fontId="67" fillId="25" borderId="18" xfId="483" applyNumberFormat="1" applyFont="1" applyFill="1" applyBorder="1" applyAlignment="1">
      <alignment vertical="center"/>
    </xf>
    <xf numFmtId="165" fontId="67" fillId="25" borderId="0" xfId="483" quotePrefix="1" applyNumberFormat="1" applyFont="1" applyFill="1" applyBorder="1" applyAlignment="1" applyProtection="1">
      <alignment horizontal="center" vertical="center"/>
    </xf>
    <xf numFmtId="165" fontId="67" fillId="25" borderId="35" xfId="483" applyNumberFormat="1" applyFont="1" applyFill="1" applyBorder="1" applyAlignment="1" applyProtection="1">
      <alignment horizontal="left" vertical="center" wrapText="1"/>
    </xf>
    <xf numFmtId="165" fontId="84" fillId="25" borderId="0" xfId="483" applyNumberFormat="1" applyFont="1" applyFill="1" applyBorder="1"/>
    <xf numFmtId="165" fontId="67" fillId="25" borderId="35" xfId="483" applyNumberFormat="1" applyFont="1" applyFill="1" applyBorder="1" applyAlignment="1">
      <alignment vertical="center" wrapText="1"/>
    </xf>
    <xf numFmtId="49" fontId="67" fillId="25" borderId="61" xfId="483" applyNumberFormat="1" applyFont="1" applyFill="1" applyBorder="1" applyAlignment="1">
      <alignment vertical="center"/>
    </xf>
    <xf numFmtId="49" fontId="67" fillId="25" borderId="36" xfId="483" applyNumberFormat="1" applyFont="1" applyFill="1" applyBorder="1" applyAlignment="1">
      <alignment vertical="center"/>
    </xf>
    <xf numFmtId="165" fontId="67" fillId="25" borderId="29" xfId="483" quotePrefix="1" applyNumberFormat="1" applyFont="1" applyFill="1" applyBorder="1" applyAlignment="1" applyProtection="1">
      <alignment horizontal="center" vertical="center"/>
    </xf>
    <xf numFmtId="165" fontId="67" fillId="25" borderId="37" xfId="483" applyNumberFormat="1" applyFont="1" applyFill="1" applyBorder="1" applyAlignment="1">
      <alignment vertical="center"/>
    </xf>
    <xf numFmtId="165" fontId="67" fillId="0" borderId="0" xfId="483" applyNumberFormat="1" applyFont="1" applyFill="1"/>
    <xf numFmtId="165" fontId="84" fillId="0" borderId="0" xfId="483" applyNumberFormat="1" applyFont="1" applyFill="1" applyAlignment="1" applyProtection="1">
      <alignment horizontal="center"/>
    </xf>
    <xf numFmtId="165" fontId="84" fillId="0" borderId="0" xfId="483" applyNumberFormat="1" applyFont="1" applyFill="1"/>
    <xf numFmtId="165" fontId="66" fillId="0" borderId="0" xfId="485" applyNumberFormat="1" applyFont="1"/>
    <xf numFmtId="165" fontId="67" fillId="0" borderId="0" xfId="485" applyNumberFormat="1" applyFont="1"/>
    <xf numFmtId="165" fontId="67" fillId="0" borderId="0" xfId="485" applyNumberFormat="1" applyFont="1" applyBorder="1"/>
    <xf numFmtId="165" fontId="84" fillId="0" borderId="0" xfId="485" applyNumberFormat="1" applyFont="1"/>
    <xf numFmtId="165" fontId="66" fillId="0" borderId="0" xfId="485" applyNumberFormat="1" applyFont="1" applyAlignment="1" applyProtection="1">
      <alignment horizontal="centerContinuous"/>
    </xf>
    <xf numFmtId="165" fontId="67" fillId="0" borderId="0" xfId="485" applyNumberFormat="1" applyFont="1" applyAlignment="1">
      <alignment horizontal="centerContinuous"/>
    </xf>
    <xf numFmtId="165" fontId="67" fillId="0" borderId="0" xfId="485" applyNumberFormat="1" applyFont="1" applyBorder="1" applyAlignment="1">
      <alignment horizontal="centerContinuous"/>
    </xf>
    <xf numFmtId="165" fontId="69" fillId="0" borderId="29" xfId="485" applyNumberFormat="1" applyFont="1" applyBorder="1" applyAlignment="1">
      <alignment horizontal="right"/>
    </xf>
    <xf numFmtId="165" fontId="67" fillId="0" borderId="15" xfId="485" applyNumberFormat="1" applyFont="1" applyBorder="1"/>
    <xf numFmtId="165" fontId="66" fillId="0" borderId="20" xfId="485" applyNumberFormat="1" applyFont="1" applyBorder="1" applyAlignment="1" applyProtection="1">
      <alignment horizontal="centerContinuous"/>
    </xf>
    <xf numFmtId="165" fontId="84" fillId="0" borderId="0" xfId="485" applyNumberFormat="1" applyFont="1" applyAlignment="1" applyProtection="1">
      <alignment horizontal="center"/>
    </xf>
    <xf numFmtId="165" fontId="66" fillId="0" borderId="20" xfId="485" applyNumberFormat="1" applyFont="1" applyBorder="1" applyAlignment="1" applyProtection="1">
      <alignment horizontal="center"/>
    </xf>
    <xf numFmtId="165" fontId="69" fillId="0" borderId="18" xfId="485" applyNumberFormat="1" applyFont="1" applyBorder="1" applyAlignment="1">
      <alignment horizontal="centerContinuous"/>
    </xf>
    <xf numFmtId="165" fontId="69" fillId="0" borderId="11" xfId="485" applyNumberFormat="1" applyFont="1" applyBorder="1" applyAlignment="1">
      <alignment horizontal="centerContinuous"/>
    </xf>
    <xf numFmtId="165" fontId="110" fillId="0" borderId="28" xfId="485" applyNumberFormat="1" applyFont="1" applyBorder="1" applyAlignment="1">
      <alignment horizontal="left"/>
    </xf>
    <xf numFmtId="165" fontId="110" fillId="0" borderId="37" xfId="485" applyNumberFormat="1" applyFont="1" applyBorder="1" applyAlignment="1">
      <alignment horizontal="left"/>
    </xf>
    <xf numFmtId="165" fontId="111" fillId="0" borderId="35" xfId="485" applyNumberFormat="1" applyFont="1" applyBorder="1" applyAlignment="1" applyProtection="1">
      <alignment horizontal="center"/>
      <protection locked="0"/>
    </xf>
    <xf numFmtId="165" fontId="73" fillId="0" borderId="35" xfId="485" applyNumberFormat="1" applyFont="1" applyBorder="1" applyAlignment="1">
      <alignment horizontal="center"/>
    </xf>
    <xf numFmtId="165" fontId="66" fillId="0" borderId="20" xfId="485" applyNumberFormat="1" applyFont="1" applyBorder="1" applyAlignment="1" applyProtection="1">
      <alignment horizontal="left"/>
    </xf>
    <xf numFmtId="165" fontId="66" fillId="0" borderId="18" xfId="485" applyNumberFormat="1" applyFont="1" applyBorder="1" applyAlignment="1" applyProtection="1">
      <alignment horizontal="center"/>
    </xf>
    <xf numFmtId="165" fontId="66" fillId="0" borderId="0" xfId="485" applyNumberFormat="1" applyFont="1" applyBorder="1" applyAlignment="1" applyProtection="1">
      <alignment horizontal="center"/>
    </xf>
    <xf numFmtId="165" fontId="69" fillId="0" borderId="10" xfId="485" applyNumberFormat="1" applyFont="1" applyBorder="1" applyAlignment="1"/>
    <xf numFmtId="165" fontId="110" fillId="0" borderId="29" xfId="485" applyNumberFormat="1" applyFont="1" applyBorder="1" applyAlignment="1">
      <alignment horizontal="left"/>
    </xf>
    <xf numFmtId="165" fontId="73" fillId="0" borderId="20" xfId="485" applyNumberFormat="1" applyFont="1" applyBorder="1" applyAlignment="1" applyProtection="1">
      <alignment horizontal="center"/>
    </xf>
    <xf numFmtId="165" fontId="85" fillId="0" borderId="0" xfId="485" applyNumberFormat="1" applyFont="1" applyBorder="1" applyAlignment="1" applyProtection="1">
      <alignment horizontal="centerContinuous"/>
      <protection locked="0"/>
    </xf>
    <xf numFmtId="165" fontId="55" fillId="0" borderId="20" xfId="485" applyNumberFormat="1" applyFont="1" applyBorder="1" applyAlignment="1" applyProtection="1">
      <alignment horizontal="left"/>
      <protection locked="0"/>
    </xf>
    <xf numFmtId="165" fontId="73" fillId="0" borderId="35" xfId="485" applyNumberFormat="1" applyFont="1" applyBorder="1" applyAlignment="1" applyProtection="1">
      <alignment horizontal="center"/>
    </xf>
    <xf numFmtId="165" fontId="55" fillId="0" borderId="26" xfId="485" applyNumberFormat="1" applyFont="1" applyBorder="1" applyAlignment="1">
      <alignment horizontal="left"/>
    </xf>
    <xf numFmtId="165" fontId="74" fillId="0" borderId="58" xfId="485" quotePrefix="1" applyNumberFormat="1" applyFont="1" applyBorder="1" applyAlignment="1" applyProtection="1">
      <alignment horizontal="center"/>
    </xf>
    <xf numFmtId="165" fontId="74" fillId="0" borderId="22" xfId="485" quotePrefix="1" applyNumberFormat="1" applyFont="1" applyBorder="1" applyAlignment="1" applyProtection="1">
      <alignment horizontal="center"/>
    </xf>
    <xf numFmtId="165" fontId="74" fillId="0" borderId="26" xfId="485" quotePrefix="1" applyNumberFormat="1" applyFont="1" applyBorder="1" applyAlignment="1" applyProtection="1">
      <alignment horizontal="center"/>
    </xf>
    <xf numFmtId="165" fontId="73" fillId="0" borderId="23" xfId="485" applyNumberFormat="1" applyFont="1" applyBorder="1" applyAlignment="1" applyProtection="1">
      <alignment horizontal="centerContinuous"/>
    </xf>
    <xf numFmtId="165" fontId="110" fillId="0" borderId="37" xfId="485" applyNumberFormat="1" applyFont="1" applyBorder="1" applyAlignment="1" applyProtection="1">
      <alignment horizontal="center"/>
    </xf>
    <xf numFmtId="165" fontId="116" fillId="0" borderId="0" xfId="485" applyNumberFormat="1" applyFont="1" applyBorder="1" applyAlignment="1">
      <alignment horizontal="left"/>
    </xf>
    <xf numFmtId="165" fontId="112" fillId="0" borderId="34" xfId="485" applyNumberFormat="1" applyFont="1" applyBorder="1" applyAlignment="1" applyProtection="1">
      <alignment horizontal="centerContinuous" vertical="center"/>
    </xf>
    <xf numFmtId="165" fontId="112" fillId="0" borderId="36" xfId="485" applyNumberFormat="1" applyFont="1" applyBorder="1" applyAlignment="1" applyProtection="1">
      <alignment horizontal="center"/>
    </xf>
    <xf numFmtId="165" fontId="112" fillId="0" borderId="29" xfId="485" applyNumberFormat="1" applyFont="1" applyBorder="1" applyAlignment="1" applyProtection="1">
      <alignment horizontal="center"/>
    </xf>
    <xf numFmtId="165" fontId="112" fillId="0" borderId="33" xfId="485" applyNumberFormat="1" applyFont="1" applyBorder="1" applyAlignment="1" applyProtection="1">
      <alignment horizontal="center"/>
    </xf>
    <xf numFmtId="165" fontId="112" fillId="0" borderId="42" xfId="485" applyNumberFormat="1" applyFont="1" applyBorder="1" applyAlignment="1" applyProtection="1">
      <alignment horizontal="center"/>
    </xf>
    <xf numFmtId="165" fontId="112" fillId="0" borderId="45" xfId="485" applyNumberFormat="1" applyFont="1" applyBorder="1" applyAlignment="1" applyProtection="1">
      <alignment horizontal="center"/>
    </xf>
    <xf numFmtId="165" fontId="76" fillId="0" borderId="20" xfId="485" applyNumberFormat="1" applyFont="1" applyBorder="1" applyAlignment="1" applyProtection="1">
      <alignment horizontal="center"/>
    </xf>
    <xf numFmtId="165" fontId="85" fillId="0" borderId="0" xfId="485" applyNumberFormat="1" applyFont="1"/>
    <xf numFmtId="1" fontId="67" fillId="0" borderId="20" xfId="485" applyNumberFormat="1" applyFont="1" applyBorder="1" applyAlignment="1">
      <alignment vertical="center" wrapText="1"/>
    </xf>
    <xf numFmtId="165" fontId="85" fillId="0" borderId="0" xfId="485" applyNumberFormat="1" applyFont="1" applyBorder="1"/>
    <xf numFmtId="165" fontId="84" fillId="0" borderId="0" xfId="485" applyNumberFormat="1" applyFont="1" applyBorder="1"/>
    <xf numFmtId="1" fontId="67" fillId="0" borderId="23" xfId="485" applyNumberFormat="1" applyFont="1" applyBorder="1" applyAlignment="1">
      <alignment vertical="center"/>
    </xf>
    <xf numFmtId="165" fontId="100" fillId="0" borderId="0" xfId="485" applyNumberFormat="1" applyFont="1" applyBorder="1"/>
    <xf numFmtId="165" fontId="72" fillId="25" borderId="0" xfId="483" quotePrefix="1" applyNumberFormat="1" applyFont="1" applyFill="1"/>
    <xf numFmtId="3" fontId="84" fillId="0" borderId="0" xfId="485" applyNumberFormat="1" applyFont="1"/>
    <xf numFmtId="165" fontId="67" fillId="25" borderId="0" xfId="310" applyNumberFormat="1" applyFont="1" applyFill="1"/>
    <xf numFmtId="165" fontId="67" fillId="25" borderId="0" xfId="310" applyNumberFormat="1" applyFont="1" applyFill="1" applyBorder="1"/>
    <xf numFmtId="165" fontId="84" fillId="25" borderId="0" xfId="310" applyNumberFormat="1" applyFont="1" applyFill="1"/>
    <xf numFmtId="165" fontId="66" fillId="25" borderId="0" xfId="310" applyNumberFormat="1" applyFont="1" applyFill="1" applyAlignment="1" applyProtection="1">
      <alignment horizontal="centerContinuous"/>
    </xf>
    <xf numFmtId="165" fontId="67" fillId="25" borderId="0" xfId="310" applyNumberFormat="1" applyFont="1" applyFill="1" applyAlignment="1">
      <alignment horizontal="centerContinuous"/>
    </xf>
    <xf numFmtId="165" fontId="67" fillId="25" borderId="0" xfId="310" applyNumberFormat="1" applyFont="1" applyFill="1" applyBorder="1" applyAlignment="1">
      <alignment horizontal="centerContinuous"/>
    </xf>
    <xf numFmtId="165" fontId="67" fillId="25" borderId="29" xfId="310" applyNumberFormat="1" applyFont="1" applyFill="1" applyBorder="1"/>
    <xf numFmtId="165" fontId="69" fillId="25" borderId="29" xfId="310" applyNumberFormat="1" applyFont="1" applyFill="1" applyBorder="1" applyAlignment="1">
      <alignment horizontal="right"/>
    </xf>
    <xf numFmtId="165" fontId="67" fillId="25" borderId="10" xfId="310" applyNumberFormat="1" applyFont="1" applyFill="1" applyBorder="1"/>
    <xf numFmtId="165" fontId="67" fillId="25" borderId="14" xfId="310" applyNumberFormat="1" applyFont="1" applyFill="1" applyBorder="1"/>
    <xf numFmtId="165" fontId="67" fillId="25" borderId="18" xfId="310" applyNumberFormat="1" applyFont="1" applyFill="1" applyBorder="1"/>
    <xf numFmtId="165" fontId="66" fillId="25" borderId="35" xfId="310" applyNumberFormat="1" applyFont="1" applyFill="1" applyBorder="1" applyAlignment="1" applyProtection="1">
      <alignment horizontal="centerContinuous"/>
    </xf>
    <xf numFmtId="165" fontId="66" fillId="25" borderId="35" xfId="310" applyNumberFormat="1" applyFont="1" applyFill="1" applyBorder="1" applyAlignment="1" applyProtection="1">
      <alignment horizontal="center"/>
    </xf>
    <xf numFmtId="165" fontId="69" fillId="25" borderId="18" xfId="310" applyNumberFormat="1" applyFont="1" applyFill="1" applyBorder="1" applyAlignment="1">
      <alignment horizontal="centerContinuous"/>
    </xf>
    <xf numFmtId="165" fontId="110" fillId="25" borderId="28" xfId="310" applyNumberFormat="1" applyFont="1" applyFill="1" applyBorder="1" applyAlignment="1">
      <alignment horizontal="left"/>
    </xf>
    <xf numFmtId="165" fontId="110" fillId="25" borderId="37" xfId="310" applyNumberFormat="1" applyFont="1" applyFill="1" applyBorder="1" applyAlignment="1">
      <alignment horizontal="left"/>
    </xf>
    <xf numFmtId="165" fontId="111" fillId="25" borderId="35" xfId="310" applyNumberFormat="1" applyFont="1" applyFill="1" applyBorder="1" applyAlignment="1" applyProtection="1">
      <alignment horizontal="center"/>
      <protection locked="0"/>
    </xf>
    <xf numFmtId="165" fontId="73" fillId="25" borderId="35" xfId="310" applyNumberFormat="1" applyFont="1" applyFill="1" applyBorder="1" applyAlignment="1">
      <alignment horizontal="center"/>
    </xf>
    <xf numFmtId="165" fontId="66" fillId="25" borderId="35" xfId="310" applyNumberFormat="1" applyFont="1" applyFill="1" applyBorder="1" applyAlignment="1" applyProtection="1">
      <alignment horizontal="left"/>
    </xf>
    <xf numFmtId="165" fontId="66" fillId="25" borderId="18" xfId="310" applyNumberFormat="1" applyFont="1" applyFill="1" applyBorder="1" applyAlignment="1" applyProtection="1">
      <alignment horizontal="center"/>
    </xf>
    <xf numFmtId="165" fontId="69" fillId="25" borderId="10" xfId="310" applyNumberFormat="1" applyFont="1" applyFill="1" applyBorder="1" applyAlignment="1"/>
    <xf numFmtId="165" fontId="110" fillId="25" borderId="29" xfId="310" applyNumberFormat="1" applyFont="1" applyFill="1" applyBorder="1" applyAlignment="1">
      <alignment horizontal="left"/>
    </xf>
    <xf numFmtId="165" fontId="73" fillId="25" borderId="20" xfId="310" applyNumberFormat="1" applyFont="1" applyFill="1" applyBorder="1" applyAlignment="1" applyProtection="1">
      <alignment horizontal="center"/>
    </xf>
    <xf numFmtId="165" fontId="55" fillId="25" borderId="35" xfId="310" applyNumberFormat="1" applyFont="1" applyFill="1" applyBorder="1" applyAlignment="1" applyProtection="1">
      <alignment horizontal="left"/>
      <protection locked="0"/>
    </xf>
    <xf numFmtId="165" fontId="66" fillId="25" borderId="0" xfId="310" applyNumberFormat="1" applyFont="1" applyFill="1" applyBorder="1" applyAlignment="1" applyProtection="1">
      <alignment horizontal="center"/>
    </xf>
    <xf numFmtId="165" fontId="66" fillId="25" borderId="20" xfId="310" applyNumberFormat="1" applyFont="1" applyFill="1" applyBorder="1" applyAlignment="1" applyProtection="1">
      <alignment horizontal="center"/>
    </xf>
    <xf numFmtId="165" fontId="73" fillId="25" borderId="35" xfId="310" applyNumberFormat="1" applyFont="1" applyFill="1" applyBorder="1" applyAlignment="1" applyProtection="1">
      <alignment horizontal="center"/>
    </xf>
    <xf numFmtId="165" fontId="67" fillId="25" borderId="36" xfId="310" applyNumberFormat="1" applyFont="1" applyFill="1" applyBorder="1"/>
    <xf numFmtId="165" fontId="55" fillId="25" borderId="22" xfId="310" applyNumberFormat="1" applyFont="1" applyFill="1" applyBorder="1" applyAlignment="1">
      <alignment horizontal="left"/>
    </xf>
    <xf numFmtId="165" fontId="74" fillId="25" borderId="58" xfId="310" quotePrefix="1" applyNumberFormat="1" applyFont="1" applyFill="1" applyBorder="1" applyAlignment="1" applyProtection="1">
      <alignment horizontal="center"/>
    </xf>
    <xf numFmtId="165" fontId="74" fillId="25" borderId="26" xfId="310" quotePrefix="1" applyNumberFormat="1" applyFont="1" applyFill="1" applyBorder="1" applyAlignment="1" applyProtection="1">
      <alignment horizontal="center"/>
    </xf>
    <xf numFmtId="165" fontId="73" fillId="25" borderId="23" xfId="310" applyNumberFormat="1" applyFont="1" applyFill="1" applyBorder="1" applyAlignment="1" applyProtection="1">
      <alignment horizontal="centerContinuous"/>
    </xf>
    <xf numFmtId="165" fontId="110" fillId="25" borderId="37" xfId="310" applyNumberFormat="1" applyFont="1" applyFill="1" applyBorder="1" applyAlignment="1" applyProtection="1">
      <alignment horizontal="center"/>
    </xf>
    <xf numFmtId="165" fontId="67" fillId="25" borderId="27" xfId="310" applyNumberFormat="1" applyFont="1" applyFill="1" applyBorder="1"/>
    <xf numFmtId="165" fontId="67" fillId="25" borderId="28" xfId="310" applyNumberFormat="1" applyFont="1" applyFill="1" applyBorder="1"/>
    <xf numFmtId="165" fontId="112" fillId="25" borderId="33" xfId="310" applyNumberFormat="1" applyFont="1" applyFill="1" applyBorder="1" applyAlignment="1" applyProtection="1">
      <alignment horizontal="centerContinuous" vertical="center"/>
    </xf>
    <xf numFmtId="165" fontId="112" fillId="25" borderId="36" xfId="310" applyNumberFormat="1" applyFont="1" applyFill="1" applyBorder="1" applyAlignment="1" applyProtection="1">
      <alignment horizontal="center"/>
    </xf>
    <xf numFmtId="165" fontId="112" fillId="25" borderId="33" xfId="310" applyNumberFormat="1" applyFont="1" applyFill="1" applyBorder="1" applyAlignment="1" applyProtection="1">
      <alignment horizontal="center"/>
    </xf>
    <xf numFmtId="165" fontId="112" fillId="25" borderId="42" xfId="310" applyNumberFormat="1" applyFont="1" applyFill="1" applyBorder="1" applyAlignment="1" applyProtection="1">
      <alignment horizontal="center"/>
    </xf>
    <xf numFmtId="165" fontId="112" fillId="25" borderId="45" xfId="310" applyNumberFormat="1" applyFont="1" applyFill="1" applyBorder="1" applyAlignment="1" applyProtection="1">
      <alignment horizontal="center"/>
    </xf>
    <xf numFmtId="165" fontId="67" fillId="25" borderId="11" xfId="310" applyNumberFormat="1" applyFont="1" applyFill="1" applyBorder="1"/>
    <xf numFmtId="165" fontId="76" fillId="25" borderId="14" xfId="310" applyNumberFormat="1" applyFont="1" applyFill="1" applyBorder="1" applyAlignment="1" applyProtection="1">
      <alignment horizontal="center"/>
    </xf>
    <xf numFmtId="165" fontId="85" fillId="25" borderId="0" xfId="310" applyNumberFormat="1" applyFont="1" applyFill="1"/>
    <xf numFmtId="165" fontId="84" fillId="0" borderId="0" xfId="310" applyNumberFormat="1" applyFont="1" applyFill="1"/>
    <xf numFmtId="165" fontId="85" fillId="0" borderId="0" xfId="310" applyNumberFormat="1" applyFont="1" applyFill="1"/>
    <xf numFmtId="165" fontId="85" fillId="0" borderId="0" xfId="310" applyNumberFormat="1" applyFont="1" applyFill="1" applyBorder="1"/>
    <xf numFmtId="165" fontId="84" fillId="0" borderId="0" xfId="310" applyNumberFormat="1" applyFont="1" applyFill="1" applyBorder="1"/>
    <xf numFmtId="165" fontId="84" fillId="25" borderId="0" xfId="310" applyNumberFormat="1" applyFont="1" applyFill="1" applyBorder="1"/>
    <xf numFmtId="165" fontId="84" fillId="25" borderId="29" xfId="310" applyNumberFormat="1" applyFont="1" applyFill="1" applyBorder="1"/>
    <xf numFmtId="165" fontId="67" fillId="25" borderId="0" xfId="310" applyNumberFormat="1" applyFont="1" applyFill="1" applyBorder="1" applyAlignment="1" applyProtection="1">
      <alignment horizontal="center"/>
    </xf>
    <xf numFmtId="165" fontId="67" fillId="25" borderId="36" xfId="310" quotePrefix="1" applyNumberFormat="1" applyFont="1" applyFill="1" applyBorder="1" applyAlignment="1" applyProtection="1">
      <alignment horizontal="left" vertical="center"/>
    </xf>
    <xf numFmtId="165" fontId="67" fillId="25" borderId="29" xfId="310" applyNumberFormat="1" applyFont="1" applyFill="1" applyBorder="1" applyAlignment="1" applyProtection="1">
      <alignment horizontal="center" vertical="center"/>
    </xf>
    <xf numFmtId="165" fontId="67" fillId="25" borderId="11" xfId="310" applyNumberFormat="1" applyFont="1" applyFill="1" applyBorder="1" applyAlignment="1" applyProtection="1">
      <alignment horizontal="left"/>
    </xf>
    <xf numFmtId="165" fontId="67" fillId="25" borderId="11" xfId="310" applyNumberFormat="1" applyFont="1" applyFill="1" applyBorder="1" applyAlignment="1" applyProtection="1">
      <alignment horizontal="center"/>
    </xf>
    <xf numFmtId="175" fontId="67" fillId="25" borderId="11" xfId="310" applyNumberFormat="1" applyFont="1" applyFill="1" applyBorder="1"/>
    <xf numFmtId="175" fontId="78" fillId="25" borderId="11" xfId="310" applyNumberFormat="1" applyFont="1" applyFill="1" applyBorder="1" applyProtection="1"/>
    <xf numFmtId="165" fontId="67" fillId="25" borderId="0" xfId="310" quotePrefix="1" applyNumberFormat="1" applyFont="1" applyFill="1" applyBorder="1" applyAlignment="1" applyProtection="1">
      <alignment horizontal="left"/>
    </xf>
    <xf numFmtId="165" fontId="67" fillId="25" borderId="0" xfId="310" applyNumberFormat="1" applyFont="1" applyFill="1" applyBorder="1" applyAlignment="1" applyProtection="1">
      <alignment horizontal="left"/>
    </xf>
    <xf numFmtId="176" fontId="67" fillId="25" borderId="0" xfId="310" applyNumberFormat="1" applyFont="1" applyFill="1" applyBorder="1"/>
    <xf numFmtId="175" fontId="67" fillId="25" borderId="0" xfId="310" applyNumberFormat="1" applyFont="1" applyFill="1" applyBorder="1"/>
    <xf numFmtId="176" fontId="78" fillId="25" borderId="0" xfId="310" applyNumberFormat="1" applyFont="1" applyFill="1" applyBorder="1" applyProtection="1"/>
    <xf numFmtId="169" fontId="113" fillId="25" borderId="0" xfId="326" applyNumberFormat="1" applyFont="1" applyFill="1" applyBorder="1"/>
    <xf numFmtId="165" fontId="100" fillId="25" borderId="0" xfId="310" applyNumberFormat="1" applyFont="1" applyFill="1"/>
    <xf numFmtId="165" fontId="85" fillId="25" borderId="0" xfId="310" applyNumberFormat="1" applyFont="1" applyFill="1" applyAlignment="1">
      <alignment horizontal="center"/>
    </xf>
    <xf numFmtId="167" fontId="84" fillId="25" borderId="0" xfId="310" applyNumberFormat="1" applyFont="1" applyFill="1"/>
    <xf numFmtId="3" fontId="84" fillId="25" borderId="0" xfId="310" applyNumberFormat="1" applyFont="1" applyFill="1"/>
    <xf numFmtId="165" fontId="67" fillId="25" borderId="0" xfId="315" applyNumberFormat="1" applyFont="1" applyFill="1"/>
    <xf numFmtId="165" fontId="67" fillId="25" borderId="0" xfId="315" applyNumberFormat="1" applyFont="1" applyFill="1" applyBorder="1"/>
    <xf numFmtId="165" fontId="84" fillId="25" borderId="0" xfId="315" applyNumberFormat="1" applyFont="1" applyFill="1"/>
    <xf numFmtId="165" fontId="66" fillId="25" borderId="0" xfId="315" applyNumberFormat="1" applyFont="1" applyFill="1" applyAlignment="1" applyProtection="1">
      <alignment horizontal="centerContinuous"/>
    </xf>
    <xf numFmtId="165" fontId="67" fillId="25" borderId="0" xfId="315" applyNumberFormat="1" applyFont="1" applyFill="1" applyAlignment="1">
      <alignment horizontal="centerContinuous"/>
    </xf>
    <xf numFmtId="165" fontId="67" fillId="25" borderId="0" xfId="315" applyNumberFormat="1" applyFont="1" applyFill="1" applyBorder="1" applyAlignment="1">
      <alignment horizontal="centerContinuous"/>
    </xf>
    <xf numFmtId="165" fontId="67" fillId="25" borderId="29" xfId="315" applyNumberFormat="1" applyFont="1" applyFill="1" applyBorder="1"/>
    <xf numFmtId="165" fontId="69" fillId="25" borderId="29" xfId="315" applyNumberFormat="1" applyFont="1" applyFill="1" applyBorder="1" applyAlignment="1">
      <alignment horizontal="right"/>
    </xf>
    <xf numFmtId="165" fontId="67" fillId="25" borderId="10" xfId="315" applyNumberFormat="1" applyFont="1" applyFill="1" applyBorder="1"/>
    <xf numFmtId="165" fontId="67" fillId="25" borderId="14" xfId="315" applyNumberFormat="1" applyFont="1" applyFill="1" applyBorder="1"/>
    <xf numFmtId="165" fontId="67" fillId="25" borderId="18" xfId="315" applyNumberFormat="1" applyFont="1" applyFill="1" applyBorder="1"/>
    <xf numFmtId="165" fontId="66" fillId="25" borderId="35" xfId="315" applyNumberFormat="1" applyFont="1" applyFill="1" applyBorder="1" applyAlignment="1" applyProtection="1">
      <alignment horizontal="centerContinuous"/>
    </xf>
    <xf numFmtId="165" fontId="84" fillId="25" borderId="0" xfId="315" applyNumberFormat="1" applyFont="1" applyFill="1" applyAlignment="1" applyProtection="1">
      <alignment horizontal="center"/>
    </xf>
    <xf numFmtId="165" fontId="66" fillId="25" borderId="35" xfId="315" applyNumberFormat="1" applyFont="1" applyFill="1" applyBorder="1" applyAlignment="1" applyProtection="1">
      <alignment horizontal="center"/>
    </xf>
    <xf numFmtId="165" fontId="69" fillId="25" borderId="18" xfId="315" applyNumberFormat="1" applyFont="1" applyFill="1" applyBorder="1" applyAlignment="1">
      <alignment horizontal="centerContinuous"/>
    </xf>
    <xf numFmtId="165" fontId="110" fillId="25" borderId="28" xfId="315" applyNumberFormat="1" applyFont="1" applyFill="1" applyBorder="1" applyAlignment="1">
      <alignment horizontal="left"/>
    </xf>
    <xf numFmtId="165" fontId="110" fillId="25" borderId="45" xfId="315" applyNumberFormat="1" applyFont="1" applyFill="1" applyBorder="1" applyAlignment="1">
      <alignment horizontal="left"/>
    </xf>
    <xf numFmtId="165" fontId="111" fillId="25" borderId="20" xfId="315" applyNumberFormat="1" applyFont="1" applyFill="1" applyBorder="1" applyAlignment="1" applyProtection="1">
      <alignment horizontal="center"/>
      <protection locked="0"/>
    </xf>
    <xf numFmtId="165" fontId="73" fillId="25" borderId="35" xfId="315" applyNumberFormat="1" applyFont="1" applyFill="1" applyBorder="1" applyAlignment="1">
      <alignment horizontal="center"/>
    </xf>
    <xf numFmtId="165" fontId="66" fillId="25" borderId="35" xfId="315" applyNumberFormat="1" applyFont="1" applyFill="1" applyBorder="1" applyAlignment="1" applyProtection="1">
      <alignment horizontal="left"/>
    </xf>
    <xf numFmtId="165" fontId="66" fillId="25" borderId="18" xfId="315" applyNumberFormat="1" applyFont="1" applyFill="1" applyBorder="1" applyAlignment="1" applyProtection="1">
      <alignment horizontal="center"/>
    </xf>
    <xf numFmtId="165" fontId="69" fillId="25" borderId="10" xfId="315" applyNumberFormat="1" applyFont="1" applyFill="1" applyBorder="1" applyAlignment="1"/>
    <xf numFmtId="165" fontId="110" fillId="25" borderId="29" xfId="315" applyNumberFormat="1" applyFont="1" applyFill="1" applyBorder="1" applyAlignment="1">
      <alignment horizontal="left"/>
    </xf>
    <xf numFmtId="165" fontId="73" fillId="25" borderId="20" xfId="315" applyNumberFormat="1" applyFont="1" applyFill="1" applyBorder="1" applyAlignment="1" applyProtection="1">
      <alignment horizontal="center"/>
    </xf>
    <xf numFmtId="165" fontId="55" fillId="25" borderId="35" xfId="315" applyNumberFormat="1" applyFont="1" applyFill="1" applyBorder="1" applyAlignment="1" applyProtection="1">
      <alignment horizontal="left"/>
      <protection locked="0"/>
    </xf>
    <xf numFmtId="165" fontId="66" fillId="25" borderId="0" xfId="315" applyNumberFormat="1" applyFont="1" applyFill="1" applyBorder="1" applyAlignment="1" applyProtection="1">
      <alignment horizontal="center"/>
    </xf>
    <xf numFmtId="165" fontId="66" fillId="25" borderId="20" xfId="315" applyNumberFormat="1" applyFont="1" applyFill="1" applyBorder="1" applyAlignment="1" applyProtection="1">
      <alignment horizontal="center"/>
    </xf>
    <xf numFmtId="165" fontId="73" fillId="25" borderId="35" xfId="315" applyNumberFormat="1" applyFont="1" applyFill="1" applyBorder="1" applyAlignment="1" applyProtection="1">
      <alignment horizontal="center"/>
    </xf>
    <xf numFmtId="165" fontId="67" fillId="25" borderId="36" xfId="315" applyNumberFormat="1" applyFont="1" applyFill="1" applyBorder="1"/>
    <xf numFmtId="165" fontId="55" fillId="25" borderId="22" xfId="315" applyNumberFormat="1" applyFont="1" applyFill="1" applyBorder="1" applyAlignment="1">
      <alignment horizontal="left"/>
    </xf>
    <xf numFmtId="165" fontId="74" fillId="25" borderId="58" xfId="315" quotePrefix="1" applyNumberFormat="1" applyFont="1" applyFill="1" applyBorder="1" applyAlignment="1" applyProtection="1">
      <alignment horizontal="center"/>
    </xf>
    <xf numFmtId="165" fontId="74" fillId="25" borderId="26" xfId="315" quotePrefix="1" applyNumberFormat="1" applyFont="1" applyFill="1" applyBorder="1" applyAlignment="1" applyProtection="1">
      <alignment horizontal="center"/>
    </xf>
    <xf numFmtId="165" fontId="73" fillId="25" borderId="23" xfId="315" applyNumberFormat="1" applyFont="1" applyFill="1" applyBorder="1" applyAlignment="1" applyProtection="1">
      <alignment horizontal="centerContinuous"/>
    </xf>
    <xf numFmtId="165" fontId="110" fillId="25" borderId="37" xfId="315" applyNumberFormat="1" applyFont="1" applyFill="1" applyBorder="1" applyAlignment="1" applyProtection="1">
      <alignment horizontal="center"/>
    </xf>
    <xf numFmtId="165" fontId="67" fillId="25" borderId="27" xfId="315" applyNumberFormat="1" applyFont="1" applyFill="1" applyBorder="1"/>
    <xf numFmtId="165" fontId="67" fillId="25" borderId="28" xfId="315" applyNumberFormat="1" applyFont="1" applyFill="1" applyBorder="1"/>
    <xf numFmtId="165" fontId="112" fillId="25" borderId="33" xfId="315" applyNumberFormat="1" applyFont="1" applyFill="1" applyBorder="1" applyAlignment="1" applyProtection="1">
      <alignment horizontal="centerContinuous" vertical="center"/>
    </xf>
    <xf numFmtId="165" fontId="112" fillId="25" borderId="36" xfId="315" applyNumberFormat="1" applyFont="1" applyFill="1" applyBorder="1" applyAlignment="1" applyProtection="1">
      <alignment horizontal="center"/>
    </xf>
    <xf numFmtId="165" fontId="112" fillId="25" borderId="33" xfId="315" applyNumberFormat="1" applyFont="1" applyFill="1" applyBorder="1" applyAlignment="1" applyProtection="1">
      <alignment horizontal="center"/>
    </xf>
    <xf numFmtId="165" fontId="112" fillId="25" borderId="42" xfId="315" applyNumberFormat="1" applyFont="1" applyFill="1" applyBorder="1" applyAlignment="1" applyProtection="1">
      <alignment horizontal="center"/>
    </xf>
    <xf numFmtId="165" fontId="112" fillId="25" borderId="45" xfId="315" applyNumberFormat="1" applyFont="1" applyFill="1" applyBorder="1" applyAlignment="1" applyProtection="1">
      <alignment horizontal="center"/>
    </xf>
    <xf numFmtId="165" fontId="67" fillId="25" borderId="11" xfId="315" applyNumberFormat="1" applyFont="1" applyFill="1" applyBorder="1"/>
    <xf numFmtId="165" fontId="76" fillId="25" borderId="14" xfId="315" applyNumberFormat="1" applyFont="1" applyFill="1" applyBorder="1" applyAlignment="1" applyProtection="1">
      <alignment horizontal="center"/>
    </xf>
    <xf numFmtId="175" fontId="76" fillId="25" borderId="0" xfId="315" applyNumberFormat="1" applyFont="1" applyFill="1" applyBorder="1"/>
    <xf numFmtId="175" fontId="76" fillId="25" borderId="14" xfId="315" applyNumberFormat="1" applyFont="1" applyFill="1" applyBorder="1"/>
    <xf numFmtId="175" fontId="76" fillId="25" borderId="15" xfId="315" applyNumberFormat="1" applyFont="1" applyFill="1" applyBorder="1"/>
    <xf numFmtId="175" fontId="76" fillId="25" borderId="18" xfId="315" applyNumberFormat="1" applyFont="1" applyFill="1" applyBorder="1" applyProtection="1"/>
    <xf numFmtId="175" fontId="76" fillId="25" borderId="14" xfId="315" applyNumberFormat="1" applyFont="1" applyFill="1" applyBorder="1" applyProtection="1"/>
    <xf numFmtId="165" fontId="72" fillId="25" borderId="0" xfId="315" quotePrefix="1" applyNumberFormat="1" applyFont="1" applyFill="1" applyBorder="1" applyAlignment="1" applyProtection="1">
      <alignment horizontal="left"/>
    </xf>
    <xf numFmtId="1" fontId="67" fillId="25" borderId="35" xfId="315" applyNumberFormat="1" applyFont="1" applyFill="1" applyBorder="1" applyAlignment="1">
      <alignment horizontal="left"/>
    </xf>
    <xf numFmtId="165" fontId="85" fillId="25" borderId="0" xfId="315" applyNumberFormat="1" applyFont="1" applyFill="1"/>
    <xf numFmtId="165" fontId="85" fillId="25" borderId="0" xfId="315" applyNumberFormat="1" applyFont="1" applyFill="1" applyBorder="1"/>
    <xf numFmtId="165" fontId="84" fillId="25" borderId="0" xfId="315" applyNumberFormat="1" applyFont="1" applyFill="1" applyBorder="1"/>
    <xf numFmtId="165" fontId="67" fillId="25" borderId="11" xfId="315" applyNumberFormat="1" applyFont="1" applyFill="1" applyBorder="1" applyAlignment="1" applyProtection="1">
      <alignment horizontal="left"/>
    </xf>
    <xf numFmtId="165" fontId="67" fillId="25" borderId="11" xfId="315" applyNumberFormat="1" applyFont="1" applyFill="1" applyBorder="1" applyAlignment="1" applyProtection="1">
      <alignment horizontal="center"/>
    </xf>
    <xf numFmtId="175" fontId="67" fillId="25" borderId="11" xfId="315" applyNumberFormat="1" applyFont="1" applyFill="1" applyBorder="1"/>
    <xf numFmtId="175" fontId="78" fillId="25" borderId="11" xfId="315" applyNumberFormat="1" applyFont="1" applyFill="1" applyBorder="1" applyProtection="1"/>
    <xf numFmtId="167" fontId="84" fillId="25" borderId="0" xfId="315" applyNumberFormat="1" applyFont="1" applyFill="1"/>
    <xf numFmtId="3" fontId="84" fillId="25" borderId="0" xfId="315" applyNumberFormat="1" applyFont="1" applyFill="1"/>
    <xf numFmtId="0" fontId="55" fillId="0" borderId="0" xfId="449" applyFont="1" applyAlignment="1">
      <alignment horizontal="center"/>
    </xf>
    <xf numFmtId="3" fontId="66" fillId="0" borderId="0" xfId="449" applyNumberFormat="1" applyFont="1" applyAlignment="1">
      <alignment horizontal="right"/>
    </xf>
    <xf numFmtId="0" fontId="67" fillId="0" borderId="15" xfId="449" applyFont="1" applyBorder="1"/>
    <xf numFmtId="0" fontId="67" fillId="0" borderId="14" xfId="449" applyFont="1" applyBorder="1"/>
    <xf numFmtId="3" fontId="66" fillId="0" borderId="15" xfId="449" applyNumberFormat="1" applyFont="1" applyBorder="1" applyAlignment="1">
      <alignment horizontal="center"/>
    </xf>
    <xf numFmtId="0" fontId="66" fillId="0" borderId="35" xfId="449" applyFont="1" applyBorder="1" applyAlignment="1">
      <alignment horizontal="center"/>
    </xf>
    <xf numFmtId="3" fontId="66" fillId="0" borderId="20" xfId="449" applyNumberFormat="1" applyFont="1" applyBorder="1" applyAlignment="1">
      <alignment horizontal="center"/>
    </xf>
    <xf numFmtId="0" fontId="67" fillId="0" borderId="20" xfId="449" applyFont="1" applyBorder="1"/>
    <xf numFmtId="0" fontId="66" fillId="0" borderId="37" xfId="449" applyFont="1" applyBorder="1"/>
    <xf numFmtId="3" fontId="66" fillId="0" borderId="35" xfId="449" quotePrefix="1" applyNumberFormat="1" applyFont="1" applyBorder="1" applyAlignment="1">
      <alignment horizontal="center"/>
    </xf>
    <xf numFmtId="0" fontId="71" fillId="0" borderId="27" xfId="449" quotePrefix="1" applyFont="1" applyBorder="1" applyAlignment="1">
      <alignment horizontal="center" vertical="center"/>
    </xf>
    <xf numFmtId="0" fontId="66" fillId="0" borderId="15" xfId="449" applyFont="1" applyBorder="1" applyAlignment="1">
      <alignment horizontal="center"/>
    </xf>
    <xf numFmtId="0" fontId="66" fillId="0" borderId="15" xfId="449" quotePrefix="1" applyFont="1" applyBorder="1"/>
    <xf numFmtId="0" fontId="55" fillId="0" borderId="20" xfId="449" applyFont="1" applyBorder="1"/>
    <xf numFmtId="0" fontId="72" fillId="0" borderId="20" xfId="487" applyFont="1" applyBorder="1" applyAlignment="1">
      <alignment vertical="center"/>
    </xf>
    <xf numFmtId="0" fontId="73" fillId="0" borderId="20" xfId="449" applyFont="1" applyBorder="1"/>
    <xf numFmtId="0" fontId="66" fillId="0" borderId="20" xfId="487" quotePrefix="1" applyFont="1" applyBorder="1" applyAlignment="1">
      <alignment vertical="center"/>
    </xf>
    <xf numFmtId="0" fontId="67" fillId="0" borderId="20" xfId="487" quotePrefix="1" applyFont="1" applyBorder="1" applyAlignment="1"/>
    <xf numFmtId="0" fontId="67" fillId="0" borderId="20" xfId="487" quotePrefix="1" applyFont="1" applyBorder="1" applyAlignment="1">
      <alignment vertical="center"/>
    </xf>
    <xf numFmtId="0" fontId="66" fillId="0" borderId="20" xfId="449" applyFont="1" applyBorder="1" applyAlignment="1">
      <alignment horizontal="center"/>
    </xf>
    <xf numFmtId="0" fontId="66" fillId="0" borderId="20" xfId="449" quotePrefix="1" applyFont="1" applyBorder="1"/>
    <xf numFmtId="0" fontId="67" fillId="0" borderId="20" xfId="488" quotePrefix="1" applyFont="1" applyBorder="1" applyAlignment="1" applyProtection="1">
      <alignment horizontal="left" vertical="center"/>
      <protection locked="0" hidden="1"/>
    </xf>
    <xf numFmtId="0" fontId="67" fillId="0" borderId="20" xfId="488" quotePrefix="1" applyFont="1" applyBorder="1" applyAlignment="1" applyProtection="1">
      <alignment vertical="center"/>
      <protection locked="0" hidden="1"/>
    </xf>
    <xf numFmtId="0" fontId="55" fillId="0" borderId="23" xfId="449" applyFont="1" applyBorder="1"/>
    <xf numFmtId="0" fontId="67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20" fillId="0" borderId="0" xfId="0" applyFont="1" applyProtection="1">
      <protection locked="0" hidden="1"/>
    </xf>
    <xf numFmtId="0" fontId="121" fillId="0" borderId="0" xfId="0" applyFont="1" applyProtection="1">
      <protection locked="0" hidden="1"/>
    </xf>
    <xf numFmtId="0" fontId="120" fillId="0" borderId="0" xfId="0" applyFont="1" applyBorder="1" applyProtection="1">
      <protection locked="0" hidden="1"/>
    </xf>
    <xf numFmtId="0" fontId="70" fillId="0" borderId="0" xfId="0" applyFont="1" applyAlignment="1" applyProtection="1">
      <alignment horizontal="center"/>
      <protection locked="0" hidden="1"/>
    </xf>
    <xf numFmtId="0" fontId="120" fillId="0" borderId="10" xfId="0" applyFont="1" applyBorder="1" applyProtection="1">
      <protection locked="0" hidden="1"/>
    </xf>
    <xf numFmtId="0" fontId="120" fillId="0" borderId="11" xfId="0" applyFont="1" applyBorder="1" applyProtection="1">
      <protection locked="0" hidden="1"/>
    </xf>
    <xf numFmtId="0" fontId="120" fillId="0" borderId="14" xfId="0" applyFont="1" applyBorder="1" applyProtection="1">
      <protection locked="0" hidden="1"/>
    </xf>
    <xf numFmtId="0" fontId="121" fillId="0" borderId="28" xfId="0" applyFont="1" applyBorder="1" applyAlignment="1" applyProtection="1">
      <alignment horizontal="centerContinuous" vertical="center"/>
      <protection locked="0" hidden="1"/>
    </xf>
    <xf numFmtId="0" fontId="121" fillId="0" borderId="45" xfId="0" applyFont="1" applyBorder="1" applyAlignment="1" applyProtection="1">
      <alignment horizontal="centerContinuous" vertical="center"/>
      <protection locked="0" hidden="1"/>
    </xf>
    <xf numFmtId="0" fontId="121" fillId="0" borderId="14" xfId="0" applyFont="1" applyBorder="1" applyAlignment="1" applyProtection="1">
      <alignment horizontal="centerContinuous" vertical="center"/>
      <protection locked="0" hidden="1"/>
    </xf>
    <xf numFmtId="0" fontId="121" fillId="0" borderId="18" xfId="0" applyFont="1" applyBorder="1" applyAlignment="1" applyProtection="1">
      <alignment horizontal="centerContinuous"/>
      <protection locked="0" hidden="1"/>
    </xf>
    <xf numFmtId="0" fontId="121" fillId="0" borderId="0" xfId="0" applyFont="1" applyBorder="1" applyAlignment="1" applyProtection="1">
      <alignment horizontal="centerContinuous"/>
      <protection locked="0" hidden="1"/>
    </xf>
    <xf numFmtId="0" fontId="122" fillId="0" borderId="35" xfId="0" applyFont="1" applyBorder="1" applyAlignment="1" applyProtection="1">
      <alignment horizontal="centerContinuous"/>
      <protection locked="0" hidden="1"/>
    </xf>
    <xf numFmtId="0" fontId="121" fillId="0" borderId="20" xfId="0" applyFont="1" applyBorder="1" applyAlignment="1" applyProtection="1">
      <alignment horizontal="center" vertical="center"/>
      <protection locked="0" hidden="1"/>
    </xf>
    <xf numFmtId="0" fontId="121" fillId="0" borderId="15" xfId="0" applyFont="1" applyBorder="1" applyAlignment="1" applyProtection="1">
      <alignment horizontal="center"/>
      <protection locked="0" hidden="1"/>
    </xf>
    <xf numFmtId="0" fontId="120" fillId="0" borderId="18" xfId="0" applyFont="1" applyBorder="1" applyProtection="1">
      <protection locked="0" hidden="1"/>
    </xf>
    <xf numFmtId="0" fontId="120" fillId="0" borderId="35" xfId="0" applyFont="1" applyBorder="1" applyProtection="1">
      <protection locked="0" hidden="1"/>
    </xf>
    <xf numFmtId="0" fontId="121" fillId="0" borderId="20" xfId="0" quotePrefix="1" applyFont="1" applyBorder="1" applyAlignment="1" applyProtection="1">
      <alignment horizontal="centerContinuous" vertical="center"/>
      <protection locked="0" hidden="1"/>
    </xf>
    <xf numFmtId="0" fontId="121" fillId="0" borderId="20" xfId="0" applyFont="1" applyBorder="1" applyAlignment="1" applyProtection="1">
      <alignment horizontal="centerContinuous" vertical="center"/>
      <protection locked="0" hidden="1"/>
    </xf>
    <xf numFmtId="0" fontId="123" fillId="0" borderId="0" xfId="0" applyFont="1" applyProtection="1">
      <protection locked="0" hidden="1"/>
    </xf>
    <xf numFmtId="0" fontId="124" fillId="0" borderId="18" xfId="0" applyFont="1" applyBorder="1" applyAlignment="1" applyProtection="1">
      <alignment horizontal="center" vertical="center"/>
      <protection locked="0" hidden="1"/>
    </xf>
    <xf numFmtId="0" fontId="124" fillId="0" borderId="0" xfId="0" applyFont="1" applyBorder="1" applyAlignment="1" applyProtection="1">
      <alignment horizontal="center" vertical="center"/>
      <protection locked="0" hidden="1"/>
    </xf>
    <xf numFmtId="0" fontId="124" fillId="0" borderId="37" xfId="0" applyFont="1" applyBorder="1" applyAlignment="1" applyProtection="1">
      <alignment horizontal="center" vertical="center"/>
      <protection locked="0" hidden="1"/>
    </xf>
    <xf numFmtId="0" fontId="124" fillId="0" borderId="27" xfId="0" applyFont="1" applyBorder="1" applyAlignment="1" applyProtection="1">
      <alignment horizontal="center" vertical="center"/>
      <protection locked="0" hidden="1"/>
    </xf>
    <xf numFmtId="0" fontId="124" fillId="0" borderId="42" xfId="0" applyFont="1" applyBorder="1" applyAlignment="1" applyProtection="1">
      <alignment horizontal="center" vertical="center"/>
      <protection locked="0" hidden="1"/>
    </xf>
    <xf numFmtId="0" fontId="124" fillId="0" borderId="42" xfId="0" applyFont="1" applyBorder="1" applyAlignment="1" applyProtection="1">
      <alignment horizontal="centerContinuous" vertical="center"/>
      <protection locked="0" hidden="1"/>
    </xf>
    <xf numFmtId="0" fontId="120" fillId="0" borderId="0" xfId="0" applyFont="1" applyAlignment="1" applyProtection="1">
      <alignment horizontal="center" vertical="top"/>
      <protection locked="0" hidden="1"/>
    </xf>
    <xf numFmtId="0" fontId="121" fillId="0" borderId="18" xfId="0" applyFont="1" applyBorder="1" applyAlignment="1" applyProtection="1">
      <alignment vertical="center"/>
      <protection locked="0" hidden="1"/>
    </xf>
    <xf numFmtId="0" fontId="121" fillId="0" borderId="0" xfId="0" applyFont="1" applyBorder="1" applyAlignment="1" applyProtection="1">
      <alignment vertical="center"/>
      <protection locked="0" hidden="1"/>
    </xf>
    <xf numFmtId="0" fontId="121" fillId="0" borderId="35" xfId="0" applyFont="1" applyBorder="1" applyAlignment="1" applyProtection="1">
      <alignment vertical="center"/>
      <protection locked="0" hidden="1"/>
    </xf>
    <xf numFmtId="166" fontId="66" fillId="0" borderId="20" xfId="0" applyNumberFormat="1" applyFont="1" applyFill="1" applyBorder="1" applyAlignment="1" applyProtection="1">
      <alignment vertical="center"/>
      <protection locked="0" hidden="1"/>
    </xf>
    <xf numFmtId="0" fontId="126" fillId="0" borderId="18" xfId="0" applyFont="1" applyBorder="1" applyAlignment="1" applyProtection="1">
      <alignment vertical="center"/>
      <protection locked="0" hidden="1"/>
    </xf>
    <xf numFmtId="0" fontId="126" fillId="0" borderId="0" xfId="0" applyFont="1" applyBorder="1" applyAlignment="1" applyProtection="1">
      <alignment vertical="center"/>
      <protection locked="0" hidden="1"/>
    </xf>
    <xf numFmtId="0" fontId="121" fillId="0" borderId="18" xfId="0" quotePrefix="1" applyFont="1" applyBorder="1" applyAlignment="1" applyProtection="1">
      <alignment horizontal="center"/>
      <protection locked="0" hidden="1"/>
    </xf>
    <xf numFmtId="0" fontId="121" fillId="0" borderId="0" xfId="0" applyFont="1" applyBorder="1" applyAlignment="1" applyProtection="1">
      <alignment horizontal="left"/>
      <protection locked="0" hidden="1"/>
    </xf>
    <xf numFmtId="0" fontId="121" fillId="0" borderId="35" xfId="0" quotePrefix="1" applyFont="1" applyBorder="1" applyAlignment="1" applyProtection="1">
      <alignment horizontal="center"/>
      <protection locked="0" hidden="1"/>
    </xf>
    <xf numFmtId="0" fontId="120" fillId="0" borderId="18" xfId="0" applyFont="1" applyBorder="1" applyAlignment="1" applyProtection="1">
      <alignment vertical="center"/>
      <protection locked="0" hidden="1"/>
    </xf>
    <xf numFmtId="0" fontId="125" fillId="0" borderId="0" xfId="0" applyFont="1" applyBorder="1" applyAlignment="1" applyProtection="1">
      <alignment vertical="center"/>
      <protection locked="0" hidden="1"/>
    </xf>
    <xf numFmtId="0" fontId="120" fillId="0" borderId="35" xfId="0" applyFont="1" applyBorder="1" applyAlignment="1" applyProtection="1">
      <alignment vertical="center"/>
      <protection locked="0" hidden="1"/>
    </xf>
    <xf numFmtId="0" fontId="120" fillId="0" borderId="0" xfId="0" applyFont="1" applyBorder="1" applyAlignment="1" applyProtection="1">
      <alignment vertical="center"/>
      <protection locked="0" hidden="1"/>
    </xf>
    <xf numFmtId="0" fontId="120" fillId="0" borderId="18" xfId="0" applyFont="1" applyBorder="1" applyAlignment="1" applyProtection="1">
      <alignment horizontal="left" vertical="center"/>
      <protection locked="0" hidden="1"/>
    </xf>
    <xf numFmtId="0" fontId="120" fillId="0" borderId="35" xfId="0" applyFont="1" applyBorder="1" applyAlignment="1" applyProtection="1">
      <alignment horizontal="left" vertical="center"/>
      <protection locked="0" hidden="1"/>
    </xf>
    <xf numFmtId="2" fontId="120" fillId="0" borderId="0" xfId="0" applyNumberFormat="1" applyFont="1" applyBorder="1" applyAlignment="1" applyProtection="1">
      <alignment horizontal="center" vertical="top" wrapText="1"/>
      <protection locked="0" hidden="1"/>
    </xf>
    <xf numFmtId="2" fontId="120" fillId="0" borderId="0" xfId="0" applyNumberFormat="1" applyFont="1" applyBorder="1" applyAlignment="1" applyProtection="1">
      <alignment vertical="top" wrapText="1"/>
      <protection locked="0" hidden="1"/>
    </xf>
    <xf numFmtId="2" fontId="120" fillId="0" borderId="35" xfId="0" applyNumberFormat="1" applyFont="1" applyBorder="1" applyAlignment="1" applyProtection="1">
      <alignment vertical="center" wrapText="1"/>
      <protection locked="0" hidden="1"/>
    </xf>
    <xf numFmtId="0" fontId="121" fillId="0" borderId="35" xfId="0" applyFont="1" applyBorder="1" applyAlignment="1" applyProtection="1">
      <alignment horizontal="center" vertical="center"/>
      <protection locked="0" hidden="1"/>
    </xf>
    <xf numFmtId="0" fontId="121" fillId="0" borderId="18" xfId="0" applyFont="1" applyBorder="1" applyAlignment="1" applyProtection="1">
      <alignment horizontal="center" vertical="center"/>
      <protection locked="0" hidden="1"/>
    </xf>
    <xf numFmtId="2" fontId="120" fillId="0" borderId="35" xfId="0" applyNumberFormat="1" applyFont="1" applyBorder="1" applyAlignment="1" applyProtection="1">
      <alignment vertical="top" wrapText="1"/>
      <protection locked="0" hidden="1"/>
    </xf>
    <xf numFmtId="0" fontId="120" fillId="0" borderId="0" xfId="0" applyFont="1" applyAlignment="1" applyProtection="1">
      <alignment vertical="center"/>
      <protection locked="0" hidden="1"/>
    </xf>
    <xf numFmtId="0" fontId="121" fillId="0" borderId="18" xfId="0" applyFont="1" applyBorder="1" applyAlignment="1" applyProtection="1">
      <alignment horizontal="center"/>
      <protection locked="0" hidden="1"/>
    </xf>
    <xf numFmtId="0" fontId="121" fillId="0" borderId="0" xfId="0" applyFont="1" applyBorder="1" applyAlignment="1" applyProtection="1">
      <protection locked="0" hidden="1"/>
    </xf>
    <xf numFmtId="0" fontId="121" fillId="0" borderId="35" xfId="0" applyFont="1" applyBorder="1" applyAlignment="1" applyProtection="1">
      <protection locked="0" hidden="1"/>
    </xf>
    <xf numFmtId="0" fontId="121" fillId="0" borderId="36" xfId="0" applyFont="1" applyBorder="1" applyAlignment="1" applyProtection="1">
      <alignment horizontal="center" vertical="center"/>
      <protection locked="0" hidden="1"/>
    </xf>
    <xf numFmtId="0" fontId="121" fillId="0" borderId="29" xfId="0" applyFont="1" applyBorder="1" applyAlignment="1" applyProtection="1">
      <alignment vertical="center"/>
      <protection locked="0" hidden="1"/>
    </xf>
    <xf numFmtId="0" fontId="121" fillId="0" borderId="37" xfId="0" applyFont="1" applyBorder="1" applyAlignment="1" applyProtection="1">
      <alignment vertical="center"/>
      <protection locked="0" hidden="1"/>
    </xf>
    <xf numFmtId="0" fontId="121" fillId="0" borderId="0" xfId="0" applyFont="1" applyAlignment="1" applyProtection="1">
      <alignment horizontal="center"/>
      <protection locked="0" hidden="1"/>
    </xf>
    <xf numFmtId="179" fontId="89" fillId="0" borderId="29" xfId="340" applyNumberFormat="1" applyFont="1" applyFill="1" applyBorder="1" applyAlignment="1" applyProtection="1"/>
    <xf numFmtId="166" fontId="66" fillId="0" borderId="15" xfId="0" applyNumberFormat="1" applyFont="1" applyFill="1" applyBorder="1" applyAlignment="1" applyProtection="1">
      <alignment vertical="center"/>
      <protection locked="0" hidden="1"/>
    </xf>
    <xf numFmtId="165" fontId="81" fillId="0" borderId="0" xfId="342" applyFont="1" applyFill="1" applyAlignment="1">
      <alignment vertical="center"/>
    </xf>
    <xf numFmtId="0" fontId="0" fillId="25" borderId="0" xfId="0" applyFill="1"/>
    <xf numFmtId="0" fontId="72" fillId="25" borderId="0" xfId="0" applyFont="1" applyFill="1"/>
    <xf numFmtId="0" fontId="72" fillId="0" borderId="0" xfId="0" applyFont="1"/>
    <xf numFmtId="178" fontId="121" fillId="25" borderId="20" xfId="0" applyNumberFormat="1" applyFont="1" applyFill="1" applyBorder="1" applyAlignment="1" applyProtection="1">
      <alignment vertical="center"/>
      <protection locked="0" hidden="1"/>
    </xf>
    <xf numFmtId="165" fontId="67" fillId="0" borderId="0" xfId="339" quotePrefix="1" applyFont="1" applyBorder="1" applyAlignment="1" applyProtection="1">
      <alignment horizontal="left"/>
    </xf>
    <xf numFmtId="171" fontId="78" fillId="25" borderId="35" xfId="343" applyNumberFormat="1" applyFont="1" applyFill="1" applyBorder="1" applyAlignment="1" applyProtection="1">
      <alignment horizontal="right" vertical="center"/>
    </xf>
    <xf numFmtId="171" fontId="78" fillId="25" borderId="37" xfId="343" applyNumberFormat="1" applyFont="1" applyFill="1" applyBorder="1" applyAlignment="1" applyProtection="1">
      <alignment horizontal="right" vertical="center"/>
    </xf>
    <xf numFmtId="165" fontId="55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7" fillId="0" borderId="0" xfId="339" quotePrefix="1" applyFont="1" applyFill="1" applyBorder="1" applyAlignment="1" applyProtection="1">
      <alignment horizontal="left"/>
    </xf>
    <xf numFmtId="165" fontId="84" fillId="0" borderId="0" xfId="340" applyFont="1" applyAlignment="1"/>
    <xf numFmtId="165" fontId="72" fillId="0" borderId="0" xfId="340" applyFont="1" applyAlignment="1"/>
    <xf numFmtId="4" fontId="55" fillId="0" borderId="0" xfId="449" applyNumberFormat="1" applyFont="1"/>
    <xf numFmtId="4" fontId="73" fillId="0" borderId="0" xfId="449" applyNumberFormat="1" applyFont="1"/>
    <xf numFmtId="178" fontId="120" fillId="0" borderId="0" xfId="0" applyNumberFormat="1" applyFont="1" applyProtection="1">
      <protection locked="0" hidden="1"/>
    </xf>
    <xf numFmtId="178" fontId="120" fillId="0" borderId="20" xfId="0" applyNumberFormat="1" applyFont="1" applyBorder="1" applyAlignment="1" applyProtection="1">
      <alignment vertical="center"/>
      <protection locked="0" hidden="1"/>
    </xf>
    <xf numFmtId="178" fontId="121" fillId="0" borderId="20" xfId="0" applyNumberFormat="1" applyFont="1" applyBorder="1" applyAlignment="1" applyProtection="1">
      <alignment vertical="center"/>
      <protection locked="0" hidden="1"/>
    </xf>
    <xf numFmtId="178" fontId="121" fillId="0" borderId="23" xfId="0" applyNumberFormat="1" applyFont="1" applyBorder="1" applyAlignment="1" applyProtection="1">
      <alignment vertical="center"/>
      <protection locked="0" hidden="1"/>
    </xf>
    <xf numFmtId="180" fontId="76" fillId="0" borderId="10" xfId="343" applyNumberFormat="1" applyFont="1" applyFill="1" applyBorder="1" applyAlignment="1" applyProtection="1">
      <alignment vertical="center"/>
    </xf>
    <xf numFmtId="180" fontId="66" fillId="0" borderId="0" xfId="343" applyNumberFormat="1" applyFont="1" applyFill="1" applyBorder="1" applyAlignment="1" applyProtection="1">
      <alignment vertical="center"/>
    </xf>
    <xf numFmtId="180" fontId="66" fillId="0" borderId="14" xfId="343" applyNumberFormat="1" applyFont="1" applyFill="1" applyBorder="1" applyAlignment="1" applyProtection="1">
      <alignment vertical="center"/>
    </xf>
    <xf numFmtId="180" fontId="76" fillId="0" borderId="0" xfId="343" applyNumberFormat="1" applyFont="1" applyFill="1" applyBorder="1" applyAlignment="1" applyProtection="1">
      <alignment vertical="center"/>
    </xf>
    <xf numFmtId="180" fontId="66" fillId="0" borderId="35" xfId="343" applyNumberFormat="1" applyFont="1" applyFill="1" applyBorder="1" applyAlignment="1" applyProtection="1">
      <alignment vertical="center"/>
    </xf>
    <xf numFmtId="180" fontId="78" fillId="0" borderId="0" xfId="343" applyNumberFormat="1" applyFont="1" applyFill="1" applyBorder="1" applyAlignment="1" applyProtection="1">
      <alignment vertical="center"/>
    </xf>
    <xf numFmtId="180" fontId="78" fillId="0" borderId="10" xfId="343" applyNumberFormat="1" applyFont="1" applyFill="1" applyBorder="1" applyAlignment="1" applyProtection="1">
      <alignment vertical="center"/>
    </xf>
    <xf numFmtId="180" fontId="76" fillId="0" borderId="10" xfId="342" applyNumberFormat="1" applyFont="1" applyFill="1" applyBorder="1" applyAlignment="1" applyProtection="1">
      <alignment vertical="center"/>
    </xf>
    <xf numFmtId="180" fontId="76" fillId="0" borderId="11" xfId="342" applyNumberFormat="1" applyFont="1" applyFill="1" applyBorder="1" applyAlignment="1" applyProtection="1">
      <alignment vertical="center"/>
    </xf>
    <xf numFmtId="171" fontId="78" fillId="25" borderId="18" xfId="342" applyNumberFormat="1" applyFont="1" applyFill="1" applyBorder="1" applyAlignment="1" applyProtection="1">
      <alignment horizontal="right" vertical="center"/>
    </xf>
    <xf numFmtId="171" fontId="127" fillId="0" borderId="0" xfId="342" applyNumberFormat="1" applyFont="1" applyFill="1" applyBorder="1" applyAlignment="1" applyProtection="1">
      <alignment horizontal="right" vertical="center"/>
    </xf>
    <xf numFmtId="171" fontId="127" fillId="0" borderId="35" xfId="342" applyNumberFormat="1" applyFont="1" applyFill="1" applyBorder="1" applyAlignment="1" applyProtection="1">
      <alignment horizontal="right" vertical="center"/>
    </xf>
    <xf numFmtId="171" fontId="127" fillId="0" borderId="29" xfId="342" applyNumberFormat="1" applyFont="1" applyFill="1" applyBorder="1" applyAlignment="1" applyProtection="1">
      <alignment horizontal="right" vertical="center"/>
    </xf>
    <xf numFmtId="171" fontId="127" fillId="0" borderId="37" xfId="342" applyNumberFormat="1" applyFont="1" applyFill="1" applyBorder="1" applyAlignment="1" applyProtection="1">
      <alignment horizontal="right" vertical="center"/>
    </xf>
    <xf numFmtId="171" fontId="106" fillId="0" borderId="0" xfId="342" applyNumberFormat="1" applyFont="1" applyFill="1" applyBorder="1" applyAlignment="1" applyProtection="1">
      <alignment horizontal="right" vertical="center"/>
    </xf>
    <xf numFmtId="171" fontId="106" fillId="25" borderId="0" xfId="342" applyNumberFormat="1" applyFont="1" applyFill="1" applyBorder="1" applyAlignment="1" applyProtection="1">
      <alignment horizontal="right" vertical="center"/>
    </xf>
    <xf numFmtId="171" fontId="106" fillId="0" borderId="35" xfId="342" applyNumberFormat="1" applyFont="1" applyFill="1" applyBorder="1" applyAlignment="1" applyProtection="1">
      <alignment horizontal="right" vertical="center"/>
    </xf>
    <xf numFmtId="171" fontId="106" fillId="0" borderId="29" xfId="342" applyNumberFormat="1" applyFont="1" applyFill="1" applyBorder="1" applyAlignment="1" applyProtection="1">
      <alignment horizontal="right" vertical="center"/>
    </xf>
    <xf numFmtId="171" fontId="106" fillId="0" borderId="37" xfId="342" applyNumberFormat="1" applyFont="1" applyFill="1" applyBorder="1" applyAlignment="1" applyProtection="1">
      <alignment horizontal="right" vertical="center"/>
    </xf>
    <xf numFmtId="180" fontId="127" fillId="0" borderId="0" xfId="345" applyNumberFormat="1" applyFont="1" applyFill="1" applyBorder="1" applyAlignment="1" applyProtection="1">
      <alignment horizontal="right" vertical="center"/>
    </xf>
    <xf numFmtId="180" fontId="127" fillId="0" borderId="14" xfId="345" applyNumberFormat="1" applyFont="1" applyFill="1" applyBorder="1" applyAlignment="1" applyProtection="1">
      <alignment horizontal="right" vertical="center"/>
    </xf>
    <xf numFmtId="180" fontId="127" fillId="0" borderId="35" xfId="345" applyNumberFormat="1" applyFont="1" applyFill="1" applyBorder="1" applyAlignment="1" applyProtection="1">
      <alignment horizontal="right" vertical="center"/>
    </xf>
    <xf numFmtId="171" fontId="69" fillId="0" borderId="0" xfId="0" applyNumberFormat="1" applyFont="1" applyFill="1" applyBorder="1" applyAlignment="1" applyProtection="1">
      <alignment horizontal="right" vertical="center"/>
    </xf>
    <xf numFmtId="180" fontId="106" fillId="0" borderId="0" xfId="345" applyNumberFormat="1" applyFont="1" applyFill="1" applyBorder="1" applyAlignment="1" applyProtection="1">
      <alignment horizontal="right" vertical="center"/>
    </xf>
    <xf numFmtId="171" fontId="72" fillId="0" borderId="0" xfId="0" applyNumberFormat="1" applyFont="1" applyFill="1" applyBorder="1" applyAlignment="1" applyProtection="1">
      <alignment horizontal="right" vertical="center"/>
    </xf>
    <xf numFmtId="180" fontId="106" fillId="0" borderId="52" xfId="345" applyNumberFormat="1" applyFont="1" applyFill="1" applyBorder="1" applyAlignment="1" applyProtection="1">
      <alignment horizontal="right" vertical="center"/>
    </xf>
    <xf numFmtId="180" fontId="106" fillId="0" borderId="19" xfId="345" applyNumberFormat="1" applyFont="1" applyFill="1" applyBorder="1" applyAlignment="1" applyProtection="1">
      <alignment horizontal="right" vertical="center"/>
    </xf>
    <xf numFmtId="180" fontId="106" fillId="0" borderId="0" xfId="345" applyNumberFormat="1" applyFont="1" applyFill="1" applyAlignment="1" applyProtection="1">
      <alignment horizontal="right" vertical="center"/>
    </xf>
    <xf numFmtId="181" fontId="66" fillId="0" borderId="20" xfId="467" applyNumberFormat="1" applyFont="1" applyBorder="1" applyAlignment="1" applyProtection="1">
      <alignment horizontal="right"/>
    </xf>
    <xf numFmtId="181" fontId="66" fillId="0" borderId="18" xfId="467" applyNumberFormat="1" applyFont="1" applyFill="1" applyBorder="1" applyAlignment="1" applyProtection="1">
      <alignment horizontal="right"/>
    </xf>
    <xf numFmtId="181" fontId="66" fillId="0" borderId="20" xfId="467" applyNumberFormat="1" applyFont="1" applyFill="1" applyBorder="1" applyAlignment="1" applyProtection="1">
      <alignment horizontal="right"/>
    </xf>
    <xf numFmtId="181" fontId="67" fillId="0" borderId="20" xfId="467" applyNumberFormat="1" applyFont="1" applyBorder="1" applyAlignment="1" applyProtection="1">
      <alignment horizontal="right"/>
    </xf>
    <xf numFmtId="181" fontId="67" fillId="0" borderId="18" xfId="467" applyNumberFormat="1" applyFont="1" applyFill="1" applyBorder="1" applyAlignment="1" applyProtection="1">
      <alignment horizontal="right"/>
    </xf>
    <xf numFmtId="181" fontId="67" fillId="0" borderId="20" xfId="467" applyNumberFormat="1" applyFont="1" applyFill="1" applyBorder="1" applyAlignment="1" applyProtection="1">
      <alignment horizontal="right"/>
    </xf>
    <xf numFmtId="171" fontId="78" fillId="25" borderId="0" xfId="343" applyNumberFormat="1" applyFont="1" applyFill="1" applyBorder="1" applyAlignment="1" applyProtection="1">
      <alignment horizontal="right" vertical="center"/>
    </xf>
    <xf numFmtId="171" fontId="129" fillId="0" borderId="35" xfId="340" applyNumberFormat="1" applyFont="1" applyFill="1" applyBorder="1" applyAlignment="1" applyProtection="1">
      <alignment horizontal="right"/>
    </xf>
    <xf numFmtId="171" fontId="129" fillId="0" borderId="37" xfId="340" applyNumberFormat="1" applyFont="1" applyFill="1" applyBorder="1" applyAlignment="1" applyProtection="1">
      <alignment horizontal="right"/>
    </xf>
    <xf numFmtId="0" fontId="124" fillId="0" borderId="23" xfId="0" applyFont="1" applyBorder="1" applyAlignment="1" applyProtection="1">
      <alignment horizontal="center" vertical="center"/>
      <protection locked="0" hidden="1"/>
    </xf>
    <xf numFmtId="0" fontId="67" fillId="0" borderId="0" xfId="0" applyFont="1" applyFill="1" applyAlignment="1">
      <alignment horizontal="left"/>
    </xf>
    <xf numFmtId="0" fontId="67" fillId="0" borderId="0" xfId="0" quotePrefix="1" applyFont="1" applyFill="1" applyAlignment="1">
      <alignment horizontal="left"/>
    </xf>
    <xf numFmtId="0" fontId="67" fillId="0" borderId="0" xfId="0" applyFont="1" applyFill="1"/>
    <xf numFmtId="3" fontId="67" fillId="0" borderId="23" xfId="449" applyNumberFormat="1" applyFont="1" applyFill="1" applyBorder="1"/>
    <xf numFmtId="3" fontId="67" fillId="0" borderId="37" xfId="449" applyNumberFormat="1" applyFont="1" applyFill="1" applyBorder="1"/>
    <xf numFmtId="0" fontId="121" fillId="0" borderId="0" xfId="0" applyFont="1" applyAlignment="1" applyProtection="1">
      <alignment horizontal="center"/>
      <protection locked="0" hidden="1"/>
    </xf>
    <xf numFmtId="165" fontId="69" fillId="0" borderId="20" xfId="339" applyFont="1" applyBorder="1" applyAlignment="1" applyProtection="1">
      <alignment horizontal="center"/>
    </xf>
    <xf numFmtId="165" fontId="69" fillId="0" borderId="53" xfId="339" applyFont="1" applyBorder="1" applyAlignment="1" applyProtection="1">
      <alignment horizontal="left"/>
    </xf>
    <xf numFmtId="0" fontId="69" fillId="0" borderId="22" xfId="0" applyFont="1" applyBorder="1" applyAlignment="1" applyProtection="1">
      <alignment horizontal="center"/>
    </xf>
    <xf numFmtId="165" fontId="69" fillId="0" borderId="66" xfId="339" quotePrefix="1" applyNumberFormat="1" applyFont="1" applyBorder="1" applyAlignment="1" applyProtection="1">
      <alignment horizontal="center"/>
    </xf>
    <xf numFmtId="167" fontId="67" fillId="0" borderId="15" xfId="450" applyNumberFormat="1" applyFont="1" applyFill="1" applyBorder="1" applyProtection="1"/>
    <xf numFmtId="167" fontId="67" fillId="0" borderId="26" xfId="339" applyNumberFormat="1" applyFont="1" applyFill="1" applyBorder="1" applyProtection="1"/>
    <xf numFmtId="165" fontId="55" fillId="0" borderId="0" xfId="339" applyFont="1" applyBorder="1"/>
    <xf numFmtId="167" fontId="55" fillId="0" borderId="0" xfId="339" applyNumberFormat="1" applyFont="1" applyBorder="1" applyProtection="1"/>
    <xf numFmtId="10" fontId="55" fillId="0" borderId="0" xfId="339" applyNumberFormat="1" applyFont="1" applyBorder="1" applyProtection="1"/>
    <xf numFmtId="165" fontId="66" fillId="0" borderId="18" xfId="340" applyFont="1" applyBorder="1"/>
    <xf numFmtId="1" fontId="67" fillId="0" borderId="18" xfId="340" applyNumberFormat="1" applyFont="1" applyBorder="1"/>
    <xf numFmtId="1" fontId="67" fillId="0" borderId="18" xfId="340" applyNumberFormat="1" applyFont="1" applyFill="1" applyBorder="1"/>
    <xf numFmtId="1" fontId="67" fillId="0" borderId="18" xfId="346" applyNumberFormat="1" applyFont="1" applyBorder="1"/>
    <xf numFmtId="165" fontId="84" fillId="0" borderId="36" xfId="340" applyFont="1" applyBorder="1"/>
    <xf numFmtId="171" fontId="76" fillId="0" borderId="23" xfId="340" applyNumberFormat="1" applyFont="1" applyFill="1" applyBorder="1" applyAlignment="1" applyProtection="1">
      <alignment horizontal="right"/>
    </xf>
    <xf numFmtId="171" fontId="130" fillId="0" borderId="35" xfId="340" applyNumberFormat="1" applyFont="1" applyFill="1" applyBorder="1" applyAlignment="1" applyProtection="1">
      <alignment horizontal="right"/>
    </xf>
    <xf numFmtId="49" fontId="67" fillId="25" borderId="18" xfId="483" applyNumberFormat="1" applyFont="1" applyFill="1" applyBorder="1" applyAlignment="1" applyProtection="1">
      <alignment horizontal="left"/>
    </xf>
    <xf numFmtId="165" fontId="67" fillId="25" borderId="0" xfId="483" quotePrefix="1" applyNumberFormat="1" applyFont="1" applyFill="1" applyBorder="1" applyAlignment="1" applyProtection="1">
      <alignment horizontal="center"/>
    </xf>
    <xf numFmtId="165" fontId="67" fillId="25" borderId="35" xfId="483" applyNumberFormat="1" applyFont="1" applyFill="1" applyBorder="1" applyAlignment="1" applyProtection="1">
      <alignment horizontal="left"/>
    </xf>
    <xf numFmtId="3" fontId="113" fillId="0" borderId="0" xfId="326" applyNumberFormat="1" applyFont="1" applyFill="1"/>
    <xf numFmtId="169" fontId="113" fillId="0" borderId="0" xfId="326" applyNumberFormat="1" applyFont="1" applyFill="1"/>
    <xf numFmtId="49" fontId="67" fillId="25" borderId="18" xfId="483" applyNumberFormat="1" applyFont="1" applyFill="1" applyBorder="1"/>
    <xf numFmtId="165" fontId="67" fillId="25" borderId="35" xfId="483" applyNumberFormat="1" applyFont="1" applyFill="1" applyBorder="1"/>
    <xf numFmtId="49" fontId="67" fillId="25" borderId="18" xfId="483" quotePrefix="1" applyNumberFormat="1" applyFont="1" applyFill="1" applyBorder="1"/>
    <xf numFmtId="169" fontId="113" fillId="0" borderId="0" xfId="326" applyNumberFormat="1" applyFont="1" applyFill="1" applyAlignment="1">
      <alignment vertical="center"/>
    </xf>
    <xf numFmtId="165" fontId="114" fillId="25" borderId="0" xfId="483" applyNumberFormat="1" applyFont="1" applyFill="1"/>
    <xf numFmtId="165" fontId="67" fillId="25" borderId="35" xfId="483" applyNumberFormat="1" applyFont="1" applyFill="1" applyBorder="1" applyAlignment="1">
      <alignment wrapText="1"/>
    </xf>
    <xf numFmtId="165" fontId="67" fillId="25" borderId="62" xfId="483" applyNumberFormat="1" applyFont="1" applyFill="1" applyBorder="1" applyAlignment="1">
      <alignment horizontal="center"/>
    </xf>
    <xf numFmtId="165" fontId="72" fillId="25" borderId="63" xfId="483" applyNumberFormat="1" applyFont="1" applyFill="1" applyBorder="1"/>
    <xf numFmtId="49" fontId="97" fillId="25" borderId="0" xfId="483" applyNumberFormat="1" applyFont="1" applyFill="1"/>
    <xf numFmtId="165" fontId="72" fillId="25" borderId="0" xfId="483" applyNumberFormat="1" applyFont="1" applyFill="1"/>
    <xf numFmtId="165" fontId="66" fillId="0" borderId="0" xfId="483" applyNumberFormat="1" applyFont="1" applyFill="1" applyAlignment="1">
      <alignment horizontal="center"/>
    </xf>
    <xf numFmtId="175" fontId="76" fillId="0" borderId="0" xfId="485" applyNumberFormat="1" applyFont="1" applyBorder="1"/>
    <xf numFmtId="175" fontId="76" fillId="0" borderId="14" xfId="485" applyNumberFormat="1" applyFont="1" applyBorder="1"/>
    <xf numFmtId="175" fontId="76" fillId="0" borderId="15" xfId="485" applyNumberFormat="1" applyFont="1" applyBorder="1"/>
    <xf numFmtId="175" fontId="76" fillId="0" borderId="0" xfId="485" applyNumberFormat="1" applyFont="1" applyBorder="1" applyProtection="1"/>
    <xf numFmtId="175" fontId="76" fillId="0" borderId="35" xfId="485" applyNumberFormat="1" applyFont="1" applyBorder="1" applyProtection="1"/>
    <xf numFmtId="1" fontId="67" fillId="0" borderId="20" xfId="485" applyNumberFormat="1" applyFont="1" applyBorder="1"/>
    <xf numFmtId="0" fontId="27" fillId="0" borderId="0" xfId="326"/>
    <xf numFmtId="165" fontId="114" fillId="0" borderId="20" xfId="485" applyNumberFormat="1" applyFont="1" applyBorder="1"/>
    <xf numFmtId="1" fontId="67" fillId="0" borderId="20" xfId="485" applyNumberFormat="1" applyFont="1" applyBorder="1" applyAlignment="1">
      <alignment wrapText="1"/>
    </xf>
    <xf numFmtId="1" fontId="67" fillId="0" borderId="20" xfId="486" applyNumberFormat="1" applyFont="1" applyBorder="1"/>
    <xf numFmtId="49" fontId="67" fillId="0" borderId="61" xfId="485" applyNumberFormat="1" applyFont="1" applyBorder="1"/>
    <xf numFmtId="165" fontId="84" fillId="0" borderId="0" xfId="485" applyNumberFormat="1" applyFont="1" applyFill="1" applyBorder="1"/>
    <xf numFmtId="4" fontId="84" fillId="0" borderId="0" xfId="485" applyNumberFormat="1" applyFont="1"/>
    <xf numFmtId="175" fontId="76" fillId="0" borderId="0" xfId="310" applyNumberFormat="1" applyFont="1" applyFill="1" applyBorder="1"/>
    <xf numFmtId="175" fontId="76" fillId="0" borderId="14" xfId="310" applyNumberFormat="1" applyFont="1" applyFill="1" applyBorder="1"/>
    <xf numFmtId="175" fontId="76" fillId="0" borderId="15" xfId="310" applyNumberFormat="1" applyFont="1" applyFill="1" applyBorder="1"/>
    <xf numFmtId="175" fontId="76" fillId="25" borderId="0" xfId="310" applyNumberFormat="1" applyFont="1" applyFill="1" applyBorder="1" applyProtection="1"/>
    <xf numFmtId="175" fontId="76" fillId="25" borderId="35" xfId="310" applyNumberFormat="1" applyFont="1" applyFill="1" applyBorder="1" applyProtection="1"/>
    <xf numFmtId="165" fontId="67" fillId="25" borderId="18" xfId="310" quotePrefix="1" applyNumberFormat="1" applyFont="1" applyFill="1" applyBorder="1" applyAlignment="1" applyProtection="1">
      <alignment horizontal="left"/>
    </xf>
    <xf numFmtId="165" fontId="67" fillId="25" borderId="0" xfId="310" quotePrefix="1" applyNumberFormat="1" applyFont="1" applyFill="1" applyBorder="1" applyAlignment="1" applyProtection="1">
      <alignment horizontal="center"/>
    </xf>
    <xf numFmtId="165" fontId="67" fillId="25" borderId="35" xfId="310" applyNumberFormat="1" applyFont="1" applyFill="1" applyBorder="1" applyAlignment="1" applyProtection="1">
      <alignment horizontal="left"/>
    </xf>
    <xf numFmtId="165" fontId="67" fillId="0" borderId="18" xfId="310" quotePrefix="1" applyNumberFormat="1" applyFont="1" applyFill="1" applyBorder="1" applyAlignment="1" applyProtection="1">
      <alignment horizontal="left"/>
    </xf>
    <xf numFmtId="165" fontId="67" fillId="0" borderId="0" xfId="310" applyNumberFormat="1" applyFont="1" applyFill="1" applyBorder="1" applyAlignment="1" applyProtection="1">
      <alignment horizontal="center"/>
    </xf>
    <xf numFmtId="165" fontId="67" fillId="0" borderId="35" xfId="310" applyNumberFormat="1" applyFont="1" applyFill="1" applyBorder="1" applyAlignment="1" applyProtection="1">
      <alignment horizontal="left"/>
    </xf>
    <xf numFmtId="165" fontId="67" fillId="0" borderId="0" xfId="310" quotePrefix="1" applyNumberFormat="1" applyFont="1" applyFill="1" applyBorder="1" applyAlignment="1" applyProtection="1">
      <alignment horizontal="center"/>
    </xf>
    <xf numFmtId="165" fontId="67" fillId="25" borderId="37" xfId="310" applyNumberFormat="1" applyFont="1" applyFill="1" applyBorder="1" applyAlignment="1" applyProtection="1">
      <alignment horizontal="left" wrapText="1"/>
    </xf>
    <xf numFmtId="2" fontId="55" fillId="0" borderId="0" xfId="449" applyNumberFormat="1" applyFont="1"/>
    <xf numFmtId="4" fontId="132" fillId="0" borderId="0" xfId="449" applyNumberFormat="1" applyFont="1"/>
    <xf numFmtId="177" fontId="55" fillId="0" borderId="0" xfId="449" applyNumberFormat="1" applyFont="1"/>
    <xf numFmtId="167" fontId="67" fillId="0" borderId="23" xfId="449" applyNumberFormat="1" applyFont="1" applyFill="1" applyBorder="1"/>
    <xf numFmtId="0" fontId="66" fillId="0" borderId="18" xfId="449" applyFont="1" applyBorder="1"/>
    <xf numFmtId="0" fontId="133" fillId="0" borderId="0" xfId="0" applyFont="1" applyProtection="1">
      <protection locked="0" hidden="1"/>
    </xf>
    <xf numFmtId="0" fontId="133" fillId="0" borderId="0" xfId="0" applyFont="1" applyBorder="1" applyProtection="1">
      <protection locked="0" hidden="1"/>
    </xf>
    <xf numFmtId="0" fontId="121" fillId="0" borderId="15" xfId="0" applyFont="1" applyBorder="1" applyAlignment="1" applyProtection="1">
      <alignment horizontal="centerContinuous"/>
      <protection locked="0" hidden="1"/>
    </xf>
    <xf numFmtId="0" fontId="125" fillId="0" borderId="23" xfId="0" applyFont="1" applyBorder="1" applyAlignment="1" applyProtection="1">
      <alignment horizontal="center"/>
      <protection locked="0" hidden="1"/>
    </xf>
    <xf numFmtId="165" fontId="67" fillId="0" borderId="0" xfId="483" quotePrefix="1" applyNumberFormat="1" applyFont="1" applyFill="1"/>
    <xf numFmtId="165" fontId="66" fillId="0" borderId="0" xfId="467" applyFont="1" applyAlignment="1">
      <alignment horizontal="center"/>
    </xf>
    <xf numFmtId="179" fontId="118" fillId="0" borderId="0" xfId="0" applyNumberFormat="1" applyFont="1" applyAlignment="1">
      <alignment horizontal="right"/>
    </xf>
    <xf numFmtId="179" fontId="117" fillId="0" borderId="0" xfId="0" applyNumberFormat="1" applyFont="1" applyAlignment="1">
      <alignment horizontal="right" vertical="center"/>
    </xf>
    <xf numFmtId="179" fontId="118" fillId="26" borderId="20" xfId="0" applyNumberFormat="1" applyFont="1" applyFill="1" applyBorder="1" applyAlignment="1">
      <alignment horizontal="right"/>
    </xf>
    <xf numFmtId="179" fontId="67" fillId="0" borderId="20" xfId="313" applyNumberFormat="1" applyFont="1" applyFill="1" applyBorder="1" applyAlignment="1">
      <alignment vertical="center"/>
    </xf>
    <xf numFmtId="179" fontId="76" fillId="25" borderId="0" xfId="341" applyNumberFormat="1" applyFont="1" applyFill="1" applyBorder="1" applyAlignment="1" applyProtection="1"/>
    <xf numFmtId="179" fontId="118" fillId="0" borderId="12" xfId="0" applyNumberFormat="1" applyFont="1" applyBorder="1" applyAlignment="1">
      <alignment horizontal="right" wrapText="1"/>
    </xf>
    <xf numFmtId="179" fontId="78" fillId="25" borderId="18" xfId="341" applyNumberFormat="1" applyFont="1" applyFill="1" applyBorder="1" applyAlignment="1" applyProtection="1"/>
    <xf numFmtId="179" fontId="117" fillId="0" borderId="0" xfId="0" applyNumberFormat="1" applyFont="1" applyBorder="1" applyAlignment="1">
      <alignment horizontal="right" wrapText="1"/>
    </xf>
    <xf numFmtId="179" fontId="78" fillId="25" borderId="36" xfId="341" applyNumberFormat="1" applyFont="1" applyFill="1" applyBorder="1" applyAlignment="1" applyProtection="1"/>
    <xf numFmtId="179" fontId="117" fillId="0" borderId="29" xfId="0" applyNumberFormat="1" applyFont="1" applyBorder="1" applyAlignment="1">
      <alignment horizontal="right" wrapText="1"/>
    </xf>
    <xf numFmtId="165" fontId="84" fillId="25" borderId="11" xfId="483" applyNumberFormat="1" applyFont="1" applyFill="1" applyBorder="1"/>
    <xf numFmtId="179" fontId="113" fillId="0" borderId="0" xfId="326" applyNumberFormat="1" applyFont="1" applyFill="1" applyAlignment="1">
      <alignment vertical="center"/>
    </xf>
    <xf numFmtId="179" fontId="113" fillId="0" borderId="0" xfId="326" applyNumberFormat="1" applyFont="1" applyFill="1"/>
    <xf numFmtId="179" fontId="113" fillId="0" borderId="35" xfId="326" applyNumberFormat="1" applyFont="1" applyFill="1" applyBorder="1"/>
    <xf numFmtId="179" fontId="67" fillId="0" borderId="35" xfId="483" applyNumberFormat="1" applyFont="1" applyFill="1" applyBorder="1" applyAlignment="1">
      <alignment vertical="center"/>
    </xf>
    <xf numFmtId="179" fontId="78" fillId="0" borderId="18" xfId="483" applyNumberFormat="1" applyFont="1" applyFill="1" applyBorder="1" applyAlignment="1" applyProtection="1">
      <alignment vertical="center"/>
    </xf>
    <xf numFmtId="179" fontId="113" fillId="0" borderId="35" xfId="326" applyNumberFormat="1" applyFont="1" applyFill="1" applyBorder="1" applyAlignment="1">
      <alignment vertical="center"/>
    </xf>
    <xf numFmtId="179" fontId="113" fillId="0" borderId="18" xfId="326" applyNumberFormat="1" applyFont="1" applyFill="1" applyBorder="1" applyAlignment="1">
      <alignment vertical="center"/>
    </xf>
    <xf numFmtId="179" fontId="113" fillId="0" borderId="63" xfId="326" applyNumberFormat="1" applyFont="1" applyFill="1" applyBorder="1"/>
    <xf numFmtId="179" fontId="115" fillId="0" borderId="29" xfId="326" applyNumberFormat="1" applyFont="1" applyFill="1" applyBorder="1"/>
    <xf numFmtId="179" fontId="67" fillId="0" borderId="37" xfId="483" applyNumberFormat="1" applyFont="1" applyFill="1" applyBorder="1" applyAlignment="1">
      <alignment vertical="center"/>
    </xf>
    <xf numFmtId="179" fontId="113" fillId="0" borderId="37" xfId="326" applyNumberFormat="1" applyFont="1" applyFill="1" applyBorder="1" applyAlignment="1">
      <alignment vertical="center"/>
    </xf>
    <xf numFmtId="179" fontId="76" fillId="0" borderId="0" xfId="483" applyNumberFormat="1" applyFont="1" applyFill="1" applyBorder="1" applyAlignment="1">
      <alignment vertical="center"/>
    </xf>
    <xf numFmtId="179" fontId="76" fillId="0" borderId="20" xfId="483" applyNumberFormat="1" applyFont="1" applyFill="1" applyBorder="1" applyAlignment="1">
      <alignment vertical="center"/>
    </xf>
    <xf numFmtId="179" fontId="76" fillId="0" borderId="35" xfId="483" applyNumberFormat="1" applyFont="1" applyFill="1" applyBorder="1" applyAlignment="1">
      <alignment vertical="center"/>
    </xf>
    <xf numFmtId="179" fontId="85" fillId="0" borderId="0" xfId="483" applyNumberFormat="1" applyFont="1" applyFill="1" applyBorder="1" applyAlignment="1">
      <alignment vertical="center"/>
    </xf>
    <xf numFmtId="179" fontId="67" fillId="0" borderId="61" xfId="483" applyNumberFormat="1" applyFont="1" applyFill="1" applyBorder="1" applyAlignment="1">
      <alignment vertical="center"/>
    </xf>
    <xf numFmtId="179" fontId="67" fillId="0" borderId="62" xfId="483" applyNumberFormat="1" applyFont="1" applyFill="1" applyBorder="1" applyAlignment="1">
      <alignment vertical="center"/>
    </xf>
    <xf numFmtId="179" fontId="113" fillId="0" borderId="63" xfId="326" applyNumberFormat="1" applyFont="1" applyFill="1" applyBorder="1" applyAlignment="1">
      <alignment vertical="center"/>
    </xf>
    <xf numFmtId="179" fontId="67" fillId="0" borderId="63" xfId="483" applyNumberFormat="1" applyFont="1" applyFill="1" applyBorder="1" applyAlignment="1">
      <alignment vertical="center"/>
    </xf>
    <xf numFmtId="179" fontId="78" fillId="0" borderId="62" xfId="483" applyNumberFormat="1" applyFont="1" applyFill="1" applyBorder="1" applyAlignment="1" applyProtection="1">
      <alignment vertical="center"/>
    </xf>
    <xf numFmtId="179" fontId="78" fillId="0" borderId="36" xfId="484" applyNumberFormat="1" applyFont="1" applyFill="1" applyBorder="1" applyAlignment="1">
      <alignment horizontal="right" vertical="center" wrapText="1"/>
    </xf>
    <xf numFmtId="179" fontId="115" fillId="0" borderId="29" xfId="326" applyNumberFormat="1" applyFont="1" applyFill="1" applyBorder="1" applyAlignment="1">
      <alignment vertical="center"/>
    </xf>
    <xf numFmtId="169" fontId="113" fillId="0" borderId="0" xfId="326" applyNumberFormat="1" applyFont="1" applyFill="1" applyBorder="1"/>
    <xf numFmtId="169" fontId="113" fillId="0" borderId="0" xfId="326" applyNumberFormat="1" applyFont="1" applyFill="1" applyBorder="1" applyAlignment="1">
      <alignment vertical="center"/>
    </xf>
    <xf numFmtId="175" fontId="67" fillId="0" borderId="0" xfId="483" applyNumberFormat="1" applyFont="1" applyFill="1" applyBorder="1"/>
    <xf numFmtId="3" fontId="78" fillId="0" borderId="0" xfId="484" applyNumberFormat="1" applyFont="1" applyFill="1" applyBorder="1" applyAlignment="1">
      <alignment horizontal="right" wrapText="1"/>
    </xf>
    <xf numFmtId="165" fontId="84" fillId="0" borderId="0" xfId="483" applyNumberFormat="1" applyFont="1" applyFill="1" applyBorder="1" applyAlignment="1" applyProtection="1">
      <alignment horizontal="center"/>
    </xf>
    <xf numFmtId="179" fontId="76" fillId="0" borderId="0" xfId="485" applyNumberFormat="1" applyFont="1" applyFill="1" applyBorder="1"/>
    <xf numFmtId="179" fontId="76" fillId="0" borderId="35" xfId="485" applyNumberFormat="1" applyFont="1" applyFill="1" applyBorder="1"/>
    <xf numFmtId="179" fontId="67" fillId="0" borderId="35" xfId="485" applyNumberFormat="1" applyFont="1" applyFill="1" applyBorder="1"/>
    <xf numFmtId="179" fontId="78" fillId="0" borderId="18" xfId="485" applyNumberFormat="1" applyFont="1" applyFill="1" applyBorder="1" applyProtection="1"/>
    <xf numFmtId="179" fontId="78" fillId="0" borderId="18" xfId="485" applyNumberFormat="1" applyFont="1" applyFill="1" applyBorder="1" applyAlignment="1" applyProtection="1">
      <alignment vertical="center"/>
    </xf>
    <xf numFmtId="179" fontId="117" fillId="0" borderId="0" xfId="326" applyNumberFormat="1" applyFont="1" applyFill="1" applyBorder="1"/>
    <xf numFmtId="179" fontId="67" fillId="0" borderId="20" xfId="485" applyNumberFormat="1" applyFont="1" applyFill="1" applyBorder="1"/>
    <xf numFmtId="179" fontId="67" fillId="0" borderId="61" xfId="485" applyNumberFormat="1" applyFont="1" applyFill="1" applyBorder="1"/>
    <xf numFmtId="179" fontId="67" fillId="0" borderId="62" xfId="485" applyNumberFormat="1" applyFont="1" applyFill="1" applyBorder="1"/>
    <xf numFmtId="179" fontId="67" fillId="0" borderId="63" xfId="485" applyNumberFormat="1" applyFont="1" applyFill="1" applyBorder="1"/>
    <xf numFmtId="179" fontId="67" fillId="0" borderId="67" xfId="485" applyNumberFormat="1" applyFont="1" applyFill="1" applyBorder="1"/>
    <xf numFmtId="179" fontId="78" fillId="0" borderId="62" xfId="485" applyNumberFormat="1" applyFont="1" applyFill="1" applyBorder="1" applyProtection="1"/>
    <xf numFmtId="179" fontId="113" fillId="0" borderId="36" xfId="326" applyNumberFormat="1" applyFont="1" applyFill="1" applyBorder="1"/>
    <xf numFmtId="179" fontId="67" fillId="0" borderId="37" xfId="485" applyNumberFormat="1" applyFont="1" applyFill="1" applyBorder="1"/>
    <xf numFmtId="179" fontId="67" fillId="0" borderId="23" xfId="485" applyNumberFormat="1" applyFont="1" applyFill="1" applyBorder="1"/>
    <xf numFmtId="179" fontId="113" fillId="0" borderId="37" xfId="326" applyNumberFormat="1" applyFont="1" applyFill="1" applyBorder="1"/>
    <xf numFmtId="179" fontId="76" fillId="0" borderId="0" xfId="310" applyNumberFormat="1" applyFont="1" applyFill="1" applyBorder="1" applyAlignment="1">
      <alignment vertical="center"/>
    </xf>
    <xf numFmtId="179" fontId="76" fillId="0" borderId="35" xfId="310" applyNumberFormat="1" applyFont="1" applyFill="1" applyBorder="1" applyAlignment="1">
      <alignment vertical="center"/>
    </xf>
    <xf numFmtId="179" fontId="76" fillId="25" borderId="0" xfId="310" applyNumberFormat="1" applyFont="1" applyFill="1" applyBorder="1" applyAlignment="1" applyProtection="1">
      <alignment vertical="center"/>
    </xf>
    <xf numFmtId="179" fontId="76" fillId="25" borderId="35" xfId="310" applyNumberFormat="1" applyFont="1" applyFill="1" applyBorder="1" applyAlignment="1" applyProtection="1">
      <alignment vertical="center"/>
    </xf>
    <xf numFmtId="179" fontId="117" fillId="0" borderId="0" xfId="310" applyNumberFormat="1" applyFont="1" applyFill="1" applyAlignment="1">
      <alignment vertical="center"/>
    </xf>
    <xf numFmtId="179" fontId="117" fillId="0" borderId="35" xfId="310" applyNumberFormat="1" applyFont="1" applyFill="1" applyBorder="1" applyAlignment="1">
      <alignment vertical="center"/>
    </xf>
    <xf numFmtId="179" fontId="117" fillId="0" borderId="18" xfId="310" applyNumberFormat="1" applyFont="1" applyFill="1" applyBorder="1" applyAlignment="1">
      <alignment vertical="center"/>
    </xf>
    <xf numFmtId="179" fontId="113" fillId="25" borderId="35" xfId="326" applyNumberFormat="1" applyFont="1" applyFill="1" applyBorder="1" applyAlignment="1">
      <alignment vertical="center"/>
    </xf>
    <xf numFmtId="179" fontId="78" fillId="25" borderId="18" xfId="310" applyNumberFormat="1" applyFont="1" applyFill="1" applyBorder="1" applyAlignment="1" applyProtection="1">
      <alignment vertical="center"/>
    </xf>
    <xf numFmtId="179" fontId="78" fillId="0" borderId="18" xfId="310" applyNumberFormat="1" applyFont="1" applyFill="1" applyBorder="1" applyAlignment="1" applyProtection="1">
      <alignment vertical="center"/>
    </xf>
    <xf numFmtId="179" fontId="78" fillId="25" borderId="36" xfId="310" applyNumberFormat="1" applyFont="1" applyFill="1" applyBorder="1" applyAlignment="1" applyProtection="1">
      <alignment vertical="center"/>
    </xf>
    <xf numFmtId="0" fontId="67" fillId="25" borderId="18" xfId="315" quotePrefix="1" applyNumberFormat="1" applyFont="1" applyFill="1" applyBorder="1" applyAlignment="1">
      <alignment horizontal="center"/>
    </xf>
    <xf numFmtId="179" fontId="118" fillId="0" borderId="0" xfId="315" applyNumberFormat="1" applyFont="1" applyFill="1"/>
    <xf numFmtId="179" fontId="76" fillId="0" borderId="35" xfId="315" applyNumberFormat="1" applyFont="1" applyFill="1" applyBorder="1"/>
    <xf numFmtId="179" fontId="76" fillId="25" borderId="18" xfId="315" applyNumberFormat="1" applyFont="1" applyFill="1" applyBorder="1" applyProtection="1"/>
    <xf numFmtId="179" fontId="119" fillId="25" borderId="35" xfId="326" applyNumberFormat="1" applyFont="1" applyFill="1" applyBorder="1" applyAlignment="1"/>
    <xf numFmtId="179" fontId="117" fillId="0" borderId="0" xfId="315" applyNumberFormat="1" applyFont="1" applyFill="1"/>
    <xf numFmtId="179" fontId="67" fillId="0" borderId="35" xfId="315" applyNumberFormat="1" applyFont="1" applyFill="1" applyBorder="1"/>
    <xf numFmtId="179" fontId="78" fillId="25" borderId="18" xfId="315" applyNumberFormat="1" applyFont="1" applyFill="1" applyBorder="1" applyProtection="1"/>
    <xf numFmtId="179" fontId="113" fillId="25" borderId="35" xfId="326" applyNumberFormat="1" applyFont="1" applyFill="1" applyBorder="1"/>
    <xf numFmtId="165" fontId="69" fillId="0" borderId="0" xfId="467" applyFont="1" applyBorder="1" applyAlignment="1" applyProtection="1">
      <alignment horizontal="center"/>
    </xf>
    <xf numFmtId="165" fontId="71" fillId="0" borderId="0" xfId="467" applyFont="1" applyBorder="1" applyAlignment="1" applyProtection="1">
      <alignment horizontal="center" vertical="center"/>
    </xf>
    <xf numFmtId="181" fontId="66" fillId="0" borderId="0" xfId="467" applyNumberFormat="1" applyFont="1" applyFill="1" applyBorder="1" applyAlignment="1" applyProtection="1">
      <alignment horizontal="right"/>
    </xf>
    <xf numFmtId="181" fontId="67" fillId="0" borderId="0" xfId="467" applyNumberFormat="1" applyFont="1" applyFill="1" applyBorder="1" applyAlignment="1" applyProtection="1">
      <alignment horizontal="right"/>
    </xf>
    <xf numFmtId="167" fontId="67" fillId="0" borderId="0" xfId="467" applyNumberFormat="1" applyFont="1" applyFill="1" applyBorder="1" applyAlignment="1" applyProtection="1">
      <alignment horizontal="right"/>
    </xf>
    <xf numFmtId="3" fontId="73" fillId="0" borderId="0" xfId="449" applyNumberFormat="1" applyFont="1"/>
    <xf numFmtId="166" fontId="66" fillId="0" borderId="14" xfId="449" applyNumberFormat="1" applyFont="1" applyBorder="1" applyAlignment="1">
      <alignment horizontal="right"/>
    </xf>
    <xf numFmtId="166" fontId="66" fillId="0" borderId="35" xfId="449" applyNumberFormat="1" applyFont="1" applyBorder="1" applyAlignment="1">
      <alignment horizontal="right"/>
    </xf>
    <xf numFmtId="166" fontId="67" fillId="0" borderId="35" xfId="449" applyNumberFormat="1" applyFont="1" applyBorder="1" applyAlignment="1">
      <alignment horizontal="right"/>
    </xf>
    <xf numFmtId="166" fontId="67" fillId="0" borderId="37" xfId="449" applyNumberFormat="1" applyFont="1" applyBorder="1" applyAlignment="1">
      <alignment horizontal="right"/>
    </xf>
    <xf numFmtId="183" fontId="66" fillId="0" borderId="0" xfId="449" applyNumberFormat="1" applyFont="1" applyAlignment="1">
      <alignment horizontal="right"/>
    </xf>
    <xf numFmtId="183" fontId="66" fillId="0" borderId="20" xfId="449" applyNumberFormat="1" applyFont="1" applyFill="1" applyBorder="1" applyAlignment="1">
      <alignment horizontal="right"/>
    </xf>
    <xf numFmtId="183" fontId="67" fillId="0" borderId="0" xfId="449" applyNumberFormat="1" applyFont="1" applyAlignment="1">
      <alignment horizontal="right"/>
    </xf>
    <xf numFmtId="183" fontId="67" fillId="0" borderId="20" xfId="449" applyNumberFormat="1" applyFont="1" applyFill="1" applyBorder="1" applyAlignment="1">
      <alignment horizontal="right"/>
    </xf>
    <xf numFmtId="183" fontId="67" fillId="0" borderId="23" xfId="449" applyNumberFormat="1" applyFont="1" applyFill="1" applyBorder="1" applyAlignment="1">
      <alignment horizontal="right"/>
    </xf>
    <xf numFmtId="0" fontId="55" fillId="0" borderId="0" xfId="449" applyFont="1" applyAlignment="1">
      <alignment horizontal="right"/>
    </xf>
    <xf numFmtId="165" fontId="114" fillId="25" borderId="0" xfId="483" applyNumberFormat="1" applyFont="1" applyFill="1" applyAlignment="1">
      <alignment horizontal="center"/>
    </xf>
    <xf numFmtId="166" fontId="134" fillId="0" borderId="11" xfId="339" applyNumberFormat="1" applyFont="1" applyFill="1" applyBorder="1" applyAlignment="1" applyProtection="1">
      <alignment horizontal="right"/>
    </xf>
    <xf numFmtId="184" fontId="67" fillId="0" borderId="35" xfId="449" applyNumberFormat="1" applyFont="1" applyFill="1" applyBorder="1"/>
    <xf numFmtId="184" fontId="67" fillId="0" borderId="20" xfId="449" applyNumberFormat="1" applyFont="1" applyFill="1" applyBorder="1"/>
    <xf numFmtId="184" fontId="67" fillId="0" borderId="37" xfId="449" applyNumberFormat="1" applyFont="1" applyFill="1" applyBorder="1"/>
    <xf numFmtId="184" fontId="67" fillId="0" borderId="20" xfId="339" applyNumberFormat="1" applyFont="1" applyFill="1" applyBorder="1" applyProtection="1"/>
    <xf numFmtId="184" fontId="67" fillId="0" borderId="38" xfId="339" applyNumberFormat="1" applyFont="1" applyFill="1" applyBorder="1" applyProtection="1"/>
    <xf numFmtId="184" fontId="67" fillId="0" borderId="23" xfId="339" applyNumberFormat="1" applyFont="1" applyFill="1" applyBorder="1" applyProtection="1"/>
    <xf numFmtId="184" fontId="67" fillId="0" borderId="22" xfId="339" applyNumberFormat="1" applyFont="1" applyFill="1" applyBorder="1" applyProtection="1"/>
    <xf numFmtId="184" fontId="80" fillId="0" borderId="22" xfId="339" applyNumberFormat="1" applyFont="1" applyFill="1" applyBorder="1" applyProtection="1"/>
    <xf numFmtId="183" fontId="55" fillId="0" borderId="0" xfId="449" applyNumberFormat="1" applyFont="1"/>
    <xf numFmtId="184" fontId="67" fillId="0" borderId="23" xfId="449" applyNumberFormat="1" applyFont="1" applyFill="1" applyBorder="1"/>
    <xf numFmtId="180" fontId="136" fillId="0" borderId="0" xfId="0" applyNumberFormat="1" applyFont="1" applyAlignment="1">
      <alignment horizontal="center" vertical="center"/>
    </xf>
    <xf numFmtId="165" fontId="72" fillId="0" borderId="0" xfId="340" applyFont="1"/>
    <xf numFmtId="166" fontId="66" fillId="0" borderId="10" xfId="0" applyNumberFormat="1" applyFont="1" applyFill="1" applyBorder="1" applyAlignment="1" applyProtection="1">
      <alignment vertical="center"/>
      <protection locked="0" hidden="1"/>
    </xf>
    <xf numFmtId="166" fontId="66" fillId="0" borderId="18" xfId="0" applyNumberFormat="1" applyFont="1" applyFill="1" applyBorder="1" applyAlignment="1" applyProtection="1">
      <alignment vertical="center"/>
      <protection locked="0" hidden="1"/>
    </xf>
    <xf numFmtId="0" fontId="124" fillId="0" borderId="35" xfId="0" applyFont="1" applyBorder="1" applyAlignment="1" applyProtection="1">
      <alignment horizontal="center" vertical="center"/>
      <protection locked="0" hidden="1"/>
    </xf>
    <xf numFmtId="182" fontId="135" fillId="0" borderId="0" xfId="485" applyNumberFormat="1" applyFont="1"/>
    <xf numFmtId="1" fontId="137" fillId="0" borderId="0" xfId="0" applyNumberFormat="1" applyFont="1"/>
    <xf numFmtId="167" fontId="67" fillId="0" borderId="20" xfId="339" applyNumberFormat="1" applyFont="1" applyFill="1" applyBorder="1" applyProtection="1"/>
    <xf numFmtId="167" fontId="67" fillId="0" borderId="10" xfId="450" applyNumberFormat="1" applyFont="1" applyBorder="1" applyAlignment="1" applyProtection="1"/>
    <xf numFmtId="167" fontId="67" fillId="0" borderId="20" xfId="450" applyNumberFormat="1" applyFont="1" applyFill="1" applyBorder="1" applyProtection="1"/>
    <xf numFmtId="167" fontId="67" fillId="0" borderId="35" xfId="339" applyNumberFormat="1" applyFont="1" applyFill="1" applyBorder="1" applyProtection="1"/>
    <xf numFmtId="167" fontId="67" fillId="0" borderId="40" xfId="339" applyNumberFormat="1" applyFont="1" applyFill="1" applyBorder="1" applyProtection="1"/>
    <xf numFmtId="3" fontId="41" fillId="0" borderId="0" xfId="313" applyNumberFormat="1" applyFill="1"/>
    <xf numFmtId="179" fontId="67" fillId="0" borderId="23" xfId="313" applyNumberFormat="1" applyFont="1" applyFill="1" applyBorder="1" applyAlignment="1">
      <alignment vertical="center"/>
    </xf>
    <xf numFmtId="165" fontId="67" fillId="0" borderId="21" xfId="339" quotePrefix="1" applyFont="1" applyBorder="1" applyAlignment="1" applyProtection="1">
      <alignment horizontal="left" wrapText="1"/>
    </xf>
    <xf numFmtId="177" fontId="73" fillId="0" borderId="0" xfId="449" applyNumberFormat="1" applyFont="1"/>
    <xf numFmtId="186" fontId="117" fillId="0" borderId="0" xfId="0" applyNumberFormat="1" applyFont="1" applyAlignment="1">
      <alignment horizontal="right" vertical="center"/>
    </xf>
    <xf numFmtId="186" fontId="118" fillId="0" borderId="0" xfId="0" applyNumberFormat="1" applyFont="1" applyAlignment="1">
      <alignment horizontal="right"/>
    </xf>
    <xf numFmtId="186" fontId="89" fillId="0" borderId="29" xfId="340" applyNumberFormat="1" applyFont="1" applyFill="1" applyBorder="1" applyAlignment="1" applyProtection="1"/>
    <xf numFmtId="1" fontId="67" fillId="0" borderId="20" xfId="485" applyNumberFormat="1" applyFont="1" applyFill="1" applyBorder="1"/>
    <xf numFmtId="165" fontId="67" fillId="25" borderId="0" xfId="310" quotePrefix="1" applyNumberFormat="1" applyFont="1" applyFill="1" applyBorder="1" applyAlignment="1" applyProtection="1">
      <alignment horizontal="center" vertical="center"/>
    </xf>
    <xf numFmtId="165" fontId="67" fillId="25" borderId="0" xfId="483" quotePrefix="1" applyNumberFormat="1" applyFont="1" applyFill="1" applyBorder="1" applyAlignment="1" applyProtection="1">
      <alignment horizontal="center" vertical="center" wrapText="1"/>
    </xf>
    <xf numFmtId="165" fontId="67" fillId="25" borderId="35" xfId="483" applyNumberFormat="1" applyFont="1" applyFill="1" applyBorder="1" applyAlignment="1" applyProtection="1">
      <alignment wrapText="1"/>
    </xf>
    <xf numFmtId="49" fontId="67" fillId="25" borderId="18" xfId="483" applyNumberFormat="1" applyFont="1" applyFill="1" applyBorder="1" applyAlignment="1">
      <alignment vertical="center" wrapText="1"/>
    </xf>
    <xf numFmtId="165" fontId="67" fillId="25" borderId="18" xfId="310" quotePrefix="1" applyNumberFormat="1" applyFont="1" applyFill="1" applyBorder="1" applyAlignment="1" applyProtection="1">
      <alignment horizontal="left" vertical="center"/>
    </xf>
    <xf numFmtId="167" fontId="67" fillId="0" borderId="20" xfId="339" applyNumberFormat="1" applyFont="1" applyFill="1" applyBorder="1" applyProtection="1"/>
    <xf numFmtId="167" fontId="67" fillId="0" borderId="20" xfId="339" applyNumberFormat="1" applyFont="1" applyFill="1" applyBorder="1" applyProtection="1"/>
    <xf numFmtId="167" fontId="67" fillId="0" borderId="10" xfId="450" applyNumberFormat="1" applyFont="1" applyBorder="1" applyAlignment="1" applyProtection="1"/>
    <xf numFmtId="167" fontId="67" fillId="0" borderId="20" xfId="339" applyNumberFormat="1" applyFont="1" applyFill="1" applyBorder="1" applyProtection="1"/>
    <xf numFmtId="167" fontId="67" fillId="0" borderId="20" xfId="450" applyNumberFormat="1" applyFont="1" applyFill="1" applyBorder="1" applyProtection="1"/>
    <xf numFmtId="167" fontId="67" fillId="0" borderId="35" xfId="339" applyNumberFormat="1" applyFont="1" applyFill="1" applyBorder="1" applyProtection="1"/>
    <xf numFmtId="165" fontId="84" fillId="25" borderId="0" xfId="483" applyNumberFormat="1" applyFont="1" applyFill="1" applyAlignment="1" applyProtection="1">
      <alignment horizontal="center"/>
    </xf>
    <xf numFmtId="169" fontId="113" fillId="0" borderId="0" xfId="326" applyNumberFormat="1" applyFont="1" applyFill="1"/>
    <xf numFmtId="165" fontId="85" fillId="25" borderId="0" xfId="483" applyNumberFormat="1" applyFont="1" applyFill="1"/>
    <xf numFmtId="165" fontId="67" fillId="25" borderId="35" xfId="483" applyNumberFormat="1" applyFont="1" applyFill="1" applyBorder="1" applyAlignment="1" applyProtection="1">
      <alignment horizontal="left" vertical="center" wrapText="1"/>
    </xf>
    <xf numFmtId="165" fontId="84" fillId="25" borderId="0" xfId="310" applyNumberFormat="1" applyFont="1" applyFill="1"/>
    <xf numFmtId="165" fontId="85" fillId="25" borderId="0" xfId="310" applyNumberFormat="1" applyFont="1" applyFill="1"/>
    <xf numFmtId="178" fontId="121" fillId="0" borderId="15" xfId="0" applyNumberFormat="1" applyFont="1" applyBorder="1" applyAlignment="1" applyProtection="1">
      <alignment vertical="center"/>
      <protection locked="0" hidden="1"/>
    </xf>
    <xf numFmtId="0" fontId="122" fillId="0" borderId="15" xfId="0" applyFont="1" applyBorder="1" applyAlignment="1" applyProtection="1">
      <alignment horizontal="center" vertical="center"/>
      <protection locked="0" hidden="1"/>
    </xf>
    <xf numFmtId="0" fontId="122" fillId="0" borderId="20" xfId="0" applyFont="1" applyBorder="1" applyAlignment="1" applyProtection="1">
      <alignment horizontal="center" vertical="center"/>
      <protection locked="0" hidden="1"/>
    </xf>
    <xf numFmtId="0" fontId="82" fillId="0" borderId="0" xfId="0" applyFont="1"/>
    <xf numFmtId="165" fontId="66" fillId="0" borderId="15" xfId="342" applyFont="1" applyFill="1" applyBorder="1" applyAlignment="1">
      <alignment horizontal="left" vertical="center"/>
    </xf>
    <xf numFmtId="165" fontId="66" fillId="0" borderId="12" xfId="342" applyFont="1" applyFill="1" applyBorder="1" applyAlignment="1">
      <alignment horizontal="left" vertical="center"/>
    </xf>
    <xf numFmtId="165" fontId="66" fillId="0" borderId="16" xfId="342" applyFont="1" applyFill="1" applyBorder="1" applyAlignment="1">
      <alignment horizontal="left" vertical="center"/>
    </xf>
    <xf numFmtId="165" fontId="66" fillId="0" borderId="0" xfId="342" applyFont="1" applyFill="1" applyAlignment="1">
      <alignment vertical="center"/>
    </xf>
    <xf numFmtId="165" fontId="74" fillId="0" borderId="0" xfId="342" applyFont="1" applyFill="1" applyBorder="1" applyAlignment="1" applyProtection="1">
      <alignment horizontal="left" vertical="center"/>
      <protection locked="0"/>
    </xf>
    <xf numFmtId="165" fontId="69" fillId="0" borderId="20" xfId="342" applyFont="1" applyFill="1" applyBorder="1" applyAlignment="1">
      <alignment horizontal="centerContinuous" vertical="top"/>
    </xf>
    <xf numFmtId="165" fontId="69" fillId="0" borderId="0" xfId="342" applyFont="1" applyFill="1" applyAlignment="1">
      <alignment horizontal="center" vertical="center"/>
    </xf>
    <xf numFmtId="165" fontId="69" fillId="0" borderId="21" xfId="342" applyFont="1" applyFill="1" applyBorder="1" applyAlignment="1">
      <alignment horizontal="center" vertical="center"/>
    </xf>
    <xf numFmtId="165" fontId="69" fillId="0" borderId="21" xfId="342" applyFont="1" applyFill="1" applyBorder="1" applyAlignment="1">
      <alignment horizontal="centerContinuous" vertical="top"/>
    </xf>
    <xf numFmtId="165" fontId="67" fillId="0" borderId="0" xfId="342" applyFont="1" applyFill="1" applyAlignment="1">
      <alignment vertical="center"/>
    </xf>
    <xf numFmtId="165" fontId="69" fillId="0" borderId="20" xfId="342" applyFont="1" applyFill="1" applyBorder="1" applyAlignment="1">
      <alignment horizontal="centerContinuous" vertical="center"/>
    </xf>
    <xf numFmtId="165" fontId="69" fillId="0" borderId="21" xfId="342" applyFont="1" applyFill="1" applyBorder="1" applyAlignment="1">
      <alignment horizontal="center" vertical="top"/>
    </xf>
    <xf numFmtId="165" fontId="69" fillId="0" borderId="23" xfId="342" applyFont="1" applyFill="1" applyBorder="1" applyAlignment="1">
      <alignment vertical="center"/>
    </xf>
    <xf numFmtId="165" fontId="84" fillId="0" borderId="0" xfId="340" applyFont="1"/>
    <xf numFmtId="165" fontId="66" fillId="0" borderId="0" xfId="342" applyFont="1" applyFill="1" applyAlignment="1">
      <alignment horizontal="left" vertical="center"/>
    </xf>
    <xf numFmtId="165" fontId="66" fillId="0" borderId="12" xfId="342" applyFont="1" applyFill="1" applyBorder="1" applyAlignment="1">
      <alignment horizontal="centerContinuous" vertical="center"/>
    </xf>
    <xf numFmtId="165" fontId="66" fillId="0" borderId="21" xfId="342" applyFont="1" applyFill="1" applyBorder="1" applyAlignment="1">
      <alignment horizontal="left" vertical="center"/>
    </xf>
    <xf numFmtId="165" fontId="69" fillId="0" borderId="0" xfId="342" applyFont="1" applyFill="1" applyAlignment="1">
      <alignment horizontal="centerContinuous" vertical="center"/>
    </xf>
    <xf numFmtId="165" fontId="69" fillId="0" borderId="21" xfId="342" applyFont="1" applyFill="1" applyBorder="1" applyAlignment="1">
      <alignment horizontal="left" vertical="center"/>
    </xf>
    <xf numFmtId="165" fontId="69" fillId="0" borderId="0" xfId="342" applyFont="1" applyFill="1" applyBorder="1" applyAlignment="1" applyProtection="1">
      <alignment horizontal="right"/>
    </xf>
    <xf numFmtId="171" fontId="78" fillId="0" borderId="0" xfId="342" applyNumberFormat="1" applyFont="1" applyFill="1" applyBorder="1" applyAlignment="1" applyProtection="1">
      <alignment horizontal="right" vertical="center"/>
    </xf>
    <xf numFmtId="165" fontId="66" fillId="0" borderId="0" xfId="342" applyFont="1" applyFill="1" applyAlignment="1" applyProtection="1">
      <alignment horizontal="centerContinuous" vertical="center"/>
      <protection locked="0"/>
    </xf>
    <xf numFmtId="165" fontId="66" fillId="0" borderId="0" xfId="342" applyFont="1" applyFill="1" applyAlignment="1">
      <alignment horizontal="centerContinuous" vertical="center"/>
    </xf>
    <xf numFmtId="165" fontId="66" fillId="0" borderId="29" xfId="342" applyFont="1" applyFill="1" applyBorder="1" applyAlignment="1">
      <alignment vertical="center"/>
    </xf>
    <xf numFmtId="165" fontId="69" fillId="0" borderId="0" xfId="342" applyFont="1" applyFill="1" applyAlignment="1">
      <alignment horizontal="right" vertical="center"/>
    </xf>
    <xf numFmtId="165" fontId="66" fillId="0" borderId="47" xfId="342" applyFont="1" applyFill="1" applyBorder="1" applyAlignment="1">
      <alignment vertical="center"/>
    </xf>
    <xf numFmtId="165" fontId="69" fillId="0" borderId="0" xfId="342" applyFont="1" applyFill="1" applyBorder="1" applyAlignment="1">
      <alignment vertical="center"/>
    </xf>
    <xf numFmtId="165" fontId="66" fillId="0" borderId="12" xfId="342" applyFont="1" applyFill="1" applyBorder="1" applyAlignment="1">
      <alignment vertical="center"/>
    </xf>
    <xf numFmtId="165" fontId="66" fillId="0" borderId="18" xfId="342" applyFont="1" applyFill="1" applyBorder="1" applyAlignment="1">
      <alignment vertical="center"/>
    </xf>
    <xf numFmtId="165" fontId="66" fillId="0" borderId="0" xfId="342" applyFont="1" applyFill="1" applyBorder="1" applyAlignment="1">
      <alignment vertical="center"/>
    </xf>
    <xf numFmtId="165" fontId="66" fillId="0" borderId="18" xfId="342" applyFont="1" applyFill="1" applyBorder="1" applyAlignment="1">
      <alignment horizontal="center" vertical="center"/>
    </xf>
    <xf numFmtId="165" fontId="66" fillId="0" borderId="0" xfId="342" applyFont="1" applyFill="1" applyBorder="1" applyAlignment="1">
      <alignment horizontal="center" vertical="center"/>
    </xf>
    <xf numFmtId="165" fontId="66" fillId="0" borderId="18" xfId="342" applyFont="1" applyFill="1" applyBorder="1" applyAlignment="1">
      <alignment horizontal="left" vertical="center"/>
    </xf>
    <xf numFmtId="165" fontId="66" fillId="0" borderId="0" xfId="342" applyFont="1" applyFill="1" applyBorder="1" applyAlignment="1">
      <alignment horizontal="left" vertical="center"/>
    </xf>
    <xf numFmtId="165" fontId="66" fillId="0" borderId="35" xfId="342" applyFont="1" applyFill="1" applyBorder="1" applyAlignment="1">
      <alignment vertical="center"/>
    </xf>
    <xf numFmtId="165" fontId="69" fillId="0" borderId="0" xfId="342" applyFont="1" applyFill="1" applyBorder="1" applyAlignment="1">
      <alignment horizontal="centerContinuous" vertical="center"/>
    </xf>
    <xf numFmtId="165" fontId="69" fillId="0" borderId="20" xfId="342" applyFont="1" applyFill="1" applyBorder="1" applyAlignment="1">
      <alignment vertical="center"/>
    </xf>
    <xf numFmtId="165" fontId="69" fillId="0" borderId="21" xfId="342" applyFont="1" applyFill="1" applyBorder="1" applyAlignment="1">
      <alignment vertical="center"/>
    </xf>
    <xf numFmtId="165" fontId="69" fillId="0" borderId="35" xfId="342" applyFont="1" applyFill="1" applyBorder="1" applyAlignment="1">
      <alignment vertical="center"/>
    </xf>
    <xf numFmtId="165" fontId="71" fillId="0" borderId="27" xfId="342" applyFont="1" applyFill="1" applyBorder="1" applyAlignment="1">
      <alignment horizontal="centerContinuous" vertical="center"/>
    </xf>
    <xf numFmtId="165" fontId="71" fillId="0" borderId="28" xfId="342" applyFont="1" applyFill="1" applyBorder="1" applyAlignment="1">
      <alignment horizontal="centerContinuous" vertical="center"/>
    </xf>
    <xf numFmtId="165" fontId="71" fillId="0" borderId="42" xfId="342" applyFont="1" applyFill="1" applyBorder="1" applyAlignment="1">
      <alignment horizontal="centerContinuous" vertical="center"/>
    </xf>
    <xf numFmtId="165" fontId="71" fillId="0" borderId="48" xfId="342" applyFont="1" applyFill="1" applyBorder="1" applyAlignment="1">
      <alignment horizontal="center" vertical="center"/>
    </xf>
    <xf numFmtId="165" fontId="71" fillId="0" borderId="28" xfId="342" applyFont="1" applyFill="1" applyBorder="1" applyAlignment="1">
      <alignment horizontal="center" vertical="center"/>
    </xf>
    <xf numFmtId="165" fontId="71" fillId="0" borderId="49" xfId="342" applyFont="1" applyFill="1" applyBorder="1" applyAlignment="1">
      <alignment horizontal="center" vertical="center"/>
    </xf>
    <xf numFmtId="165" fontId="71" fillId="0" borderId="42" xfId="342" applyFont="1" applyFill="1" applyBorder="1" applyAlignment="1">
      <alignment horizontal="center" vertical="center"/>
    </xf>
    <xf numFmtId="165" fontId="71" fillId="0" borderId="50" xfId="342" applyFont="1" applyFill="1" applyBorder="1" applyAlignment="1">
      <alignment horizontal="center" vertical="center"/>
    </xf>
    <xf numFmtId="165" fontId="67" fillId="0" borderId="0" xfId="342" applyFont="1" applyFill="1" applyAlignment="1">
      <alignment horizontal="center" vertical="center"/>
    </xf>
    <xf numFmtId="165" fontId="66" fillId="0" borderId="10" xfId="342" applyFont="1" applyFill="1" applyBorder="1"/>
    <xf numFmtId="165" fontId="66" fillId="0" borderId="11" xfId="342" applyFont="1" applyFill="1" applyBorder="1"/>
    <xf numFmtId="165" fontId="66" fillId="0" borderId="11" xfId="342" applyFont="1" applyFill="1" applyBorder="1" applyAlignment="1" applyProtection="1">
      <alignment horizontal="left"/>
    </xf>
    <xf numFmtId="165" fontId="69" fillId="0" borderId="14" xfId="342" applyFont="1" applyFill="1" applyBorder="1" applyAlignment="1">
      <alignment horizontal="centerContinuous" vertical="center"/>
    </xf>
    <xf numFmtId="165" fontId="66" fillId="0" borderId="18" xfId="342" applyFont="1" applyFill="1" applyBorder="1"/>
    <xf numFmtId="165" fontId="66" fillId="0" borderId="0" xfId="342" applyFont="1" applyFill="1" applyBorder="1"/>
    <xf numFmtId="165" fontId="66" fillId="0" borderId="0" xfId="342" applyFont="1" applyFill="1" applyBorder="1" applyAlignment="1" applyProtection="1">
      <alignment horizontal="left"/>
    </xf>
    <xf numFmtId="165" fontId="66" fillId="0" borderId="36" xfId="342" applyFont="1" applyFill="1" applyBorder="1"/>
    <xf numFmtId="165" fontId="66" fillId="0" borderId="29" xfId="342" applyFont="1" applyFill="1" applyBorder="1"/>
    <xf numFmtId="165" fontId="66" fillId="0" borderId="29" xfId="342" applyFont="1" applyFill="1" applyBorder="1" applyAlignment="1" applyProtection="1">
      <alignment horizontal="left"/>
    </xf>
    <xf numFmtId="165" fontId="67" fillId="0" borderId="18" xfId="342" quotePrefix="1" applyFont="1" applyFill="1" applyBorder="1" applyAlignment="1" applyProtection="1">
      <alignment horizontal="left"/>
    </xf>
    <xf numFmtId="165" fontId="67" fillId="0" borderId="0" xfId="342" quotePrefix="1" applyFont="1" applyFill="1" applyBorder="1" applyAlignment="1" applyProtection="1">
      <alignment horizontal="left"/>
    </xf>
    <xf numFmtId="165" fontId="67" fillId="0" borderId="0" xfId="342" applyFont="1" applyFill="1" applyBorder="1" applyAlignment="1" applyProtection="1">
      <alignment horizontal="left"/>
    </xf>
    <xf numFmtId="165" fontId="72" fillId="0" borderId="12" xfId="342" applyFont="1" applyFill="1" applyBorder="1" applyAlignment="1">
      <alignment horizontal="centerContinuous" vertical="center"/>
    </xf>
    <xf numFmtId="165" fontId="67" fillId="0" borderId="18" xfId="342" applyFont="1" applyFill="1" applyBorder="1" applyAlignment="1" applyProtection="1">
      <alignment horizontal="left"/>
    </xf>
    <xf numFmtId="165" fontId="72" fillId="0" borderId="0" xfId="342" applyFont="1" applyFill="1" applyBorder="1" applyAlignment="1">
      <alignment horizontal="centerContinuous" vertical="center"/>
    </xf>
    <xf numFmtId="165" fontId="67" fillId="0" borderId="36" xfId="342" applyFont="1" applyFill="1" applyBorder="1" applyAlignment="1" applyProtection="1">
      <alignment horizontal="left"/>
    </xf>
    <xf numFmtId="165" fontId="67" fillId="0" borderId="29" xfId="342" applyFont="1" applyFill="1" applyBorder="1" applyAlignment="1" applyProtection="1">
      <alignment horizontal="left"/>
    </xf>
    <xf numFmtId="165" fontId="72" fillId="0" borderId="29" xfId="342" applyFont="1" applyFill="1" applyBorder="1" applyAlignment="1">
      <alignment horizontal="centerContinuous" vertical="center"/>
    </xf>
    <xf numFmtId="165" fontId="67" fillId="0" borderId="0" xfId="342" applyFont="1" applyFill="1" applyBorder="1" applyAlignment="1">
      <alignment vertical="center"/>
    </xf>
    <xf numFmtId="165" fontId="72" fillId="0" borderId="24" xfId="342" applyFont="1" applyFill="1" applyBorder="1" applyAlignment="1">
      <alignment horizontal="centerContinuous" vertical="center"/>
    </xf>
    <xf numFmtId="165" fontId="72" fillId="0" borderId="37" xfId="342" applyFont="1" applyFill="1" applyBorder="1" applyAlignment="1">
      <alignment horizontal="centerContinuous" vertical="center"/>
    </xf>
    <xf numFmtId="165" fontId="78" fillId="0" borderId="10" xfId="342" quotePrefix="1" applyFont="1" applyFill="1" applyBorder="1" applyAlignment="1" applyProtection="1">
      <alignment horizontal="left"/>
    </xf>
    <xf numFmtId="165" fontId="67" fillId="0" borderId="11" xfId="342" quotePrefix="1" applyFont="1" applyFill="1" applyBorder="1" applyAlignment="1" applyProtection="1">
      <alignment horizontal="left"/>
    </xf>
    <xf numFmtId="1" fontId="67" fillId="0" borderId="11" xfId="342" applyNumberFormat="1" applyFont="1" applyFill="1" applyBorder="1"/>
    <xf numFmtId="165" fontId="72" fillId="0" borderId="11" xfId="342" applyFont="1" applyFill="1" applyBorder="1" applyAlignment="1">
      <alignment horizontal="centerContinuous" vertical="center"/>
    </xf>
    <xf numFmtId="165" fontId="72" fillId="0" borderId="14" xfId="342" applyFont="1" applyFill="1" applyBorder="1" applyAlignment="1">
      <alignment horizontal="centerContinuous" vertical="center"/>
    </xf>
    <xf numFmtId="165" fontId="67" fillId="0" borderId="10" xfId="342" quotePrefix="1" applyFont="1" applyFill="1" applyBorder="1" applyAlignment="1" applyProtection="1">
      <alignment horizontal="left"/>
    </xf>
    <xf numFmtId="165" fontId="67" fillId="0" borderId="11" xfId="342" applyFont="1" applyFill="1" applyBorder="1" applyAlignment="1" applyProtection="1">
      <alignment horizontal="left"/>
    </xf>
    <xf numFmtId="165" fontId="67" fillId="0" borderId="36" xfId="342" quotePrefix="1" applyFont="1" applyFill="1" applyBorder="1" applyAlignment="1" applyProtection="1">
      <alignment horizontal="left"/>
    </xf>
    <xf numFmtId="165" fontId="78" fillId="0" borderId="0" xfId="342" applyFont="1" applyFill="1" applyAlignment="1">
      <alignment vertical="center"/>
    </xf>
    <xf numFmtId="165" fontId="71" fillId="0" borderId="51" xfId="342" applyFont="1" applyFill="1" applyBorder="1" applyAlignment="1">
      <alignment horizontal="center" vertical="center"/>
    </xf>
    <xf numFmtId="171" fontId="76" fillId="0" borderId="18" xfId="342" applyNumberFormat="1" applyFont="1" applyFill="1" applyBorder="1" applyAlignment="1" applyProtection="1">
      <alignment horizontal="right" vertical="center"/>
    </xf>
    <xf numFmtId="171" fontId="76" fillId="0" borderId="0" xfId="342" applyNumberFormat="1" applyFont="1" applyFill="1" applyBorder="1" applyAlignment="1" applyProtection="1">
      <alignment horizontal="right" vertical="center"/>
    </xf>
    <xf numFmtId="171" fontId="76" fillId="0" borderId="35" xfId="342" applyNumberFormat="1" applyFont="1" applyFill="1" applyBorder="1" applyAlignment="1" applyProtection="1">
      <alignment horizontal="right" vertical="center"/>
    </xf>
    <xf numFmtId="171" fontId="76" fillId="0" borderId="36" xfId="342" applyNumberFormat="1" applyFont="1" applyFill="1" applyBorder="1" applyAlignment="1" applyProtection="1">
      <alignment horizontal="right" vertical="center"/>
    </xf>
    <xf numFmtId="171" fontId="76" fillId="0" borderId="29" xfId="342" applyNumberFormat="1" applyFont="1" applyFill="1" applyBorder="1" applyAlignment="1" applyProtection="1">
      <alignment horizontal="right" vertical="center"/>
    </xf>
    <xf numFmtId="171" fontId="76" fillId="0" borderId="37" xfId="342" applyNumberFormat="1" applyFont="1" applyFill="1" applyBorder="1" applyAlignment="1" applyProtection="1">
      <alignment horizontal="right" vertical="center"/>
    </xf>
    <xf numFmtId="171" fontId="78" fillId="0" borderId="18" xfId="342" applyNumberFormat="1" applyFont="1" applyFill="1" applyBorder="1" applyAlignment="1" applyProtection="1">
      <alignment horizontal="right" vertical="center"/>
    </xf>
    <xf numFmtId="171" fontId="78" fillId="0" borderId="35" xfId="342" applyNumberFormat="1" applyFont="1" applyFill="1" applyBorder="1" applyAlignment="1" applyProtection="1">
      <alignment horizontal="right" vertical="center"/>
    </xf>
    <xf numFmtId="171" fontId="78" fillId="0" borderId="36" xfId="342" applyNumberFormat="1" applyFont="1" applyFill="1" applyBorder="1" applyAlignment="1" applyProtection="1">
      <alignment horizontal="right" vertical="center"/>
    </xf>
    <xf numFmtId="171" fontId="78" fillId="0" borderId="29" xfId="342" applyNumberFormat="1" applyFont="1" applyFill="1" applyBorder="1" applyAlignment="1" applyProtection="1">
      <alignment horizontal="right" vertical="center"/>
    </xf>
    <xf numFmtId="171" fontId="78" fillId="0" borderId="37" xfId="342" applyNumberFormat="1" applyFont="1" applyFill="1" applyBorder="1" applyAlignment="1" applyProtection="1">
      <alignment horizontal="right" vertical="center"/>
    </xf>
    <xf numFmtId="167" fontId="67" fillId="0" borderId="0" xfId="449" applyNumberFormat="1" applyFont="1" applyFill="1" applyBorder="1"/>
    <xf numFmtId="0" fontId="55" fillId="0" borderId="0" xfId="449" applyFont="1" applyFill="1" applyBorder="1"/>
    <xf numFmtId="167" fontId="66" fillId="0" borderId="37" xfId="449" applyNumberFormat="1" applyFont="1" applyFill="1" applyBorder="1"/>
    <xf numFmtId="167" fontId="67" fillId="0" borderId="35" xfId="449" applyNumberFormat="1" applyFont="1" applyFill="1" applyBorder="1"/>
    <xf numFmtId="167" fontId="67" fillId="0" borderId="20" xfId="449" applyNumberFormat="1" applyFont="1" applyFill="1" applyBorder="1"/>
    <xf numFmtId="0" fontId="66" fillId="0" borderId="0" xfId="313" applyFont="1" applyFill="1"/>
    <xf numFmtId="0" fontId="67" fillId="0" borderId="0" xfId="313" applyFont="1" applyFill="1" applyBorder="1"/>
    <xf numFmtId="0" fontId="67" fillId="0" borderId="0" xfId="313" applyFont="1" applyFill="1"/>
    <xf numFmtId="0" fontId="41" fillId="0" borderId="0" xfId="313" applyFill="1"/>
    <xf numFmtId="0" fontId="55" fillId="0" borderId="0" xfId="313" applyFont="1" applyFill="1"/>
    <xf numFmtId="0" fontId="67" fillId="0" borderId="0" xfId="313" applyFont="1" applyFill="1" applyBorder="1" applyAlignment="1">
      <alignment horizontal="center"/>
    </xf>
    <xf numFmtId="0" fontId="67" fillId="0" borderId="0" xfId="313" applyFont="1" applyFill="1" applyAlignment="1">
      <alignment horizontal="center"/>
    </xf>
    <xf numFmtId="0" fontId="55" fillId="0" borderId="0" xfId="313" applyFont="1" applyFill="1" applyBorder="1" applyAlignment="1">
      <alignment horizontal="center"/>
    </xf>
    <xf numFmtId="0" fontId="55" fillId="0" borderId="29" xfId="313" applyFont="1" applyFill="1" applyBorder="1"/>
    <xf numFmtId="0" fontId="66" fillId="0" borderId="0" xfId="313" applyFont="1" applyFill="1" applyAlignment="1">
      <alignment horizontal="right" vertical="center"/>
    </xf>
    <xf numFmtId="0" fontId="67" fillId="0" borderId="15" xfId="313" applyFont="1" applyFill="1" applyBorder="1"/>
    <xf numFmtId="0" fontId="66" fillId="0" borderId="10" xfId="313" applyFont="1" applyFill="1" applyBorder="1" applyAlignment="1">
      <alignment horizontal="center"/>
    </xf>
    <xf numFmtId="0" fontId="66" fillId="0" borderId="35" xfId="313" applyFont="1" applyFill="1" applyBorder="1" applyAlignment="1">
      <alignment horizontal="center" vertical="center"/>
    </xf>
    <xf numFmtId="0" fontId="66" fillId="0" borderId="20" xfId="313" applyFont="1" applyFill="1" applyBorder="1" applyAlignment="1">
      <alignment horizontal="center"/>
    </xf>
    <xf numFmtId="0" fontId="66" fillId="0" borderId="18" xfId="313" applyFont="1" applyFill="1" applyBorder="1" applyAlignment="1">
      <alignment horizontal="center" vertical="center"/>
    </xf>
    <xf numFmtId="0" fontId="66" fillId="0" borderId="0" xfId="313" applyFont="1" applyFill="1" applyBorder="1" applyAlignment="1">
      <alignment horizontal="center"/>
    </xf>
    <xf numFmtId="0" fontId="66" fillId="0" borderId="35" xfId="313" applyFont="1" applyFill="1" applyBorder="1" applyAlignment="1">
      <alignment horizontal="center"/>
    </xf>
    <xf numFmtId="0" fontId="66" fillId="0" borderId="15" xfId="313" applyFont="1" applyFill="1" applyBorder="1" applyAlignment="1">
      <alignment horizontal="center"/>
    </xf>
    <xf numFmtId="0" fontId="66" fillId="0" borderId="14" xfId="313" applyFont="1" applyFill="1" applyBorder="1" applyAlignment="1">
      <alignment horizontal="center"/>
    </xf>
    <xf numFmtId="0" fontId="67" fillId="0" borderId="20" xfId="313" applyFont="1" applyFill="1" applyBorder="1"/>
    <xf numFmtId="0" fontId="66" fillId="0" borderId="36" xfId="313" applyFont="1" applyFill="1" applyBorder="1" applyAlignment="1">
      <alignment horizontal="center" vertical="center"/>
    </xf>
    <xf numFmtId="0" fontId="109" fillId="0" borderId="35" xfId="313" applyFont="1" applyFill="1" applyBorder="1" applyAlignment="1">
      <alignment horizontal="left" vertical="center"/>
    </xf>
    <xf numFmtId="0" fontId="66" fillId="0" borderId="36" xfId="313" quotePrefix="1" applyFont="1" applyFill="1" applyBorder="1" applyAlignment="1">
      <alignment horizontal="center" vertical="center"/>
    </xf>
    <xf numFmtId="0" fontId="66" fillId="0" borderId="37" xfId="313" quotePrefix="1" applyFont="1" applyFill="1" applyBorder="1" applyAlignment="1">
      <alignment horizontal="center" vertical="center"/>
    </xf>
    <xf numFmtId="0" fontId="66" fillId="0" borderId="37" xfId="313" applyFont="1" applyFill="1" applyBorder="1" applyAlignment="1">
      <alignment horizontal="center" vertical="center"/>
    </xf>
    <xf numFmtId="0" fontId="66" fillId="0" borderId="23" xfId="313" quotePrefix="1" applyFont="1" applyFill="1" applyBorder="1" applyAlignment="1">
      <alignment horizontal="center" vertical="center"/>
    </xf>
    <xf numFmtId="20" fontId="66" fillId="0" borderId="37" xfId="313" quotePrefix="1" applyNumberFormat="1" applyFont="1" applyFill="1" applyBorder="1" applyAlignment="1">
      <alignment horizontal="center" vertical="center"/>
    </xf>
    <xf numFmtId="0" fontId="71" fillId="0" borderId="42" xfId="313" applyFont="1" applyFill="1" applyBorder="1" applyAlignment="1">
      <alignment horizontal="center" vertical="center"/>
    </xf>
    <xf numFmtId="0" fontId="71" fillId="0" borderId="27" xfId="313" applyFont="1" applyFill="1" applyBorder="1" applyAlignment="1">
      <alignment horizontal="center" vertical="center"/>
    </xf>
    <xf numFmtId="0" fontId="71" fillId="0" borderId="45" xfId="313" applyFont="1" applyFill="1" applyBorder="1" applyAlignment="1">
      <alignment horizontal="center" vertical="center"/>
    </xf>
    <xf numFmtId="0" fontId="71" fillId="0" borderId="11" xfId="313" applyFont="1" applyFill="1" applyBorder="1" applyAlignment="1">
      <alignment horizontal="center" vertical="center"/>
    </xf>
    <xf numFmtId="0" fontId="55" fillId="0" borderId="0" xfId="313" applyFont="1" applyFill="1" applyAlignment="1">
      <alignment vertical="center"/>
    </xf>
    <xf numFmtId="0" fontId="67" fillId="0" borderId="0" xfId="313" applyFont="1" applyFill="1" applyAlignment="1">
      <alignment vertical="center"/>
    </xf>
    <xf numFmtId="0" fontId="66" fillId="0" borderId="20" xfId="313" applyFont="1" applyFill="1" applyBorder="1" applyAlignment="1">
      <alignment vertical="center"/>
    </xf>
    <xf numFmtId="3" fontId="66" fillId="0" borderId="14" xfId="313" applyNumberFormat="1" applyFont="1" applyFill="1" applyBorder="1" applyAlignment="1">
      <alignment vertical="center"/>
    </xf>
    <xf numFmtId="166" fontId="66" fillId="0" borderId="35" xfId="233" applyNumberFormat="1" applyFont="1" applyFill="1" applyBorder="1" applyAlignment="1">
      <alignment vertical="center"/>
    </xf>
    <xf numFmtId="0" fontId="41" fillId="0" borderId="0" xfId="313" applyFill="1" applyAlignment="1">
      <alignment vertical="center"/>
    </xf>
    <xf numFmtId="0" fontId="73" fillId="0" borderId="20" xfId="313" applyFont="1" applyFill="1" applyBorder="1" applyAlignment="1">
      <alignment vertical="center"/>
    </xf>
    <xf numFmtId="0" fontId="67" fillId="0" borderId="20" xfId="313" applyFont="1" applyFill="1" applyBorder="1" applyAlignment="1">
      <alignment vertical="center"/>
    </xf>
    <xf numFmtId="166" fontId="67" fillId="0" borderId="35" xfId="233" applyNumberFormat="1" applyFont="1" applyFill="1" applyBorder="1" applyAlignment="1">
      <alignment vertical="center"/>
    </xf>
    <xf numFmtId="0" fontId="55" fillId="0" borderId="20" xfId="313" applyFont="1" applyFill="1" applyBorder="1" applyAlignment="1">
      <alignment vertical="center"/>
    </xf>
    <xf numFmtId="0" fontId="67" fillId="0" borderId="20" xfId="313" applyFont="1" applyFill="1" applyBorder="1" applyAlignment="1">
      <alignment horizontal="left" vertical="center"/>
    </xf>
    <xf numFmtId="0" fontId="67" fillId="0" borderId="20" xfId="313" quotePrefix="1" applyFont="1" applyFill="1" applyBorder="1" applyAlignment="1">
      <alignment vertical="center"/>
    </xf>
    <xf numFmtId="0" fontId="66" fillId="0" borderId="23" xfId="313" applyFont="1" applyFill="1" applyBorder="1" applyAlignment="1">
      <alignment vertical="center"/>
    </xf>
    <xf numFmtId="166" fontId="66" fillId="0" borderId="23" xfId="233" applyNumberFormat="1" applyFont="1" applyFill="1" applyBorder="1" applyAlignment="1">
      <alignment vertical="center"/>
    </xf>
    <xf numFmtId="166" fontId="66" fillId="0" borderId="20" xfId="0" applyNumberFormat="1" applyFont="1" applyFill="1" applyBorder="1" applyAlignment="1" applyProtection="1">
      <alignment vertical="center"/>
      <protection locked="0" hidden="1"/>
    </xf>
    <xf numFmtId="166" fontId="67" fillId="0" borderId="20" xfId="0" applyNumberFormat="1" applyFont="1" applyFill="1" applyBorder="1" applyAlignment="1" applyProtection="1">
      <alignment vertical="center"/>
      <protection locked="0" hidden="1"/>
    </xf>
    <xf numFmtId="166" fontId="66" fillId="0" borderId="23" xfId="0" applyNumberFormat="1" applyFont="1" applyFill="1" applyBorder="1" applyAlignment="1" applyProtection="1">
      <alignment vertical="center"/>
      <protection locked="0" hidden="1"/>
    </xf>
    <xf numFmtId="178" fontId="121" fillId="25" borderId="20" xfId="0" applyNumberFormat="1" applyFont="1" applyFill="1" applyBorder="1" applyAlignment="1" applyProtection="1">
      <alignment vertical="center"/>
      <protection locked="0" hidden="1"/>
    </xf>
    <xf numFmtId="178" fontId="120" fillId="0" borderId="20" xfId="0" applyNumberFormat="1" applyFont="1" applyBorder="1" applyAlignment="1" applyProtection="1">
      <alignment vertical="center"/>
      <protection locked="0" hidden="1"/>
    </xf>
    <xf numFmtId="178" fontId="121" fillId="0" borderId="20" xfId="0" applyNumberFormat="1" applyFont="1" applyBorder="1" applyAlignment="1" applyProtection="1">
      <alignment vertical="center"/>
      <protection locked="0" hidden="1"/>
    </xf>
    <xf numFmtId="178" fontId="121" fillId="0" borderId="23" xfId="0" applyNumberFormat="1" applyFont="1" applyBorder="1" applyAlignment="1" applyProtection="1">
      <alignment vertical="center"/>
      <protection locked="0" hidden="1"/>
    </xf>
    <xf numFmtId="171" fontId="78" fillId="25" borderId="0" xfId="342" applyNumberFormat="1" applyFont="1" applyFill="1" applyBorder="1" applyAlignment="1" applyProtection="1">
      <alignment horizontal="right" vertical="center"/>
    </xf>
    <xf numFmtId="171" fontId="78" fillId="25" borderId="35" xfId="342" applyNumberFormat="1" applyFont="1" applyFill="1" applyBorder="1" applyAlignment="1" applyProtection="1">
      <alignment horizontal="right" vertical="center"/>
    </xf>
    <xf numFmtId="180" fontId="78" fillId="0" borderId="0" xfId="342" applyNumberFormat="1" applyFont="1" applyFill="1" applyBorder="1" applyAlignment="1" applyProtection="1">
      <alignment vertical="center"/>
    </xf>
    <xf numFmtId="180" fontId="76" fillId="0" borderId="0" xfId="342" applyNumberFormat="1" applyFont="1" applyFill="1" applyBorder="1" applyAlignment="1" applyProtection="1">
      <alignment vertical="center"/>
    </xf>
    <xf numFmtId="180" fontId="76" fillId="0" borderId="14" xfId="342" applyNumberFormat="1" applyFont="1" applyFill="1" applyBorder="1" applyAlignment="1" applyProtection="1">
      <alignment vertical="center"/>
    </xf>
    <xf numFmtId="180" fontId="76" fillId="0" borderId="18" xfId="342" applyNumberFormat="1" applyFont="1" applyFill="1" applyBorder="1" applyAlignment="1" applyProtection="1">
      <alignment vertical="center"/>
    </xf>
    <xf numFmtId="180" fontId="76" fillId="0" borderId="35" xfId="342" applyNumberFormat="1" applyFont="1" applyFill="1" applyBorder="1" applyAlignment="1" applyProtection="1">
      <alignment vertical="center"/>
    </xf>
    <xf numFmtId="180" fontId="78" fillId="0" borderId="10" xfId="342" applyNumberFormat="1" applyFont="1" applyFill="1" applyBorder="1" applyAlignment="1" applyProtection="1">
      <alignment vertical="center"/>
    </xf>
    <xf numFmtId="180" fontId="78" fillId="0" borderId="11" xfId="342" applyNumberFormat="1" applyFont="1" applyFill="1" applyBorder="1" applyAlignment="1" applyProtection="1">
      <alignment vertical="center"/>
    </xf>
    <xf numFmtId="180" fontId="78" fillId="0" borderId="18" xfId="342" applyNumberFormat="1" applyFont="1" applyFill="1" applyBorder="1" applyAlignment="1" applyProtection="1">
      <alignment vertical="center"/>
    </xf>
    <xf numFmtId="180" fontId="78" fillId="0" borderId="35" xfId="342" applyNumberFormat="1" applyFont="1" applyFill="1" applyBorder="1" applyAlignment="1" applyProtection="1">
      <alignment vertical="center"/>
    </xf>
    <xf numFmtId="180" fontId="78" fillId="0" borderId="14" xfId="342" applyNumberFormat="1" applyFont="1" applyFill="1" applyBorder="1" applyAlignment="1" applyProtection="1">
      <alignment vertical="center"/>
    </xf>
    <xf numFmtId="167" fontId="66" fillId="0" borderId="20" xfId="449" applyNumberFormat="1" applyFont="1" applyFill="1" applyBorder="1"/>
    <xf numFmtId="0" fontId="66" fillId="0" borderId="0" xfId="313" applyFont="1" applyFill="1" applyAlignment="1">
      <alignment horizontal="center"/>
    </xf>
    <xf numFmtId="167" fontId="66" fillId="0" borderId="23" xfId="449" applyNumberFormat="1" applyFont="1" applyFill="1" applyBorder="1"/>
    <xf numFmtId="167" fontId="66" fillId="0" borderId="42" xfId="449" applyNumberFormat="1" applyFont="1" applyFill="1" applyBorder="1"/>
    <xf numFmtId="167" fontId="66" fillId="0" borderId="15" xfId="449" applyNumberFormat="1" applyFont="1" applyFill="1" applyBorder="1"/>
    <xf numFmtId="167" fontId="66" fillId="0" borderId="14" xfId="449" applyNumberFormat="1" applyFont="1" applyFill="1" applyBorder="1"/>
    <xf numFmtId="3" fontId="108" fillId="0" borderId="0" xfId="313" applyNumberFormat="1" applyFont="1" applyFill="1" applyBorder="1" applyAlignment="1">
      <alignment vertical="center"/>
    </xf>
    <xf numFmtId="167" fontId="66" fillId="0" borderId="35" xfId="449" applyNumberFormat="1" applyFont="1" applyFill="1" applyBorder="1"/>
    <xf numFmtId="0" fontId="72" fillId="0" borderId="0" xfId="313" applyFont="1" applyFill="1"/>
    <xf numFmtId="0" fontId="121" fillId="0" borderId="20" xfId="0" quotePrefix="1" applyFont="1" applyBorder="1" applyAlignment="1" applyProtection="1">
      <alignment horizontal="center" vertical="center"/>
      <protection locked="0" hidden="1"/>
    </xf>
    <xf numFmtId="20" fontId="121" fillId="0" borderId="20" xfId="0" quotePrefix="1" applyNumberFormat="1" applyFont="1" applyBorder="1" applyAlignment="1" applyProtection="1">
      <alignment horizontal="center" vertical="center"/>
      <protection locked="0" hidden="1"/>
    </xf>
    <xf numFmtId="184" fontId="66" fillId="0" borderId="37" xfId="449" applyNumberFormat="1" applyFont="1" applyFill="1" applyBorder="1"/>
    <xf numFmtId="184" fontId="66" fillId="0" borderId="14" xfId="449" applyNumberFormat="1" applyFont="1" applyFill="1" applyBorder="1"/>
    <xf numFmtId="184" fontId="66" fillId="0" borderId="35" xfId="449" applyNumberFormat="1" applyFont="1" applyFill="1" applyBorder="1"/>
    <xf numFmtId="184" fontId="66" fillId="0" borderId="10" xfId="449" applyNumberFormat="1" applyFont="1" applyFill="1" applyBorder="1"/>
    <xf numFmtId="184" fontId="66" fillId="0" borderId="15" xfId="449" applyNumberFormat="1" applyFont="1" applyFill="1" applyBorder="1"/>
    <xf numFmtId="184" fontId="67" fillId="0" borderId="35" xfId="449" applyNumberFormat="1" applyFont="1" applyFill="1" applyBorder="1"/>
    <xf numFmtId="184" fontId="67" fillId="0" borderId="20" xfId="449" applyNumberFormat="1" applyFont="1" applyFill="1" applyBorder="1"/>
    <xf numFmtId="3" fontId="66" fillId="0" borderId="11" xfId="313" applyNumberFormat="1" applyFont="1" applyFill="1" applyBorder="1" applyAlignment="1">
      <alignment vertical="center"/>
    </xf>
    <xf numFmtId="3" fontId="66" fillId="0" borderId="18" xfId="313" applyNumberFormat="1" applyFont="1" applyFill="1" applyBorder="1" applyAlignment="1">
      <alignment vertical="center"/>
    </xf>
    <xf numFmtId="3" fontId="66" fillId="0" borderId="0" xfId="313" applyNumberFormat="1" applyFont="1" applyFill="1" applyBorder="1" applyAlignment="1">
      <alignment vertical="center"/>
    </xf>
    <xf numFmtId="3" fontId="66" fillId="0" borderId="35" xfId="313" applyNumberFormat="1" applyFont="1" applyFill="1" applyBorder="1" applyAlignment="1">
      <alignment vertical="center"/>
    </xf>
    <xf numFmtId="3" fontId="67" fillId="0" borderId="18" xfId="313" applyNumberFormat="1" applyFont="1" applyFill="1" applyBorder="1" applyAlignment="1">
      <alignment vertical="center"/>
    </xf>
    <xf numFmtId="3" fontId="67" fillId="0" borderId="0" xfId="313" applyNumberFormat="1" applyFont="1" applyFill="1" applyBorder="1" applyAlignment="1">
      <alignment vertical="center"/>
    </xf>
    <xf numFmtId="3" fontId="67" fillId="0" borderId="35" xfId="313" applyNumberFormat="1" applyFont="1" applyFill="1" applyBorder="1" applyAlignment="1">
      <alignment vertical="center"/>
    </xf>
    <xf numFmtId="3" fontId="68" fillId="0" borderId="35" xfId="313" applyNumberFormat="1" applyFont="1" applyFill="1" applyBorder="1" applyAlignment="1">
      <alignment vertical="center"/>
    </xf>
    <xf numFmtId="3" fontId="66" fillId="0" borderId="29" xfId="313" applyNumberFormat="1" applyFont="1" applyFill="1" applyBorder="1" applyAlignment="1">
      <alignment vertical="center"/>
    </xf>
    <xf numFmtId="3" fontId="66" fillId="0" borderId="37" xfId="313" applyNumberFormat="1" applyFont="1" applyFill="1" applyBorder="1" applyAlignment="1">
      <alignment vertical="center"/>
    </xf>
    <xf numFmtId="3" fontId="41" fillId="0" borderId="0" xfId="313" applyNumberFormat="1" applyFill="1" applyAlignment="1">
      <alignment vertical="center"/>
    </xf>
    <xf numFmtId="184" fontId="66" fillId="0" borderId="42" xfId="449" applyNumberFormat="1" applyFont="1" applyFill="1" applyBorder="1"/>
    <xf numFmtId="184" fontId="66" fillId="0" borderId="23" xfId="449" applyNumberFormat="1" applyFont="1" applyFill="1" applyBorder="1"/>
    <xf numFmtId="184" fontId="55" fillId="0" borderId="20" xfId="449" applyNumberFormat="1" applyFont="1" applyBorder="1" applyAlignment="1">
      <alignment horizontal="right" vertical="top"/>
    </xf>
    <xf numFmtId="166" fontId="66" fillId="0" borderId="18" xfId="0" applyNumberFormat="1" applyFont="1" applyFill="1" applyBorder="1" applyAlignment="1" applyProtection="1">
      <alignment vertical="center"/>
      <protection locked="0" hidden="1"/>
    </xf>
    <xf numFmtId="166" fontId="67" fillId="0" borderId="18" xfId="0" applyNumberFormat="1" applyFont="1" applyFill="1" applyBorder="1" applyAlignment="1" applyProtection="1">
      <alignment vertical="center"/>
      <protection locked="0" hidden="1"/>
    </xf>
    <xf numFmtId="3" fontId="66" fillId="0" borderId="10" xfId="313" applyNumberFormat="1" applyFont="1" applyFill="1" applyBorder="1"/>
    <xf numFmtId="3" fontId="67" fillId="0" borderId="18" xfId="313" applyNumberFormat="1" applyFont="1" applyFill="1" applyBorder="1"/>
    <xf numFmtId="3" fontId="66" fillId="0" borderId="18" xfId="313" applyNumberFormat="1" applyFont="1" applyFill="1" applyBorder="1"/>
    <xf numFmtId="3" fontId="66" fillId="0" borderId="36" xfId="313" applyNumberFormat="1" applyFont="1" applyFill="1" applyBorder="1"/>
    <xf numFmtId="178" fontId="121" fillId="0" borderId="15" xfId="0" applyNumberFormat="1" applyFont="1" applyBorder="1" applyAlignment="1" applyProtection="1">
      <alignment vertical="center"/>
      <protection locked="0" hidden="1"/>
    </xf>
    <xf numFmtId="171" fontId="78" fillId="0" borderId="20" xfId="340" applyNumberFormat="1" applyFont="1" applyFill="1" applyBorder="1" applyAlignment="1" applyProtection="1">
      <alignment horizontal="right" vertical="center"/>
    </xf>
    <xf numFmtId="167" fontId="66" fillId="0" borderId="20" xfId="449" applyNumberFormat="1" applyFont="1" applyFill="1" applyBorder="1" applyAlignment="1">
      <alignment horizontal="right"/>
    </xf>
    <xf numFmtId="1" fontId="66" fillId="0" borderId="23" xfId="449" applyNumberFormat="1" applyFont="1" applyFill="1" applyBorder="1" applyAlignment="1">
      <alignment horizontal="right"/>
    </xf>
    <xf numFmtId="0" fontId="69" fillId="0" borderId="0" xfId="343" applyFont="1" applyFill="1" applyBorder="1" applyAlignment="1">
      <alignment horizontal="center" vertical="center"/>
    </xf>
    <xf numFmtId="0" fontId="73" fillId="0" borderId="13" xfId="343" applyFont="1" applyFill="1" applyBorder="1" applyAlignment="1">
      <alignment horizontal="center" vertical="center"/>
    </xf>
    <xf numFmtId="0" fontId="69" fillId="0" borderId="35" xfId="343" applyFont="1" applyFill="1" applyBorder="1" applyAlignment="1">
      <alignment horizontal="center" vertical="center"/>
    </xf>
    <xf numFmtId="0" fontId="73" fillId="0" borderId="14" xfId="343" applyFont="1" applyFill="1" applyBorder="1" applyAlignment="1">
      <alignment horizontal="center" vertical="center"/>
    </xf>
    <xf numFmtId="0" fontId="73" fillId="0" borderId="36" xfId="343" applyFont="1" applyFill="1" applyBorder="1" applyAlignment="1">
      <alignment horizontal="center" vertical="center"/>
    </xf>
    <xf numFmtId="0" fontId="73" fillId="0" borderId="37" xfId="343" applyFont="1" applyFill="1" applyBorder="1" applyAlignment="1">
      <alignment horizontal="center" vertical="center"/>
    </xf>
    <xf numFmtId="180" fontId="141" fillId="0" borderId="0" xfId="342" applyNumberFormat="1" applyFont="1" applyFill="1" applyBorder="1" applyAlignment="1" applyProtection="1">
      <alignment vertical="center"/>
    </xf>
    <xf numFmtId="179" fontId="78" fillId="0" borderId="36" xfId="483" applyNumberFormat="1" applyFont="1" applyFill="1" applyBorder="1" applyAlignment="1" applyProtection="1">
      <alignment vertical="center"/>
    </xf>
    <xf numFmtId="179" fontId="78" fillId="0" borderId="36" xfId="485" applyNumberFormat="1" applyFont="1" applyFill="1" applyBorder="1" applyProtection="1"/>
    <xf numFmtId="180" fontId="106" fillId="0" borderId="0" xfId="342" applyNumberFormat="1" applyFont="1" applyFill="1" applyBorder="1" applyAlignment="1" applyProtection="1">
      <alignment vertical="center"/>
    </xf>
    <xf numFmtId="180" fontId="106" fillId="0" borderId="35" xfId="342" applyNumberFormat="1" applyFont="1" applyFill="1" applyBorder="1" applyAlignment="1" applyProtection="1">
      <alignment vertical="center"/>
    </xf>
    <xf numFmtId="0" fontId="138" fillId="0" borderId="0" xfId="0" applyFont="1" applyFill="1" applyBorder="1" applyAlignment="1"/>
    <xf numFmtId="165" fontId="100" fillId="0" borderId="0" xfId="485" applyNumberFormat="1" applyFont="1" applyFill="1" applyBorder="1"/>
    <xf numFmtId="165" fontId="143" fillId="25" borderId="0" xfId="310" applyNumberFormat="1" applyFont="1" applyFill="1"/>
    <xf numFmtId="1" fontId="144" fillId="0" borderId="0" xfId="0" applyNumberFormat="1" applyFont="1"/>
    <xf numFmtId="165" fontId="143" fillId="25" borderId="0" xfId="483" applyNumberFormat="1" applyFont="1" applyFill="1" applyAlignment="1">
      <alignment horizontal="center"/>
    </xf>
    <xf numFmtId="165" fontId="145" fillId="0" borderId="0" xfId="345" applyFont="1" applyFill="1" applyAlignment="1">
      <alignment vertical="center"/>
    </xf>
    <xf numFmtId="165" fontId="145" fillId="0" borderId="0" xfId="342" applyFont="1" applyFill="1" applyAlignment="1">
      <alignment vertical="center"/>
    </xf>
    <xf numFmtId="0" fontId="145" fillId="0" borderId="0" xfId="343" applyFont="1" applyFill="1" applyAlignment="1">
      <alignment vertical="center"/>
    </xf>
    <xf numFmtId="0" fontId="124" fillId="0" borderId="27" xfId="0" applyFont="1" applyBorder="1" applyAlignment="1" applyProtection="1">
      <alignment horizontal="center" vertical="center"/>
      <protection locked="0" hidden="1"/>
    </xf>
    <xf numFmtId="0" fontId="66" fillId="0" borderId="23" xfId="449" quotePrefix="1" applyFont="1" applyBorder="1" applyAlignment="1">
      <alignment vertical="center" wrapText="1"/>
    </xf>
    <xf numFmtId="0" fontId="66" fillId="0" borderId="23" xfId="449" quotePrefix="1" applyFont="1" applyBorder="1" applyAlignment="1">
      <alignment vertical="center"/>
    </xf>
    <xf numFmtId="171" fontId="78" fillId="0" borderId="0" xfId="342" applyNumberFormat="1" applyFont="1" applyFill="1" applyBorder="1" applyAlignment="1" applyProtection="1">
      <alignment horizontal="right" vertical="center"/>
    </xf>
    <xf numFmtId="171" fontId="78" fillId="0" borderId="18" xfId="342" applyNumberFormat="1" applyFont="1" applyFill="1" applyBorder="1" applyAlignment="1" applyProtection="1">
      <alignment horizontal="right" vertical="center"/>
    </xf>
    <xf numFmtId="171" fontId="78" fillId="0" borderId="35" xfId="342" applyNumberFormat="1" applyFont="1" applyFill="1" applyBorder="1" applyAlignment="1" applyProtection="1">
      <alignment horizontal="right" vertical="center"/>
    </xf>
    <xf numFmtId="171" fontId="78" fillId="0" borderId="36" xfId="342" applyNumberFormat="1" applyFont="1" applyFill="1" applyBorder="1" applyAlignment="1" applyProtection="1">
      <alignment horizontal="right" vertical="center"/>
    </xf>
    <xf numFmtId="171" fontId="78" fillId="0" borderId="29" xfId="342" applyNumberFormat="1" applyFont="1" applyFill="1" applyBorder="1" applyAlignment="1" applyProtection="1">
      <alignment horizontal="right" vertical="center"/>
    </xf>
    <xf numFmtId="171" fontId="78" fillId="0" borderId="37" xfId="342" applyNumberFormat="1" applyFont="1" applyFill="1" applyBorder="1" applyAlignment="1" applyProtection="1">
      <alignment horizontal="right" vertical="center"/>
    </xf>
    <xf numFmtId="180" fontId="78" fillId="0" borderId="0" xfId="342" applyNumberFormat="1" applyFont="1" applyFill="1" applyBorder="1" applyAlignment="1" applyProtection="1">
      <alignment vertical="center"/>
    </xf>
    <xf numFmtId="180" fontId="78" fillId="0" borderId="10" xfId="342" applyNumberFormat="1" applyFont="1" applyFill="1" applyBorder="1" applyAlignment="1" applyProtection="1">
      <alignment vertical="center"/>
    </xf>
    <xf numFmtId="180" fontId="78" fillId="0" borderId="18" xfId="342" applyNumberFormat="1" applyFont="1" applyFill="1" applyBorder="1" applyAlignment="1" applyProtection="1">
      <alignment vertical="center"/>
    </xf>
    <xf numFmtId="180" fontId="78" fillId="0" borderId="35" xfId="342" applyNumberFormat="1" applyFont="1" applyFill="1" applyBorder="1" applyAlignment="1" applyProtection="1">
      <alignment vertical="center"/>
    </xf>
    <xf numFmtId="0" fontId="113" fillId="0" borderId="0" xfId="0" applyFont="1" applyFill="1" applyAlignment="1" applyProtection="1">
      <alignment horizontal="right"/>
    </xf>
    <xf numFmtId="0" fontId="113" fillId="0" borderId="0" xfId="0" applyFont="1" applyFill="1" applyAlignment="1" applyProtection="1">
      <alignment horizontal="left"/>
    </xf>
    <xf numFmtId="0" fontId="113" fillId="0" borderId="0" xfId="0" applyFont="1" applyFill="1"/>
    <xf numFmtId="0" fontId="135" fillId="0" borderId="0" xfId="0" applyFont="1" applyFill="1" applyAlignment="1" applyProtection="1">
      <alignment horizontal="right"/>
    </xf>
    <xf numFmtId="166" fontId="66" fillId="0" borderId="36" xfId="0" applyNumberFormat="1" applyFont="1" applyFill="1" applyBorder="1" applyAlignment="1" applyProtection="1">
      <alignment vertical="center"/>
      <protection locked="0" hidden="1"/>
    </xf>
    <xf numFmtId="166" fontId="66" fillId="0" borderId="37" xfId="233" applyNumberFormat="1" applyFont="1" applyFill="1" applyBorder="1" applyAlignment="1">
      <alignment vertical="center"/>
    </xf>
    <xf numFmtId="165" fontId="107" fillId="0" borderId="0" xfId="483" applyNumberFormat="1" applyFont="1" applyFill="1"/>
    <xf numFmtId="165" fontId="72" fillId="0" borderId="20" xfId="467" applyFont="1" applyBorder="1"/>
    <xf numFmtId="184" fontId="67" fillId="0" borderId="20" xfId="449" applyNumberFormat="1" applyFont="1" applyFill="1" applyBorder="1" applyAlignment="1">
      <alignment horizontal="right"/>
    </xf>
    <xf numFmtId="184" fontId="67" fillId="0" borderId="35" xfId="449" applyNumberFormat="1" applyFont="1" applyFill="1" applyBorder="1" applyAlignment="1">
      <alignment horizontal="right"/>
    </xf>
    <xf numFmtId="0" fontId="67" fillId="0" borderId="0" xfId="313" applyFont="1" applyFill="1" applyAlignment="1">
      <alignment vertical="top"/>
    </xf>
    <xf numFmtId="3" fontId="109" fillId="0" borderId="35" xfId="313" applyNumberFormat="1" applyFont="1" applyFill="1" applyBorder="1" applyAlignment="1">
      <alignment horizontal="left" vertical="center"/>
    </xf>
    <xf numFmtId="3" fontId="67" fillId="0" borderId="0" xfId="449" applyNumberFormat="1" applyFont="1" applyBorder="1"/>
    <xf numFmtId="3" fontId="66" fillId="0" borderId="35" xfId="449" applyNumberFormat="1" applyFont="1" applyBorder="1" applyAlignment="1">
      <alignment horizontal="center" vertical="center"/>
    </xf>
    <xf numFmtId="183" fontId="66" fillId="0" borderId="14" xfId="487" applyNumberFormat="1" applyFont="1" applyFill="1" applyBorder="1" applyAlignment="1">
      <alignment horizontal="right"/>
    </xf>
    <xf numFmtId="183" fontId="66" fillId="0" borderId="35" xfId="449" applyNumberFormat="1" applyFont="1" applyFill="1" applyBorder="1" applyAlignment="1">
      <alignment horizontal="right"/>
    </xf>
    <xf numFmtId="183" fontId="67" fillId="0" borderId="35" xfId="449" applyNumberFormat="1" applyFont="1" applyFill="1" applyBorder="1" applyAlignment="1">
      <alignment horizontal="right"/>
    </xf>
    <xf numFmtId="187" fontId="67" fillId="0" borderId="35" xfId="449" applyNumberFormat="1" applyFont="1" applyFill="1" applyBorder="1" applyAlignment="1">
      <alignment horizontal="right"/>
    </xf>
    <xf numFmtId="183" fontId="67" fillId="0" borderId="37" xfId="449" applyNumberFormat="1" applyFont="1" applyFill="1" applyBorder="1" applyAlignment="1">
      <alignment horizontal="right"/>
    </xf>
    <xf numFmtId="3" fontId="71" fillId="0" borderId="27" xfId="449" quotePrefix="1" applyNumberFormat="1" applyFont="1" applyBorder="1" applyAlignment="1">
      <alignment horizontal="center" vertical="center"/>
    </xf>
    <xf numFmtId="183" fontId="66" fillId="0" borderId="10" xfId="487" applyNumberFormat="1" applyFont="1" applyFill="1" applyBorder="1" applyAlignment="1">
      <alignment horizontal="right"/>
    </xf>
    <xf numFmtId="183" fontId="66" fillId="0" borderId="18" xfId="449" applyNumberFormat="1" applyFont="1" applyFill="1" applyBorder="1" applyAlignment="1">
      <alignment horizontal="right"/>
    </xf>
    <xf numFmtId="183" fontId="67" fillId="0" borderId="18" xfId="449" applyNumberFormat="1" applyFont="1" applyFill="1" applyBorder="1" applyAlignment="1">
      <alignment horizontal="right"/>
    </xf>
    <xf numFmtId="187" fontId="67" fillId="0" borderId="18" xfId="449" applyNumberFormat="1" applyFont="1" applyFill="1" applyBorder="1" applyAlignment="1">
      <alignment horizontal="right"/>
    </xf>
    <xf numFmtId="183" fontId="67" fillId="0" borderId="36" xfId="449" applyNumberFormat="1" applyFont="1" applyFill="1" applyBorder="1" applyAlignment="1">
      <alignment horizontal="right"/>
    </xf>
    <xf numFmtId="3" fontId="66" fillId="0" borderId="14" xfId="449" applyNumberFormat="1" applyFont="1" applyBorder="1" applyAlignment="1">
      <alignment horizontal="center" vertical="center"/>
    </xf>
    <xf numFmtId="183" fontId="109" fillId="0" borderId="35" xfId="449" applyNumberFormat="1" applyFont="1" applyFill="1" applyBorder="1" applyAlignment="1">
      <alignment horizontal="right"/>
    </xf>
    <xf numFmtId="0" fontId="0" fillId="0" borderId="0" xfId="0" applyFill="1"/>
    <xf numFmtId="0" fontId="67" fillId="0" borderId="0" xfId="0" quotePrefix="1" applyFont="1" applyFill="1" applyAlignment="1">
      <alignment horizontal="left"/>
    </xf>
    <xf numFmtId="49" fontId="67" fillId="0" borderId="0" xfId="0" applyNumberFormat="1" applyFont="1" applyAlignment="1">
      <alignment horizontal="left"/>
    </xf>
    <xf numFmtId="49" fontId="67" fillId="0" borderId="0" xfId="0" quotePrefix="1" applyNumberFormat="1" applyFont="1" applyAlignment="1">
      <alignment horizontal="left"/>
    </xf>
    <xf numFmtId="0" fontId="124" fillId="0" borderId="27" xfId="0" applyFont="1" applyBorder="1" applyAlignment="1" applyProtection="1">
      <alignment horizontal="center" vertical="center"/>
      <protection locked="0" hidden="1"/>
    </xf>
    <xf numFmtId="0" fontId="0" fillId="0" borderId="0" xfId="0"/>
    <xf numFmtId="165" fontId="72" fillId="0" borderId="0" xfId="467" applyFont="1"/>
    <xf numFmtId="0" fontId="0" fillId="0" borderId="0" xfId="0" applyFill="1"/>
    <xf numFmtId="166" fontId="66" fillId="0" borderId="20" xfId="0" applyNumberFormat="1" applyFont="1" applyFill="1" applyBorder="1" applyAlignment="1" applyProtection="1">
      <alignment vertical="center"/>
      <protection locked="0" hidden="1"/>
    </xf>
    <xf numFmtId="166" fontId="66" fillId="0" borderId="15" xfId="0" applyNumberFormat="1" applyFont="1" applyFill="1" applyBorder="1" applyAlignment="1" applyProtection="1">
      <alignment vertical="center"/>
      <protection locked="0" hidden="1"/>
    </xf>
    <xf numFmtId="178" fontId="121" fillId="25" borderId="20" xfId="0" applyNumberFormat="1" applyFont="1" applyFill="1" applyBorder="1" applyAlignment="1" applyProtection="1">
      <alignment vertical="center"/>
      <protection locked="0" hidden="1"/>
    </xf>
    <xf numFmtId="178" fontId="120" fillId="0" borderId="20" xfId="0" applyNumberFormat="1" applyFont="1" applyBorder="1" applyAlignment="1" applyProtection="1">
      <alignment vertical="center"/>
      <protection locked="0" hidden="1"/>
    </xf>
    <xf numFmtId="178" fontId="121" fillId="0" borderId="20" xfId="0" applyNumberFormat="1" applyFont="1" applyBorder="1" applyAlignment="1" applyProtection="1">
      <alignment vertical="center"/>
      <protection locked="0" hidden="1"/>
    </xf>
    <xf numFmtId="178" fontId="121" fillId="0" borderId="23" xfId="0" applyNumberFormat="1" applyFont="1" applyBorder="1" applyAlignment="1" applyProtection="1">
      <alignment vertical="center"/>
      <protection locked="0" hidden="1"/>
    </xf>
    <xf numFmtId="181" fontId="67" fillId="0" borderId="20" xfId="467" applyNumberFormat="1" applyFont="1" applyFill="1" applyBorder="1" applyAlignment="1" applyProtection="1">
      <alignment horizontal="right"/>
    </xf>
    <xf numFmtId="0" fontId="67" fillId="0" borderId="0" xfId="0" quotePrefix="1" applyFont="1" applyFill="1" applyAlignment="1">
      <alignment horizontal="left"/>
    </xf>
    <xf numFmtId="165" fontId="67" fillId="0" borderId="0" xfId="483" quotePrefix="1" applyNumberFormat="1" applyFont="1" applyFill="1"/>
    <xf numFmtId="184" fontId="67" fillId="0" borderId="20" xfId="339" applyNumberFormat="1" applyFont="1" applyFill="1" applyBorder="1" applyProtection="1"/>
    <xf numFmtId="178" fontId="121" fillId="0" borderId="15" xfId="0" applyNumberFormat="1" applyFont="1" applyBorder="1" applyAlignment="1" applyProtection="1">
      <alignment vertical="center"/>
      <protection locked="0" hidden="1"/>
    </xf>
    <xf numFmtId="166" fontId="67" fillId="0" borderId="20" xfId="0" applyNumberFormat="1" applyFont="1" applyFill="1" applyBorder="1" applyAlignment="1" applyProtection="1">
      <alignment vertical="center"/>
      <protection locked="0" hidden="1"/>
    </xf>
    <xf numFmtId="166" fontId="66" fillId="0" borderId="23" xfId="0" applyNumberFormat="1" applyFont="1" applyFill="1" applyBorder="1" applyAlignment="1" applyProtection="1">
      <alignment vertical="center"/>
      <protection locked="0" hidden="1"/>
    </xf>
    <xf numFmtId="165" fontId="72" fillId="0" borderId="0" xfId="483" quotePrefix="1" applyNumberFormat="1" applyFont="1" applyFill="1"/>
    <xf numFmtId="166" fontId="41" fillId="0" borderId="0" xfId="313" applyNumberFormat="1" applyFill="1"/>
    <xf numFmtId="0" fontId="66" fillId="0" borderId="0" xfId="449" applyFont="1" applyFill="1" applyAlignment="1"/>
    <xf numFmtId="3" fontId="67" fillId="0" borderId="0" xfId="449" applyNumberFormat="1" applyFont="1" applyFill="1" applyAlignment="1"/>
    <xf numFmtId="0" fontId="55" fillId="0" borderId="0" xfId="449" applyFont="1" applyFill="1"/>
    <xf numFmtId="0" fontId="67" fillId="0" borderId="0" xfId="449" quotePrefix="1" applyFont="1" applyFill="1" applyAlignment="1"/>
    <xf numFmtId="0" fontId="66" fillId="0" borderId="0" xfId="449" applyFont="1" applyFill="1" applyAlignment="1">
      <alignment horizontal="centerContinuous" vertical="center"/>
    </xf>
    <xf numFmtId="0" fontId="67" fillId="0" borderId="0" xfId="449" quotePrefix="1" applyFont="1" applyFill="1" applyAlignment="1">
      <alignment horizontal="centerContinuous"/>
    </xf>
    <xf numFmtId="3" fontId="67" fillId="0" borderId="0" xfId="449" applyNumberFormat="1" applyFont="1" applyFill="1" applyAlignment="1">
      <alignment horizontal="centerContinuous"/>
    </xf>
    <xf numFmtId="0" fontId="67" fillId="0" borderId="0" xfId="449" applyFont="1" applyFill="1"/>
    <xf numFmtId="3" fontId="67" fillId="0" borderId="0" xfId="449" applyNumberFormat="1" applyFont="1" applyFill="1" applyBorder="1"/>
    <xf numFmtId="3" fontId="67" fillId="0" borderId="0" xfId="449" applyNumberFormat="1" applyFont="1" applyFill="1"/>
    <xf numFmtId="3" fontId="66" fillId="0" borderId="0" xfId="449" applyNumberFormat="1" applyFont="1" applyFill="1" applyAlignment="1">
      <alignment horizontal="centerContinuous"/>
    </xf>
    <xf numFmtId="3" fontId="69" fillId="0" borderId="0" xfId="449" applyNumberFormat="1" applyFont="1" applyFill="1" applyAlignment="1">
      <alignment horizontal="centerContinuous"/>
    </xf>
    <xf numFmtId="0" fontId="72" fillId="0" borderId="15" xfId="449" applyFont="1" applyFill="1" applyBorder="1"/>
    <xf numFmtId="0" fontId="69" fillId="0" borderId="15" xfId="449" applyFont="1" applyFill="1" applyBorder="1" applyAlignment="1">
      <alignment horizontal="centerContinuous" vertical="top"/>
    </xf>
    <xf numFmtId="3" fontId="69" fillId="0" borderId="42" xfId="449" applyNumberFormat="1" applyFont="1" applyFill="1" applyBorder="1" applyAlignment="1">
      <alignment horizontal="centerContinuous" vertical="top"/>
    </xf>
    <xf numFmtId="3" fontId="69" fillId="0" borderId="42" xfId="449" applyNumberFormat="1" applyFont="1" applyFill="1" applyBorder="1" applyAlignment="1">
      <alignment horizontal="centerContinuous"/>
    </xf>
    <xf numFmtId="3" fontId="69" fillId="0" borderId="28" xfId="449" applyNumberFormat="1" applyFont="1" applyFill="1" applyBorder="1" applyAlignment="1">
      <alignment horizontal="centerContinuous" vertical="top"/>
    </xf>
    <xf numFmtId="3" fontId="69" fillId="0" borderId="28" xfId="449" applyNumberFormat="1" applyFont="1" applyFill="1" applyBorder="1" applyAlignment="1">
      <alignment horizontal="centerContinuous"/>
    </xf>
    <xf numFmtId="3" fontId="69" fillId="0" borderId="45" xfId="449" applyNumberFormat="1" applyFont="1" applyFill="1" applyBorder="1" applyAlignment="1">
      <alignment horizontal="centerContinuous"/>
    </xf>
    <xf numFmtId="0" fontId="69" fillId="0" borderId="20" xfId="449" applyFont="1" applyFill="1" applyBorder="1" applyAlignment="1">
      <alignment horizontal="center"/>
    </xf>
    <xf numFmtId="0" fontId="69" fillId="0" borderId="20" xfId="449" applyFont="1" applyFill="1" applyBorder="1" applyAlignment="1">
      <alignment horizontal="centerContinuous"/>
    </xf>
    <xf numFmtId="3" fontId="69" fillId="0" borderId="35" xfId="449" applyNumberFormat="1" applyFont="1" applyFill="1" applyBorder="1" applyAlignment="1">
      <alignment horizontal="center"/>
    </xf>
    <xf numFmtId="3" fontId="69" fillId="0" borderId="15" xfId="449" quotePrefix="1" applyNumberFormat="1" applyFont="1" applyFill="1" applyBorder="1" applyAlignment="1">
      <alignment horizontal="center"/>
    </xf>
    <xf numFmtId="0" fontId="69" fillId="0" borderId="23" xfId="449" applyFont="1" applyFill="1" applyBorder="1"/>
    <xf numFmtId="0" fontId="69" fillId="0" borderId="23" xfId="449" applyFont="1" applyFill="1" applyBorder="1" applyAlignment="1">
      <alignment horizontal="centerContinuous"/>
    </xf>
    <xf numFmtId="3" fontId="69" fillId="0" borderId="35" xfId="449" quotePrefix="1" applyNumberFormat="1" applyFont="1" applyFill="1" applyBorder="1" applyAlignment="1">
      <alignment horizontal="center"/>
    </xf>
    <xf numFmtId="3" fontId="69" fillId="0" borderId="20" xfId="449" quotePrefix="1" applyNumberFormat="1" applyFont="1" applyFill="1" applyBorder="1" applyAlignment="1">
      <alignment horizontal="center"/>
    </xf>
    <xf numFmtId="0" fontId="71" fillId="0" borderId="23" xfId="449" quotePrefix="1" applyFont="1" applyFill="1" applyBorder="1" applyAlignment="1">
      <alignment horizontal="center" vertical="center"/>
    </xf>
    <xf numFmtId="0" fontId="71" fillId="0" borderId="42" xfId="449" quotePrefix="1" applyFont="1" applyFill="1" applyBorder="1" applyAlignment="1">
      <alignment horizontal="center" vertical="center"/>
    </xf>
    <xf numFmtId="3" fontId="71" fillId="0" borderId="45" xfId="449" quotePrefix="1" applyNumberFormat="1" applyFont="1" applyFill="1" applyBorder="1" applyAlignment="1">
      <alignment horizontal="center" vertical="center"/>
    </xf>
    <xf numFmtId="3" fontId="71" fillId="0" borderId="15" xfId="449" quotePrefix="1" applyNumberFormat="1" applyFont="1" applyFill="1" applyBorder="1" applyAlignment="1">
      <alignment horizontal="center" vertical="center"/>
    </xf>
    <xf numFmtId="0" fontId="55" fillId="0" borderId="0" xfId="449" applyFont="1" applyFill="1" applyAlignment="1">
      <alignment horizontal="center" vertical="center"/>
    </xf>
    <xf numFmtId="0" fontId="69" fillId="0" borderId="15" xfId="449" applyFont="1" applyFill="1" applyBorder="1"/>
    <xf numFmtId="167" fontId="67" fillId="0" borderId="20" xfId="449" applyNumberFormat="1" applyFont="1" applyFill="1" applyBorder="1" applyAlignment="1">
      <alignment horizontal="right"/>
    </xf>
    <xf numFmtId="166" fontId="67" fillId="0" borderId="15" xfId="449" applyNumberFormat="1" applyFont="1" applyFill="1" applyBorder="1"/>
    <xf numFmtId="166" fontId="67" fillId="0" borderId="10" xfId="449" applyNumberFormat="1" applyFont="1" applyFill="1" applyBorder="1"/>
    <xf numFmtId="0" fontId="69" fillId="0" borderId="20" xfId="449" applyFont="1" applyFill="1" applyBorder="1"/>
    <xf numFmtId="166" fontId="67" fillId="0" borderId="18" xfId="449" applyNumberFormat="1" applyFont="1" applyFill="1" applyBorder="1"/>
    <xf numFmtId="166" fontId="67" fillId="0" borderId="20" xfId="449" applyNumberFormat="1" applyFont="1" applyFill="1" applyBorder="1"/>
    <xf numFmtId="167" fontId="67" fillId="0" borderId="37" xfId="449" applyNumberFormat="1" applyFont="1" applyFill="1" applyBorder="1"/>
    <xf numFmtId="166" fontId="67" fillId="0" borderId="23" xfId="449" applyNumberFormat="1" applyFont="1" applyFill="1" applyBorder="1"/>
    <xf numFmtId="166" fontId="67" fillId="0" borderId="36" xfId="449" applyNumberFormat="1" applyFont="1" applyFill="1" applyBorder="1"/>
    <xf numFmtId="0" fontId="98" fillId="0" borderId="0" xfId="452"/>
    <xf numFmtId="0" fontId="98" fillId="0" borderId="0" xfId="452" applyFill="1"/>
    <xf numFmtId="166" fontId="67" fillId="0" borderId="14" xfId="449" applyNumberFormat="1" applyFont="1" applyFill="1" applyBorder="1"/>
    <xf numFmtId="166" fontId="67" fillId="0" borderId="35" xfId="449" applyNumberFormat="1" applyFont="1" applyFill="1" applyBorder="1"/>
    <xf numFmtId="3" fontId="71" fillId="0" borderId="14" xfId="449" quotePrefix="1" applyNumberFormat="1" applyFont="1" applyFill="1" applyBorder="1" applyAlignment="1">
      <alignment horizontal="center" vertical="center"/>
    </xf>
    <xf numFmtId="167" fontId="67" fillId="0" borderId="15" xfId="449" applyNumberFormat="1" applyFont="1" applyFill="1" applyBorder="1" applyAlignment="1">
      <alignment horizontal="right"/>
    </xf>
    <xf numFmtId="167" fontId="67" fillId="0" borderId="14" xfId="449" applyNumberFormat="1" applyFont="1" applyFill="1" applyBorder="1"/>
    <xf numFmtId="166" fontId="67" fillId="0" borderId="37" xfId="449" applyNumberFormat="1" applyFont="1" applyFill="1" applyBorder="1"/>
    <xf numFmtId="3" fontId="147" fillId="0" borderId="0" xfId="452" applyNumberFormat="1" applyFont="1" applyBorder="1" applyAlignment="1">
      <alignment horizontal="left" vertical="top" wrapText="1"/>
    </xf>
    <xf numFmtId="3" fontId="147" fillId="0" borderId="0" xfId="452" applyNumberFormat="1" applyFont="1" applyAlignment="1">
      <alignment vertical="top" wrapText="1"/>
    </xf>
    <xf numFmtId="3" fontId="67" fillId="0" borderId="0" xfId="452" applyNumberFormat="1" applyFont="1" applyAlignment="1">
      <alignment horizontal="right" vertical="top" wrapText="1"/>
    </xf>
    <xf numFmtId="3" fontId="90" fillId="0" borderId="29" xfId="452" applyNumberFormat="1" applyFont="1" applyBorder="1" applyAlignment="1">
      <alignment horizontal="center" vertical="top" wrapText="1"/>
    </xf>
    <xf numFmtId="3" fontId="147" fillId="0" borderId="29" xfId="452" applyNumberFormat="1" applyFont="1" applyBorder="1" applyAlignment="1">
      <alignment vertical="top" wrapText="1"/>
    </xf>
    <xf numFmtId="3" fontId="67" fillId="0" borderId="0" xfId="452" applyNumberFormat="1" applyFont="1" applyAlignment="1">
      <alignment horizontal="center" vertical="top" wrapText="1"/>
    </xf>
    <xf numFmtId="4" fontId="147" fillId="25" borderId="42" xfId="452" applyNumberFormat="1" applyFont="1" applyFill="1" applyBorder="1" applyAlignment="1">
      <alignment horizontal="center" vertical="center" wrapText="1"/>
    </xf>
    <xf numFmtId="3" fontId="147" fillId="0" borderId="42" xfId="452" applyNumberFormat="1" applyFont="1" applyBorder="1" applyAlignment="1">
      <alignment horizontal="center" vertical="center" wrapText="1"/>
    </xf>
    <xf numFmtId="3" fontId="66" fillId="0" borderId="0" xfId="452" applyNumberFormat="1" applyFont="1" applyAlignment="1">
      <alignment horizontal="center" vertical="top" wrapText="1"/>
    </xf>
    <xf numFmtId="4" fontId="67" fillId="25" borderId="42" xfId="452" applyNumberFormat="1" applyFont="1" applyFill="1" applyBorder="1" applyAlignment="1">
      <alignment horizontal="center" vertical="center" wrapText="1"/>
    </xf>
    <xf numFmtId="49" fontId="67" fillId="0" borderId="42" xfId="452" applyNumberFormat="1" applyFont="1" applyBorder="1" applyAlignment="1">
      <alignment horizontal="center" vertical="center" wrapText="1"/>
    </xf>
    <xf numFmtId="0" fontId="67" fillId="0" borderId="42" xfId="452" applyFont="1" applyBorder="1" applyAlignment="1">
      <alignment horizontal="center" vertical="center" wrapText="1"/>
    </xf>
    <xf numFmtId="3" fontId="67" fillId="0" borderId="42" xfId="452" applyNumberFormat="1" applyFont="1" applyFill="1" applyBorder="1" applyAlignment="1">
      <alignment horizontal="center" vertical="center" wrapText="1"/>
    </xf>
    <xf numFmtId="3" fontId="67" fillId="25" borderId="42" xfId="452" applyNumberFormat="1" applyFont="1" applyFill="1" applyBorder="1" applyAlignment="1">
      <alignment horizontal="center" vertical="center" wrapText="1"/>
    </xf>
    <xf numFmtId="0" fontId="67" fillId="0" borderId="42" xfId="452" applyFont="1" applyFill="1" applyBorder="1" applyAlignment="1">
      <alignment horizontal="left" vertical="center" wrapText="1" indent="1"/>
    </xf>
    <xf numFmtId="188" fontId="67" fillId="0" borderId="15" xfId="452" applyNumberFormat="1" applyFont="1" applyBorder="1" applyAlignment="1">
      <alignment horizontal="center" vertical="center"/>
    </xf>
    <xf numFmtId="188" fontId="67" fillId="25" borderId="42" xfId="452" applyNumberFormat="1" applyFont="1" applyFill="1" applyBorder="1" applyAlignment="1">
      <alignment horizontal="center" vertical="center" wrapText="1"/>
    </xf>
    <xf numFmtId="166" fontId="67" fillId="0" borderId="42" xfId="453" applyNumberFormat="1" applyFont="1" applyBorder="1" applyAlignment="1">
      <alignment horizontal="center" vertical="center"/>
    </xf>
    <xf numFmtId="3" fontId="67" fillId="0" borderId="0" xfId="452" applyNumberFormat="1" applyFont="1" applyFill="1" applyBorder="1" applyAlignment="1">
      <alignment vertical="center" wrapText="1"/>
    </xf>
    <xf numFmtId="3" fontId="67" fillId="0" borderId="0" xfId="452" applyNumberFormat="1" applyFont="1" applyFill="1" applyAlignment="1">
      <alignment vertical="center" wrapText="1"/>
    </xf>
    <xf numFmtId="188" fontId="67" fillId="0" borderId="42" xfId="452" applyNumberFormat="1" applyFont="1" applyBorder="1" applyAlignment="1">
      <alignment horizontal="center" vertical="center"/>
    </xf>
    <xf numFmtId="0" fontId="66" fillId="0" borderId="68" xfId="452" applyFont="1" applyFill="1" applyBorder="1" applyAlignment="1">
      <alignment horizontal="center" vertical="center" wrapText="1"/>
    </xf>
    <xf numFmtId="188" fontId="66" fillId="0" borderId="68" xfId="452" applyNumberFormat="1" applyFont="1" applyBorder="1" applyAlignment="1">
      <alignment horizontal="center" vertical="center"/>
    </xf>
    <xf numFmtId="188" fontId="66" fillId="25" borderId="68" xfId="452" applyNumberFormat="1" applyFont="1" applyFill="1" applyBorder="1" applyAlignment="1">
      <alignment horizontal="center" vertical="center"/>
    </xf>
    <xf numFmtId="166" fontId="66" fillId="0" borderId="68" xfId="453" applyNumberFormat="1" applyFont="1" applyBorder="1" applyAlignment="1">
      <alignment horizontal="center" vertical="center"/>
    </xf>
    <xf numFmtId="0" fontId="148" fillId="0" borderId="23" xfId="1907" applyFont="1" applyFill="1" applyBorder="1" applyAlignment="1">
      <alignment horizontal="left" vertical="center" wrapText="1" indent="1"/>
    </xf>
    <xf numFmtId="178" fontId="148" fillId="0" borderId="42" xfId="1907" applyNumberFormat="1" applyFont="1" applyBorder="1" applyAlignment="1">
      <alignment horizontal="center" vertical="center"/>
    </xf>
    <xf numFmtId="188" fontId="67" fillId="25" borderId="23" xfId="452" applyNumberFormat="1" applyFont="1" applyFill="1" applyBorder="1" applyAlignment="1">
      <alignment horizontal="center" vertical="center" wrapText="1"/>
    </xf>
    <xf numFmtId="0" fontId="148" fillId="0" borderId="42" xfId="1907" applyFont="1" applyFill="1" applyBorder="1" applyAlignment="1">
      <alignment horizontal="left" vertical="center" wrapText="1" indent="1"/>
    </xf>
    <xf numFmtId="0" fontId="148" fillId="0" borderId="69" xfId="1907" applyFont="1" applyFill="1" applyBorder="1" applyAlignment="1">
      <alignment horizontal="left" vertical="center" wrapText="1" indent="1"/>
    </xf>
    <xf numFmtId="178" fontId="148" fillId="0" borderId="69" xfId="1907" applyNumberFormat="1" applyFont="1" applyBorder="1" applyAlignment="1">
      <alignment horizontal="center" vertical="center"/>
    </xf>
    <xf numFmtId="188" fontId="67" fillId="25" borderId="69" xfId="452" applyNumberFormat="1" applyFont="1" applyFill="1" applyBorder="1" applyAlignment="1">
      <alignment horizontal="center" vertical="center" wrapText="1"/>
    </xf>
    <xf numFmtId="166" fontId="113" fillId="0" borderId="69" xfId="453" applyNumberFormat="1" applyFont="1" applyBorder="1" applyAlignment="1">
      <alignment horizontal="center" vertical="center"/>
    </xf>
    <xf numFmtId="166" fontId="66" fillId="25" borderId="68" xfId="452" applyNumberFormat="1" applyFont="1" applyFill="1" applyBorder="1" applyAlignment="1">
      <alignment horizontal="center" vertical="center"/>
    </xf>
    <xf numFmtId="0" fontId="67" fillId="25" borderId="69" xfId="1907" applyFont="1" applyFill="1" applyBorder="1" applyAlignment="1">
      <alignment horizontal="left" vertical="center" wrapText="1" indent="1"/>
    </xf>
    <xf numFmtId="0" fontId="66" fillId="25" borderId="68" xfId="452" applyFont="1" applyFill="1" applyBorder="1" applyAlignment="1">
      <alignment horizontal="center" vertical="center" wrapText="1"/>
    </xf>
    <xf numFmtId="166" fontId="67" fillId="0" borderId="68" xfId="453" applyNumberFormat="1" applyFont="1" applyBorder="1" applyAlignment="1">
      <alignment horizontal="center" vertical="center"/>
    </xf>
    <xf numFmtId="188" fontId="67" fillId="0" borderId="23" xfId="452" applyNumberFormat="1" applyFont="1" applyBorder="1" applyAlignment="1">
      <alignment horizontal="center" vertical="center"/>
    </xf>
    <xf numFmtId="166" fontId="113" fillId="0" borderId="23" xfId="453" applyNumberFormat="1" applyFont="1" applyBorder="1" applyAlignment="1">
      <alignment horizontal="center" vertical="center"/>
    </xf>
    <xf numFmtId="166" fontId="113" fillId="0" borderId="42" xfId="453" applyNumberFormat="1" applyFont="1" applyBorder="1" applyAlignment="1">
      <alignment horizontal="center" vertical="center"/>
    </xf>
    <xf numFmtId="0" fontId="148" fillId="0" borderId="69" xfId="452" applyFont="1" applyFill="1" applyBorder="1" applyAlignment="1">
      <alignment horizontal="left" vertical="center" wrapText="1" indent="1"/>
    </xf>
    <xf numFmtId="188" fontId="67" fillId="0" borderId="69" xfId="452" applyNumberFormat="1" applyFont="1" applyBorder="1" applyAlignment="1">
      <alignment horizontal="center" vertical="center"/>
    </xf>
    <xf numFmtId="3" fontId="66" fillId="0" borderId="70" xfId="452" applyNumberFormat="1" applyFont="1" applyFill="1" applyBorder="1" applyAlignment="1">
      <alignment horizontal="center" vertical="center" wrapText="1"/>
    </xf>
    <xf numFmtId="188" fontId="66" fillId="0" borderId="70" xfId="452" applyNumberFormat="1" applyFont="1" applyBorder="1" applyAlignment="1">
      <alignment horizontal="center" vertical="center"/>
    </xf>
    <xf numFmtId="166" fontId="66" fillId="0" borderId="70" xfId="452" applyNumberFormat="1" applyFont="1" applyBorder="1" applyAlignment="1">
      <alignment horizontal="center" vertical="center"/>
    </xf>
    <xf numFmtId="3" fontId="67" fillId="0" borderId="0" xfId="452" applyNumberFormat="1" applyFont="1" applyFill="1" applyBorder="1" applyAlignment="1">
      <alignment horizontal="right" vertical="center" wrapText="1"/>
    </xf>
    <xf numFmtId="3" fontId="67" fillId="0" borderId="0" xfId="452" applyNumberFormat="1" applyFont="1" applyFill="1" applyAlignment="1">
      <alignment horizontal="right" vertical="center" wrapText="1"/>
    </xf>
    <xf numFmtId="3" fontId="67" fillId="25" borderId="0" xfId="452" applyNumberFormat="1" applyFont="1" applyFill="1" applyBorder="1" applyAlignment="1">
      <alignment horizontal="right" vertical="top" wrapText="1"/>
    </xf>
    <xf numFmtId="3" fontId="67" fillId="0" borderId="0" xfId="452" applyNumberFormat="1" applyFont="1" applyBorder="1" applyAlignment="1">
      <alignment horizontal="right" vertical="top" wrapText="1"/>
    </xf>
    <xf numFmtId="3" fontId="67" fillId="0" borderId="0" xfId="452" applyNumberFormat="1" applyFont="1" applyAlignment="1">
      <alignment horizontal="left" vertical="top" wrapText="1"/>
    </xf>
    <xf numFmtId="3" fontId="67" fillId="25" borderId="0" xfId="452" applyNumberFormat="1" applyFont="1" applyFill="1" applyAlignment="1">
      <alignment horizontal="right" vertical="top" wrapText="1"/>
    </xf>
    <xf numFmtId="3" fontId="67" fillId="0" borderId="0" xfId="452" applyNumberFormat="1" applyFont="1" applyBorder="1" applyAlignment="1">
      <alignment horizontal="right" vertical="top" wrapText="1" indent="2"/>
    </xf>
    <xf numFmtId="167" fontId="149" fillId="0" borderId="0" xfId="455" applyNumberFormat="1" applyFont="1" applyFill="1" applyAlignment="1"/>
    <xf numFmtId="167" fontId="150" fillId="0" borderId="0" xfId="1907" applyNumberFormat="1" applyFont="1" applyFill="1" applyAlignment="1">
      <alignment horizontal="center"/>
    </xf>
    <xf numFmtId="167" fontId="150" fillId="0" borderId="0" xfId="1907" applyNumberFormat="1" applyFont="1" applyFill="1" applyBorder="1" applyAlignment="1">
      <alignment horizontal="left"/>
    </xf>
    <xf numFmtId="167" fontId="150" fillId="0" borderId="0" xfId="1907" applyNumberFormat="1" applyFont="1" applyFill="1" applyAlignment="1">
      <alignment horizontal="left" indent="1"/>
    </xf>
    <xf numFmtId="167" fontId="150" fillId="0" borderId="0" xfId="1907" applyNumberFormat="1" applyFont="1" applyFill="1" applyAlignment="1">
      <alignment horizontal="right" vertical="center"/>
    </xf>
    <xf numFmtId="4" fontId="151" fillId="0" borderId="0" xfId="1907" applyNumberFormat="1" applyFont="1" applyFill="1" applyAlignment="1">
      <alignment horizontal="right" vertical="center"/>
    </xf>
    <xf numFmtId="178" fontId="151" fillId="0" borderId="0" xfId="1907" applyNumberFormat="1" applyFont="1" applyFill="1" applyAlignment="1">
      <alignment horizontal="right" vertical="center"/>
    </xf>
    <xf numFmtId="0" fontId="114" fillId="0" borderId="0" xfId="456" applyFont="1" applyFill="1"/>
    <xf numFmtId="167" fontId="154" fillId="0" borderId="0" xfId="1907" applyNumberFormat="1" applyFont="1" applyFill="1" applyBorder="1" applyAlignment="1">
      <alignment horizontal="center" wrapText="1"/>
    </xf>
    <xf numFmtId="167" fontId="150" fillId="0" borderId="0" xfId="1907" applyNumberFormat="1" applyFont="1" applyFill="1" applyBorder="1" applyAlignment="1">
      <alignment horizontal="center"/>
    </xf>
    <xf numFmtId="167" fontId="150" fillId="0" borderId="0" xfId="1907" applyNumberFormat="1" applyFont="1" applyFill="1" applyBorder="1" applyAlignment="1">
      <alignment horizontal="left" indent="1"/>
    </xf>
    <xf numFmtId="167" fontId="150" fillId="0" borderId="0" xfId="1907" applyNumberFormat="1" applyFont="1" applyFill="1" applyBorder="1" applyAlignment="1">
      <alignment horizontal="right" vertical="center"/>
    </xf>
    <xf numFmtId="167" fontId="155" fillId="0" borderId="42" xfId="456" applyNumberFormat="1" applyFont="1" applyFill="1" applyBorder="1" applyAlignment="1">
      <alignment horizontal="center" vertical="center"/>
    </xf>
    <xf numFmtId="4" fontId="155" fillId="0" borderId="42" xfId="456" applyNumberFormat="1" applyFont="1" applyFill="1" applyBorder="1" applyAlignment="1">
      <alignment horizontal="center" vertical="center" wrapText="1"/>
    </xf>
    <xf numFmtId="178" fontId="155" fillId="0" borderId="42" xfId="456" applyNumberFormat="1" applyFont="1" applyFill="1" applyBorder="1" applyAlignment="1">
      <alignment horizontal="center" vertical="center" wrapText="1"/>
    </xf>
    <xf numFmtId="167" fontId="156" fillId="0" borderId="74" xfId="456" applyNumberFormat="1" applyFont="1" applyFill="1" applyBorder="1" applyAlignment="1">
      <alignment horizontal="center" vertical="center" wrapText="1"/>
    </xf>
    <xf numFmtId="167" fontId="156" fillId="0" borderId="15" xfId="456" applyNumberFormat="1" applyFont="1" applyFill="1" applyBorder="1" applyAlignment="1">
      <alignment horizontal="center" vertical="center" wrapText="1"/>
    </xf>
    <xf numFmtId="0" fontId="156" fillId="0" borderId="15" xfId="456" applyFont="1" applyFill="1" applyBorder="1" applyAlignment="1">
      <alignment horizontal="center" vertical="center" wrapText="1"/>
    </xf>
    <xf numFmtId="167" fontId="156" fillId="0" borderId="14" xfId="456" applyNumberFormat="1" applyFont="1" applyFill="1" applyBorder="1" applyAlignment="1">
      <alignment horizontal="center" vertical="center" wrapText="1"/>
    </xf>
    <xf numFmtId="3" fontId="156" fillId="0" borderId="15" xfId="456" applyNumberFormat="1" applyFont="1" applyFill="1" applyBorder="1" applyAlignment="1">
      <alignment horizontal="center" vertical="center" wrapText="1"/>
    </xf>
    <xf numFmtId="3" fontId="156" fillId="0" borderId="10" xfId="456" applyNumberFormat="1" applyFont="1" applyFill="1" applyBorder="1" applyAlignment="1">
      <alignment horizontal="center" vertical="center" wrapText="1"/>
    </xf>
    <xf numFmtId="0" fontId="114" fillId="0" borderId="0" xfId="456" applyFont="1" applyFill="1" applyAlignment="1">
      <alignment horizontal="center" vertical="center"/>
    </xf>
    <xf numFmtId="178" fontId="150" fillId="0" borderId="76" xfId="456" applyNumberFormat="1" applyFont="1" applyFill="1" applyBorder="1" applyAlignment="1">
      <alignment horizontal="right" vertical="center" wrapText="1"/>
    </xf>
    <xf numFmtId="178" fontId="150" fillId="0" borderId="76" xfId="456" applyNumberFormat="1" applyFont="1" applyFill="1" applyBorder="1" applyAlignment="1">
      <alignment horizontal="right" vertical="center"/>
    </xf>
    <xf numFmtId="178" fontId="150" fillId="0" borderId="72" xfId="456" applyNumberFormat="1" applyFont="1" applyFill="1" applyBorder="1" applyAlignment="1">
      <alignment horizontal="right" vertical="center"/>
    </xf>
    <xf numFmtId="178" fontId="150" fillId="0" borderId="42" xfId="456" applyNumberFormat="1" applyFont="1" applyFill="1" applyBorder="1" applyAlignment="1">
      <alignment horizontal="right" vertical="center"/>
    </xf>
    <xf numFmtId="178" fontId="150" fillId="0" borderId="15" xfId="456" applyNumberFormat="1" applyFont="1" applyFill="1" applyBorder="1" applyAlignment="1">
      <alignment horizontal="right" vertical="center"/>
    </xf>
    <xf numFmtId="0" fontId="158" fillId="0" borderId="0" xfId="456" applyFont="1" applyFill="1" applyAlignment="1">
      <alignment horizontal="center" vertical="center"/>
    </xf>
    <xf numFmtId="178" fontId="150" fillId="0" borderId="81" xfId="456" applyNumberFormat="1" applyFont="1" applyFill="1" applyBorder="1" applyAlignment="1">
      <alignment horizontal="right" vertical="center"/>
    </xf>
    <xf numFmtId="167" fontId="154" fillId="0" borderId="0" xfId="1907" applyNumberFormat="1" applyFont="1" applyFill="1" applyBorder="1" applyAlignment="1">
      <alignment horizontal="left" vertical="center" indent="1"/>
    </xf>
    <xf numFmtId="188" fontId="154" fillId="0" borderId="0" xfId="1907" applyNumberFormat="1" applyFont="1" applyFill="1" applyBorder="1" applyAlignment="1">
      <alignment horizontal="right" vertical="center"/>
    </xf>
    <xf numFmtId="189" fontId="157" fillId="0" borderId="0" xfId="453" applyNumberFormat="1" applyFont="1" applyFill="1" applyBorder="1" applyAlignment="1">
      <alignment horizontal="right" vertical="center"/>
    </xf>
    <xf numFmtId="0" fontId="143" fillId="0" borderId="0" xfId="456" applyFont="1" applyFill="1" applyAlignment="1">
      <alignment horizontal="right" vertical="top"/>
    </xf>
    <xf numFmtId="0" fontId="158" fillId="0" borderId="0" xfId="456" applyFont="1" applyFill="1" applyAlignment="1">
      <alignment horizontal="right" vertical="top"/>
    </xf>
    <xf numFmtId="0" fontId="114" fillId="0" borderId="0" xfId="456" applyFont="1" applyFill="1" applyAlignment="1">
      <alignment vertical="center"/>
    </xf>
    <xf numFmtId="167" fontId="114" fillId="0" borderId="0" xfId="1907" applyNumberFormat="1" applyFont="1" applyFill="1" applyBorder="1" applyAlignment="1">
      <alignment vertical="center" wrapText="1"/>
    </xf>
    <xf numFmtId="4" fontId="114" fillId="0" borderId="0" xfId="1907" applyNumberFormat="1" applyFont="1" applyFill="1" applyBorder="1" applyAlignment="1">
      <alignment vertical="center" wrapText="1"/>
    </xf>
    <xf numFmtId="0" fontId="114" fillId="0" borderId="0" xfId="456" applyFont="1" applyFill="1" applyAlignment="1">
      <alignment horizontal="center"/>
    </xf>
    <xf numFmtId="0" fontId="114" fillId="0" borderId="0" xfId="456" applyFont="1" applyFill="1" applyAlignment="1">
      <alignment horizontal="right"/>
    </xf>
    <xf numFmtId="43" fontId="27" fillId="0" borderId="0" xfId="456" applyNumberFormat="1" applyFont="1" applyFill="1" applyAlignment="1">
      <alignment horizontal="right" vertical="center"/>
    </xf>
    <xf numFmtId="43" fontId="114" fillId="0" borderId="0" xfId="456" applyNumberFormat="1" applyFont="1" applyFill="1" applyAlignment="1">
      <alignment horizontal="right"/>
    </xf>
    <xf numFmtId="178" fontId="114" fillId="0" borderId="0" xfId="456" applyNumberFormat="1" applyFont="1" applyFill="1" applyAlignment="1">
      <alignment horizontal="right"/>
    </xf>
    <xf numFmtId="43" fontId="114" fillId="0" borderId="0" xfId="456" applyNumberFormat="1" applyFont="1" applyFill="1" applyAlignment="1">
      <alignment horizontal="right" vertical="center"/>
    </xf>
    <xf numFmtId="167" fontId="114" fillId="0" borderId="0" xfId="456" applyNumberFormat="1" applyFont="1" applyFill="1" applyAlignment="1">
      <alignment horizontal="center"/>
    </xf>
    <xf numFmtId="167" fontId="114" fillId="0" borderId="0" xfId="456" applyNumberFormat="1" applyFont="1" applyFill="1" applyBorder="1" applyAlignment="1">
      <alignment horizontal="left"/>
    </xf>
    <xf numFmtId="167" fontId="114" fillId="0" borderId="0" xfId="456" applyNumberFormat="1" applyFont="1" applyFill="1" applyAlignment="1">
      <alignment horizontal="left" indent="1"/>
    </xf>
    <xf numFmtId="167" fontId="114" fillId="0" borderId="0" xfId="456" applyNumberFormat="1" applyFont="1" applyFill="1" applyAlignment="1">
      <alignment horizontal="right" vertical="center"/>
    </xf>
    <xf numFmtId="0" fontId="159" fillId="0" borderId="0" xfId="0" applyFont="1" applyBorder="1" applyAlignment="1" applyProtection="1">
      <alignment horizontal="left"/>
    </xf>
    <xf numFmtId="0" fontId="159" fillId="0" borderId="0" xfId="0" applyFont="1"/>
    <xf numFmtId="167" fontId="66" fillId="0" borderId="0" xfId="452" applyNumberFormat="1" applyFont="1" applyFill="1"/>
    <xf numFmtId="167" fontId="155" fillId="0" borderId="0" xfId="452" applyNumberFormat="1" applyFont="1" applyFill="1" applyAlignment="1">
      <alignment horizontal="center"/>
    </xf>
    <xf numFmtId="167" fontId="151" fillId="0" borderId="0" xfId="452" applyNumberFormat="1" applyFont="1" applyFill="1" applyBorder="1" applyAlignment="1">
      <alignment horizontal="center" vertical="center"/>
    </xf>
    <xf numFmtId="167" fontId="151" fillId="0" borderId="0" xfId="452" applyNumberFormat="1" applyFont="1" applyFill="1" applyAlignment="1">
      <alignment horizontal="center" vertical="center" wrapText="1"/>
    </xf>
    <xf numFmtId="41" fontId="151" fillId="0" borderId="0" xfId="452" applyNumberFormat="1" applyFont="1" applyFill="1" applyAlignment="1">
      <alignment horizontal="right" vertical="center"/>
    </xf>
    <xf numFmtId="4" fontId="151" fillId="0" borderId="0" xfId="452" applyNumberFormat="1" applyFont="1" applyFill="1" applyAlignment="1">
      <alignment horizontal="right" vertical="center"/>
    </xf>
    <xf numFmtId="43" fontId="151" fillId="0" borderId="0" xfId="452" applyNumberFormat="1" applyFont="1" applyFill="1" applyAlignment="1">
      <alignment horizontal="right" vertical="center"/>
    </xf>
    <xf numFmtId="0" fontId="151" fillId="0" borderId="0" xfId="452" applyFont="1" applyFill="1"/>
    <xf numFmtId="0" fontId="158" fillId="0" borderId="0" xfId="452" applyFont="1" applyFill="1" applyBorder="1" applyAlignment="1">
      <alignment horizontal="center"/>
    </xf>
    <xf numFmtId="0" fontId="158" fillId="0" borderId="0" xfId="452" applyFont="1" applyFill="1" applyBorder="1" applyAlignment="1"/>
    <xf numFmtId="0" fontId="155" fillId="0" borderId="0" xfId="452" applyFont="1" applyFill="1"/>
    <xf numFmtId="0" fontId="83" fillId="0" borderId="0" xfId="452" applyFont="1" applyFill="1" applyBorder="1"/>
    <xf numFmtId="0" fontId="83" fillId="0" borderId="0" xfId="452" applyFont="1" applyFill="1" applyBorder="1" applyAlignment="1">
      <alignment horizontal="right"/>
    </xf>
    <xf numFmtId="0" fontId="105" fillId="0" borderId="0" xfId="452" applyFont="1" applyFill="1" applyBorder="1" applyAlignment="1">
      <alignment horizontal="right"/>
    </xf>
    <xf numFmtId="0" fontId="83" fillId="0" borderId="0" xfId="452" applyFont="1" applyFill="1"/>
    <xf numFmtId="0" fontId="55" fillId="0" borderId="42" xfId="452" applyFont="1" applyFill="1" applyBorder="1" applyAlignment="1">
      <alignment horizontal="center" vertical="center"/>
    </xf>
    <xf numFmtId="0" fontId="55" fillId="0" borderId="45" xfId="452" applyFont="1" applyFill="1" applyBorder="1" applyAlignment="1">
      <alignment horizontal="center" vertical="center"/>
    </xf>
    <xf numFmtId="0" fontId="55" fillId="0" borderId="14" xfId="452" applyFont="1" applyFill="1" applyBorder="1" applyAlignment="1">
      <alignment horizontal="center" vertical="center"/>
    </xf>
    <xf numFmtId="0" fontId="87" fillId="0" borderId="0" xfId="452" applyFont="1" applyFill="1" applyAlignment="1">
      <alignment horizontal="center" vertical="center"/>
    </xf>
    <xf numFmtId="0" fontId="55" fillId="0" borderId="27" xfId="452" applyFont="1" applyFill="1" applyBorder="1" applyAlignment="1">
      <alignment horizontal="left" vertical="center" wrapText="1"/>
    </xf>
    <xf numFmtId="178" fontId="55" fillId="0" borderId="27" xfId="452" applyNumberFormat="1" applyFont="1" applyFill="1" applyBorder="1" applyAlignment="1">
      <alignment vertical="center" wrapText="1"/>
    </xf>
    <xf numFmtId="178" fontId="55" fillId="0" borderId="42" xfId="452" applyNumberFormat="1" applyFont="1" applyFill="1" applyBorder="1" applyAlignment="1">
      <alignment horizontal="right" vertical="center"/>
    </xf>
    <xf numFmtId="190" fontId="55" fillId="0" borderId="42" xfId="452" applyNumberFormat="1" applyFont="1" applyFill="1" applyBorder="1" applyAlignment="1">
      <alignment horizontal="right" vertical="center"/>
    </xf>
    <xf numFmtId="41" fontId="160" fillId="0" borderId="42" xfId="452" applyNumberFormat="1" applyFont="1" applyFill="1" applyBorder="1" applyAlignment="1">
      <alignment horizontal="right" vertical="center"/>
    </xf>
    <xf numFmtId="0" fontId="83" fillId="0" borderId="42" xfId="452" applyFont="1" applyFill="1" applyBorder="1" applyAlignment="1">
      <alignment horizontal="center" vertical="center"/>
    </xf>
    <xf numFmtId="0" fontId="87" fillId="0" borderId="0" xfId="452" applyFont="1" applyFill="1" applyAlignment="1">
      <alignment vertical="center"/>
    </xf>
    <xf numFmtId="178" fontId="160" fillId="0" borderId="42" xfId="452" applyNumberFormat="1" applyFont="1" applyFill="1" applyBorder="1" applyAlignment="1">
      <alignment horizontal="right" vertical="center"/>
    </xf>
    <xf numFmtId="41" fontId="160" fillId="0" borderId="27" xfId="452" applyNumberFormat="1" applyFont="1" applyFill="1" applyBorder="1" applyAlignment="1">
      <alignment horizontal="right" vertical="center"/>
    </xf>
    <xf numFmtId="0" fontId="55" fillId="0" borderId="42" xfId="452" applyFont="1" applyFill="1" applyBorder="1" applyAlignment="1">
      <alignment horizontal="left" vertical="center" wrapText="1"/>
    </xf>
    <xf numFmtId="190" fontId="55" fillId="0" borderId="42" xfId="452" applyNumberFormat="1" applyFont="1" applyFill="1" applyBorder="1" applyAlignment="1">
      <alignment vertical="center" wrapText="1"/>
    </xf>
    <xf numFmtId="0" fontId="55" fillId="0" borderId="23" xfId="452" applyFont="1" applyFill="1" applyBorder="1" applyAlignment="1">
      <alignment horizontal="center" vertical="center"/>
    </xf>
    <xf numFmtId="41" fontId="55" fillId="0" borderId="42" xfId="452" applyNumberFormat="1" applyFont="1" applyFill="1" applyBorder="1" applyAlignment="1">
      <alignment horizontal="right" vertical="center"/>
    </xf>
    <xf numFmtId="178" fontId="55" fillId="0" borderId="42" xfId="452" applyNumberFormat="1" applyFont="1" applyFill="1" applyBorder="1" applyAlignment="1">
      <alignment vertical="center"/>
    </xf>
    <xf numFmtId="41" fontId="55" fillId="0" borderId="27" xfId="452" applyNumberFormat="1" applyFont="1" applyFill="1" applyBorder="1" applyAlignment="1">
      <alignment vertical="center" wrapText="1"/>
    </xf>
    <xf numFmtId="190" fontId="160" fillId="0" borderId="42" xfId="452" applyNumberFormat="1" applyFont="1" applyFill="1" applyBorder="1" applyAlignment="1">
      <alignment horizontal="right" vertical="center"/>
    </xf>
    <xf numFmtId="49" fontId="55" fillId="0" borderId="15" xfId="452" applyNumberFormat="1" applyFont="1" applyFill="1" applyBorder="1" applyAlignment="1">
      <alignment horizontal="center" vertical="center"/>
    </xf>
    <xf numFmtId="0" fontId="83" fillId="0" borderId="20" xfId="452" applyFont="1" applyFill="1" applyBorder="1" applyAlignment="1">
      <alignment horizontal="center" vertical="center"/>
    </xf>
    <xf numFmtId="0" fontId="55" fillId="0" borderId="15" xfId="452" applyFont="1" applyFill="1" applyBorder="1" applyAlignment="1">
      <alignment horizontal="center" vertical="center"/>
    </xf>
    <xf numFmtId="190" fontId="55" fillId="0" borderId="27" xfId="452" applyNumberFormat="1" applyFont="1" applyFill="1" applyBorder="1" applyAlignment="1">
      <alignment vertical="center" wrapText="1"/>
    </xf>
    <xf numFmtId="0" fontId="87" fillId="0" borderId="0" xfId="452" applyFont="1" applyFill="1" applyBorder="1" applyAlignment="1">
      <alignment vertical="center"/>
    </xf>
    <xf numFmtId="0" fontId="55" fillId="0" borderId="36" xfId="452" applyFont="1" applyFill="1" applyBorder="1" applyAlignment="1">
      <alignment horizontal="left" vertical="center" wrapText="1"/>
    </xf>
    <xf numFmtId="191" fontId="55" fillId="0" borderId="42" xfId="452" applyNumberFormat="1" applyFont="1" applyFill="1" applyBorder="1" applyAlignment="1">
      <alignment horizontal="center" vertical="center"/>
    </xf>
    <xf numFmtId="0" fontId="55" fillId="0" borderId="0" xfId="452" applyFont="1" applyFill="1" applyBorder="1" applyAlignment="1">
      <alignment vertical="center"/>
    </xf>
    <xf numFmtId="0" fontId="55" fillId="0" borderId="0" xfId="452" applyFont="1" applyFill="1" applyBorder="1" applyAlignment="1">
      <alignment horizontal="right" vertical="center"/>
    </xf>
    <xf numFmtId="178" fontId="73" fillId="0" borderId="23" xfId="452" applyNumberFormat="1" applyFont="1" applyFill="1" applyBorder="1" applyAlignment="1">
      <alignment horizontal="right" vertical="center"/>
    </xf>
    <xf numFmtId="0" fontId="55" fillId="0" borderId="0" xfId="452" applyFont="1" applyFill="1" applyAlignment="1">
      <alignment vertical="center"/>
    </xf>
    <xf numFmtId="0" fontId="116" fillId="0" borderId="0" xfId="452" applyFont="1" applyFill="1" applyBorder="1"/>
    <xf numFmtId="0" fontId="116" fillId="0" borderId="11" xfId="452" applyFont="1" applyFill="1" applyBorder="1" applyAlignment="1">
      <alignment horizontal="right"/>
    </xf>
    <xf numFmtId="0" fontId="116" fillId="0" borderId="0" xfId="452" applyFont="1" applyFill="1" applyAlignment="1">
      <alignment horizontal="right"/>
    </xf>
    <xf numFmtId="0" fontId="116" fillId="0" borderId="0" xfId="452" applyFont="1" applyFill="1"/>
    <xf numFmtId="0" fontId="83" fillId="0" borderId="0" xfId="452" applyFont="1" applyFill="1" applyBorder="1" applyAlignment="1">
      <alignment wrapText="1"/>
    </xf>
    <xf numFmtId="0" fontId="98" fillId="0" borderId="0" xfId="452" applyFill="1" applyBorder="1"/>
    <xf numFmtId="4" fontId="142" fillId="0" borderId="0" xfId="452" applyNumberFormat="1" applyFont="1" applyFill="1" applyBorder="1"/>
    <xf numFmtId="0" fontId="83" fillId="0" borderId="0" xfId="452" applyFont="1" applyFill="1" applyBorder="1" applyAlignment="1">
      <alignment horizontal="left" wrapText="1"/>
    </xf>
    <xf numFmtId="4" fontId="98" fillId="0" borderId="0" xfId="452" applyNumberFormat="1" applyFill="1" applyBorder="1"/>
    <xf numFmtId="3" fontId="98" fillId="0" borderId="0" xfId="452" applyNumberFormat="1" applyFill="1" applyBorder="1"/>
    <xf numFmtId="0" fontId="83" fillId="0" borderId="0" xfId="452" applyFont="1" applyFill="1" applyBorder="1" applyAlignment="1">
      <alignment horizontal="left"/>
    </xf>
    <xf numFmtId="0" fontId="116" fillId="0" borderId="0" xfId="452" applyFont="1" applyFill="1" applyBorder="1" applyAlignment="1">
      <alignment horizontal="left"/>
    </xf>
    <xf numFmtId="0" fontId="161" fillId="0" borderId="0" xfId="452" applyFont="1" applyFill="1"/>
    <xf numFmtId="0" fontId="161" fillId="0" borderId="0" xfId="452" applyFont="1" applyFill="1" applyAlignment="1">
      <alignment horizontal="right"/>
    </xf>
    <xf numFmtId="178" fontId="150" fillId="0" borderId="20" xfId="456" applyNumberFormat="1" applyFont="1" applyFill="1" applyBorder="1" applyAlignment="1">
      <alignment horizontal="right" vertical="center"/>
    </xf>
    <xf numFmtId="178" fontId="150" fillId="0" borderId="23" xfId="456" applyNumberFormat="1" applyFont="1" applyFill="1" applyBorder="1" applyAlignment="1">
      <alignment horizontal="right" vertical="center"/>
    </xf>
    <xf numFmtId="178" fontId="150" fillId="0" borderId="78" xfId="456" applyNumberFormat="1" applyFont="1" applyFill="1" applyBorder="1" applyAlignment="1">
      <alignment horizontal="right" vertical="center"/>
    </xf>
    <xf numFmtId="167" fontId="155" fillId="0" borderId="42" xfId="456" applyNumberFormat="1" applyFont="1" applyFill="1" applyBorder="1" applyAlignment="1">
      <alignment horizontal="center" vertical="center" wrapText="1"/>
    </xf>
    <xf numFmtId="20" fontId="155" fillId="0" borderId="42" xfId="456" quotePrefix="1" applyNumberFormat="1" applyFont="1" applyFill="1" applyBorder="1" applyAlignment="1">
      <alignment horizontal="center" vertical="center" wrapText="1"/>
    </xf>
    <xf numFmtId="0" fontId="155" fillId="0" borderId="86" xfId="456" quotePrefix="1" applyFont="1" applyFill="1" applyBorder="1" applyAlignment="1">
      <alignment horizontal="center" vertical="center" wrapText="1"/>
    </xf>
    <xf numFmtId="0" fontId="156" fillId="0" borderId="87" xfId="456" applyFont="1" applyFill="1" applyBorder="1" applyAlignment="1">
      <alignment horizontal="center" vertical="center" wrapText="1"/>
    </xf>
    <xf numFmtId="167" fontId="150" fillId="0" borderId="75" xfId="0" quotePrefix="1" applyNumberFormat="1" applyFont="1" applyFill="1" applyBorder="1" applyAlignment="1">
      <alignment horizontal="center" vertical="center"/>
    </xf>
    <xf numFmtId="49" fontId="150" fillId="0" borderId="76" xfId="0" quotePrefix="1" applyNumberFormat="1" applyFont="1" applyFill="1" applyBorder="1" applyAlignment="1">
      <alignment horizontal="center" vertical="center"/>
    </xf>
    <xf numFmtId="49" fontId="150" fillId="0" borderId="76" xfId="0" applyNumberFormat="1" applyFont="1" applyFill="1" applyBorder="1" applyAlignment="1">
      <alignment horizontal="left" vertical="center"/>
    </xf>
    <xf numFmtId="0" fontId="150" fillId="0" borderId="76" xfId="0" applyFont="1" applyFill="1" applyBorder="1" applyAlignment="1">
      <alignment horizontal="left" vertical="center" wrapText="1"/>
    </xf>
    <xf numFmtId="178" fontId="150" fillId="0" borderId="76" xfId="0" applyNumberFormat="1" applyFont="1" applyFill="1" applyBorder="1" applyAlignment="1">
      <alignment horizontal="right" vertical="center"/>
    </xf>
    <xf numFmtId="178" fontId="157" fillId="0" borderId="76" xfId="358" applyNumberFormat="1" applyFont="1" applyFill="1" applyBorder="1" applyAlignment="1">
      <alignment horizontal="right" vertical="center"/>
    </xf>
    <xf numFmtId="166" fontId="150" fillId="0" borderId="76" xfId="456" applyNumberFormat="1" applyFont="1" applyFill="1" applyBorder="1" applyAlignment="1">
      <alignment horizontal="right" vertical="center"/>
    </xf>
    <xf numFmtId="166" fontId="150" fillId="0" borderId="88" xfId="456" applyNumberFormat="1" applyFont="1" applyFill="1" applyBorder="1" applyAlignment="1">
      <alignment horizontal="right" vertical="center"/>
    </xf>
    <xf numFmtId="0" fontId="150" fillId="0" borderId="72" xfId="0" applyFont="1" applyFill="1" applyBorder="1" applyAlignment="1">
      <alignment horizontal="left" vertical="center" wrapText="1"/>
    </xf>
    <xf numFmtId="178" fontId="150" fillId="0" borderId="72" xfId="0" applyNumberFormat="1" applyFont="1" applyFill="1" applyBorder="1" applyAlignment="1">
      <alignment horizontal="right" vertical="center" wrapText="1"/>
    </xf>
    <xf numFmtId="178" fontId="157" fillId="0" borderId="72" xfId="358" applyNumberFormat="1" applyFont="1" applyFill="1" applyBorder="1" applyAlignment="1">
      <alignment horizontal="right" vertical="center"/>
    </xf>
    <xf numFmtId="41" fontId="157" fillId="0" borderId="72" xfId="358" applyNumberFormat="1" applyFont="1" applyFill="1" applyBorder="1" applyAlignment="1">
      <alignment horizontal="right" vertical="center"/>
    </xf>
    <xf numFmtId="189" fontId="157" fillId="0" borderId="72" xfId="358" applyNumberFormat="1" applyFont="1" applyFill="1" applyBorder="1" applyAlignment="1">
      <alignment horizontal="right" vertical="center"/>
    </xf>
    <xf numFmtId="189" fontId="157" fillId="0" borderId="85" xfId="358" applyNumberFormat="1" applyFont="1" applyFill="1" applyBorder="1" applyAlignment="1">
      <alignment horizontal="right" vertical="center"/>
    </xf>
    <xf numFmtId="0" fontId="150" fillId="0" borderId="78" xfId="0" applyFont="1" applyFill="1" applyBorder="1" applyAlignment="1">
      <alignment horizontal="left" vertical="center" wrapText="1"/>
    </xf>
    <xf numFmtId="178" fontId="150" fillId="0" borderId="78" xfId="0" applyNumberFormat="1" applyFont="1" applyFill="1" applyBorder="1" applyAlignment="1">
      <alignment horizontal="right" vertical="center" wrapText="1"/>
    </xf>
    <xf numFmtId="178" fontId="157" fillId="0" borderId="78" xfId="358" applyNumberFormat="1" applyFont="1" applyFill="1" applyBorder="1" applyAlignment="1">
      <alignment horizontal="right" vertical="center"/>
    </xf>
    <xf numFmtId="166" fontId="150" fillId="0" borderId="78" xfId="456" applyNumberFormat="1" applyFont="1" applyFill="1" applyBorder="1" applyAlignment="1">
      <alignment horizontal="right" vertical="center"/>
    </xf>
    <xf numFmtId="166" fontId="150" fillId="0" borderId="89" xfId="456" applyNumberFormat="1" applyFont="1" applyFill="1" applyBorder="1" applyAlignment="1">
      <alignment horizontal="right" vertical="center"/>
    </xf>
    <xf numFmtId="167" fontId="150" fillId="0" borderId="79" xfId="0" quotePrefix="1" applyNumberFormat="1" applyFont="1" applyFill="1" applyBorder="1" applyAlignment="1">
      <alignment horizontal="center" vertical="center"/>
    </xf>
    <xf numFmtId="167" fontId="150" fillId="0" borderId="20" xfId="0" quotePrefix="1" applyNumberFormat="1" applyFont="1" applyFill="1" applyBorder="1" applyAlignment="1">
      <alignment horizontal="center" vertical="center"/>
    </xf>
    <xf numFmtId="167" fontId="150" fillId="0" borderId="20" xfId="0" applyNumberFormat="1" applyFont="1" applyFill="1" applyBorder="1" applyAlignment="1">
      <alignment vertical="center" wrapText="1"/>
    </xf>
    <xf numFmtId="0" fontId="150" fillId="0" borderId="20" xfId="0" applyFont="1" applyFill="1" applyBorder="1" applyAlignment="1">
      <alignment horizontal="left" vertical="center" wrapText="1" indent="1"/>
    </xf>
    <xf numFmtId="178" fontId="150" fillId="0" borderId="20" xfId="0" applyNumberFormat="1" applyFont="1" applyFill="1" applyBorder="1" applyAlignment="1">
      <alignment horizontal="right" vertical="center"/>
    </xf>
    <xf numFmtId="178" fontId="157" fillId="0" borderId="20" xfId="358" applyNumberFormat="1" applyFont="1" applyFill="1" applyBorder="1" applyAlignment="1">
      <alignment horizontal="right" vertical="center"/>
    </xf>
    <xf numFmtId="166" fontId="150" fillId="0" borderId="20" xfId="456" applyNumberFormat="1" applyFont="1" applyFill="1" applyBorder="1" applyAlignment="1">
      <alignment horizontal="right" vertical="center"/>
    </xf>
    <xf numFmtId="166" fontId="150" fillId="0" borderId="90" xfId="456" applyNumberFormat="1" applyFont="1" applyFill="1" applyBorder="1" applyAlignment="1">
      <alignment horizontal="right" vertical="center"/>
    </xf>
    <xf numFmtId="167" fontId="150" fillId="0" borderId="72" xfId="0" applyNumberFormat="1" applyFont="1" applyFill="1" applyBorder="1" applyAlignment="1">
      <alignment horizontal="center" vertical="center" wrapText="1"/>
    </xf>
    <xf numFmtId="166" fontId="150" fillId="0" borderId="72" xfId="456" applyNumberFormat="1" applyFont="1" applyFill="1" applyBorder="1" applyAlignment="1">
      <alignment horizontal="right" vertical="center"/>
    </xf>
    <xf numFmtId="166" fontId="150" fillId="0" borderId="85" xfId="456" applyNumberFormat="1" applyFont="1" applyFill="1" applyBorder="1" applyAlignment="1">
      <alignment horizontal="right" vertical="center"/>
    </xf>
    <xf numFmtId="167" fontId="150" fillId="0" borderId="78" xfId="0" applyNumberFormat="1" applyFont="1" applyFill="1" applyBorder="1" applyAlignment="1">
      <alignment horizontal="center" vertical="center" wrapText="1"/>
    </xf>
    <xf numFmtId="0" fontId="150" fillId="0" borderId="23" xfId="0" applyFont="1" applyFill="1" applyBorder="1" applyAlignment="1">
      <alignment horizontal="left" vertical="center" wrapText="1"/>
    </xf>
    <xf numFmtId="178" fontId="150" fillId="0" borderId="23" xfId="0" applyNumberFormat="1" applyFont="1" applyFill="1" applyBorder="1" applyAlignment="1">
      <alignment horizontal="right" vertical="center" wrapText="1"/>
    </xf>
    <xf numFmtId="178" fontId="157" fillId="0" borderId="23" xfId="358" applyNumberFormat="1" applyFont="1" applyFill="1" applyBorder="1" applyAlignment="1">
      <alignment horizontal="right" vertical="center"/>
    </xf>
    <xf numFmtId="166" fontId="150" fillId="0" borderId="23" xfId="456" applyNumberFormat="1" applyFont="1" applyFill="1" applyBorder="1" applyAlignment="1">
      <alignment horizontal="right" vertical="center"/>
    </xf>
    <xf numFmtId="166" fontId="150" fillId="0" borderId="91" xfId="456" applyNumberFormat="1" applyFont="1" applyFill="1" applyBorder="1" applyAlignment="1">
      <alignment horizontal="right" vertical="center"/>
    </xf>
    <xf numFmtId="0" fontId="150" fillId="0" borderId="42" xfId="0" applyFont="1" applyFill="1" applyBorder="1" applyAlignment="1">
      <alignment horizontal="left" vertical="center" wrapText="1"/>
    </xf>
    <xf numFmtId="178" fontId="150" fillId="0" borderId="42" xfId="0" applyNumberFormat="1" applyFont="1" applyFill="1" applyBorder="1" applyAlignment="1">
      <alignment horizontal="right" vertical="center" wrapText="1"/>
    </xf>
    <xf numFmtId="178" fontId="157" fillId="0" borderId="42" xfId="358" applyNumberFormat="1" applyFont="1" applyFill="1" applyBorder="1" applyAlignment="1">
      <alignment horizontal="right" vertical="center"/>
    </xf>
    <xf numFmtId="166" fontId="150" fillId="0" borderId="42" xfId="456" applyNumberFormat="1" applyFont="1" applyFill="1" applyBorder="1" applyAlignment="1">
      <alignment horizontal="right" vertical="center"/>
    </xf>
    <xf numFmtId="166" fontId="150" fillId="0" borderId="86" xfId="456" applyNumberFormat="1" applyFont="1" applyFill="1" applyBorder="1" applyAlignment="1">
      <alignment horizontal="right" vertical="center"/>
    </xf>
    <xf numFmtId="0" fontId="150" fillId="0" borderId="15" xfId="0" applyFont="1" applyFill="1" applyBorder="1" applyAlignment="1">
      <alignment horizontal="left" vertical="center" wrapText="1"/>
    </xf>
    <xf numFmtId="178" fontId="150" fillId="0" borderId="15" xfId="0" applyNumberFormat="1" applyFont="1" applyFill="1" applyBorder="1" applyAlignment="1">
      <alignment horizontal="right" vertical="center" wrapText="1"/>
    </xf>
    <xf numFmtId="178" fontId="157" fillId="0" borderId="15" xfId="358" applyNumberFormat="1" applyFont="1" applyFill="1" applyBorder="1" applyAlignment="1">
      <alignment horizontal="right" vertical="center"/>
    </xf>
    <xf numFmtId="166" fontId="150" fillId="0" borderId="15" xfId="456" applyNumberFormat="1" applyFont="1" applyFill="1" applyBorder="1" applyAlignment="1">
      <alignment horizontal="right" vertical="center"/>
    </xf>
    <xf numFmtId="166" fontId="150" fillId="0" borderId="87" xfId="456" applyNumberFormat="1" applyFont="1" applyFill="1" applyBorder="1" applyAlignment="1">
      <alignment horizontal="right" vertical="center"/>
    </xf>
    <xf numFmtId="189" fontId="157" fillId="0" borderId="42" xfId="358" applyNumberFormat="1" applyFont="1" applyFill="1" applyBorder="1" applyAlignment="1">
      <alignment horizontal="right" vertical="center"/>
    </xf>
    <xf numFmtId="167" fontId="150" fillId="0" borderId="42" xfId="0" applyNumberFormat="1" applyFont="1" applyFill="1" applyBorder="1" applyAlignment="1">
      <alignment horizontal="center" vertical="center" wrapText="1"/>
    </xf>
    <xf numFmtId="41" fontId="157" fillId="0" borderId="42" xfId="358" applyNumberFormat="1" applyFont="1" applyFill="1" applyBorder="1" applyAlignment="1">
      <alignment horizontal="right" vertical="center"/>
    </xf>
    <xf numFmtId="189" fontId="157" fillId="0" borderId="86" xfId="358" applyNumberFormat="1" applyFont="1" applyFill="1" applyBorder="1" applyAlignment="1">
      <alignment horizontal="right" vertical="center"/>
    </xf>
    <xf numFmtId="178" fontId="162" fillId="0" borderId="42" xfId="456" applyNumberFormat="1" applyFont="1" applyFill="1" applyBorder="1" applyAlignment="1">
      <alignment horizontal="right" vertical="center"/>
    </xf>
    <xf numFmtId="178" fontId="163" fillId="0" borderId="42" xfId="358" applyNumberFormat="1" applyFont="1" applyFill="1" applyBorder="1" applyAlignment="1">
      <alignment horizontal="right" vertical="center"/>
    </xf>
    <xf numFmtId="166" fontId="150" fillId="0" borderId="92" xfId="456" applyNumberFormat="1" applyFont="1" applyFill="1" applyBorder="1" applyAlignment="1">
      <alignment horizontal="right" vertical="center"/>
    </xf>
    <xf numFmtId="189" fontId="157" fillId="0" borderId="78" xfId="358" applyNumberFormat="1" applyFont="1" applyFill="1" applyBorder="1" applyAlignment="1">
      <alignment horizontal="right" vertical="center"/>
    </xf>
    <xf numFmtId="167" fontId="150" fillId="0" borderId="75" xfId="0" quotePrefix="1" applyNumberFormat="1" applyFont="1" applyFill="1" applyBorder="1" applyAlignment="1">
      <alignment horizontal="center" vertical="center" wrapText="1"/>
    </xf>
    <xf numFmtId="167" fontId="150" fillId="0" borderId="76" xfId="0" applyNumberFormat="1" applyFont="1" applyFill="1" applyBorder="1" applyAlignment="1">
      <alignment horizontal="center" vertical="center" wrapText="1"/>
    </xf>
    <xf numFmtId="178" fontId="150" fillId="0" borderId="76" xfId="0" applyNumberFormat="1" applyFont="1" applyFill="1" applyBorder="1" applyAlignment="1">
      <alignment horizontal="right" vertical="center" wrapText="1"/>
    </xf>
    <xf numFmtId="41" fontId="157" fillId="0" borderId="76" xfId="358" applyNumberFormat="1" applyFont="1" applyFill="1" applyBorder="1" applyAlignment="1">
      <alignment horizontal="right" vertical="center"/>
    </xf>
    <xf numFmtId="189" fontId="157" fillId="0" borderId="76" xfId="358" applyNumberFormat="1" applyFont="1" applyFill="1" applyBorder="1" applyAlignment="1">
      <alignment horizontal="right" vertical="center"/>
    </xf>
    <xf numFmtId="189" fontId="157" fillId="0" borderId="88" xfId="358" applyNumberFormat="1" applyFont="1" applyFill="1" applyBorder="1" applyAlignment="1">
      <alignment horizontal="right" vertical="center"/>
    </xf>
    <xf numFmtId="167" fontId="150" fillId="0" borderId="23" xfId="0" applyNumberFormat="1" applyFont="1" applyFill="1" applyBorder="1" applyAlignment="1">
      <alignment horizontal="center" vertical="center" wrapText="1"/>
    </xf>
    <xf numFmtId="189" fontId="157" fillId="0" borderId="23" xfId="358" applyNumberFormat="1" applyFont="1" applyFill="1" applyBorder="1" applyAlignment="1">
      <alignment horizontal="right" vertical="center"/>
    </xf>
    <xf numFmtId="178" fontId="150" fillId="0" borderId="72" xfId="0" applyNumberFormat="1" applyFont="1" applyFill="1" applyBorder="1" applyAlignment="1">
      <alignment horizontal="right" vertical="center"/>
    </xf>
    <xf numFmtId="178" fontId="150" fillId="0" borderId="42" xfId="0" applyNumberFormat="1" applyFont="1" applyFill="1" applyBorder="1" applyAlignment="1">
      <alignment horizontal="right" vertical="center"/>
    </xf>
    <xf numFmtId="178" fontId="150" fillId="0" borderId="78" xfId="0" applyNumberFormat="1" applyFont="1" applyFill="1" applyBorder="1" applyAlignment="1">
      <alignment horizontal="right" vertical="center"/>
    </xf>
    <xf numFmtId="167" fontId="150" fillId="0" borderId="72" xfId="0" quotePrefix="1" applyNumberFormat="1" applyFont="1" applyFill="1" applyBorder="1" applyAlignment="1">
      <alignment horizontal="center" vertical="center" wrapText="1"/>
    </xf>
    <xf numFmtId="0" fontId="150" fillId="0" borderId="42" xfId="0" applyFont="1" applyFill="1" applyBorder="1" applyAlignment="1">
      <alignment vertical="center" wrapText="1"/>
    </xf>
    <xf numFmtId="41" fontId="157" fillId="0" borderId="78" xfId="358" applyNumberFormat="1" applyFont="1" applyFill="1" applyBorder="1" applyAlignment="1">
      <alignment horizontal="right" vertical="center"/>
    </xf>
    <xf numFmtId="189" fontId="157" fillId="0" borderId="89" xfId="358" applyNumberFormat="1" applyFont="1" applyFill="1" applyBorder="1" applyAlignment="1">
      <alignment horizontal="right" vertical="center"/>
    </xf>
    <xf numFmtId="167" fontId="150" fillId="0" borderId="79" xfId="0" quotePrefix="1" applyNumberFormat="1" applyFont="1" applyFill="1" applyBorder="1" applyAlignment="1">
      <alignment horizontal="center" vertical="center" wrapText="1"/>
    </xf>
    <xf numFmtId="0" fontId="150" fillId="0" borderId="20" xfId="0" applyFont="1" applyFill="1" applyBorder="1" applyAlignment="1">
      <alignment vertical="center" wrapText="1"/>
    </xf>
    <xf numFmtId="178" fontId="162" fillId="0" borderId="20" xfId="456" applyNumberFormat="1" applyFont="1" applyFill="1" applyBorder="1" applyAlignment="1">
      <alignment horizontal="right" vertical="center"/>
    </xf>
    <xf numFmtId="0" fontId="150" fillId="0" borderId="72" xfId="0" applyFont="1" applyFill="1" applyBorder="1" applyAlignment="1">
      <alignment vertical="center" wrapText="1"/>
    </xf>
    <xf numFmtId="190" fontId="157" fillId="0" borderId="42" xfId="0" applyNumberFormat="1" applyFont="1" applyFill="1" applyBorder="1" applyAlignment="1">
      <alignment horizontal="right" vertical="center"/>
    </xf>
    <xf numFmtId="178" fontId="150" fillId="0" borderId="15" xfId="0" applyNumberFormat="1" applyFont="1" applyFill="1" applyBorder="1" applyAlignment="1">
      <alignment horizontal="right" vertical="center"/>
    </xf>
    <xf numFmtId="167" fontId="150" fillId="0" borderId="78" xfId="0" quotePrefix="1" applyNumberFormat="1" applyFont="1" applyFill="1" applyBorder="1" applyAlignment="1">
      <alignment horizontal="center" vertical="center"/>
    </xf>
    <xf numFmtId="167" fontId="150" fillId="0" borderId="78" xfId="0" applyNumberFormat="1" applyFont="1" applyFill="1" applyBorder="1" applyAlignment="1">
      <alignment horizontal="left" vertical="center"/>
    </xf>
    <xf numFmtId="0" fontId="150" fillId="0" borderId="78" xfId="0" applyFont="1" applyFill="1" applyBorder="1" applyAlignment="1">
      <alignment vertical="center" wrapText="1"/>
    </xf>
    <xf numFmtId="167" fontId="150" fillId="0" borderId="23" xfId="0" quotePrefix="1" applyNumberFormat="1" applyFont="1" applyFill="1" applyBorder="1" applyAlignment="1">
      <alignment horizontal="center" vertical="center"/>
    </xf>
    <xf numFmtId="167" fontId="150" fillId="0" borderId="23" xfId="0" applyNumberFormat="1" applyFont="1" applyFill="1" applyBorder="1" applyAlignment="1">
      <alignment horizontal="left" vertical="center"/>
    </xf>
    <xf numFmtId="0" fontId="150" fillId="0" borderId="23" xfId="0" applyFont="1" applyFill="1" applyBorder="1" applyAlignment="1">
      <alignment vertical="center" wrapText="1"/>
    </xf>
    <xf numFmtId="178" fontId="150" fillId="0" borderId="23" xfId="0" applyNumberFormat="1" applyFont="1" applyFill="1" applyBorder="1" applyAlignment="1">
      <alignment horizontal="right" vertical="center"/>
    </xf>
    <xf numFmtId="0" fontId="150" fillId="0" borderId="72" xfId="0" quotePrefix="1" applyFont="1" applyFill="1" applyBorder="1" applyAlignment="1">
      <alignment horizontal="center" vertical="center"/>
    </xf>
    <xf numFmtId="49" fontId="150" fillId="0" borderId="72" xfId="0" quotePrefix="1" applyNumberFormat="1" applyFont="1" applyFill="1" applyBorder="1" applyAlignment="1">
      <alignment horizontal="center" vertical="center"/>
    </xf>
    <xf numFmtId="49" fontId="150" fillId="0" borderId="72" xfId="0" applyNumberFormat="1" applyFont="1" applyFill="1" applyBorder="1" applyAlignment="1">
      <alignment horizontal="left" vertical="center"/>
    </xf>
    <xf numFmtId="49" fontId="150" fillId="0" borderId="15" xfId="0" quotePrefix="1" applyNumberFormat="1" applyFont="1" applyFill="1" applyBorder="1" applyAlignment="1">
      <alignment horizontal="center" vertical="center"/>
    </xf>
    <xf numFmtId="49" fontId="150" fillId="0" borderId="23" xfId="0" quotePrefix="1" applyNumberFormat="1" applyFont="1" applyFill="1" applyBorder="1" applyAlignment="1">
      <alignment horizontal="center" vertical="center"/>
    </xf>
    <xf numFmtId="49" fontId="150" fillId="0" borderId="23" xfId="0" applyNumberFormat="1" applyFont="1" applyFill="1" applyBorder="1" applyAlignment="1">
      <alignment vertical="center"/>
    </xf>
    <xf numFmtId="49" fontId="150" fillId="0" borderId="42" xfId="0" quotePrefix="1" applyNumberFormat="1" applyFont="1" applyFill="1" applyBorder="1" applyAlignment="1">
      <alignment horizontal="center" vertical="center"/>
    </xf>
    <xf numFmtId="49" fontId="150" fillId="0" borderId="42" xfId="0" applyNumberFormat="1" applyFont="1" applyFill="1" applyBorder="1" applyAlignment="1">
      <alignment horizontal="left" vertical="center"/>
    </xf>
    <xf numFmtId="49" fontId="150" fillId="0" borderId="15" xfId="0" applyNumberFormat="1" applyFont="1" applyFill="1" applyBorder="1" applyAlignment="1">
      <alignment horizontal="left" vertical="center" wrapText="1"/>
    </xf>
    <xf numFmtId="0" fontId="150" fillId="0" borderId="23" xfId="0" quotePrefix="1" applyFont="1" applyFill="1" applyBorder="1" applyAlignment="1">
      <alignment horizontal="center" vertical="center"/>
    </xf>
    <xf numFmtId="189" fontId="157" fillId="0" borderId="15" xfId="358" applyNumberFormat="1" applyFont="1" applyFill="1" applyBorder="1" applyAlignment="1">
      <alignment horizontal="right" vertical="center"/>
    </xf>
    <xf numFmtId="0" fontId="150" fillId="0" borderId="78" xfId="0" applyFont="1" applyFill="1" applyBorder="1" applyAlignment="1">
      <alignment horizontal="left" vertical="center" wrapText="1" indent="1"/>
    </xf>
    <xf numFmtId="0" fontId="150" fillId="0" borderId="78" xfId="0" quotePrefix="1" applyFont="1" applyFill="1" applyBorder="1" applyAlignment="1">
      <alignment horizontal="center" vertical="center"/>
    </xf>
    <xf numFmtId="0" fontId="150" fillId="0" borderId="79" xfId="0" applyFont="1" applyFill="1" applyBorder="1" applyAlignment="1">
      <alignment horizontal="center" vertical="center"/>
    </xf>
    <xf numFmtId="0" fontId="150" fillId="0" borderId="20" xfId="0" quotePrefix="1" applyFont="1" applyFill="1" applyBorder="1" applyAlignment="1">
      <alignment horizontal="center" vertical="center"/>
    </xf>
    <xf numFmtId="189" fontId="163" fillId="0" borderId="78" xfId="358" applyNumberFormat="1" applyFont="1" applyFill="1" applyBorder="1" applyAlignment="1">
      <alignment horizontal="right" vertical="center"/>
    </xf>
    <xf numFmtId="49" fontId="150" fillId="0" borderId="20" xfId="0" quotePrefix="1" applyNumberFormat="1" applyFont="1" applyFill="1" applyBorder="1" applyAlignment="1">
      <alignment horizontal="center" vertical="center"/>
    </xf>
    <xf numFmtId="49" fontId="150" fillId="0" borderId="20" xfId="0" applyNumberFormat="1" applyFont="1" applyFill="1" applyBorder="1" applyAlignment="1">
      <alignment horizontal="left" vertical="center"/>
    </xf>
    <xf numFmtId="0" fontId="150" fillId="0" borderId="20" xfId="0" applyFont="1" applyFill="1" applyBorder="1" applyAlignment="1">
      <alignment horizontal="left" vertical="center" wrapText="1"/>
    </xf>
    <xf numFmtId="188" fontId="150" fillId="0" borderId="20" xfId="456" applyNumberFormat="1" applyFont="1" applyFill="1" applyBorder="1" applyAlignment="1">
      <alignment horizontal="right" vertical="center"/>
    </xf>
    <xf numFmtId="167" fontId="150" fillId="0" borderId="79" xfId="0" applyNumberFormat="1" applyFont="1" applyFill="1" applyBorder="1" applyAlignment="1">
      <alignment horizontal="center" vertical="center"/>
    </xf>
    <xf numFmtId="167" fontId="150" fillId="0" borderId="75" xfId="0" applyNumberFormat="1" applyFont="1" applyFill="1" applyBorder="1" applyAlignment="1">
      <alignment horizontal="center" vertical="center"/>
    </xf>
    <xf numFmtId="0" fontId="150" fillId="0" borderId="76" xfId="0" applyFont="1" applyFill="1" applyBorder="1" applyAlignment="1">
      <alignment vertical="center" wrapText="1"/>
    </xf>
    <xf numFmtId="188" fontId="150" fillId="0" borderId="76" xfId="456" applyNumberFormat="1" applyFont="1" applyFill="1" applyBorder="1" applyAlignment="1">
      <alignment horizontal="right" vertical="center"/>
    </xf>
    <xf numFmtId="189" fontId="163" fillId="0" borderId="76" xfId="358" applyNumberFormat="1" applyFont="1" applyFill="1" applyBorder="1" applyAlignment="1">
      <alignment horizontal="right" vertical="center"/>
    </xf>
    <xf numFmtId="0" fontId="150" fillId="0" borderId="23" xfId="0" quotePrefix="1" applyFont="1" applyFill="1" applyBorder="1" applyAlignment="1">
      <alignment horizontal="left" vertical="center" wrapText="1" indent="1"/>
    </xf>
    <xf numFmtId="178" fontId="162" fillId="0" borderId="23" xfId="0" applyNumberFormat="1" applyFont="1" applyFill="1" applyBorder="1" applyAlignment="1">
      <alignment horizontal="right" vertical="center"/>
    </xf>
    <xf numFmtId="178" fontId="163" fillId="0" borderId="23" xfId="358" applyNumberFormat="1" applyFont="1" applyFill="1" applyBorder="1" applyAlignment="1">
      <alignment horizontal="right" vertical="center"/>
    </xf>
    <xf numFmtId="41" fontId="157" fillId="0" borderId="23" xfId="358" applyNumberFormat="1" applyFont="1" applyFill="1" applyBorder="1" applyAlignment="1">
      <alignment horizontal="right" vertical="center"/>
    </xf>
    <xf numFmtId="189" fontId="163" fillId="0" borderId="23" xfId="358" applyNumberFormat="1" applyFont="1" applyFill="1" applyBorder="1" applyAlignment="1">
      <alignment horizontal="right" vertical="center"/>
    </xf>
    <xf numFmtId="189" fontId="163" fillId="0" borderId="91" xfId="358" applyNumberFormat="1" applyFont="1" applyFill="1" applyBorder="1" applyAlignment="1">
      <alignment horizontal="right" vertical="center"/>
    </xf>
    <xf numFmtId="0" fontId="150" fillId="0" borderId="15" xfId="0" applyFont="1" applyFill="1" applyBorder="1" applyAlignment="1">
      <alignment horizontal="left" vertical="center" wrapText="1" indent="1"/>
    </xf>
    <xf numFmtId="178" fontId="162" fillId="0" borderId="15" xfId="0" applyNumberFormat="1" applyFont="1" applyFill="1" applyBorder="1" applyAlignment="1">
      <alignment horizontal="right" vertical="center"/>
    </xf>
    <xf numFmtId="178" fontId="163" fillId="0" borderId="15" xfId="358" applyNumberFormat="1" applyFont="1" applyFill="1" applyBorder="1" applyAlignment="1">
      <alignment horizontal="right" vertical="center"/>
    </xf>
    <xf numFmtId="41" fontId="157" fillId="0" borderId="15" xfId="358" applyNumberFormat="1" applyFont="1" applyFill="1" applyBorder="1" applyAlignment="1">
      <alignment horizontal="right" vertical="center"/>
    </xf>
    <xf numFmtId="189" fontId="163" fillId="0" borderId="15" xfId="358" applyNumberFormat="1" applyFont="1" applyFill="1" applyBorder="1" applyAlignment="1">
      <alignment horizontal="right" vertical="center"/>
    </xf>
    <xf numFmtId="189" fontId="163" fillId="0" borderId="87" xfId="358" applyNumberFormat="1" applyFont="1" applyFill="1" applyBorder="1" applyAlignment="1">
      <alignment horizontal="right" vertical="center"/>
    </xf>
    <xf numFmtId="49" fontId="150" fillId="0" borderId="72" xfId="0" applyNumberFormat="1" applyFont="1" applyFill="1" applyBorder="1" applyAlignment="1">
      <alignment horizontal="left" vertical="center" wrapText="1"/>
    </xf>
    <xf numFmtId="49" fontId="150" fillId="0" borderId="78" xfId="0" quotePrefix="1" applyNumberFormat="1" applyFont="1" applyFill="1" applyBorder="1" applyAlignment="1">
      <alignment horizontal="center" vertical="center"/>
    </xf>
    <xf numFmtId="49" fontId="150" fillId="0" borderId="78" xfId="0" applyNumberFormat="1" applyFont="1" applyFill="1" applyBorder="1" applyAlignment="1">
      <alignment horizontal="left" vertical="center"/>
    </xf>
    <xf numFmtId="189" fontId="157" fillId="0" borderId="20" xfId="358" applyNumberFormat="1" applyFont="1" applyFill="1" applyBorder="1" applyAlignment="1">
      <alignment horizontal="right" vertical="center"/>
    </xf>
    <xf numFmtId="166" fontId="157" fillId="0" borderId="85" xfId="1909" applyNumberFormat="1" applyFont="1" applyFill="1" applyBorder="1" applyAlignment="1">
      <alignment horizontal="right" vertical="center"/>
    </xf>
    <xf numFmtId="166" fontId="157" fillId="0" borderId="89" xfId="1909" applyNumberFormat="1" applyFont="1" applyFill="1" applyBorder="1" applyAlignment="1">
      <alignment horizontal="right" vertical="center"/>
    </xf>
    <xf numFmtId="49" fontId="150" fillId="0" borderId="23" xfId="0" applyNumberFormat="1" applyFont="1" applyFill="1" applyBorder="1" applyAlignment="1">
      <alignment horizontal="left" vertical="center" wrapText="1"/>
    </xf>
    <xf numFmtId="166" fontId="157" fillId="0" borderId="91" xfId="1909" applyNumberFormat="1" applyFont="1" applyFill="1" applyBorder="1" applyAlignment="1">
      <alignment horizontal="right" vertical="center"/>
    </xf>
    <xf numFmtId="49" fontId="150" fillId="0" borderId="82" xfId="0" quotePrefix="1" applyNumberFormat="1" applyFont="1" applyFill="1" applyBorder="1" applyAlignment="1">
      <alignment horizontal="center" vertical="center"/>
    </xf>
    <xf numFmtId="49" fontId="150" fillId="0" borderId="82" xfId="0" applyNumberFormat="1" applyFont="1" applyFill="1" applyBorder="1" applyAlignment="1">
      <alignment horizontal="left" vertical="center"/>
    </xf>
    <xf numFmtId="178" fontId="150" fillId="0" borderId="82" xfId="0" applyNumberFormat="1" applyFont="1" applyFill="1" applyBorder="1" applyAlignment="1">
      <alignment horizontal="right" vertical="center"/>
    </xf>
    <xf numFmtId="178" fontId="157" fillId="0" borderId="82" xfId="358" applyNumberFormat="1" applyFont="1" applyFill="1" applyBorder="1" applyAlignment="1">
      <alignment horizontal="right" vertical="center"/>
    </xf>
    <xf numFmtId="0" fontId="150" fillId="0" borderId="81" xfId="0" applyFont="1" applyFill="1" applyBorder="1" applyAlignment="1">
      <alignment horizontal="left" vertical="center" wrapText="1"/>
    </xf>
    <xf numFmtId="178" fontId="150" fillId="0" borderId="81" xfId="0" applyNumberFormat="1" applyFont="1" applyFill="1" applyBorder="1" applyAlignment="1">
      <alignment horizontal="right" vertical="center"/>
    </xf>
    <xf numFmtId="178" fontId="157" fillId="0" borderId="81" xfId="358" applyNumberFormat="1" applyFont="1" applyFill="1" applyBorder="1" applyAlignment="1">
      <alignment horizontal="right" vertical="center"/>
    </xf>
    <xf numFmtId="49" fontId="150" fillId="0" borderId="42" xfId="0" applyNumberFormat="1" applyFont="1" applyFill="1" applyBorder="1" applyAlignment="1">
      <alignment horizontal="left" vertical="center" wrapText="1"/>
    </xf>
    <xf numFmtId="49" fontId="150" fillId="0" borderId="23" xfId="0" applyNumberFormat="1" applyFont="1" applyFill="1" applyBorder="1" applyAlignment="1">
      <alignment horizontal="left" vertical="center"/>
    </xf>
    <xf numFmtId="189" fontId="157" fillId="0" borderId="91" xfId="358" applyNumberFormat="1" applyFont="1" applyFill="1" applyBorder="1" applyAlignment="1">
      <alignment horizontal="right" vertical="center"/>
    </xf>
    <xf numFmtId="167" fontId="150" fillId="0" borderId="83" xfId="0" applyNumberFormat="1" applyFont="1" applyFill="1" applyBorder="1" applyAlignment="1">
      <alignment horizontal="center"/>
    </xf>
    <xf numFmtId="167" fontId="150" fillId="0" borderId="82" xfId="0" applyNumberFormat="1" applyFont="1" applyFill="1" applyBorder="1" applyAlignment="1">
      <alignment horizontal="center"/>
    </xf>
    <xf numFmtId="167" fontId="150" fillId="0" borderId="82" xfId="0" applyNumberFormat="1" applyFont="1" applyFill="1" applyBorder="1" applyAlignment="1">
      <alignment horizontal="left"/>
    </xf>
    <xf numFmtId="167" fontId="154" fillId="0" borderId="82" xfId="0" applyNumberFormat="1" applyFont="1" applyFill="1" applyBorder="1" applyAlignment="1">
      <alignment horizontal="right" vertical="center" indent="1"/>
    </xf>
    <xf numFmtId="178" fontId="154" fillId="0" borderId="82" xfId="0" applyNumberFormat="1" applyFont="1" applyFill="1" applyBorder="1" applyAlignment="1">
      <alignment horizontal="right" vertical="center"/>
    </xf>
    <xf numFmtId="166" fontId="154" fillId="0" borderId="82" xfId="456" applyNumberFormat="1" applyFont="1" applyFill="1" applyBorder="1" applyAlignment="1">
      <alignment horizontal="right" vertical="center"/>
    </xf>
    <xf numFmtId="166" fontId="154" fillId="0" borderId="93" xfId="456" applyNumberFormat="1" applyFont="1" applyFill="1" applyBorder="1" applyAlignment="1">
      <alignment horizontal="right" vertical="center"/>
    </xf>
    <xf numFmtId="178" fontId="157" fillId="0" borderId="72" xfId="358" applyNumberFormat="1" applyFont="1" applyFill="1" applyBorder="1" applyAlignment="1">
      <alignment horizontal="right" vertical="center"/>
    </xf>
    <xf numFmtId="178" fontId="157" fillId="0" borderId="15" xfId="358" applyNumberFormat="1" applyFont="1" applyFill="1" applyBorder="1" applyAlignment="1">
      <alignment horizontal="right" vertical="center"/>
    </xf>
    <xf numFmtId="178" fontId="157" fillId="0" borderId="42" xfId="358" applyNumberFormat="1" applyFont="1" applyFill="1" applyBorder="1" applyAlignment="1">
      <alignment horizontal="right" vertical="center"/>
    </xf>
    <xf numFmtId="178" fontId="157" fillId="0" borderId="78" xfId="358" applyNumberFormat="1" applyFont="1" applyFill="1" applyBorder="1" applyAlignment="1">
      <alignment horizontal="right" vertical="center"/>
    </xf>
    <xf numFmtId="178" fontId="150" fillId="0" borderId="72" xfId="0" applyNumberFormat="1" applyFont="1" applyFill="1" applyBorder="1" applyAlignment="1">
      <alignment horizontal="right" vertical="center"/>
    </xf>
    <xf numFmtId="178" fontId="150" fillId="0" borderId="78" xfId="0" applyNumberFormat="1" applyFont="1" applyFill="1" applyBorder="1" applyAlignment="1">
      <alignment horizontal="right" vertical="center"/>
    </xf>
    <xf numFmtId="178" fontId="150" fillId="0" borderId="72" xfId="456" applyNumberFormat="1" applyFont="1" applyFill="1" applyBorder="1" applyAlignment="1">
      <alignment horizontal="right" vertical="center"/>
    </xf>
    <xf numFmtId="178" fontId="150" fillId="0" borderId="78" xfId="456" applyNumberFormat="1" applyFont="1" applyFill="1" applyBorder="1" applyAlignment="1">
      <alignment horizontal="right" vertical="center"/>
    </xf>
    <xf numFmtId="178" fontId="150" fillId="0" borderId="42" xfId="456" applyNumberFormat="1" applyFont="1" applyFill="1" applyBorder="1" applyAlignment="1">
      <alignment horizontal="right" vertical="center"/>
    </xf>
    <xf numFmtId="178" fontId="150" fillId="0" borderId="42" xfId="0" applyNumberFormat="1" applyFont="1" applyFill="1" applyBorder="1" applyAlignment="1">
      <alignment horizontal="right" vertical="center"/>
    </xf>
    <xf numFmtId="0" fontId="150" fillId="0" borderId="42" xfId="0" applyFont="1" applyFill="1" applyBorder="1" applyAlignment="1">
      <alignment horizontal="left" vertical="center" wrapText="1"/>
    </xf>
    <xf numFmtId="0" fontId="150" fillId="0" borderId="15" xfId="0" applyFont="1" applyFill="1" applyBorder="1" applyAlignment="1">
      <alignment horizontal="left" vertical="center" wrapText="1"/>
    </xf>
    <xf numFmtId="0" fontId="150" fillId="0" borderId="72" xfId="0" applyFont="1" applyFill="1" applyBorder="1" applyAlignment="1">
      <alignment horizontal="left" vertical="center" wrapText="1"/>
    </xf>
    <xf numFmtId="0" fontId="150" fillId="0" borderId="78" xfId="0" applyFont="1" applyFill="1" applyBorder="1" applyAlignment="1">
      <alignment horizontal="left" vertical="center" wrapText="1"/>
    </xf>
    <xf numFmtId="0" fontId="93" fillId="0" borderId="0" xfId="0" applyFont="1" applyAlignment="1">
      <alignment horizontal="center" vertical="center" wrapText="1"/>
    </xf>
    <xf numFmtId="0" fontId="93" fillId="25" borderId="0" xfId="0" applyFont="1" applyFill="1" applyAlignment="1">
      <alignment horizontal="center" vertical="center" wrapText="1"/>
    </xf>
    <xf numFmtId="0" fontId="94" fillId="0" borderId="0" xfId="0" applyFont="1" applyAlignment="1">
      <alignment horizontal="center"/>
    </xf>
    <xf numFmtId="165" fontId="66" fillId="0" borderId="0" xfId="451" applyFont="1" applyAlignment="1">
      <alignment horizontal="center"/>
    </xf>
    <xf numFmtId="165" fontId="69" fillId="0" borderId="54" xfId="339" applyFont="1" applyBorder="1" applyAlignment="1" applyProtection="1">
      <alignment horizontal="center" vertical="center"/>
    </xf>
    <xf numFmtId="165" fontId="69" fillId="0" borderId="64" xfId="339" applyFont="1" applyBorder="1" applyAlignment="1" applyProtection="1">
      <alignment horizontal="center" vertical="center"/>
    </xf>
    <xf numFmtId="165" fontId="69" fillId="0" borderId="65" xfId="339" applyFont="1" applyBorder="1" applyAlignment="1" applyProtection="1">
      <alignment horizontal="center" vertical="center"/>
    </xf>
    <xf numFmtId="165" fontId="69" fillId="0" borderId="49" xfId="339" applyFont="1" applyBorder="1" applyAlignment="1" applyProtection="1">
      <alignment horizontal="center" vertical="center"/>
    </xf>
    <xf numFmtId="165" fontId="69" fillId="0" borderId="28" xfId="339" applyFont="1" applyBorder="1" applyAlignment="1" applyProtection="1">
      <alignment horizontal="center" vertical="center"/>
    </xf>
    <xf numFmtId="165" fontId="69" fillId="0" borderId="45" xfId="339" applyFont="1" applyBorder="1" applyAlignment="1" applyProtection="1">
      <alignment horizontal="center" vertical="center"/>
    </xf>
    <xf numFmtId="165" fontId="72" fillId="0" borderId="0" xfId="340" quotePrefix="1" applyFont="1" applyAlignment="1">
      <alignment vertical="top"/>
    </xf>
    <xf numFmtId="0" fontId="55" fillId="0" borderId="0" xfId="0" applyFont="1" applyAlignment="1"/>
    <xf numFmtId="0" fontId="66" fillId="0" borderId="27" xfId="313" applyFont="1" applyFill="1" applyBorder="1" applyAlignment="1">
      <alignment horizontal="center" vertical="center"/>
    </xf>
    <xf numFmtId="0" fontId="66" fillId="0" borderId="28" xfId="313" applyFont="1" applyFill="1" applyBorder="1" applyAlignment="1">
      <alignment horizontal="center" vertical="center"/>
    </xf>
    <xf numFmtId="0" fontId="66" fillId="0" borderId="45" xfId="313" applyFont="1" applyFill="1" applyBorder="1" applyAlignment="1">
      <alignment horizontal="center" vertical="center"/>
    </xf>
    <xf numFmtId="0" fontId="66" fillId="0" borderId="10" xfId="313" applyFont="1" applyFill="1" applyBorder="1" applyAlignment="1">
      <alignment horizontal="center" vertical="center"/>
    </xf>
    <xf numFmtId="0" fontId="66" fillId="0" borderId="11" xfId="313" applyFont="1" applyFill="1" applyBorder="1" applyAlignment="1">
      <alignment horizontal="center" vertical="center"/>
    </xf>
    <xf numFmtId="0" fontId="66" fillId="0" borderId="14" xfId="313" applyFont="1" applyFill="1" applyBorder="1" applyAlignment="1">
      <alignment horizontal="center" vertical="center"/>
    </xf>
    <xf numFmtId="0" fontId="66" fillId="0" borderId="0" xfId="313" applyFont="1" applyFill="1" applyAlignment="1">
      <alignment horizontal="center"/>
    </xf>
    <xf numFmtId="165" fontId="66" fillId="0" borderId="0" xfId="340" applyFont="1" applyAlignment="1" applyProtection="1">
      <alignment horizontal="center"/>
    </xf>
    <xf numFmtId="165" fontId="69" fillId="0" borderId="10" xfId="340" applyFont="1" applyBorder="1" applyAlignment="1" applyProtection="1">
      <alignment horizontal="center" vertical="center"/>
    </xf>
    <xf numFmtId="165" fontId="69" fillId="0" borderId="14" xfId="340" applyFont="1" applyBorder="1" applyAlignment="1" applyProtection="1">
      <alignment horizontal="center" vertical="center"/>
    </xf>
    <xf numFmtId="165" fontId="69" fillId="0" borderId="18" xfId="340" applyFont="1" applyBorder="1" applyAlignment="1" applyProtection="1">
      <alignment horizontal="center" vertical="center"/>
    </xf>
    <xf numFmtId="165" fontId="69" fillId="0" borderId="35" xfId="340" applyFont="1" applyBorder="1" applyAlignment="1" applyProtection="1">
      <alignment horizontal="center" vertical="center"/>
    </xf>
    <xf numFmtId="165" fontId="87" fillId="0" borderId="27" xfId="340" applyFont="1" applyBorder="1" applyAlignment="1" applyProtection="1">
      <alignment horizontal="center" vertical="center"/>
    </xf>
    <xf numFmtId="165" fontId="87" fillId="0" borderId="45" xfId="340" applyFont="1" applyBorder="1" applyAlignment="1" applyProtection="1">
      <alignment horizontal="center" vertical="center"/>
    </xf>
    <xf numFmtId="0" fontId="125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4" fillId="0" borderId="27" xfId="0" applyFont="1" applyBorder="1" applyAlignment="1" applyProtection="1">
      <alignment horizontal="center" vertical="center"/>
      <protection locked="0" hidden="1"/>
    </xf>
    <xf numFmtId="0" fontId="124" fillId="0" borderId="28" xfId="0" applyFont="1" applyBorder="1" applyAlignment="1" applyProtection="1">
      <alignment horizontal="center" vertical="center"/>
      <protection locked="0" hidden="1"/>
    </xf>
    <xf numFmtId="0" fontId="121" fillId="0" borderId="0" xfId="0" applyFont="1" applyAlignment="1" applyProtection="1">
      <alignment horizontal="center"/>
      <protection locked="0" hidden="1"/>
    </xf>
    <xf numFmtId="165" fontId="72" fillId="0" borderId="0" xfId="340" quotePrefix="1" applyFont="1" applyBorder="1" applyAlignment="1"/>
    <xf numFmtId="0" fontId="72" fillId="0" borderId="0" xfId="0" applyFont="1" applyBorder="1" applyAlignment="1"/>
    <xf numFmtId="0" fontId="91" fillId="0" borderId="0" xfId="0" applyFont="1" applyBorder="1" applyAlignment="1"/>
    <xf numFmtId="0" fontId="91" fillId="0" borderId="0" xfId="0" applyFont="1" applyAlignment="1"/>
    <xf numFmtId="0" fontId="79" fillId="0" borderId="0" xfId="0" applyFont="1" applyFill="1" applyAlignment="1">
      <alignment vertical="center"/>
    </xf>
    <xf numFmtId="0" fontId="82" fillId="0" borderId="0" xfId="0" applyFont="1"/>
    <xf numFmtId="0" fontId="75" fillId="0" borderId="60" xfId="343" applyFont="1" applyFill="1" applyBorder="1" applyAlignment="1">
      <alignment horizontal="center" vertical="center"/>
    </xf>
    <xf numFmtId="0" fontId="75" fillId="0" borderId="41" xfId="343" applyFont="1" applyFill="1" applyBorder="1" applyAlignment="1">
      <alignment horizontal="center" vertical="center"/>
    </xf>
    <xf numFmtId="165" fontId="139" fillId="0" borderId="11" xfId="340" quotePrefix="1" applyFont="1" applyFill="1" applyBorder="1" applyAlignment="1"/>
    <xf numFmtId="0" fontId="139" fillId="0" borderId="11" xfId="0" applyFont="1" applyFill="1" applyBorder="1" applyAlignment="1"/>
    <xf numFmtId="0" fontId="138" fillId="0" borderId="11" xfId="0" applyFont="1" applyFill="1" applyBorder="1" applyAlignment="1"/>
    <xf numFmtId="0" fontId="106" fillId="24" borderId="0" xfId="299" applyFont="1" applyFill="1" applyBorder="1" applyAlignment="1">
      <alignment horizontal="left" vertical="center" wrapText="1"/>
    </xf>
    <xf numFmtId="0" fontId="106" fillId="24" borderId="0" xfId="299" applyFont="1" applyFill="1" applyBorder="1" applyAlignment="1">
      <alignment horizontal="left" vertical="top" wrapText="1"/>
    </xf>
    <xf numFmtId="165" fontId="76" fillId="25" borderId="18" xfId="483" applyNumberFormat="1" applyFont="1" applyFill="1" applyBorder="1" applyAlignment="1" applyProtection="1">
      <alignment horizontal="center"/>
    </xf>
    <xf numFmtId="165" fontId="76" fillId="25" borderId="0" xfId="483" applyNumberFormat="1" applyFont="1" applyFill="1" applyBorder="1" applyAlignment="1" applyProtection="1">
      <alignment horizontal="center"/>
    </xf>
    <xf numFmtId="165" fontId="76" fillId="25" borderId="35" xfId="483" applyNumberFormat="1" applyFont="1" applyFill="1" applyBorder="1" applyAlignment="1" applyProtection="1">
      <alignment horizontal="center"/>
    </xf>
    <xf numFmtId="165" fontId="66" fillId="25" borderId="0" xfId="483" applyNumberFormat="1" applyFont="1" applyFill="1" applyAlignment="1">
      <alignment horizontal="left"/>
    </xf>
    <xf numFmtId="165" fontId="66" fillId="25" borderId="10" xfId="483" applyNumberFormat="1" applyFont="1" applyFill="1" applyBorder="1" applyAlignment="1" applyProtection="1">
      <alignment horizontal="center" vertical="top"/>
    </xf>
    <xf numFmtId="165" fontId="66" fillId="25" borderId="11" xfId="483" applyNumberFormat="1" applyFont="1" applyFill="1" applyBorder="1" applyAlignment="1" applyProtection="1">
      <alignment horizontal="center" vertical="top"/>
    </xf>
    <xf numFmtId="165" fontId="66" fillId="25" borderId="14" xfId="483" applyNumberFormat="1" applyFont="1" applyFill="1" applyBorder="1" applyAlignment="1" applyProtection="1">
      <alignment horizontal="center" vertical="top"/>
    </xf>
    <xf numFmtId="165" fontId="66" fillId="25" borderId="10" xfId="483" applyNumberFormat="1" applyFont="1" applyFill="1" applyBorder="1" applyAlignment="1">
      <alignment horizontal="center" vertical="top"/>
    </xf>
    <xf numFmtId="165" fontId="66" fillId="25" borderId="14" xfId="483" applyNumberFormat="1" applyFont="1" applyFill="1" applyBorder="1" applyAlignment="1">
      <alignment horizontal="center" vertical="top"/>
    </xf>
    <xf numFmtId="165" fontId="76" fillId="25" borderId="36" xfId="483" applyNumberFormat="1" applyFont="1" applyFill="1" applyBorder="1" applyAlignment="1" applyProtection="1">
      <alignment horizontal="center"/>
      <protection locked="0"/>
    </xf>
    <xf numFmtId="165" fontId="76" fillId="25" borderId="29" xfId="483" applyNumberFormat="1" applyFont="1" applyFill="1" applyBorder="1" applyAlignment="1" applyProtection="1">
      <alignment horizontal="center"/>
      <protection locked="0"/>
    </xf>
    <xf numFmtId="165" fontId="76" fillId="25" borderId="37" xfId="483" applyNumberFormat="1" applyFont="1" applyFill="1" applyBorder="1" applyAlignment="1" applyProtection="1">
      <alignment horizontal="center"/>
      <protection locked="0"/>
    </xf>
    <xf numFmtId="165" fontId="66" fillId="0" borderId="10" xfId="485" applyNumberFormat="1" applyFont="1" applyBorder="1" applyAlignment="1" applyProtection="1">
      <alignment horizontal="center" vertical="top"/>
    </xf>
    <xf numFmtId="165" fontId="66" fillId="0" borderId="11" xfId="485" applyNumberFormat="1" applyFont="1" applyBorder="1" applyAlignment="1" applyProtection="1">
      <alignment horizontal="center" vertical="top"/>
    </xf>
    <xf numFmtId="165" fontId="66" fillId="0" borderId="14" xfId="485" applyNumberFormat="1" applyFont="1" applyBorder="1" applyAlignment="1" applyProtection="1">
      <alignment horizontal="center" vertical="top"/>
    </xf>
    <xf numFmtId="165" fontId="66" fillId="0" borderId="10" xfId="485" applyNumberFormat="1" applyFont="1" applyBorder="1" applyAlignment="1">
      <alignment horizontal="center" vertical="top"/>
    </xf>
    <xf numFmtId="165" fontId="66" fillId="0" borderId="14" xfId="485" applyNumberFormat="1" applyFont="1" applyBorder="1" applyAlignment="1">
      <alignment horizontal="center" vertical="top"/>
    </xf>
    <xf numFmtId="165" fontId="76" fillId="25" borderId="18" xfId="310" applyNumberFormat="1" applyFont="1" applyFill="1" applyBorder="1" applyAlignment="1" applyProtection="1">
      <alignment horizontal="center"/>
    </xf>
    <xf numFmtId="165" fontId="76" fillId="25" borderId="0" xfId="310" applyNumberFormat="1" applyFont="1" applyFill="1" applyBorder="1" applyAlignment="1" applyProtection="1">
      <alignment horizontal="center"/>
    </xf>
    <xf numFmtId="165" fontId="76" fillId="25" borderId="35" xfId="310" applyNumberFormat="1" applyFont="1" applyFill="1" applyBorder="1" applyAlignment="1" applyProtection="1">
      <alignment horizontal="center"/>
    </xf>
    <xf numFmtId="165" fontId="100" fillId="25" borderId="0" xfId="310" applyNumberFormat="1" applyFont="1" applyFill="1" applyAlignment="1">
      <alignment horizontal="left"/>
    </xf>
    <xf numFmtId="165" fontId="66" fillId="25" borderId="0" xfId="310" applyNumberFormat="1" applyFont="1" applyFill="1" applyAlignment="1">
      <alignment horizontal="left"/>
    </xf>
    <xf numFmtId="165" fontId="66" fillId="25" borderId="0" xfId="310" applyNumberFormat="1" applyFont="1" applyFill="1" applyAlignment="1" applyProtection="1">
      <alignment horizontal="center"/>
    </xf>
    <xf numFmtId="165" fontId="66" fillId="25" borderId="10" xfId="310" applyNumberFormat="1" applyFont="1" applyFill="1" applyBorder="1" applyAlignment="1" applyProtection="1">
      <alignment horizontal="center" vertical="top"/>
    </xf>
    <xf numFmtId="165" fontId="66" fillId="25" borderId="11" xfId="310" applyNumberFormat="1" applyFont="1" applyFill="1" applyBorder="1" applyAlignment="1" applyProtection="1">
      <alignment horizontal="center" vertical="top"/>
    </xf>
    <xf numFmtId="165" fontId="66" fillId="25" borderId="14" xfId="310" applyNumberFormat="1" applyFont="1" applyFill="1" applyBorder="1" applyAlignment="1" applyProtection="1">
      <alignment horizontal="center" vertical="top"/>
    </xf>
    <xf numFmtId="165" fontId="66" fillId="25" borderId="10" xfId="310" applyNumberFormat="1" applyFont="1" applyFill="1" applyBorder="1" applyAlignment="1">
      <alignment horizontal="center" vertical="top"/>
    </xf>
    <xf numFmtId="165" fontId="66" fillId="25" borderId="14" xfId="310" applyNumberFormat="1" applyFont="1" applyFill="1" applyBorder="1" applyAlignment="1">
      <alignment horizontal="center" vertical="top"/>
    </xf>
    <xf numFmtId="165" fontId="66" fillId="25" borderId="36" xfId="315" applyNumberFormat="1" applyFont="1" applyFill="1" applyBorder="1" applyAlignment="1">
      <alignment horizontal="center" vertical="top"/>
    </xf>
    <xf numFmtId="165" fontId="66" fillId="25" borderId="29" xfId="315" applyNumberFormat="1" applyFont="1" applyFill="1" applyBorder="1" applyAlignment="1">
      <alignment horizontal="center" vertical="top"/>
    </xf>
    <xf numFmtId="165" fontId="66" fillId="25" borderId="37" xfId="315" applyNumberFormat="1" applyFont="1" applyFill="1" applyBorder="1" applyAlignment="1">
      <alignment horizontal="center" vertical="top"/>
    </xf>
    <xf numFmtId="165" fontId="76" fillId="25" borderId="18" xfId="315" applyNumberFormat="1" applyFont="1" applyFill="1" applyBorder="1" applyAlignment="1" applyProtection="1">
      <alignment horizontal="center"/>
    </xf>
    <xf numFmtId="165" fontId="76" fillId="25" borderId="0" xfId="315" applyNumberFormat="1" applyFont="1" applyFill="1" applyBorder="1" applyAlignment="1" applyProtection="1">
      <alignment horizontal="center"/>
    </xf>
    <xf numFmtId="165" fontId="76" fillId="25" borderId="35" xfId="315" applyNumberFormat="1" applyFont="1" applyFill="1" applyBorder="1" applyAlignment="1" applyProtection="1">
      <alignment horizontal="center"/>
    </xf>
    <xf numFmtId="165" fontId="72" fillId="25" borderId="0" xfId="315" applyNumberFormat="1" applyFont="1" applyFill="1" applyAlignment="1">
      <alignment horizontal="left"/>
    </xf>
    <xf numFmtId="165" fontId="66" fillId="25" borderId="0" xfId="315" applyNumberFormat="1" applyFont="1" applyFill="1" applyAlignment="1">
      <alignment horizontal="left"/>
    </xf>
    <xf numFmtId="165" fontId="66" fillId="25" borderId="0" xfId="315" applyNumberFormat="1" applyFont="1" applyFill="1" applyAlignment="1" applyProtection="1">
      <alignment horizontal="center"/>
    </xf>
    <xf numFmtId="165" fontId="66" fillId="25" borderId="10" xfId="315" applyNumberFormat="1" applyFont="1" applyFill="1" applyBorder="1" applyAlignment="1" applyProtection="1">
      <alignment horizontal="center" vertical="top"/>
    </xf>
    <xf numFmtId="165" fontId="66" fillId="25" borderId="11" xfId="315" applyNumberFormat="1" applyFont="1" applyFill="1" applyBorder="1" applyAlignment="1" applyProtection="1">
      <alignment horizontal="center" vertical="top"/>
    </xf>
    <xf numFmtId="165" fontId="66" fillId="25" borderId="14" xfId="315" applyNumberFormat="1" applyFont="1" applyFill="1" applyBorder="1" applyAlignment="1" applyProtection="1">
      <alignment horizontal="center" vertical="top"/>
    </xf>
    <xf numFmtId="165" fontId="66" fillId="25" borderId="10" xfId="315" applyNumberFormat="1" applyFont="1" applyFill="1" applyBorder="1" applyAlignment="1">
      <alignment horizontal="center" vertical="top"/>
    </xf>
    <xf numFmtId="165" fontId="66" fillId="25" borderId="14" xfId="315" applyNumberFormat="1" applyFont="1" applyFill="1" applyBorder="1" applyAlignment="1">
      <alignment horizontal="center" vertical="top"/>
    </xf>
    <xf numFmtId="165" fontId="67" fillId="0" borderId="60" xfId="467" applyFont="1" applyBorder="1" applyAlignment="1" applyProtection="1">
      <alignment horizontal="left"/>
    </xf>
    <xf numFmtId="165" fontId="67" fillId="0" borderId="29" xfId="467" quotePrefix="1" applyFont="1" applyBorder="1" applyAlignment="1" applyProtection="1">
      <alignment horizontal="left"/>
    </xf>
    <xf numFmtId="165" fontId="67" fillId="0" borderId="19" xfId="467" quotePrefix="1" applyFont="1" applyBorder="1" applyAlignment="1" applyProtection="1">
      <alignment horizontal="left"/>
    </xf>
    <xf numFmtId="165" fontId="67" fillId="0" borderId="0" xfId="467" quotePrefix="1" applyFont="1" applyBorder="1" applyAlignment="1" applyProtection="1">
      <alignment horizontal="left"/>
    </xf>
    <xf numFmtId="165" fontId="66" fillId="0" borderId="0" xfId="466" applyFont="1" applyAlignment="1">
      <alignment horizontal="left"/>
    </xf>
    <xf numFmtId="165" fontId="119" fillId="0" borderId="0" xfId="467" applyFont="1" applyAlignment="1">
      <alignment horizontal="center"/>
    </xf>
    <xf numFmtId="165" fontId="71" fillId="0" borderId="54" xfId="467" applyFont="1" applyBorder="1" applyAlignment="1" applyProtection="1">
      <alignment horizontal="center" vertical="center"/>
    </xf>
    <xf numFmtId="165" fontId="71" fillId="0" borderId="59" xfId="467" applyFont="1" applyBorder="1" applyAlignment="1" applyProtection="1">
      <alignment horizontal="center" vertical="center"/>
    </xf>
    <xf numFmtId="165" fontId="66" fillId="0" borderId="13" xfId="467" quotePrefix="1" applyFont="1" applyBorder="1" applyAlignment="1" applyProtection="1">
      <alignment horizontal="left"/>
    </xf>
    <xf numFmtId="165" fontId="66" fillId="0" borderId="12" xfId="467" quotePrefix="1" applyFont="1" applyBorder="1" applyAlignment="1" applyProtection="1">
      <alignment horizontal="left"/>
    </xf>
    <xf numFmtId="165" fontId="66" fillId="0" borderId="19" xfId="467" quotePrefix="1" applyFont="1" applyBorder="1" applyAlignment="1" applyProtection="1">
      <alignment horizontal="left"/>
    </xf>
    <xf numFmtId="165" fontId="66" fillId="0" borderId="0" xfId="467" quotePrefix="1" applyFont="1" applyBorder="1" applyAlignment="1" applyProtection="1">
      <alignment horizontal="left"/>
    </xf>
    <xf numFmtId="0" fontId="66" fillId="0" borderId="0" xfId="449" applyFont="1" applyAlignment="1">
      <alignment horizontal="center" vertical="center"/>
    </xf>
    <xf numFmtId="3" fontId="66" fillId="0" borderId="10" xfId="449" applyNumberFormat="1" applyFont="1" applyBorder="1" applyAlignment="1">
      <alignment horizontal="center" vertical="center"/>
    </xf>
    <xf numFmtId="3" fontId="66" fillId="0" borderId="18" xfId="449" applyNumberFormat="1" applyFont="1" applyBorder="1" applyAlignment="1">
      <alignment horizontal="center" vertical="center"/>
    </xf>
    <xf numFmtId="3" fontId="66" fillId="0" borderId="36" xfId="449" applyNumberFormat="1" applyFont="1" applyBorder="1" applyAlignment="1">
      <alignment horizontal="center" vertical="center"/>
    </xf>
    <xf numFmtId="165" fontId="66" fillId="0" borderId="17" xfId="341" applyFont="1" applyBorder="1" applyAlignment="1">
      <alignment horizontal="center" vertical="center" wrapText="1"/>
    </xf>
    <xf numFmtId="165" fontId="66" fillId="0" borderId="20" xfId="341" applyFont="1" applyBorder="1" applyAlignment="1">
      <alignment horizontal="center" vertical="center" wrapText="1"/>
    </xf>
    <xf numFmtId="165" fontId="66" fillId="0" borderId="23" xfId="341" applyFont="1" applyBorder="1" applyAlignment="1">
      <alignment horizontal="center" vertical="center" wrapText="1"/>
    </xf>
    <xf numFmtId="3" fontId="147" fillId="0" borderId="0" xfId="452" applyNumberFormat="1" applyFont="1" applyAlignment="1">
      <alignment horizontal="right" vertical="top" wrapText="1"/>
    </xf>
    <xf numFmtId="0" fontId="147" fillId="24" borderId="0" xfId="452" applyFont="1" applyFill="1" applyBorder="1" applyAlignment="1">
      <alignment horizontal="center" vertical="center" wrapText="1"/>
    </xf>
    <xf numFmtId="3" fontId="147" fillId="0" borderId="29" xfId="452" applyNumberFormat="1" applyFont="1" applyBorder="1" applyAlignment="1">
      <alignment horizontal="right" vertical="top" wrapText="1"/>
    </xf>
    <xf numFmtId="0" fontId="147" fillId="0" borderId="15" xfId="452" applyFont="1" applyBorder="1" applyAlignment="1">
      <alignment horizontal="center" vertical="center" wrapText="1"/>
    </xf>
    <xf numFmtId="0" fontId="147" fillId="0" borderId="23" xfId="452" applyFont="1" applyBorder="1" applyAlignment="1">
      <alignment horizontal="center" vertical="center" wrapText="1"/>
    </xf>
    <xf numFmtId="3" fontId="147" fillId="0" borderId="15" xfId="452" applyNumberFormat="1" applyFont="1" applyBorder="1" applyAlignment="1">
      <alignment horizontal="center" vertical="center" wrapText="1"/>
    </xf>
    <xf numFmtId="3" fontId="147" fillId="0" borderId="23" xfId="452" applyNumberFormat="1" applyFont="1" applyBorder="1" applyAlignment="1">
      <alignment horizontal="center" vertical="center" wrapText="1"/>
    </xf>
    <xf numFmtId="167" fontId="150" fillId="0" borderId="71" xfId="0" quotePrefix="1" applyNumberFormat="1" applyFont="1" applyFill="1" applyBorder="1" applyAlignment="1">
      <alignment horizontal="center" vertical="center" wrapText="1"/>
    </xf>
    <xf numFmtId="167" fontId="150" fillId="0" borderId="77" xfId="0" quotePrefix="1" applyNumberFormat="1" applyFont="1" applyFill="1" applyBorder="1" applyAlignment="1">
      <alignment horizontal="center" vertical="center" wrapText="1"/>
    </xf>
    <xf numFmtId="167" fontId="150" fillId="0" borderId="72" xfId="0" applyNumberFormat="1" applyFont="1" applyFill="1" applyBorder="1" applyAlignment="1">
      <alignment horizontal="center" vertical="center" wrapText="1"/>
    </xf>
    <xf numFmtId="167" fontId="150" fillId="0" borderId="78" xfId="0" applyNumberFormat="1" applyFont="1" applyFill="1" applyBorder="1" applyAlignment="1">
      <alignment horizontal="center" vertical="center" wrapText="1"/>
    </xf>
    <xf numFmtId="0" fontId="150" fillId="0" borderId="72" xfId="0" applyFont="1" applyFill="1" applyBorder="1" applyAlignment="1">
      <alignment horizontal="left" vertical="center" wrapText="1"/>
    </xf>
    <xf numFmtId="0" fontId="150" fillId="0" borderId="78" xfId="0" applyFont="1" applyFill="1" applyBorder="1" applyAlignment="1">
      <alignment horizontal="left" vertical="center" wrapText="1"/>
    </xf>
    <xf numFmtId="178" fontId="150" fillId="0" borderId="72" xfId="0" applyNumberFormat="1" applyFont="1" applyFill="1" applyBorder="1" applyAlignment="1">
      <alignment horizontal="right" vertical="center"/>
    </xf>
    <xf numFmtId="178" fontId="150" fillId="0" borderId="78" xfId="0" applyNumberFormat="1" applyFont="1" applyFill="1" applyBorder="1" applyAlignment="1">
      <alignment horizontal="right" vertical="center"/>
    </xf>
    <xf numFmtId="178" fontId="157" fillId="0" borderId="72" xfId="358" applyNumberFormat="1" applyFont="1" applyFill="1" applyBorder="1" applyAlignment="1">
      <alignment horizontal="right" vertical="center"/>
    </xf>
    <xf numFmtId="178" fontId="157" fillId="0" borderId="78" xfId="358" applyNumberFormat="1" applyFont="1" applyFill="1" applyBorder="1" applyAlignment="1">
      <alignment horizontal="right" vertical="center"/>
    </xf>
    <xf numFmtId="0" fontId="152" fillId="0" borderId="0" xfId="1907" applyFont="1" applyFill="1" applyBorder="1" applyAlignment="1">
      <alignment horizontal="center"/>
    </xf>
    <xf numFmtId="0" fontId="152" fillId="0" borderId="0" xfId="1907" applyFont="1" applyFill="1" applyAlignment="1">
      <alignment horizontal="center"/>
    </xf>
    <xf numFmtId="0" fontId="153" fillId="0" borderId="0" xfId="1907" applyFont="1" applyFill="1" applyAlignment="1">
      <alignment horizontal="center"/>
    </xf>
    <xf numFmtId="167" fontId="155" fillId="0" borderId="71" xfId="456" applyNumberFormat="1" applyFont="1" applyFill="1" applyBorder="1" applyAlignment="1">
      <alignment horizontal="center" vertical="center" wrapText="1"/>
    </xf>
    <xf numFmtId="167" fontId="155" fillId="0" borderId="73" xfId="456" applyNumberFormat="1" applyFont="1" applyFill="1" applyBorder="1" applyAlignment="1">
      <alignment horizontal="center" vertical="center" wrapText="1"/>
    </xf>
    <xf numFmtId="167" fontId="155" fillId="0" borderId="72" xfId="456" applyNumberFormat="1" applyFont="1" applyFill="1" applyBorder="1" applyAlignment="1">
      <alignment horizontal="center" vertical="center" wrapText="1"/>
    </xf>
    <xf numFmtId="167" fontId="155" fillId="0" borderId="42" xfId="456" applyNumberFormat="1" applyFont="1" applyFill="1" applyBorder="1" applyAlignment="1">
      <alignment horizontal="center" vertical="center" wrapText="1"/>
    </xf>
    <xf numFmtId="0" fontId="151" fillId="0" borderId="72" xfId="456" applyFont="1" applyFill="1" applyBorder="1" applyAlignment="1">
      <alignment horizontal="center"/>
    </xf>
    <xf numFmtId="4" fontId="155" fillId="0" borderId="72" xfId="456" applyNumberFormat="1" applyFont="1" applyFill="1" applyBorder="1" applyAlignment="1">
      <alignment horizontal="center" vertical="center"/>
    </xf>
    <xf numFmtId="4" fontId="151" fillId="0" borderId="72" xfId="456" applyNumberFormat="1" applyFont="1" applyFill="1" applyBorder="1" applyAlignment="1">
      <alignment horizontal="center" vertical="center"/>
    </xf>
    <xf numFmtId="41" fontId="155" fillId="0" borderId="72" xfId="456" applyNumberFormat="1" applyFont="1" applyFill="1" applyBorder="1" applyAlignment="1">
      <alignment horizontal="center" vertical="center"/>
    </xf>
    <xf numFmtId="41" fontId="151" fillId="0" borderId="72" xfId="456" applyNumberFormat="1" applyFont="1" applyFill="1" applyBorder="1" applyAlignment="1">
      <alignment horizontal="center" vertical="center"/>
    </xf>
    <xf numFmtId="167" fontId="150" fillId="0" borderId="73" xfId="0" quotePrefix="1" applyNumberFormat="1" applyFont="1" applyFill="1" applyBorder="1" applyAlignment="1">
      <alignment horizontal="center" vertical="center" wrapText="1"/>
    </xf>
    <xf numFmtId="167" fontId="150" fillId="0" borderId="42" xfId="0" applyNumberFormat="1" applyFont="1" applyFill="1" applyBorder="1" applyAlignment="1">
      <alignment horizontal="center" vertical="center" wrapText="1"/>
    </xf>
    <xf numFmtId="0" fontId="150" fillId="0" borderId="42" xfId="0" applyFont="1" applyFill="1" applyBorder="1" applyAlignment="1">
      <alignment horizontal="left" vertical="center" wrapText="1"/>
    </xf>
    <xf numFmtId="178" fontId="150" fillId="0" borderId="42" xfId="0" applyNumberFormat="1" applyFont="1" applyFill="1" applyBorder="1" applyAlignment="1">
      <alignment horizontal="right" vertical="center"/>
    </xf>
    <xf numFmtId="178" fontId="157" fillId="0" borderId="42" xfId="358" applyNumberFormat="1" applyFont="1" applyFill="1" applyBorder="1" applyAlignment="1">
      <alignment horizontal="right" vertical="center"/>
    </xf>
    <xf numFmtId="167" fontId="150" fillId="0" borderId="80" xfId="0" quotePrefix="1" applyNumberFormat="1" applyFont="1" applyFill="1" applyBorder="1" applyAlignment="1">
      <alignment horizontal="center" vertical="center" wrapText="1"/>
    </xf>
    <xf numFmtId="167" fontId="150" fillId="0" borderId="74" xfId="0" quotePrefix="1" applyNumberFormat="1" applyFont="1" applyFill="1" applyBorder="1" applyAlignment="1">
      <alignment horizontal="center" vertical="center" wrapText="1"/>
    </xf>
    <xf numFmtId="167" fontId="150" fillId="0" borderId="23" xfId="0" applyNumberFormat="1" applyFont="1" applyFill="1" applyBorder="1" applyAlignment="1">
      <alignment horizontal="center" vertical="center" wrapText="1"/>
    </xf>
    <xf numFmtId="167" fontId="150" fillId="0" borderId="15" xfId="0" applyNumberFormat="1" applyFont="1" applyFill="1" applyBorder="1" applyAlignment="1">
      <alignment horizontal="center" vertical="center" wrapText="1"/>
    </xf>
    <xf numFmtId="0" fontId="150" fillId="0" borderId="23" xfId="0" applyFont="1" applyFill="1" applyBorder="1" applyAlignment="1">
      <alignment horizontal="left" vertical="center" wrapText="1"/>
    </xf>
    <xf numFmtId="0" fontId="150" fillId="0" borderId="15" xfId="0" applyFont="1" applyFill="1" applyBorder="1" applyAlignment="1">
      <alignment horizontal="left" vertical="center" wrapText="1"/>
    </xf>
    <xf numFmtId="178" fontId="150" fillId="0" borderId="23" xfId="0" applyNumberFormat="1" applyFont="1" applyFill="1" applyBorder="1" applyAlignment="1">
      <alignment horizontal="right" vertical="center"/>
    </xf>
    <xf numFmtId="178" fontId="150" fillId="0" borderId="15" xfId="0" applyNumberFormat="1" applyFont="1" applyFill="1" applyBorder="1" applyAlignment="1">
      <alignment horizontal="right" vertical="center"/>
    </xf>
    <xf numFmtId="178" fontId="157" fillId="0" borderId="23" xfId="358" applyNumberFormat="1" applyFont="1" applyFill="1" applyBorder="1" applyAlignment="1">
      <alignment horizontal="right" vertical="center"/>
    </xf>
    <xf numFmtId="178" fontId="157" fillId="0" borderId="15" xfId="358" applyNumberFormat="1" applyFont="1" applyFill="1" applyBorder="1" applyAlignment="1">
      <alignment horizontal="right" vertical="center"/>
    </xf>
    <xf numFmtId="178" fontId="150" fillId="0" borderId="81" xfId="456" applyNumberFormat="1" applyFont="1" applyFill="1" applyBorder="1" applyAlignment="1">
      <alignment horizontal="center" vertical="center"/>
    </xf>
    <xf numFmtId="178" fontId="150" fillId="0" borderId="20" xfId="456" applyNumberFormat="1" applyFont="1" applyFill="1" applyBorder="1" applyAlignment="1">
      <alignment horizontal="center" vertical="center"/>
    </xf>
    <xf numFmtId="178" fontId="150" fillId="0" borderId="82" xfId="456" applyNumberFormat="1" applyFont="1" applyFill="1" applyBorder="1" applyAlignment="1">
      <alignment horizontal="center" vertical="center"/>
    </xf>
    <xf numFmtId="178" fontId="150" fillId="0" borderId="20" xfId="456" applyNumberFormat="1" applyFont="1" applyFill="1" applyBorder="1" applyAlignment="1">
      <alignment horizontal="right" vertical="center"/>
    </xf>
    <xf numFmtId="178" fontId="150" fillId="0" borderId="82" xfId="456" applyNumberFormat="1" applyFont="1" applyFill="1" applyBorder="1" applyAlignment="1">
      <alignment horizontal="right" vertical="center"/>
    </xf>
    <xf numFmtId="178" fontId="150" fillId="0" borderId="23" xfId="456" applyNumberFormat="1" applyFont="1" applyFill="1" applyBorder="1" applyAlignment="1">
      <alignment horizontal="right" vertical="center"/>
    </xf>
    <xf numFmtId="178" fontId="150" fillId="0" borderId="78" xfId="456" applyNumberFormat="1" applyFont="1" applyFill="1" applyBorder="1" applyAlignment="1">
      <alignment horizontal="right" vertical="center"/>
    </xf>
    <xf numFmtId="167" fontId="150" fillId="0" borderId="71" xfId="0" quotePrefix="1" applyNumberFormat="1" applyFont="1" applyFill="1" applyBorder="1" applyAlignment="1">
      <alignment horizontal="center" vertical="center"/>
    </xf>
    <xf numFmtId="167" fontId="150" fillId="0" borderId="73" xfId="0" quotePrefix="1" applyNumberFormat="1" applyFont="1" applyFill="1" applyBorder="1" applyAlignment="1">
      <alignment horizontal="center" vertical="center"/>
    </xf>
    <xf numFmtId="167" fontId="150" fillId="0" borderId="74" xfId="0" quotePrefix="1" applyNumberFormat="1" applyFont="1" applyFill="1" applyBorder="1" applyAlignment="1">
      <alignment horizontal="center" vertical="center"/>
    </xf>
    <xf numFmtId="167" fontId="150" fillId="0" borderId="72" xfId="0" quotePrefix="1" applyNumberFormat="1" applyFont="1" applyFill="1" applyBorder="1" applyAlignment="1">
      <alignment horizontal="center" vertical="center"/>
    </xf>
    <xf numFmtId="167" fontId="150" fillId="0" borderId="42" xfId="0" quotePrefix="1" applyNumberFormat="1" applyFont="1" applyFill="1" applyBorder="1" applyAlignment="1">
      <alignment horizontal="center" vertical="center"/>
    </xf>
    <xf numFmtId="167" fontId="150" fillId="0" borderId="72" xfId="0" applyNumberFormat="1" applyFont="1" applyFill="1" applyBorder="1" applyAlignment="1">
      <alignment horizontal="left" vertical="center"/>
    </xf>
    <xf numFmtId="167" fontId="150" fillId="0" borderId="42" xfId="0" applyNumberFormat="1" applyFont="1" applyFill="1" applyBorder="1" applyAlignment="1">
      <alignment horizontal="left" vertical="center"/>
    </xf>
    <xf numFmtId="167" fontId="150" fillId="0" borderId="15" xfId="0" quotePrefix="1" applyNumberFormat="1" applyFont="1" applyFill="1" applyBorder="1" applyAlignment="1">
      <alignment horizontal="center" vertical="center"/>
    </xf>
    <xf numFmtId="167" fontId="150" fillId="0" borderId="15" xfId="0" applyNumberFormat="1" applyFont="1" applyFill="1" applyBorder="1" applyAlignment="1">
      <alignment horizontal="left" vertical="center"/>
    </xf>
    <xf numFmtId="167" fontId="150" fillId="0" borderId="71" xfId="0" quotePrefix="1" applyNumberFormat="1" applyFont="1" applyFill="1" applyBorder="1" applyAlignment="1">
      <alignment horizontal="center" vertical="top" wrapText="1"/>
    </xf>
    <xf numFmtId="167" fontId="150" fillId="0" borderId="73" xfId="0" quotePrefix="1" applyNumberFormat="1" applyFont="1" applyFill="1" applyBorder="1" applyAlignment="1">
      <alignment horizontal="center" vertical="top" wrapText="1"/>
    </xf>
    <xf numFmtId="167" fontId="150" fillId="0" borderId="77" xfId="0" quotePrefix="1" applyNumberFormat="1" applyFont="1" applyFill="1" applyBorder="1" applyAlignment="1">
      <alignment horizontal="center" vertical="top" wrapText="1"/>
    </xf>
    <xf numFmtId="167" fontId="150" fillId="0" borderId="77" xfId="0" quotePrefix="1" applyNumberFormat="1" applyFont="1" applyFill="1" applyBorder="1" applyAlignment="1">
      <alignment horizontal="center" vertical="center"/>
    </xf>
    <xf numFmtId="178" fontId="150" fillId="0" borderId="81" xfId="0" applyNumberFormat="1" applyFont="1" applyFill="1" applyBorder="1" applyAlignment="1">
      <alignment horizontal="right" vertical="center"/>
    </xf>
    <xf numFmtId="178" fontId="150" fillId="0" borderId="20" xfId="0" applyNumberFormat="1" applyFont="1" applyFill="1" applyBorder="1" applyAlignment="1">
      <alignment horizontal="right" vertical="center"/>
    </xf>
    <xf numFmtId="178" fontId="150" fillId="0" borderId="82" xfId="0" applyNumberFormat="1" applyFont="1" applyFill="1" applyBorder="1" applyAlignment="1">
      <alignment horizontal="right" vertical="center"/>
    </xf>
    <xf numFmtId="0" fontId="150" fillId="0" borderId="15" xfId="0" quotePrefix="1" applyFont="1" applyFill="1" applyBorder="1" applyAlignment="1">
      <alignment horizontal="center" vertical="center"/>
    </xf>
    <xf numFmtId="0" fontId="150" fillId="0" borderId="20" xfId="0" quotePrefix="1" applyFont="1" applyFill="1" applyBorder="1" applyAlignment="1">
      <alignment horizontal="center" vertical="center"/>
    </xf>
    <xf numFmtId="0" fontId="150" fillId="0" borderId="23" xfId="0" quotePrefix="1" applyFont="1" applyFill="1" applyBorder="1" applyAlignment="1">
      <alignment horizontal="center" vertical="center"/>
    </xf>
    <xf numFmtId="0" fontId="150" fillId="0" borderId="20" xfId="0" applyFont="1" applyFill="1" applyBorder="1" applyAlignment="1">
      <alignment horizontal="left" vertical="center" wrapText="1"/>
    </xf>
    <xf numFmtId="49" fontId="150" fillId="0" borderId="42" xfId="0" quotePrefix="1" applyNumberFormat="1" applyFont="1" applyFill="1" applyBorder="1" applyAlignment="1">
      <alignment horizontal="center" vertical="center"/>
    </xf>
    <xf numFmtId="49" fontId="150" fillId="0" borderId="78" xfId="0" quotePrefix="1" applyNumberFormat="1" applyFont="1" applyFill="1" applyBorder="1" applyAlignment="1">
      <alignment horizontal="center" vertical="center"/>
    </xf>
    <xf numFmtId="49" fontId="150" fillId="0" borderId="42" xfId="0" applyNumberFormat="1" applyFont="1" applyFill="1" applyBorder="1" applyAlignment="1">
      <alignment horizontal="left" vertical="center" wrapText="1"/>
    </xf>
    <xf numFmtId="49" fontId="150" fillId="0" borderId="78" xfId="0" applyNumberFormat="1" applyFont="1" applyFill="1" applyBorder="1" applyAlignment="1">
      <alignment horizontal="left" vertical="center" wrapText="1"/>
    </xf>
    <xf numFmtId="0" fontId="150" fillId="0" borderId="71" xfId="0" applyFont="1" applyFill="1" applyBorder="1" applyAlignment="1">
      <alignment horizontal="center" vertical="center"/>
    </xf>
    <xf numFmtId="0" fontId="150" fillId="0" borderId="73" xfId="0" applyFont="1" applyFill="1" applyBorder="1" applyAlignment="1">
      <alignment horizontal="center" vertical="center"/>
    </xf>
    <xf numFmtId="0" fontId="150" fillId="0" borderId="77" xfId="0" applyFont="1" applyFill="1" applyBorder="1" applyAlignment="1">
      <alignment horizontal="center" vertical="center"/>
    </xf>
    <xf numFmtId="167" fontId="150" fillId="0" borderId="80" xfId="0" quotePrefix="1" applyNumberFormat="1" applyFont="1" applyFill="1" applyBorder="1" applyAlignment="1">
      <alignment horizontal="center" vertical="center"/>
    </xf>
    <xf numFmtId="188" fontId="150" fillId="0" borderId="23" xfId="456" applyNumberFormat="1" applyFont="1" applyFill="1" applyBorder="1" applyAlignment="1">
      <alignment horizontal="right" vertical="center"/>
    </xf>
    <xf numFmtId="188" fontId="150" fillId="0" borderId="78" xfId="456" applyNumberFormat="1" applyFont="1" applyFill="1" applyBorder="1" applyAlignment="1">
      <alignment horizontal="right" vertical="center"/>
    </xf>
    <xf numFmtId="0" fontId="150" fillId="0" borderId="71" xfId="0" applyFont="1" applyFill="1" applyBorder="1" applyAlignment="1">
      <alignment horizontal="center" vertical="top" wrapText="1"/>
    </xf>
    <xf numFmtId="0" fontId="150" fillId="0" borderId="73" xfId="0" applyFont="1" applyFill="1" applyBorder="1" applyAlignment="1">
      <alignment horizontal="center" vertical="top"/>
    </xf>
    <xf numFmtId="0" fontId="150" fillId="0" borderId="77" xfId="0" applyFont="1" applyFill="1" applyBorder="1" applyAlignment="1">
      <alignment horizontal="center" vertical="top"/>
    </xf>
    <xf numFmtId="49" fontId="150" fillId="0" borderId="72" xfId="0" quotePrefix="1" applyNumberFormat="1" applyFont="1" applyFill="1" applyBorder="1" applyAlignment="1">
      <alignment horizontal="center" vertical="center"/>
    </xf>
    <xf numFmtId="49" fontId="150" fillId="0" borderId="72" xfId="0" applyNumberFormat="1" applyFont="1" applyFill="1" applyBorder="1" applyAlignment="1">
      <alignment horizontal="left" vertical="center"/>
    </xf>
    <xf numFmtId="49" fontId="150" fillId="0" borderId="42" xfId="0" applyNumberFormat="1" applyFont="1" applyFill="1" applyBorder="1" applyAlignment="1">
      <alignment horizontal="left" vertical="center"/>
    </xf>
    <xf numFmtId="49" fontId="150" fillId="0" borderId="78" xfId="0" applyNumberFormat="1" applyFont="1" applyFill="1" applyBorder="1" applyAlignment="1">
      <alignment horizontal="left" vertical="center"/>
    </xf>
    <xf numFmtId="0" fontId="150" fillId="0" borderId="74" xfId="0" applyFont="1" applyFill="1" applyBorder="1" applyAlignment="1">
      <alignment horizontal="center" vertical="center"/>
    </xf>
    <xf numFmtId="0" fontId="150" fillId="0" borderId="42" xfId="0" quotePrefix="1" applyFont="1" applyFill="1" applyBorder="1" applyAlignment="1">
      <alignment horizontal="center" vertical="center"/>
    </xf>
    <xf numFmtId="0" fontId="150" fillId="0" borderId="80" xfId="0" applyFont="1" applyFill="1" applyBorder="1" applyAlignment="1">
      <alignment horizontal="center" vertical="center"/>
    </xf>
    <xf numFmtId="178" fontId="157" fillId="0" borderId="20" xfId="358" applyNumberFormat="1" applyFont="1" applyFill="1" applyBorder="1" applyAlignment="1">
      <alignment horizontal="right" vertical="center"/>
    </xf>
    <xf numFmtId="178" fontId="157" fillId="0" borderId="82" xfId="358" applyNumberFormat="1" applyFont="1" applyFill="1" applyBorder="1" applyAlignment="1">
      <alignment horizontal="right" vertical="center"/>
    </xf>
    <xf numFmtId="49" fontId="150" fillId="0" borderId="15" xfId="0" quotePrefix="1" applyNumberFormat="1" applyFont="1" applyFill="1" applyBorder="1" applyAlignment="1">
      <alignment horizontal="center" vertical="center"/>
    </xf>
    <xf numFmtId="49" fontId="150" fillId="0" borderId="15" xfId="0" applyNumberFormat="1" applyFont="1" applyFill="1" applyBorder="1" applyAlignment="1">
      <alignment horizontal="left" vertical="center" wrapText="1"/>
    </xf>
    <xf numFmtId="49" fontId="150" fillId="0" borderId="71" xfId="0" quotePrefix="1" applyNumberFormat="1" applyFont="1" applyFill="1" applyBorder="1" applyAlignment="1">
      <alignment horizontal="center" vertical="center"/>
    </xf>
    <xf numFmtId="49" fontId="150" fillId="0" borderId="73" xfId="0" quotePrefix="1" applyNumberFormat="1" applyFont="1" applyFill="1" applyBorder="1" applyAlignment="1">
      <alignment horizontal="center" vertical="center"/>
    </xf>
    <xf numFmtId="49" fontId="150" fillId="0" borderId="77" xfId="0" quotePrefix="1" applyNumberFormat="1" applyFont="1" applyFill="1" applyBorder="1" applyAlignment="1">
      <alignment horizontal="center" vertical="center"/>
    </xf>
    <xf numFmtId="49" fontId="150" fillId="0" borderId="72" xfId="0" applyNumberFormat="1" applyFont="1" applyFill="1" applyBorder="1" applyAlignment="1">
      <alignment horizontal="left" vertical="center" wrapText="1"/>
    </xf>
    <xf numFmtId="167" fontId="150" fillId="0" borderId="78" xfId="0" quotePrefix="1" applyNumberFormat="1" applyFont="1" applyFill="1" applyBorder="1" applyAlignment="1">
      <alignment horizontal="center" vertical="center"/>
    </xf>
    <xf numFmtId="167" fontId="150" fillId="0" borderId="71" xfId="0" applyNumberFormat="1" applyFont="1" applyFill="1" applyBorder="1" applyAlignment="1">
      <alignment horizontal="center" vertical="center"/>
    </xf>
    <xf numFmtId="167" fontId="150" fillId="0" borderId="77" xfId="0" applyNumberFormat="1" applyFont="1" applyFill="1" applyBorder="1" applyAlignment="1">
      <alignment horizontal="center" vertical="center"/>
    </xf>
    <xf numFmtId="0" fontId="150" fillId="0" borderId="72" xfId="0" quotePrefix="1" applyFont="1" applyFill="1" applyBorder="1" applyAlignment="1">
      <alignment horizontal="center" vertical="center"/>
    </xf>
    <xf numFmtId="0" fontId="150" fillId="0" borderId="78" xfId="0" quotePrefix="1" applyFont="1" applyFill="1" applyBorder="1" applyAlignment="1">
      <alignment horizontal="center" vertical="center"/>
    </xf>
    <xf numFmtId="0" fontId="150" fillId="0" borderId="72" xfId="0" applyFont="1" applyFill="1" applyBorder="1" applyAlignment="1">
      <alignment vertical="center" wrapText="1"/>
    </xf>
    <xf numFmtId="0" fontId="150" fillId="0" borderId="78" xfId="0" applyFont="1" applyFill="1" applyBorder="1" applyAlignment="1">
      <alignment vertical="center" wrapText="1"/>
    </xf>
    <xf numFmtId="167" fontId="150" fillId="0" borderId="73" xfId="0" applyNumberFormat="1" applyFont="1" applyFill="1" applyBorder="1" applyAlignment="1">
      <alignment horizontal="center" vertical="center"/>
    </xf>
    <xf numFmtId="167" fontId="150" fillId="0" borderId="74" xfId="0" applyNumberFormat="1" applyFont="1" applyFill="1" applyBorder="1" applyAlignment="1">
      <alignment horizontal="center" vertical="center"/>
    </xf>
    <xf numFmtId="49" fontId="150" fillId="0" borderId="15" xfId="0" applyNumberFormat="1" applyFont="1" applyFill="1" applyBorder="1" applyAlignment="1">
      <alignment horizontal="left" vertical="center"/>
    </xf>
    <xf numFmtId="167" fontId="162" fillId="0" borderId="80" xfId="0" quotePrefix="1" applyNumberFormat="1" applyFont="1" applyFill="1" applyBorder="1" applyAlignment="1">
      <alignment horizontal="center" vertical="center"/>
    </xf>
    <xf numFmtId="167" fontId="162" fillId="0" borderId="74" xfId="0" quotePrefix="1" applyNumberFormat="1" applyFont="1" applyFill="1" applyBorder="1" applyAlignment="1">
      <alignment horizontal="center" vertical="center"/>
    </xf>
    <xf numFmtId="167" fontId="162" fillId="0" borderId="23" xfId="0" quotePrefix="1" applyNumberFormat="1" applyFont="1" applyFill="1" applyBorder="1" applyAlignment="1">
      <alignment horizontal="center" vertical="center"/>
    </xf>
    <xf numFmtId="167" fontId="162" fillId="0" borderId="15" xfId="0" quotePrefix="1" applyNumberFormat="1" applyFont="1" applyFill="1" applyBorder="1" applyAlignment="1">
      <alignment horizontal="center" vertical="center"/>
    </xf>
    <xf numFmtId="167" fontId="150" fillId="0" borderId="23" xfId="0" applyNumberFormat="1" applyFont="1" applyFill="1" applyBorder="1" applyAlignment="1">
      <alignment horizontal="left" vertical="center"/>
    </xf>
    <xf numFmtId="178" fontId="162" fillId="0" borderId="23" xfId="0" applyNumberFormat="1" applyFont="1" applyFill="1" applyBorder="1" applyAlignment="1">
      <alignment horizontal="right" vertical="center"/>
    </xf>
    <xf numFmtId="178" fontId="162" fillId="0" borderId="15" xfId="0" applyNumberFormat="1" applyFont="1" applyFill="1" applyBorder="1" applyAlignment="1">
      <alignment horizontal="right" vertical="center"/>
    </xf>
    <xf numFmtId="188" fontId="150" fillId="0" borderId="72" xfId="456" applyNumberFormat="1" applyFont="1" applyFill="1" applyBorder="1" applyAlignment="1">
      <alignment horizontal="right" vertical="center"/>
    </xf>
    <xf numFmtId="188" fontId="150" fillId="0" borderId="42" xfId="456" applyNumberFormat="1" applyFont="1" applyFill="1" applyBorder="1" applyAlignment="1">
      <alignment horizontal="right" vertical="center"/>
    </xf>
    <xf numFmtId="167" fontId="150" fillId="0" borderId="79" xfId="0" quotePrefix="1" applyNumberFormat="1" applyFont="1" applyFill="1" applyBorder="1" applyAlignment="1">
      <alignment horizontal="center" vertical="center"/>
    </xf>
    <xf numFmtId="167" fontId="150" fillId="0" borderId="83" xfId="0" quotePrefix="1" applyNumberFormat="1" applyFont="1" applyFill="1" applyBorder="1" applyAlignment="1">
      <alignment horizontal="center" vertical="center"/>
    </xf>
    <xf numFmtId="167" fontId="150" fillId="0" borderId="84" xfId="0" quotePrefix="1" applyNumberFormat="1" applyFont="1" applyFill="1" applyBorder="1" applyAlignment="1">
      <alignment horizontal="center" vertical="center"/>
    </xf>
    <xf numFmtId="49" fontId="150" fillId="0" borderId="81" xfId="0" quotePrefix="1" applyNumberFormat="1" applyFont="1" applyFill="1" applyBorder="1" applyAlignment="1">
      <alignment horizontal="center" vertical="center"/>
    </xf>
    <xf numFmtId="49" fontId="150" fillId="0" borderId="23" xfId="0" quotePrefix="1" applyNumberFormat="1" applyFont="1" applyFill="1" applyBorder="1" applyAlignment="1">
      <alignment horizontal="center" vertical="center"/>
    </xf>
    <xf numFmtId="49" fontId="150" fillId="0" borderId="81" xfId="0" applyNumberFormat="1" applyFont="1" applyFill="1" applyBorder="1" applyAlignment="1">
      <alignment horizontal="left" vertical="center" wrapText="1"/>
    </xf>
    <xf numFmtId="49" fontId="150" fillId="0" borderId="23" xfId="0" applyNumberFormat="1" applyFont="1" applyFill="1" applyBorder="1" applyAlignment="1">
      <alignment horizontal="left" vertical="center" wrapText="1"/>
    </xf>
    <xf numFmtId="43" fontId="155" fillId="0" borderId="72" xfId="456" applyNumberFormat="1" applyFont="1" applyFill="1" applyBorder="1" applyAlignment="1">
      <alignment horizontal="center" vertical="center"/>
    </xf>
    <xf numFmtId="43" fontId="155" fillId="0" borderId="85" xfId="456" applyNumberFormat="1" applyFont="1" applyFill="1" applyBorder="1" applyAlignment="1">
      <alignment horizontal="center" vertical="center"/>
    </xf>
    <xf numFmtId="178" fontId="150" fillId="0" borderId="72" xfId="456" applyNumberFormat="1" applyFont="1" applyFill="1" applyBorder="1" applyAlignment="1">
      <alignment horizontal="right" vertical="center"/>
    </xf>
    <xf numFmtId="178" fontId="150" fillId="0" borderId="42" xfId="456" applyNumberFormat="1" applyFont="1" applyFill="1" applyBorder="1" applyAlignment="1">
      <alignment horizontal="right" vertical="center"/>
    </xf>
    <xf numFmtId="178" fontId="150" fillId="0" borderId="15" xfId="456" applyNumberFormat="1" applyFont="1" applyFill="1" applyBorder="1" applyAlignment="1">
      <alignment horizontal="right" vertical="center"/>
    </xf>
    <xf numFmtId="41" fontId="157" fillId="0" borderId="23" xfId="358" applyNumberFormat="1" applyFont="1" applyFill="1" applyBorder="1" applyAlignment="1">
      <alignment horizontal="right" vertical="center"/>
    </xf>
    <xf numFmtId="41" fontId="157" fillId="0" borderId="15" xfId="358" applyNumberFormat="1" applyFont="1" applyFill="1" applyBorder="1" applyAlignment="1">
      <alignment horizontal="right" vertical="center"/>
    </xf>
    <xf numFmtId="188" fontId="150" fillId="0" borderId="15" xfId="456" applyNumberFormat="1" applyFont="1" applyFill="1" applyBorder="1" applyAlignment="1">
      <alignment horizontal="right" vertical="center"/>
    </xf>
    <xf numFmtId="0" fontId="83" fillId="0" borderId="15" xfId="452" applyFont="1" applyFill="1" applyBorder="1" applyAlignment="1">
      <alignment horizontal="center" vertical="center"/>
    </xf>
    <xf numFmtId="0" fontId="83" fillId="0" borderId="20" xfId="452" applyFont="1" applyFill="1" applyBorder="1" applyAlignment="1">
      <alignment horizontal="center" vertical="center"/>
    </xf>
    <xf numFmtId="0" fontId="55" fillId="0" borderId="15" xfId="452" applyFont="1" applyFill="1" applyBorder="1" applyAlignment="1">
      <alignment horizontal="center" vertical="center"/>
    </xf>
    <xf numFmtId="0" fontId="55" fillId="0" borderId="23" xfId="452" applyFont="1" applyFill="1" applyBorder="1" applyAlignment="1">
      <alignment horizontal="center" vertical="center"/>
    </xf>
    <xf numFmtId="0" fontId="83" fillId="0" borderId="23" xfId="452" applyFont="1" applyFill="1" applyBorder="1" applyAlignment="1">
      <alignment horizontal="center" vertical="center"/>
    </xf>
    <xf numFmtId="191" fontId="55" fillId="0" borderId="15" xfId="452" applyNumberFormat="1" applyFont="1" applyFill="1" applyBorder="1" applyAlignment="1">
      <alignment horizontal="center" vertical="center"/>
    </xf>
    <xf numFmtId="191" fontId="55" fillId="0" borderId="23" xfId="452" applyNumberFormat="1" applyFont="1" applyFill="1" applyBorder="1" applyAlignment="1">
      <alignment horizontal="center" vertical="center"/>
    </xf>
    <xf numFmtId="0" fontId="55" fillId="0" borderId="20" xfId="452" applyFont="1" applyFill="1" applyBorder="1" applyAlignment="1">
      <alignment horizontal="center" vertical="center"/>
    </xf>
    <xf numFmtId="0" fontId="83" fillId="0" borderId="15" xfId="452" applyFont="1" applyFill="1" applyBorder="1" applyAlignment="1">
      <alignment horizontal="center" vertical="top" wrapText="1"/>
    </xf>
    <xf numFmtId="0" fontId="83" fillId="0" borderId="20" xfId="452" applyFont="1" applyFill="1" applyBorder="1" applyAlignment="1">
      <alignment horizontal="center" vertical="top"/>
    </xf>
    <xf numFmtId="0" fontId="83" fillId="0" borderId="23" xfId="452" applyFont="1" applyFill="1" applyBorder="1" applyAlignment="1">
      <alignment horizontal="center" vertical="top"/>
    </xf>
    <xf numFmtId="0" fontId="55" fillId="0" borderId="20" xfId="452" applyFont="1" applyFill="1" applyBorder="1" applyAlignment="1">
      <alignment horizontal="center" vertical="center" wrapText="1"/>
    </xf>
    <xf numFmtId="0" fontId="55" fillId="0" borderId="23" xfId="452" applyFont="1" applyFill="1" applyBorder="1" applyAlignment="1">
      <alignment horizontal="center" vertical="center" wrapText="1"/>
    </xf>
    <xf numFmtId="0" fontId="158" fillId="0" borderId="0" xfId="452" applyFont="1" applyFill="1" applyBorder="1" applyAlignment="1">
      <alignment horizontal="center"/>
    </xf>
    <xf numFmtId="0" fontId="55" fillId="0" borderId="42" xfId="452" applyFont="1" applyFill="1" applyBorder="1" applyAlignment="1">
      <alignment horizontal="center" vertical="center"/>
    </xf>
    <xf numFmtId="0" fontId="110" fillId="0" borderId="15" xfId="452" applyFont="1" applyFill="1" applyBorder="1" applyAlignment="1">
      <alignment horizontal="center" vertical="center" wrapText="1"/>
    </xf>
    <xf numFmtId="0" fontId="110" fillId="0" borderId="20" xfId="452" applyFont="1" applyFill="1" applyBorder="1" applyAlignment="1">
      <alignment horizontal="center" vertical="center" wrapText="1"/>
    </xf>
    <xf numFmtId="0" fontId="110" fillId="0" borderId="23" xfId="452" applyFont="1" applyFill="1" applyBorder="1" applyAlignment="1">
      <alignment horizontal="center" vertical="center" wrapText="1"/>
    </xf>
    <xf numFmtId="0" fontId="55" fillId="0" borderId="14" xfId="452" applyFont="1" applyFill="1" applyBorder="1" applyAlignment="1">
      <alignment horizontal="center" vertical="center"/>
    </xf>
    <xf numFmtId="0" fontId="55" fillId="0" borderId="35" xfId="452" applyFont="1" applyFill="1" applyBorder="1" applyAlignment="1">
      <alignment horizontal="center" vertical="center"/>
    </xf>
    <xf numFmtId="0" fontId="55" fillId="0" borderId="37" xfId="452" applyFont="1" applyFill="1" applyBorder="1" applyAlignment="1">
      <alignment horizontal="center" vertical="center"/>
    </xf>
  </cellXfs>
  <cellStyles count="191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2" xfId="500"/>
    <cellStyle name="Normalny 16 2 2" xfId="570"/>
    <cellStyle name="Normalny 16 2 2 2" xfId="928"/>
    <cellStyle name="Normalny 16 2 2 2 2" xfId="1646"/>
    <cellStyle name="Normalny 16 2 2 3" xfId="1108"/>
    <cellStyle name="Normalny 16 2 2 3 2" xfId="1826"/>
    <cellStyle name="Normalny 16 2 2 4" xfId="748"/>
    <cellStyle name="Normalny 16 2 2 4 2" xfId="1466"/>
    <cellStyle name="Normalny 16 2 2 5" xfId="1288"/>
    <cellStyle name="Normalny 16 2 3" xfId="639"/>
    <cellStyle name="Normalny 16 2 3 2" xfId="997"/>
    <cellStyle name="Normalny 16 2 3 2 2" xfId="1715"/>
    <cellStyle name="Normalny 16 2 3 3" xfId="1177"/>
    <cellStyle name="Normalny 16 2 3 3 2" xfId="1895"/>
    <cellStyle name="Normalny 16 2 3 4" xfId="817"/>
    <cellStyle name="Normalny 16 2 3 4 2" xfId="1535"/>
    <cellStyle name="Normalny 16 2 3 5" xfId="1357"/>
    <cellStyle name="Normalny 16 2 4" xfId="860"/>
    <cellStyle name="Normalny 16 2 4 2" xfId="1578"/>
    <cellStyle name="Normalny 16 2 5" xfId="1040"/>
    <cellStyle name="Normalny 16 2 5 2" xfId="1758"/>
    <cellStyle name="Normalny 16 2 6" xfId="680"/>
    <cellStyle name="Normalny 16 2 6 2" xfId="1398"/>
    <cellStyle name="Normalny 16 2 7" xfId="1220"/>
    <cellStyle name="Normalny 16 3" xfId="516"/>
    <cellStyle name="Normalny 16 3 2" xfId="584"/>
    <cellStyle name="Normalny 16 3 2 2" xfId="942"/>
    <cellStyle name="Normalny 16 3 2 2 2" xfId="1660"/>
    <cellStyle name="Normalny 16 3 2 3" xfId="1122"/>
    <cellStyle name="Normalny 16 3 2 3 2" xfId="1840"/>
    <cellStyle name="Normalny 16 3 2 4" xfId="762"/>
    <cellStyle name="Normalny 16 3 2 4 2" xfId="1480"/>
    <cellStyle name="Normalny 16 3 2 5" xfId="1302"/>
    <cellStyle name="Normalny 16 3 3" xfId="874"/>
    <cellStyle name="Normalny 16 3 3 2" xfId="1592"/>
    <cellStyle name="Normalny 16 3 4" xfId="1054"/>
    <cellStyle name="Normalny 16 3 4 2" xfId="1772"/>
    <cellStyle name="Normalny 16 3 5" xfId="694"/>
    <cellStyle name="Normalny 16 3 5 2" xfId="1412"/>
    <cellStyle name="Normalny 16 3 6" xfId="1234"/>
    <cellStyle name="Normalny 16 4" xfId="539"/>
    <cellStyle name="Normalny 16 4 2" xfId="897"/>
    <cellStyle name="Normalny 16 4 2 2" xfId="1615"/>
    <cellStyle name="Normalny 16 4 3" xfId="1077"/>
    <cellStyle name="Normalny 16 4 3 2" xfId="1795"/>
    <cellStyle name="Normalny 16 4 4" xfId="717"/>
    <cellStyle name="Normalny 16 4 4 2" xfId="1435"/>
    <cellStyle name="Normalny 16 4 5" xfId="1257"/>
    <cellStyle name="Normalny 16 5" xfId="608"/>
    <cellStyle name="Normalny 16 5 2" xfId="966"/>
    <cellStyle name="Normalny 16 5 2 2" xfId="1684"/>
    <cellStyle name="Normalny 16 5 3" xfId="1146"/>
    <cellStyle name="Normalny 16 5 3 2" xfId="1864"/>
    <cellStyle name="Normalny 16 5 4" xfId="786"/>
    <cellStyle name="Normalny 16 5 4 2" xfId="1504"/>
    <cellStyle name="Normalny 16 5 5" xfId="1326"/>
    <cellStyle name="Normalny 16 6" xfId="829"/>
    <cellStyle name="Normalny 16 6 2" xfId="1547"/>
    <cellStyle name="Normalny 16 7" xfId="1009"/>
    <cellStyle name="Normalny 16 7 2" xfId="1727"/>
    <cellStyle name="Normalny 16 8" xfId="649"/>
    <cellStyle name="Normalny 16 8 2" xfId="1367"/>
    <cellStyle name="Normalny 16 9" xfId="1189"/>
    <cellStyle name="Normalny 17" xfId="459"/>
    <cellStyle name="Normalny 17 2" xfId="502"/>
    <cellStyle name="Normalny 17 2 2" xfId="571"/>
    <cellStyle name="Normalny 17 2 2 2" xfId="929"/>
    <cellStyle name="Normalny 17 2 2 2 2" xfId="1647"/>
    <cellStyle name="Normalny 17 2 2 3" xfId="1109"/>
    <cellStyle name="Normalny 17 2 2 3 2" xfId="1827"/>
    <cellStyle name="Normalny 17 2 2 4" xfId="749"/>
    <cellStyle name="Normalny 17 2 2 4 2" xfId="1467"/>
    <cellStyle name="Normalny 17 2 2 5" xfId="1289"/>
    <cellStyle name="Normalny 17 2 3" xfId="640"/>
    <cellStyle name="Normalny 17 2 3 2" xfId="998"/>
    <cellStyle name="Normalny 17 2 3 2 2" xfId="1716"/>
    <cellStyle name="Normalny 17 2 3 3" xfId="1178"/>
    <cellStyle name="Normalny 17 2 3 3 2" xfId="1896"/>
    <cellStyle name="Normalny 17 2 3 4" xfId="818"/>
    <cellStyle name="Normalny 17 2 3 4 2" xfId="1536"/>
    <cellStyle name="Normalny 17 2 3 5" xfId="1358"/>
    <cellStyle name="Normalny 17 2 4" xfId="861"/>
    <cellStyle name="Normalny 17 2 4 2" xfId="1579"/>
    <cellStyle name="Normalny 17 2 5" xfId="1041"/>
    <cellStyle name="Normalny 17 2 5 2" xfId="1759"/>
    <cellStyle name="Normalny 17 2 6" xfId="681"/>
    <cellStyle name="Normalny 17 2 6 2" xfId="1399"/>
    <cellStyle name="Normalny 17 2 7" xfId="1221"/>
    <cellStyle name="Normalny 17 3" xfId="517"/>
    <cellStyle name="Normalny 17 3 2" xfId="585"/>
    <cellStyle name="Normalny 17 3 2 2" xfId="943"/>
    <cellStyle name="Normalny 17 3 2 2 2" xfId="1661"/>
    <cellStyle name="Normalny 17 3 2 3" xfId="1123"/>
    <cellStyle name="Normalny 17 3 2 3 2" xfId="1841"/>
    <cellStyle name="Normalny 17 3 2 4" xfId="763"/>
    <cellStyle name="Normalny 17 3 2 4 2" xfId="1481"/>
    <cellStyle name="Normalny 17 3 2 5" xfId="1303"/>
    <cellStyle name="Normalny 17 3 3" xfId="875"/>
    <cellStyle name="Normalny 17 3 3 2" xfId="1593"/>
    <cellStyle name="Normalny 17 3 4" xfId="1055"/>
    <cellStyle name="Normalny 17 3 4 2" xfId="1773"/>
    <cellStyle name="Normalny 17 3 5" xfId="695"/>
    <cellStyle name="Normalny 17 3 5 2" xfId="1413"/>
    <cellStyle name="Normalny 17 3 6" xfId="1235"/>
    <cellStyle name="Normalny 17 4" xfId="540"/>
    <cellStyle name="Normalny 17 4 2" xfId="898"/>
    <cellStyle name="Normalny 17 4 2 2" xfId="1616"/>
    <cellStyle name="Normalny 17 4 3" xfId="1078"/>
    <cellStyle name="Normalny 17 4 3 2" xfId="1796"/>
    <cellStyle name="Normalny 17 4 4" xfId="718"/>
    <cellStyle name="Normalny 17 4 4 2" xfId="1436"/>
    <cellStyle name="Normalny 17 4 5" xfId="1258"/>
    <cellStyle name="Normalny 17 5" xfId="609"/>
    <cellStyle name="Normalny 17 5 2" xfId="967"/>
    <cellStyle name="Normalny 17 5 2 2" xfId="1685"/>
    <cellStyle name="Normalny 17 5 3" xfId="1147"/>
    <cellStyle name="Normalny 17 5 3 2" xfId="1865"/>
    <cellStyle name="Normalny 17 5 4" xfId="787"/>
    <cellStyle name="Normalny 17 5 4 2" xfId="1505"/>
    <cellStyle name="Normalny 17 5 5" xfId="1327"/>
    <cellStyle name="Normalny 17 6" xfId="830"/>
    <cellStyle name="Normalny 17 6 2" xfId="1548"/>
    <cellStyle name="Normalny 17 7" xfId="1010"/>
    <cellStyle name="Normalny 17 7 2" xfId="1728"/>
    <cellStyle name="Normalny 17 8" xfId="650"/>
    <cellStyle name="Normalny 17 8 2" xfId="1368"/>
    <cellStyle name="Normalny 17 9" xfId="1190"/>
    <cellStyle name="Normalny 18" xfId="457"/>
    <cellStyle name="Normalny 18 2" xfId="501"/>
    <cellStyle name="Normalny 19" xfId="462"/>
    <cellStyle name="Normalny 19 2" xfId="504"/>
    <cellStyle name="Normalny 19 2 2" xfId="573"/>
    <cellStyle name="Normalny 19 2 2 2" xfId="931"/>
    <cellStyle name="Normalny 19 2 2 2 2" xfId="1649"/>
    <cellStyle name="Normalny 19 2 2 3" xfId="1111"/>
    <cellStyle name="Normalny 19 2 2 3 2" xfId="1829"/>
    <cellStyle name="Normalny 19 2 2 4" xfId="751"/>
    <cellStyle name="Normalny 19 2 2 4 2" xfId="1469"/>
    <cellStyle name="Normalny 19 2 2 5" xfId="1291"/>
    <cellStyle name="Normalny 19 2 3" xfId="642"/>
    <cellStyle name="Normalny 19 2 3 2" xfId="1000"/>
    <cellStyle name="Normalny 19 2 3 2 2" xfId="1718"/>
    <cellStyle name="Normalny 19 2 3 3" xfId="1180"/>
    <cellStyle name="Normalny 19 2 3 3 2" xfId="1898"/>
    <cellStyle name="Normalny 19 2 3 4" xfId="820"/>
    <cellStyle name="Normalny 19 2 3 4 2" xfId="1538"/>
    <cellStyle name="Normalny 19 2 3 5" xfId="1360"/>
    <cellStyle name="Normalny 19 2 4" xfId="863"/>
    <cellStyle name="Normalny 19 2 4 2" xfId="1581"/>
    <cellStyle name="Normalny 19 2 5" xfId="1043"/>
    <cellStyle name="Normalny 19 2 5 2" xfId="1761"/>
    <cellStyle name="Normalny 19 2 6" xfId="683"/>
    <cellStyle name="Normalny 19 2 6 2" xfId="1401"/>
    <cellStyle name="Normalny 19 2 7" xfId="1223"/>
    <cellStyle name="Normalny 19 3" xfId="519"/>
    <cellStyle name="Normalny 19 3 2" xfId="587"/>
    <cellStyle name="Normalny 19 3 2 2" xfId="945"/>
    <cellStyle name="Normalny 19 3 2 2 2" xfId="1663"/>
    <cellStyle name="Normalny 19 3 2 3" xfId="1125"/>
    <cellStyle name="Normalny 19 3 2 3 2" xfId="1843"/>
    <cellStyle name="Normalny 19 3 2 4" xfId="765"/>
    <cellStyle name="Normalny 19 3 2 4 2" xfId="1483"/>
    <cellStyle name="Normalny 19 3 2 5" xfId="1305"/>
    <cellStyle name="Normalny 19 3 3" xfId="877"/>
    <cellStyle name="Normalny 19 3 3 2" xfId="1595"/>
    <cellStyle name="Normalny 19 3 4" xfId="1057"/>
    <cellStyle name="Normalny 19 3 4 2" xfId="1775"/>
    <cellStyle name="Normalny 19 3 5" xfId="697"/>
    <cellStyle name="Normalny 19 3 5 2" xfId="1415"/>
    <cellStyle name="Normalny 19 3 6" xfId="1237"/>
    <cellStyle name="Normalny 19 4" xfId="542"/>
    <cellStyle name="Normalny 19 4 2" xfId="900"/>
    <cellStyle name="Normalny 19 4 2 2" xfId="1618"/>
    <cellStyle name="Normalny 19 4 3" xfId="1080"/>
    <cellStyle name="Normalny 19 4 3 2" xfId="1798"/>
    <cellStyle name="Normalny 19 4 4" xfId="720"/>
    <cellStyle name="Normalny 19 4 4 2" xfId="1438"/>
    <cellStyle name="Normalny 19 4 5" xfId="1260"/>
    <cellStyle name="Normalny 19 5" xfId="611"/>
    <cellStyle name="Normalny 19 5 2" xfId="969"/>
    <cellStyle name="Normalny 19 5 2 2" xfId="1687"/>
    <cellStyle name="Normalny 19 5 3" xfId="1149"/>
    <cellStyle name="Normalny 19 5 3 2" xfId="1867"/>
    <cellStyle name="Normalny 19 5 4" xfId="789"/>
    <cellStyle name="Normalny 19 5 4 2" xfId="1507"/>
    <cellStyle name="Normalny 19 5 5" xfId="1329"/>
    <cellStyle name="Normalny 19 6" xfId="832"/>
    <cellStyle name="Normalny 19 6 2" xfId="1550"/>
    <cellStyle name="Normalny 19 7" xfId="1012"/>
    <cellStyle name="Normalny 19 7 2" xfId="1730"/>
    <cellStyle name="Normalny 19 8" xfId="652"/>
    <cellStyle name="Normalny 19 8 2" xfId="1370"/>
    <cellStyle name="Normalny 19 9" xfId="1192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4"/>
    <cellStyle name="Normalny 22 2 2" xfId="592"/>
    <cellStyle name="Normalny 22 2 2 2" xfId="950"/>
    <cellStyle name="Normalny 22 2 2 2 2" xfId="1668"/>
    <cellStyle name="Normalny 22 2 2 3" xfId="1130"/>
    <cellStyle name="Normalny 22 2 2 3 2" xfId="1848"/>
    <cellStyle name="Normalny 22 2 2 4" xfId="770"/>
    <cellStyle name="Normalny 22 2 2 4 2" xfId="1488"/>
    <cellStyle name="Normalny 22 2 2 5" xfId="1310"/>
    <cellStyle name="Normalny 22 2 3" xfId="882"/>
    <cellStyle name="Normalny 22 2 3 2" xfId="1600"/>
    <cellStyle name="Normalny 22 2 4" xfId="1062"/>
    <cellStyle name="Normalny 22 2 4 2" xfId="1780"/>
    <cellStyle name="Normalny 22 2 5" xfId="702"/>
    <cellStyle name="Normalny 22 2 5 2" xfId="1420"/>
    <cellStyle name="Normalny 22 2 6" xfId="1242"/>
    <cellStyle name="Normalny 22 3" xfId="547"/>
    <cellStyle name="Normalny 22 3 2" xfId="905"/>
    <cellStyle name="Normalny 22 3 2 2" xfId="1623"/>
    <cellStyle name="Normalny 22 3 3" xfId="1085"/>
    <cellStyle name="Normalny 22 3 3 2" xfId="1803"/>
    <cellStyle name="Normalny 22 3 4" xfId="725"/>
    <cellStyle name="Normalny 22 3 4 2" xfId="1443"/>
    <cellStyle name="Normalny 22 3 5" xfId="1265"/>
    <cellStyle name="Normalny 22 4" xfId="616"/>
    <cellStyle name="Normalny 22 4 2" xfId="974"/>
    <cellStyle name="Normalny 22 4 2 2" xfId="1692"/>
    <cellStyle name="Normalny 22 4 3" xfId="1154"/>
    <cellStyle name="Normalny 22 4 3 2" xfId="1872"/>
    <cellStyle name="Normalny 22 4 4" xfId="794"/>
    <cellStyle name="Normalny 22 4 4 2" xfId="1512"/>
    <cellStyle name="Normalny 22 4 5" xfId="1334"/>
    <cellStyle name="Normalny 22 5" xfId="837"/>
    <cellStyle name="Normalny 22 5 2" xfId="1555"/>
    <cellStyle name="Normalny 22 6" xfId="1017"/>
    <cellStyle name="Normalny 22 6 2" xfId="1735"/>
    <cellStyle name="Normalny 22 7" xfId="657"/>
    <cellStyle name="Normalny 22 7 2" xfId="1375"/>
    <cellStyle name="Normalny 22 8" xfId="1197"/>
    <cellStyle name="Normalny 23" xfId="480"/>
    <cellStyle name="Normalny 23 2" xfId="556"/>
    <cellStyle name="Normalny 23 2 2" xfId="914"/>
    <cellStyle name="Normalny 23 2 2 2" xfId="1632"/>
    <cellStyle name="Normalny 23 2 3" xfId="1094"/>
    <cellStyle name="Normalny 23 2 3 2" xfId="1812"/>
    <cellStyle name="Normalny 23 2 4" xfId="734"/>
    <cellStyle name="Normalny 23 2 4 2" xfId="1452"/>
    <cellStyle name="Normalny 23 2 5" xfId="1274"/>
    <cellStyle name="Normalny 23 3" xfId="625"/>
    <cellStyle name="Normalny 23 3 2" xfId="983"/>
    <cellStyle name="Normalny 23 3 2 2" xfId="1701"/>
    <cellStyle name="Normalny 23 3 3" xfId="1163"/>
    <cellStyle name="Normalny 23 3 3 2" xfId="1881"/>
    <cellStyle name="Normalny 23 3 4" xfId="803"/>
    <cellStyle name="Normalny 23 3 4 2" xfId="1521"/>
    <cellStyle name="Normalny 23 3 5" xfId="1343"/>
    <cellStyle name="Normalny 23 4" xfId="846"/>
    <cellStyle name="Normalny 23 4 2" xfId="1564"/>
    <cellStyle name="Normalny 23 5" xfId="1026"/>
    <cellStyle name="Normalny 23 5 2" xfId="1744"/>
    <cellStyle name="Normalny 23 6" xfId="666"/>
    <cellStyle name="Normalny 23 6 2" xfId="1384"/>
    <cellStyle name="Normalny 23 7" xfId="1206"/>
    <cellStyle name="Normalny 24" xfId="489"/>
    <cellStyle name="Normalny 24 2" xfId="559"/>
    <cellStyle name="Normalny 24 2 2" xfId="917"/>
    <cellStyle name="Normalny 24 2 2 2" xfId="1635"/>
    <cellStyle name="Normalny 24 2 3" xfId="1097"/>
    <cellStyle name="Normalny 24 2 3 2" xfId="1815"/>
    <cellStyle name="Normalny 24 2 4" xfId="737"/>
    <cellStyle name="Normalny 24 2 4 2" xfId="1455"/>
    <cellStyle name="Normalny 24 2 5" xfId="1277"/>
    <cellStyle name="Normalny 24 3" xfId="628"/>
    <cellStyle name="Normalny 24 3 2" xfId="986"/>
    <cellStyle name="Normalny 24 3 2 2" xfId="1704"/>
    <cellStyle name="Normalny 24 3 3" xfId="1166"/>
    <cellStyle name="Normalny 24 3 3 2" xfId="1884"/>
    <cellStyle name="Normalny 24 3 4" xfId="806"/>
    <cellStyle name="Normalny 24 3 4 2" xfId="1524"/>
    <cellStyle name="Normalny 24 3 5" xfId="1346"/>
    <cellStyle name="Normalny 24 4" xfId="849"/>
    <cellStyle name="Normalny 24 4 2" xfId="1567"/>
    <cellStyle name="Normalny 24 5" xfId="1029"/>
    <cellStyle name="Normalny 24 5 2" xfId="1747"/>
    <cellStyle name="Normalny 24 6" xfId="669"/>
    <cellStyle name="Normalny 24 6 2" xfId="1387"/>
    <cellStyle name="Normalny 24 7" xfId="1209"/>
    <cellStyle name="Normalny 25" xfId="492"/>
    <cellStyle name="Normalny 25 2" xfId="493"/>
    <cellStyle name="Normalny 25 2 2" xfId="563"/>
    <cellStyle name="Normalny 25 2 2 2" xfId="921"/>
    <cellStyle name="Normalny 25 2 2 2 2" xfId="1639"/>
    <cellStyle name="Normalny 25 2 2 3" xfId="1101"/>
    <cellStyle name="Normalny 25 2 2 3 2" xfId="1819"/>
    <cellStyle name="Normalny 25 2 2 4" xfId="741"/>
    <cellStyle name="Normalny 25 2 2 4 2" xfId="1459"/>
    <cellStyle name="Normalny 25 2 2 5" xfId="1281"/>
    <cellStyle name="Normalny 25 2 3" xfId="632"/>
    <cellStyle name="Normalny 25 2 3 2" xfId="990"/>
    <cellStyle name="Normalny 25 2 3 2 2" xfId="1708"/>
    <cellStyle name="Normalny 25 2 3 3" xfId="1170"/>
    <cellStyle name="Normalny 25 2 3 3 2" xfId="1888"/>
    <cellStyle name="Normalny 25 2 3 4" xfId="810"/>
    <cellStyle name="Normalny 25 2 3 4 2" xfId="1528"/>
    <cellStyle name="Normalny 25 2 3 5" xfId="1350"/>
    <cellStyle name="Normalny 25 2 4" xfId="853"/>
    <cellStyle name="Normalny 25 2 4 2" xfId="1571"/>
    <cellStyle name="Normalny 25 2 5" xfId="1033"/>
    <cellStyle name="Normalny 25 2 5 2" xfId="1751"/>
    <cellStyle name="Normalny 25 2 6" xfId="673"/>
    <cellStyle name="Normalny 25 2 6 2" xfId="1391"/>
    <cellStyle name="Normalny 25 2 7" xfId="1213"/>
    <cellStyle name="Normalny 25 3" xfId="562"/>
    <cellStyle name="Normalny 25 3 2" xfId="920"/>
    <cellStyle name="Normalny 25 3 2 2" xfId="1638"/>
    <cellStyle name="Normalny 25 3 3" xfId="1100"/>
    <cellStyle name="Normalny 25 3 3 2" xfId="1818"/>
    <cellStyle name="Normalny 25 3 4" xfId="740"/>
    <cellStyle name="Normalny 25 3 4 2" xfId="1458"/>
    <cellStyle name="Normalny 25 3 5" xfId="1280"/>
    <cellStyle name="Normalny 25 4" xfId="631"/>
    <cellStyle name="Normalny 25 4 2" xfId="989"/>
    <cellStyle name="Normalny 25 4 2 2" xfId="1707"/>
    <cellStyle name="Normalny 25 4 3" xfId="1169"/>
    <cellStyle name="Normalny 25 4 3 2" xfId="1887"/>
    <cellStyle name="Normalny 25 4 4" xfId="809"/>
    <cellStyle name="Normalny 25 4 4 2" xfId="1527"/>
    <cellStyle name="Normalny 25 4 5" xfId="1349"/>
    <cellStyle name="Normalny 25 5" xfId="852"/>
    <cellStyle name="Normalny 25 5 2" xfId="1570"/>
    <cellStyle name="Normalny 25 6" xfId="1032"/>
    <cellStyle name="Normalny 25 6 2" xfId="1750"/>
    <cellStyle name="Normalny 25 7" xfId="672"/>
    <cellStyle name="Normalny 25 7 2" xfId="1390"/>
    <cellStyle name="Normalny 25 8" xfId="1212"/>
    <cellStyle name="Normalny 26" xfId="494"/>
    <cellStyle name="Normalny 26 2" xfId="564"/>
    <cellStyle name="Normalny 26 2 2" xfId="922"/>
    <cellStyle name="Normalny 26 2 2 2" xfId="1640"/>
    <cellStyle name="Normalny 26 2 3" xfId="1102"/>
    <cellStyle name="Normalny 26 2 3 2" xfId="1820"/>
    <cellStyle name="Normalny 26 2 4" xfId="742"/>
    <cellStyle name="Normalny 26 2 4 2" xfId="1460"/>
    <cellStyle name="Normalny 26 2 5" xfId="1282"/>
    <cellStyle name="Normalny 26 3" xfId="633"/>
    <cellStyle name="Normalny 26 3 2" xfId="991"/>
    <cellStyle name="Normalny 26 3 2 2" xfId="1709"/>
    <cellStyle name="Normalny 26 3 3" xfId="1171"/>
    <cellStyle name="Normalny 26 3 3 2" xfId="1889"/>
    <cellStyle name="Normalny 26 3 4" xfId="811"/>
    <cellStyle name="Normalny 26 3 4 2" xfId="1529"/>
    <cellStyle name="Normalny 26 3 5" xfId="1351"/>
    <cellStyle name="Normalny 26 4" xfId="854"/>
    <cellStyle name="Normalny 26 4 2" xfId="1572"/>
    <cellStyle name="Normalny 26 5" xfId="1034"/>
    <cellStyle name="Normalny 26 5 2" xfId="1752"/>
    <cellStyle name="Normalny 26 6" xfId="674"/>
    <cellStyle name="Normalny 26 6 2" xfId="1392"/>
    <cellStyle name="Normalny 26 7" xfId="1214"/>
    <cellStyle name="Normalny 27" xfId="495"/>
    <cellStyle name="Normalny 27 2" xfId="565"/>
    <cellStyle name="Normalny 27 2 2" xfId="923"/>
    <cellStyle name="Normalny 27 2 2 2" xfId="1641"/>
    <cellStyle name="Normalny 27 2 3" xfId="1103"/>
    <cellStyle name="Normalny 27 2 3 2" xfId="1821"/>
    <cellStyle name="Normalny 27 2 4" xfId="743"/>
    <cellStyle name="Normalny 27 2 4 2" xfId="1461"/>
    <cellStyle name="Normalny 27 2 5" xfId="1283"/>
    <cellStyle name="Normalny 27 3" xfId="634"/>
    <cellStyle name="Normalny 27 3 2" xfId="992"/>
    <cellStyle name="Normalny 27 3 2 2" xfId="1710"/>
    <cellStyle name="Normalny 27 3 3" xfId="1172"/>
    <cellStyle name="Normalny 27 3 3 2" xfId="1890"/>
    <cellStyle name="Normalny 27 3 4" xfId="812"/>
    <cellStyle name="Normalny 27 3 4 2" xfId="1530"/>
    <cellStyle name="Normalny 27 3 5" xfId="1352"/>
    <cellStyle name="Normalny 27 4" xfId="855"/>
    <cellStyle name="Normalny 27 4 2" xfId="1573"/>
    <cellStyle name="Normalny 27 5" xfId="1035"/>
    <cellStyle name="Normalny 27 5 2" xfId="1753"/>
    <cellStyle name="Normalny 27 6" xfId="675"/>
    <cellStyle name="Normalny 27 6 2" xfId="1393"/>
    <cellStyle name="Normalny 27 7" xfId="1215"/>
    <cellStyle name="Normalny 28" xfId="496"/>
    <cellStyle name="Normalny 28 2" xfId="566"/>
    <cellStyle name="Normalny 28 2 2" xfId="924"/>
    <cellStyle name="Normalny 28 2 2 2" xfId="1642"/>
    <cellStyle name="Normalny 28 2 3" xfId="1104"/>
    <cellStyle name="Normalny 28 2 3 2" xfId="1822"/>
    <cellStyle name="Normalny 28 2 4" xfId="744"/>
    <cellStyle name="Normalny 28 2 4 2" xfId="1462"/>
    <cellStyle name="Normalny 28 2 5" xfId="1284"/>
    <cellStyle name="Normalny 28 3" xfId="635"/>
    <cellStyle name="Normalny 28 3 2" xfId="993"/>
    <cellStyle name="Normalny 28 3 2 2" xfId="1711"/>
    <cellStyle name="Normalny 28 3 3" xfId="1173"/>
    <cellStyle name="Normalny 28 3 3 2" xfId="1891"/>
    <cellStyle name="Normalny 28 3 4" xfId="813"/>
    <cellStyle name="Normalny 28 3 4 2" xfId="1531"/>
    <cellStyle name="Normalny 28 3 5" xfId="1353"/>
    <cellStyle name="Normalny 28 4" xfId="856"/>
    <cellStyle name="Normalny 28 4 2" xfId="1574"/>
    <cellStyle name="Normalny 28 5" xfId="1036"/>
    <cellStyle name="Normalny 28 5 2" xfId="1754"/>
    <cellStyle name="Normalny 28 6" xfId="676"/>
    <cellStyle name="Normalny 28 6 2" xfId="1394"/>
    <cellStyle name="Normalny 28 7" xfId="1216"/>
    <cellStyle name="Normalny 29" xfId="507"/>
    <cellStyle name="Normalny 29 2" xfId="576"/>
    <cellStyle name="Normalny 29 2 2" xfId="934"/>
    <cellStyle name="Normalny 29 2 2 2" xfId="1652"/>
    <cellStyle name="Normalny 29 2 3" xfId="1114"/>
    <cellStyle name="Normalny 29 2 3 2" xfId="1832"/>
    <cellStyle name="Normalny 29 2 4" xfId="754"/>
    <cellStyle name="Normalny 29 2 4 2" xfId="1472"/>
    <cellStyle name="Normalny 29 2 5" xfId="1294"/>
    <cellStyle name="Normalny 29 3" xfId="645"/>
    <cellStyle name="Normalny 29 3 2" xfId="1003"/>
    <cellStyle name="Normalny 29 3 2 2" xfId="1721"/>
    <cellStyle name="Normalny 29 3 3" xfId="1183"/>
    <cellStyle name="Normalny 29 3 3 2" xfId="1901"/>
    <cellStyle name="Normalny 29 3 4" xfId="823"/>
    <cellStyle name="Normalny 29 3 4 2" xfId="1541"/>
    <cellStyle name="Normalny 29 3 5" xfId="1363"/>
    <cellStyle name="Normalny 29 4" xfId="866"/>
    <cellStyle name="Normalny 29 4 2" xfId="1584"/>
    <cellStyle name="Normalny 29 5" xfId="1046"/>
    <cellStyle name="Normalny 29 5 2" xfId="1764"/>
    <cellStyle name="Normalny 29 6" xfId="686"/>
    <cellStyle name="Normalny 29 6 2" xfId="1404"/>
    <cellStyle name="Normalny 29 7" xfId="1226"/>
    <cellStyle name="Normalny 3" xfId="313"/>
    <cellStyle name="Normalny 3 10" xfId="469"/>
    <cellStyle name="Normalny 3 10 2" xfId="522"/>
    <cellStyle name="Normalny 3 10 2 2" xfId="590"/>
    <cellStyle name="Normalny 3 10 2 2 2" xfId="948"/>
    <cellStyle name="Normalny 3 10 2 2 2 2" xfId="1666"/>
    <cellStyle name="Normalny 3 10 2 2 3" xfId="1128"/>
    <cellStyle name="Normalny 3 10 2 2 3 2" xfId="1846"/>
    <cellStyle name="Normalny 3 10 2 2 4" xfId="768"/>
    <cellStyle name="Normalny 3 10 2 2 4 2" xfId="1486"/>
    <cellStyle name="Normalny 3 10 2 2 5" xfId="1308"/>
    <cellStyle name="Normalny 3 10 2 3" xfId="880"/>
    <cellStyle name="Normalny 3 10 2 3 2" xfId="1598"/>
    <cellStyle name="Normalny 3 10 2 4" xfId="1060"/>
    <cellStyle name="Normalny 3 10 2 4 2" xfId="1778"/>
    <cellStyle name="Normalny 3 10 2 5" xfId="700"/>
    <cellStyle name="Normalny 3 10 2 5 2" xfId="1418"/>
    <cellStyle name="Normalny 3 10 2 6" xfId="1240"/>
    <cellStyle name="Normalny 3 10 3" xfId="545"/>
    <cellStyle name="Normalny 3 10 3 2" xfId="903"/>
    <cellStyle name="Normalny 3 10 3 2 2" xfId="1621"/>
    <cellStyle name="Normalny 3 10 3 3" xfId="1083"/>
    <cellStyle name="Normalny 3 10 3 3 2" xfId="1801"/>
    <cellStyle name="Normalny 3 10 3 4" xfId="723"/>
    <cellStyle name="Normalny 3 10 3 4 2" xfId="1441"/>
    <cellStyle name="Normalny 3 10 3 5" xfId="1263"/>
    <cellStyle name="Normalny 3 10 4" xfId="614"/>
    <cellStyle name="Normalny 3 10 4 2" xfId="972"/>
    <cellStyle name="Normalny 3 10 4 2 2" xfId="1690"/>
    <cellStyle name="Normalny 3 10 4 3" xfId="1152"/>
    <cellStyle name="Normalny 3 10 4 3 2" xfId="1870"/>
    <cellStyle name="Normalny 3 10 4 4" xfId="792"/>
    <cellStyle name="Normalny 3 10 4 4 2" xfId="1510"/>
    <cellStyle name="Normalny 3 10 4 5" xfId="1332"/>
    <cellStyle name="Normalny 3 10 5" xfId="835"/>
    <cellStyle name="Normalny 3 10 5 2" xfId="1553"/>
    <cellStyle name="Normalny 3 10 6" xfId="1015"/>
    <cellStyle name="Normalny 3 10 6 2" xfId="1733"/>
    <cellStyle name="Normalny 3 10 7" xfId="655"/>
    <cellStyle name="Normalny 3 10 7 2" xfId="1373"/>
    <cellStyle name="Normalny 3 10 8" xfId="1195"/>
    <cellStyle name="Normalny 3 11" xfId="472"/>
    <cellStyle name="Normalny 3 11 2" xfId="525"/>
    <cellStyle name="Normalny 3 11 2 2" xfId="593"/>
    <cellStyle name="Normalny 3 11 2 2 2" xfId="951"/>
    <cellStyle name="Normalny 3 11 2 2 2 2" xfId="1669"/>
    <cellStyle name="Normalny 3 11 2 2 3" xfId="1131"/>
    <cellStyle name="Normalny 3 11 2 2 3 2" xfId="1849"/>
    <cellStyle name="Normalny 3 11 2 2 4" xfId="771"/>
    <cellStyle name="Normalny 3 11 2 2 4 2" xfId="1489"/>
    <cellStyle name="Normalny 3 11 2 2 5" xfId="1311"/>
    <cellStyle name="Normalny 3 11 2 3" xfId="883"/>
    <cellStyle name="Normalny 3 11 2 3 2" xfId="1601"/>
    <cellStyle name="Normalny 3 11 2 4" xfId="1063"/>
    <cellStyle name="Normalny 3 11 2 4 2" xfId="1781"/>
    <cellStyle name="Normalny 3 11 2 5" xfId="703"/>
    <cellStyle name="Normalny 3 11 2 5 2" xfId="1421"/>
    <cellStyle name="Normalny 3 11 2 6" xfId="1243"/>
    <cellStyle name="Normalny 3 11 3" xfId="548"/>
    <cellStyle name="Normalny 3 11 3 2" xfId="906"/>
    <cellStyle name="Normalny 3 11 3 2 2" xfId="1624"/>
    <cellStyle name="Normalny 3 11 3 3" xfId="1086"/>
    <cellStyle name="Normalny 3 11 3 3 2" xfId="1804"/>
    <cellStyle name="Normalny 3 11 3 4" xfId="726"/>
    <cellStyle name="Normalny 3 11 3 4 2" xfId="1444"/>
    <cellStyle name="Normalny 3 11 3 5" xfId="1266"/>
    <cellStyle name="Normalny 3 11 4" xfId="617"/>
    <cellStyle name="Normalny 3 11 4 2" xfId="975"/>
    <cellStyle name="Normalny 3 11 4 2 2" xfId="1693"/>
    <cellStyle name="Normalny 3 11 4 3" xfId="1155"/>
    <cellStyle name="Normalny 3 11 4 3 2" xfId="1873"/>
    <cellStyle name="Normalny 3 11 4 4" xfId="795"/>
    <cellStyle name="Normalny 3 11 4 4 2" xfId="1513"/>
    <cellStyle name="Normalny 3 11 4 5" xfId="1335"/>
    <cellStyle name="Normalny 3 11 5" xfId="838"/>
    <cellStyle name="Normalny 3 11 5 2" xfId="1556"/>
    <cellStyle name="Normalny 3 11 6" xfId="1018"/>
    <cellStyle name="Normalny 3 11 6 2" xfId="1736"/>
    <cellStyle name="Normalny 3 11 7" xfId="658"/>
    <cellStyle name="Normalny 3 11 7 2" xfId="1376"/>
    <cellStyle name="Normalny 3 11 8" xfId="1198"/>
    <cellStyle name="Normalny 3 12" xfId="474"/>
    <cellStyle name="Normalny 3 12 2" xfId="527"/>
    <cellStyle name="Normalny 3 12 2 2" xfId="595"/>
    <cellStyle name="Normalny 3 12 2 2 2" xfId="953"/>
    <cellStyle name="Normalny 3 12 2 2 2 2" xfId="1671"/>
    <cellStyle name="Normalny 3 12 2 2 3" xfId="1133"/>
    <cellStyle name="Normalny 3 12 2 2 3 2" xfId="1851"/>
    <cellStyle name="Normalny 3 12 2 2 4" xfId="773"/>
    <cellStyle name="Normalny 3 12 2 2 4 2" xfId="1491"/>
    <cellStyle name="Normalny 3 12 2 2 5" xfId="1313"/>
    <cellStyle name="Normalny 3 12 2 3" xfId="885"/>
    <cellStyle name="Normalny 3 12 2 3 2" xfId="1603"/>
    <cellStyle name="Normalny 3 12 2 4" xfId="1065"/>
    <cellStyle name="Normalny 3 12 2 4 2" xfId="1783"/>
    <cellStyle name="Normalny 3 12 2 5" xfId="705"/>
    <cellStyle name="Normalny 3 12 2 5 2" xfId="1423"/>
    <cellStyle name="Normalny 3 12 2 6" xfId="1245"/>
    <cellStyle name="Normalny 3 12 3" xfId="550"/>
    <cellStyle name="Normalny 3 12 3 2" xfId="908"/>
    <cellStyle name="Normalny 3 12 3 2 2" xfId="1626"/>
    <cellStyle name="Normalny 3 12 3 3" xfId="1088"/>
    <cellStyle name="Normalny 3 12 3 3 2" xfId="1806"/>
    <cellStyle name="Normalny 3 12 3 4" xfId="728"/>
    <cellStyle name="Normalny 3 12 3 4 2" xfId="1446"/>
    <cellStyle name="Normalny 3 12 3 5" xfId="1268"/>
    <cellStyle name="Normalny 3 12 4" xfId="619"/>
    <cellStyle name="Normalny 3 12 4 2" xfId="977"/>
    <cellStyle name="Normalny 3 12 4 2 2" xfId="1695"/>
    <cellStyle name="Normalny 3 12 4 3" xfId="1157"/>
    <cellStyle name="Normalny 3 12 4 3 2" xfId="1875"/>
    <cellStyle name="Normalny 3 12 4 4" xfId="797"/>
    <cellStyle name="Normalny 3 12 4 4 2" xfId="1515"/>
    <cellStyle name="Normalny 3 12 4 5" xfId="1337"/>
    <cellStyle name="Normalny 3 12 5" xfId="840"/>
    <cellStyle name="Normalny 3 12 5 2" xfId="1558"/>
    <cellStyle name="Normalny 3 12 6" xfId="1020"/>
    <cellStyle name="Normalny 3 12 6 2" xfId="1738"/>
    <cellStyle name="Normalny 3 12 7" xfId="660"/>
    <cellStyle name="Normalny 3 12 7 2" xfId="1378"/>
    <cellStyle name="Normalny 3 12 8" xfId="1200"/>
    <cellStyle name="Normalny 3 13" xfId="476"/>
    <cellStyle name="Normalny 3 13 2" xfId="529"/>
    <cellStyle name="Normalny 3 13 2 2" xfId="597"/>
    <cellStyle name="Normalny 3 13 2 2 2" xfId="955"/>
    <cellStyle name="Normalny 3 13 2 2 2 2" xfId="1673"/>
    <cellStyle name="Normalny 3 13 2 2 3" xfId="1135"/>
    <cellStyle name="Normalny 3 13 2 2 3 2" xfId="1853"/>
    <cellStyle name="Normalny 3 13 2 2 4" xfId="775"/>
    <cellStyle name="Normalny 3 13 2 2 4 2" xfId="1493"/>
    <cellStyle name="Normalny 3 13 2 2 5" xfId="1315"/>
    <cellStyle name="Normalny 3 13 2 3" xfId="887"/>
    <cellStyle name="Normalny 3 13 2 3 2" xfId="1605"/>
    <cellStyle name="Normalny 3 13 2 4" xfId="1067"/>
    <cellStyle name="Normalny 3 13 2 4 2" xfId="1785"/>
    <cellStyle name="Normalny 3 13 2 5" xfId="707"/>
    <cellStyle name="Normalny 3 13 2 5 2" xfId="1425"/>
    <cellStyle name="Normalny 3 13 2 6" xfId="1247"/>
    <cellStyle name="Normalny 3 13 3" xfId="552"/>
    <cellStyle name="Normalny 3 13 3 2" xfId="910"/>
    <cellStyle name="Normalny 3 13 3 2 2" xfId="1628"/>
    <cellStyle name="Normalny 3 13 3 3" xfId="1090"/>
    <cellStyle name="Normalny 3 13 3 3 2" xfId="1808"/>
    <cellStyle name="Normalny 3 13 3 4" xfId="730"/>
    <cellStyle name="Normalny 3 13 3 4 2" xfId="1448"/>
    <cellStyle name="Normalny 3 13 3 5" xfId="1270"/>
    <cellStyle name="Normalny 3 13 4" xfId="621"/>
    <cellStyle name="Normalny 3 13 4 2" xfId="979"/>
    <cellStyle name="Normalny 3 13 4 2 2" xfId="1697"/>
    <cellStyle name="Normalny 3 13 4 3" xfId="1159"/>
    <cellStyle name="Normalny 3 13 4 3 2" xfId="1877"/>
    <cellStyle name="Normalny 3 13 4 4" xfId="799"/>
    <cellStyle name="Normalny 3 13 4 4 2" xfId="1517"/>
    <cellStyle name="Normalny 3 13 4 5" xfId="1339"/>
    <cellStyle name="Normalny 3 13 5" xfId="842"/>
    <cellStyle name="Normalny 3 13 5 2" xfId="1560"/>
    <cellStyle name="Normalny 3 13 6" xfId="1022"/>
    <cellStyle name="Normalny 3 13 6 2" xfId="1740"/>
    <cellStyle name="Normalny 3 13 7" xfId="662"/>
    <cellStyle name="Normalny 3 13 7 2" xfId="1380"/>
    <cellStyle name="Normalny 3 13 8" xfId="1202"/>
    <cellStyle name="Normalny 3 14" xfId="478"/>
    <cellStyle name="Normalny 3 14 2" xfId="531"/>
    <cellStyle name="Normalny 3 14 2 2" xfId="599"/>
    <cellStyle name="Normalny 3 14 2 2 2" xfId="957"/>
    <cellStyle name="Normalny 3 14 2 2 2 2" xfId="1675"/>
    <cellStyle name="Normalny 3 14 2 2 3" xfId="1137"/>
    <cellStyle name="Normalny 3 14 2 2 3 2" xfId="1855"/>
    <cellStyle name="Normalny 3 14 2 2 4" xfId="777"/>
    <cellStyle name="Normalny 3 14 2 2 4 2" xfId="1495"/>
    <cellStyle name="Normalny 3 14 2 2 5" xfId="1317"/>
    <cellStyle name="Normalny 3 14 2 3" xfId="889"/>
    <cellStyle name="Normalny 3 14 2 3 2" xfId="1607"/>
    <cellStyle name="Normalny 3 14 2 4" xfId="1069"/>
    <cellStyle name="Normalny 3 14 2 4 2" xfId="1787"/>
    <cellStyle name="Normalny 3 14 2 5" xfId="709"/>
    <cellStyle name="Normalny 3 14 2 5 2" xfId="1427"/>
    <cellStyle name="Normalny 3 14 2 6" xfId="1249"/>
    <cellStyle name="Normalny 3 14 3" xfId="554"/>
    <cellStyle name="Normalny 3 14 3 2" xfId="912"/>
    <cellStyle name="Normalny 3 14 3 2 2" xfId="1630"/>
    <cellStyle name="Normalny 3 14 3 3" xfId="1092"/>
    <cellStyle name="Normalny 3 14 3 3 2" xfId="1810"/>
    <cellStyle name="Normalny 3 14 3 4" xfId="732"/>
    <cellStyle name="Normalny 3 14 3 4 2" xfId="1450"/>
    <cellStyle name="Normalny 3 14 3 5" xfId="1272"/>
    <cellStyle name="Normalny 3 14 4" xfId="623"/>
    <cellStyle name="Normalny 3 14 4 2" xfId="981"/>
    <cellStyle name="Normalny 3 14 4 2 2" xfId="1699"/>
    <cellStyle name="Normalny 3 14 4 3" xfId="1161"/>
    <cellStyle name="Normalny 3 14 4 3 2" xfId="1879"/>
    <cellStyle name="Normalny 3 14 4 4" xfId="801"/>
    <cellStyle name="Normalny 3 14 4 4 2" xfId="1519"/>
    <cellStyle name="Normalny 3 14 4 5" xfId="1341"/>
    <cellStyle name="Normalny 3 14 5" xfId="844"/>
    <cellStyle name="Normalny 3 14 5 2" xfId="1562"/>
    <cellStyle name="Normalny 3 14 6" xfId="1024"/>
    <cellStyle name="Normalny 3 14 6 2" xfId="1742"/>
    <cellStyle name="Normalny 3 14 7" xfId="664"/>
    <cellStyle name="Normalny 3 14 7 2" xfId="1382"/>
    <cellStyle name="Normalny 3 14 8" xfId="1204"/>
    <cellStyle name="Normalny 3 15" xfId="481"/>
    <cellStyle name="Normalny 3 15 2" xfId="557"/>
    <cellStyle name="Normalny 3 15 2 2" xfId="915"/>
    <cellStyle name="Normalny 3 15 2 2 2" xfId="1633"/>
    <cellStyle name="Normalny 3 15 2 3" xfId="1095"/>
    <cellStyle name="Normalny 3 15 2 3 2" xfId="1813"/>
    <cellStyle name="Normalny 3 15 2 4" xfId="735"/>
    <cellStyle name="Normalny 3 15 2 4 2" xfId="1453"/>
    <cellStyle name="Normalny 3 15 2 5" xfId="1275"/>
    <cellStyle name="Normalny 3 15 3" xfId="626"/>
    <cellStyle name="Normalny 3 15 3 2" xfId="984"/>
    <cellStyle name="Normalny 3 15 3 2 2" xfId="1702"/>
    <cellStyle name="Normalny 3 15 3 3" xfId="1164"/>
    <cellStyle name="Normalny 3 15 3 3 2" xfId="1882"/>
    <cellStyle name="Normalny 3 15 3 4" xfId="804"/>
    <cellStyle name="Normalny 3 15 3 4 2" xfId="1522"/>
    <cellStyle name="Normalny 3 15 3 5" xfId="1344"/>
    <cellStyle name="Normalny 3 15 4" xfId="847"/>
    <cellStyle name="Normalny 3 15 4 2" xfId="1565"/>
    <cellStyle name="Normalny 3 15 5" xfId="1027"/>
    <cellStyle name="Normalny 3 15 5 2" xfId="1745"/>
    <cellStyle name="Normalny 3 15 6" xfId="667"/>
    <cellStyle name="Normalny 3 15 6 2" xfId="1385"/>
    <cellStyle name="Normalny 3 15 7" xfId="1207"/>
    <cellStyle name="Normalny 3 16" xfId="490"/>
    <cellStyle name="Normalny 3 16 2" xfId="560"/>
    <cellStyle name="Normalny 3 16 2 2" xfId="918"/>
    <cellStyle name="Normalny 3 16 2 2 2" xfId="1636"/>
    <cellStyle name="Normalny 3 16 2 3" xfId="1098"/>
    <cellStyle name="Normalny 3 16 2 3 2" xfId="1816"/>
    <cellStyle name="Normalny 3 16 2 4" xfId="738"/>
    <cellStyle name="Normalny 3 16 2 4 2" xfId="1456"/>
    <cellStyle name="Normalny 3 16 2 5" xfId="1278"/>
    <cellStyle name="Normalny 3 16 3" xfId="629"/>
    <cellStyle name="Normalny 3 16 3 2" xfId="987"/>
    <cellStyle name="Normalny 3 16 3 2 2" xfId="1705"/>
    <cellStyle name="Normalny 3 16 3 3" xfId="1167"/>
    <cellStyle name="Normalny 3 16 3 3 2" xfId="1885"/>
    <cellStyle name="Normalny 3 16 3 4" xfId="807"/>
    <cellStyle name="Normalny 3 16 3 4 2" xfId="1525"/>
    <cellStyle name="Normalny 3 16 3 5" xfId="1347"/>
    <cellStyle name="Normalny 3 16 4" xfId="850"/>
    <cellStyle name="Normalny 3 16 4 2" xfId="1568"/>
    <cellStyle name="Normalny 3 16 5" xfId="1030"/>
    <cellStyle name="Normalny 3 16 5 2" xfId="1748"/>
    <cellStyle name="Normalny 3 16 6" xfId="670"/>
    <cellStyle name="Normalny 3 16 6 2" xfId="1388"/>
    <cellStyle name="Normalny 3 16 7" xfId="1210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2" xfId="505"/>
    <cellStyle name="Normalny 3 9 2 2" xfId="574"/>
    <cellStyle name="Normalny 3 9 2 2 2" xfId="932"/>
    <cellStyle name="Normalny 3 9 2 2 2 2" xfId="1650"/>
    <cellStyle name="Normalny 3 9 2 2 3" xfId="1112"/>
    <cellStyle name="Normalny 3 9 2 2 3 2" xfId="1830"/>
    <cellStyle name="Normalny 3 9 2 2 4" xfId="752"/>
    <cellStyle name="Normalny 3 9 2 2 4 2" xfId="1470"/>
    <cellStyle name="Normalny 3 9 2 2 5" xfId="1292"/>
    <cellStyle name="Normalny 3 9 2 3" xfId="643"/>
    <cellStyle name="Normalny 3 9 2 3 2" xfId="1001"/>
    <cellStyle name="Normalny 3 9 2 3 2 2" xfId="1719"/>
    <cellStyle name="Normalny 3 9 2 3 3" xfId="1181"/>
    <cellStyle name="Normalny 3 9 2 3 3 2" xfId="1899"/>
    <cellStyle name="Normalny 3 9 2 3 4" xfId="821"/>
    <cellStyle name="Normalny 3 9 2 3 4 2" xfId="1539"/>
    <cellStyle name="Normalny 3 9 2 3 5" xfId="1361"/>
    <cellStyle name="Normalny 3 9 2 4" xfId="864"/>
    <cellStyle name="Normalny 3 9 2 4 2" xfId="1582"/>
    <cellStyle name="Normalny 3 9 2 5" xfId="1044"/>
    <cellStyle name="Normalny 3 9 2 5 2" xfId="1762"/>
    <cellStyle name="Normalny 3 9 2 6" xfId="684"/>
    <cellStyle name="Normalny 3 9 2 6 2" xfId="1402"/>
    <cellStyle name="Normalny 3 9 2 7" xfId="1224"/>
    <cellStyle name="Normalny 3 9 3" xfId="520"/>
    <cellStyle name="Normalny 3 9 3 2" xfId="588"/>
    <cellStyle name="Normalny 3 9 3 2 2" xfId="946"/>
    <cellStyle name="Normalny 3 9 3 2 2 2" xfId="1664"/>
    <cellStyle name="Normalny 3 9 3 2 3" xfId="1126"/>
    <cellStyle name="Normalny 3 9 3 2 3 2" xfId="1844"/>
    <cellStyle name="Normalny 3 9 3 2 4" xfId="766"/>
    <cellStyle name="Normalny 3 9 3 2 4 2" xfId="1484"/>
    <cellStyle name="Normalny 3 9 3 2 5" xfId="1306"/>
    <cellStyle name="Normalny 3 9 3 3" xfId="878"/>
    <cellStyle name="Normalny 3 9 3 3 2" xfId="1596"/>
    <cellStyle name="Normalny 3 9 3 4" xfId="1058"/>
    <cellStyle name="Normalny 3 9 3 4 2" xfId="1776"/>
    <cellStyle name="Normalny 3 9 3 5" xfId="698"/>
    <cellStyle name="Normalny 3 9 3 5 2" xfId="1416"/>
    <cellStyle name="Normalny 3 9 3 6" xfId="1238"/>
    <cellStyle name="Normalny 3 9 4" xfId="543"/>
    <cellStyle name="Normalny 3 9 4 2" xfId="901"/>
    <cellStyle name="Normalny 3 9 4 2 2" xfId="1619"/>
    <cellStyle name="Normalny 3 9 4 3" xfId="1081"/>
    <cellStyle name="Normalny 3 9 4 3 2" xfId="1799"/>
    <cellStyle name="Normalny 3 9 4 4" xfId="721"/>
    <cellStyle name="Normalny 3 9 4 4 2" xfId="1439"/>
    <cellStyle name="Normalny 3 9 4 5" xfId="1261"/>
    <cellStyle name="Normalny 3 9 5" xfId="612"/>
    <cellStyle name="Normalny 3 9 5 2" xfId="970"/>
    <cellStyle name="Normalny 3 9 5 2 2" xfId="1688"/>
    <cellStyle name="Normalny 3 9 5 3" xfId="1150"/>
    <cellStyle name="Normalny 3 9 5 3 2" xfId="1868"/>
    <cellStyle name="Normalny 3 9 5 4" xfId="790"/>
    <cellStyle name="Normalny 3 9 5 4 2" xfId="1508"/>
    <cellStyle name="Normalny 3 9 5 5" xfId="1330"/>
    <cellStyle name="Normalny 3 9 6" xfId="833"/>
    <cellStyle name="Normalny 3 9 6 2" xfId="1551"/>
    <cellStyle name="Normalny 3 9 7" xfId="1013"/>
    <cellStyle name="Normalny 3 9 7 2" xfId="1731"/>
    <cellStyle name="Normalny 3 9 8" xfId="653"/>
    <cellStyle name="Normalny 3 9 8 2" xfId="1371"/>
    <cellStyle name="Normalny 3 9 9" xfId="1193"/>
    <cellStyle name="Normalny 3_Kopia Operatywka czerwiec 2016 BSE dla BP i PM_TW" xfId="323"/>
    <cellStyle name="Normalny 30" xfId="509"/>
    <cellStyle name="Normalny 31" xfId="510"/>
    <cellStyle name="Normalny 31 2" xfId="578"/>
    <cellStyle name="Normalny 31 2 2" xfId="936"/>
    <cellStyle name="Normalny 31 2 2 2" xfId="1654"/>
    <cellStyle name="Normalny 31 2 3" xfId="1116"/>
    <cellStyle name="Normalny 31 2 3 2" xfId="1834"/>
    <cellStyle name="Normalny 31 2 4" xfId="756"/>
    <cellStyle name="Normalny 31 2 4 2" xfId="1474"/>
    <cellStyle name="Normalny 31 2 5" xfId="1296"/>
    <cellStyle name="Normalny 31 3" xfId="868"/>
    <cellStyle name="Normalny 31 3 2" xfId="1586"/>
    <cellStyle name="Normalny 31 4" xfId="1048"/>
    <cellStyle name="Normalny 31 4 2" xfId="1766"/>
    <cellStyle name="Normalny 31 5" xfId="688"/>
    <cellStyle name="Normalny 31 5 2" xfId="1406"/>
    <cellStyle name="Normalny 31 6" xfId="1228"/>
    <cellStyle name="Normalny 32" xfId="512"/>
    <cellStyle name="Normalny 32 2" xfId="580"/>
    <cellStyle name="Normalny 32 2 2" xfId="938"/>
    <cellStyle name="Normalny 32 2 2 2" xfId="1656"/>
    <cellStyle name="Normalny 32 2 3" xfId="1118"/>
    <cellStyle name="Normalny 32 2 3 2" xfId="1836"/>
    <cellStyle name="Normalny 32 2 4" xfId="758"/>
    <cellStyle name="Normalny 32 2 4 2" xfId="1476"/>
    <cellStyle name="Normalny 32 2 5" xfId="1298"/>
    <cellStyle name="Normalny 32 3" xfId="870"/>
    <cellStyle name="Normalny 32 3 2" xfId="1588"/>
    <cellStyle name="Normalny 32 4" xfId="1050"/>
    <cellStyle name="Normalny 32 4 2" xfId="1768"/>
    <cellStyle name="Normalny 32 5" xfId="690"/>
    <cellStyle name="Normalny 32 5 2" xfId="1408"/>
    <cellStyle name="Normalny 32 6" xfId="1230"/>
    <cellStyle name="Normalny 33" xfId="533"/>
    <cellStyle name="Normalny 33 2" xfId="601"/>
    <cellStyle name="Normalny 33 2 2" xfId="959"/>
    <cellStyle name="Normalny 33 2 2 2" xfId="1677"/>
    <cellStyle name="Normalny 33 2 3" xfId="1139"/>
    <cellStyle name="Normalny 33 2 3 2" xfId="1857"/>
    <cellStyle name="Normalny 33 2 4" xfId="779"/>
    <cellStyle name="Normalny 33 2 4 2" xfId="1497"/>
    <cellStyle name="Normalny 33 2 5" xfId="1319"/>
    <cellStyle name="Normalny 33 3" xfId="891"/>
    <cellStyle name="Normalny 33 3 2" xfId="1609"/>
    <cellStyle name="Normalny 33 4" xfId="1071"/>
    <cellStyle name="Normalny 33 4 2" xfId="1789"/>
    <cellStyle name="Normalny 33 5" xfId="711"/>
    <cellStyle name="Normalny 33 5 2" xfId="1429"/>
    <cellStyle name="Normalny 33 6" xfId="1251"/>
    <cellStyle name="Normalny 34" xfId="534"/>
    <cellStyle name="Normalny 34 2" xfId="602"/>
    <cellStyle name="Normalny 34 2 2" xfId="960"/>
    <cellStyle name="Normalny 34 2 2 2" xfId="1678"/>
    <cellStyle name="Normalny 34 2 3" xfId="1140"/>
    <cellStyle name="Normalny 34 2 3 2" xfId="1858"/>
    <cellStyle name="Normalny 34 2 4" xfId="780"/>
    <cellStyle name="Normalny 34 2 4 2" xfId="1498"/>
    <cellStyle name="Normalny 34 2 5" xfId="1320"/>
    <cellStyle name="Normalny 34 3" xfId="892"/>
    <cellStyle name="Normalny 34 3 2" xfId="1610"/>
    <cellStyle name="Normalny 34 4" xfId="1072"/>
    <cellStyle name="Normalny 34 4 2" xfId="1790"/>
    <cellStyle name="Normalny 34 5" xfId="712"/>
    <cellStyle name="Normalny 34 5 2" xfId="1430"/>
    <cellStyle name="Normalny 34 6" xfId="1252"/>
    <cellStyle name="Normalny 35" xfId="535"/>
    <cellStyle name="Normalny 35 2" xfId="603"/>
    <cellStyle name="Normalny 35 2 2" xfId="961"/>
    <cellStyle name="Normalny 35 2 2 2" xfId="1679"/>
    <cellStyle name="Normalny 35 2 3" xfId="1141"/>
    <cellStyle name="Normalny 35 2 3 2" xfId="1859"/>
    <cellStyle name="Normalny 35 2 4" xfId="781"/>
    <cellStyle name="Normalny 35 2 4 2" xfId="1499"/>
    <cellStyle name="Normalny 35 2 5" xfId="1321"/>
    <cellStyle name="Normalny 35 3" xfId="893"/>
    <cellStyle name="Normalny 35 3 2" xfId="1611"/>
    <cellStyle name="Normalny 35 4" xfId="1073"/>
    <cellStyle name="Normalny 35 4 2" xfId="1791"/>
    <cellStyle name="Normalny 35 5" xfId="713"/>
    <cellStyle name="Normalny 35 5 2" xfId="1431"/>
    <cellStyle name="Normalny 35 6" xfId="1253"/>
    <cellStyle name="Normalny 36" xfId="536"/>
    <cellStyle name="Normalny 36 2" xfId="604"/>
    <cellStyle name="Normalny 36 2 2" xfId="962"/>
    <cellStyle name="Normalny 36 2 2 2" xfId="1680"/>
    <cellStyle name="Normalny 36 2 3" xfId="1142"/>
    <cellStyle name="Normalny 36 2 3 2" xfId="1860"/>
    <cellStyle name="Normalny 36 2 4" xfId="782"/>
    <cellStyle name="Normalny 36 2 4 2" xfId="1500"/>
    <cellStyle name="Normalny 36 2 5" xfId="1322"/>
    <cellStyle name="Normalny 36 3" xfId="894"/>
    <cellStyle name="Normalny 36 3 2" xfId="1612"/>
    <cellStyle name="Normalny 36 4" xfId="1074"/>
    <cellStyle name="Normalny 36 4 2" xfId="1792"/>
    <cellStyle name="Normalny 36 5" xfId="714"/>
    <cellStyle name="Normalny 36 5 2" xfId="1432"/>
    <cellStyle name="Normalny 36 6" xfId="1254"/>
    <cellStyle name="Normalny 37" xfId="605"/>
    <cellStyle name="Normalny 37 2" xfId="963"/>
    <cellStyle name="Normalny 37 2 2" xfId="1681"/>
    <cellStyle name="Normalny 37 3" xfId="1143"/>
    <cellStyle name="Normalny 37 3 2" xfId="1861"/>
    <cellStyle name="Normalny 37 4" xfId="783"/>
    <cellStyle name="Normalny 37 4 2" xfId="1501"/>
    <cellStyle name="Normalny 37 5" xfId="1323"/>
    <cellStyle name="Normalny 38" xfId="825"/>
    <cellStyle name="Normalny 38 2" xfId="1005"/>
    <cellStyle name="Normalny 38 2 2" xfId="1723"/>
    <cellStyle name="Normalny 38 3" xfId="1185"/>
    <cellStyle name="Normalny 38 3 2" xfId="1903"/>
    <cellStyle name="Normalny 38 4" xfId="1543"/>
    <cellStyle name="Normalny 39" xfId="1905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40" xfId="1907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" xfId="1909" builtinId="5"/>
    <cellStyle name="Procentowy 10" xfId="477"/>
    <cellStyle name="Procentowy 10 2" xfId="530"/>
    <cellStyle name="Procentowy 10 2 2" xfId="598"/>
    <cellStyle name="Procentowy 10 2 2 2" xfId="956"/>
    <cellStyle name="Procentowy 10 2 2 2 2" xfId="1674"/>
    <cellStyle name="Procentowy 10 2 2 3" xfId="1136"/>
    <cellStyle name="Procentowy 10 2 2 3 2" xfId="1854"/>
    <cellStyle name="Procentowy 10 2 2 4" xfId="776"/>
    <cellStyle name="Procentowy 10 2 2 4 2" xfId="1494"/>
    <cellStyle name="Procentowy 10 2 2 5" xfId="1316"/>
    <cellStyle name="Procentowy 10 2 3" xfId="888"/>
    <cellStyle name="Procentowy 10 2 3 2" xfId="1606"/>
    <cellStyle name="Procentowy 10 2 4" xfId="1068"/>
    <cellStyle name="Procentowy 10 2 4 2" xfId="1786"/>
    <cellStyle name="Procentowy 10 2 5" xfId="708"/>
    <cellStyle name="Procentowy 10 2 5 2" xfId="1426"/>
    <cellStyle name="Procentowy 10 2 6" xfId="1248"/>
    <cellStyle name="Procentowy 10 3" xfId="553"/>
    <cellStyle name="Procentowy 10 3 2" xfId="911"/>
    <cellStyle name="Procentowy 10 3 2 2" xfId="1629"/>
    <cellStyle name="Procentowy 10 3 3" xfId="1091"/>
    <cellStyle name="Procentowy 10 3 3 2" xfId="1809"/>
    <cellStyle name="Procentowy 10 3 4" xfId="731"/>
    <cellStyle name="Procentowy 10 3 4 2" xfId="1449"/>
    <cellStyle name="Procentowy 10 3 5" xfId="1271"/>
    <cellStyle name="Procentowy 10 4" xfId="622"/>
    <cellStyle name="Procentowy 10 4 2" xfId="980"/>
    <cellStyle name="Procentowy 10 4 2 2" xfId="1698"/>
    <cellStyle name="Procentowy 10 4 3" xfId="1160"/>
    <cellStyle name="Procentowy 10 4 3 2" xfId="1878"/>
    <cellStyle name="Procentowy 10 4 4" xfId="800"/>
    <cellStyle name="Procentowy 10 4 4 2" xfId="1518"/>
    <cellStyle name="Procentowy 10 4 5" xfId="1340"/>
    <cellStyle name="Procentowy 10 5" xfId="843"/>
    <cellStyle name="Procentowy 10 5 2" xfId="1561"/>
    <cellStyle name="Procentowy 10 6" xfId="1023"/>
    <cellStyle name="Procentowy 10 6 2" xfId="1741"/>
    <cellStyle name="Procentowy 10 7" xfId="663"/>
    <cellStyle name="Procentowy 10 7 2" xfId="1381"/>
    <cellStyle name="Procentowy 10 8" xfId="1203"/>
    <cellStyle name="Procentowy 11" xfId="479"/>
    <cellStyle name="Procentowy 11 2" xfId="532"/>
    <cellStyle name="Procentowy 11 2 2" xfId="600"/>
    <cellStyle name="Procentowy 11 2 2 2" xfId="958"/>
    <cellStyle name="Procentowy 11 2 2 2 2" xfId="1676"/>
    <cellStyle name="Procentowy 11 2 2 3" xfId="1138"/>
    <cellStyle name="Procentowy 11 2 2 3 2" xfId="1856"/>
    <cellStyle name="Procentowy 11 2 2 4" xfId="778"/>
    <cellStyle name="Procentowy 11 2 2 4 2" xfId="1496"/>
    <cellStyle name="Procentowy 11 2 2 5" xfId="1318"/>
    <cellStyle name="Procentowy 11 2 3" xfId="890"/>
    <cellStyle name="Procentowy 11 2 3 2" xfId="1608"/>
    <cellStyle name="Procentowy 11 2 4" xfId="1070"/>
    <cellStyle name="Procentowy 11 2 4 2" xfId="1788"/>
    <cellStyle name="Procentowy 11 2 5" xfId="710"/>
    <cellStyle name="Procentowy 11 2 5 2" xfId="1428"/>
    <cellStyle name="Procentowy 11 2 6" xfId="1250"/>
    <cellStyle name="Procentowy 11 3" xfId="555"/>
    <cellStyle name="Procentowy 11 3 2" xfId="913"/>
    <cellStyle name="Procentowy 11 3 2 2" xfId="1631"/>
    <cellStyle name="Procentowy 11 3 3" xfId="1093"/>
    <cellStyle name="Procentowy 11 3 3 2" xfId="1811"/>
    <cellStyle name="Procentowy 11 3 4" xfId="733"/>
    <cellStyle name="Procentowy 11 3 4 2" xfId="1451"/>
    <cellStyle name="Procentowy 11 3 5" xfId="1273"/>
    <cellStyle name="Procentowy 11 4" xfId="624"/>
    <cellStyle name="Procentowy 11 4 2" xfId="982"/>
    <cellStyle name="Procentowy 11 4 2 2" xfId="1700"/>
    <cellStyle name="Procentowy 11 4 3" xfId="1162"/>
    <cellStyle name="Procentowy 11 4 3 2" xfId="1880"/>
    <cellStyle name="Procentowy 11 4 4" xfId="802"/>
    <cellStyle name="Procentowy 11 4 4 2" xfId="1520"/>
    <cellStyle name="Procentowy 11 4 5" xfId="1342"/>
    <cellStyle name="Procentowy 11 5" xfId="845"/>
    <cellStyle name="Procentowy 11 5 2" xfId="1563"/>
    <cellStyle name="Procentowy 11 6" xfId="1025"/>
    <cellStyle name="Procentowy 11 6 2" xfId="1743"/>
    <cellStyle name="Procentowy 11 7" xfId="665"/>
    <cellStyle name="Procentowy 11 7 2" xfId="1383"/>
    <cellStyle name="Procentowy 11 8" xfId="1205"/>
    <cellStyle name="Procentowy 12" xfId="482"/>
    <cellStyle name="Procentowy 12 2" xfId="558"/>
    <cellStyle name="Procentowy 12 2 2" xfId="916"/>
    <cellStyle name="Procentowy 12 2 2 2" xfId="1634"/>
    <cellStyle name="Procentowy 12 2 3" xfId="1096"/>
    <cellStyle name="Procentowy 12 2 3 2" xfId="1814"/>
    <cellStyle name="Procentowy 12 2 4" xfId="736"/>
    <cellStyle name="Procentowy 12 2 4 2" xfId="1454"/>
    <cellStyle name="Procentowy 12 2 5" xfId="1276"/>
    <cellStyle name="Procentowy 12 3" xfId="627"/>
    <cellStyle name="Procentowy 12 3 2" xfId="985"/>
    <cellStyle name="Procentowy 12 3 2 2" xfId="1703"/>
    <cellStyle name="Procentowy 12 3 3" xfId="1165"/>
    <cellStyle name="Procentowy 12 3 3 2" xfId="1883"/>
    <cellStyle name="Procentowy 12 3 4" xfId="805"/>
    <cellStyle name="Procentowy 12 3 4 2" xfId="1523"/>
    <cellStyle name="Procentowy 12 3 5" xfId="1345"/>
    <cellStyle name="Procentowy 12 4" xfId="848"/>
    <cellStyle name="Procentowy 12 4 2" xfId="1566"/>
    <cellStyle name="Procentowy 12 5" xfId="1028"/>
    <cellStyle name="Procentowy 12 5 2" xfId="1746"/>
    <cellStyle name="Procentowy 12 6" xfId="668"/>
    <cellStyle name="Procentowy 12 6 2" xfId="1386"/>
    <cellStyle name="Procentowy 12 7" xfId="1208"/>
    <cellStyle name="Procentowy 13" xfId="491"/>
    <cellStyle name="Procentowy 13 2" xfId="561"/>
    <cellStyle name="Procentowy 13 2 2" xfId="919"/>
    <cellStyle name="Procentowy 13 2 2 2" xfId="1637"/>
    <cellStyle name="Procentowy 13 2 3" xfId="1099"/>
    <cellStyle name="Procentowy 13 2 3 2" xfId="1817"/>
    <cellStyle name="Procentowy 13 2 4" xfId="739"/>
    <cellStyle name="Procentowy 13 2 4 2" xfId="1457"/>
    <cellStyle name="Procentowy 13 2 5" xfId="1279"/>
    <cellStyle name="Procentowy 13 3" xfId="630"/>
    <cellStyle name="Procentowy 13 3 2" xfId="988"/>
    <cellStyle name="Procentowy 13 3 2 2" xfId="1706"/>
    <cellStyle name="Procentowy 13 3 3" xfId="1168"/>
    <cellStyle name="Procentowy 13 3 3 2" xfId="1886"/>
    <cellStyle name="Procentowy 13 3 4" xfId="808"/>
    <cellStyle name="Procentowy 13 3 4 2" xfId="1526"/>
    <cellStyle name="Procentowy 13 3 5" xfId="1348"/>
    <cellStyle name="Procentowy 13 4" xfId="851"/>
    <cellStyle name="Procentowy 13 4 2" xfId="1569"/>
    <cellStyle name="Procentowy 13 5" xfId="1031"/>
    <cellStyle name="Procentowy 13 5 2" xfId="1749"/>
    <cellStyle name="Procentowy 13 6" xfId="671"/>
    <cellStyle name="Procentowy 13 6 2" xfId="1389"/>
    <cellStyle name="Procentowy 13 7" xfId="1211"/>
    <cellStyle name="Procentowy 14" xfId="497"/>
    <cellStyle name="Procentowy 14 2" xfId="567"/>
    <cellStyle name="Procentowy 14 2 2" xfId="925"/>
    <cellStyle name="Procentowy 14 2 2 2" xfId="1643"/>
    <cellStyle name="Procentowy 14 2 3" xfId="1105"/>
    <cellStyle name="Procentowy 14 2 3 2" xfId="1823"/>
    <cellStyle name="Procentowy 14 2 4" xfId="745"/>
    <cellStyle name="Procentowy 14 2 4 2" xfId="1463"/>
    <cellStyle name="Procentowy 14 2 5" xfId="1285"/>
    <cellStyle name="Procentowy 14 3" xfId="636"/>
    <cellStyle name="Procentowy 14 3 2" xfId="994"/>
    <cellStyle name="Procentowy 14 3 2 2" xfId="1712"/>
    <cellStyle name="Procentowy 14 3 3" xfId="1174"/>
    <cellStyle name="Procentowy 14 3 3 2" xfId="1892"/>
    <cellStyle name="Procentowy 14 3 4" xfId="814"/>
    <cellStyle name="Procentowy 14 3 4 2" xfId="1532"/>
    <cellStyle name="Procentowy 14 3 5" xfId="1354"/>
    <cellStyle name="Procentowy 14 4" xfId="857"/>
    <cellStyle name="Procentowy 14 4 2" xfId="1575"/>
    <cellStyle name="Procentowy 14 5" xfId="1037"/>
    <cellStyle name="Procentowy 14 5 2" xfId="1755"/>
    <cellStyle name="Procentowy 14 6" xfId="677"/>
    <cellStyle name="Procentowy 14 6 2" xfId="1395"/>
    <cellStyle name="Procentowy 14 7" xfId="1217"/>
    <cellStyle name="Procentowy 15" xfId="508"/>
    <cellStyle name="Procentowy 15 2" xfId="577"/>
    <cellStyle name="Procentowy 15 2 2" xfId="935"/>
    <cellStyle name="Procentowy 15 2 2 2" xfId="1653"/>
    <cellStyle name="Procentowy 15 2 3" xfId="1115"/>
    <cellStyle name="Procentowy 15 2 3 2" xfId="1833"/>
    <cellStyle name="Procentowy 15 2 4" xfId="755"/>
    <cellStyle name="Procentowy 15 2 4 2" xfId="1473"/>
    <cellStyle name="Procentowy 15 2 5" xfId="1295"/>
    <cellStyle name="Procentowy 15 3" xfId="646"/>
    <cellStyle name="Procentowy 15 3 2" xfId="1004"/>
    <cellStyle name="Procentowy 15 3 2 2" xfId="1722"/>
    <cellStyle name="Procentowy 15 3 3" xfId="1184"/>
    <cellStyle name="Procentowy 15 3 3 2" xfId="1902"/>
    <cellStyle name="Procentowy 15 3 4" xfId="824"/>
    <cellStyle name="Procentowy 15 3 4 2" xfId="1542"/>
    <cellStyle name="Procentowy 15 3 5" xfId="1364"/>
    <cellStyle name="Procentowy 15 4" xfId="867"/>
    <cellStyle name="Procentowy 15 4 2" xfId="1585"/>
    <cellStyle name="Procentowy 15 5" xfId="1047"/>
    <cellStyle name="Procentowy 15 5 2" xfId="1765"/>
    <cellStyle name="Procentowy 15 6" xfId="687"/>
    <cellStyle name="Procentowy 15 6 2" xfId="1405"/>
    <cellStyle name="Procentowy 15 7" xfId="1227"/>
    <cellStyle name="Procentowy 16" xfId="511"/>
    <cellStyle name="Procentowy 16 2" xfId="579"/>
    <cellStyle name="Procentowy 16 2 2" xfId="937"/>
    <cellStyle name="Procentowy 16 2 2 2" xfId="1655"/>
    <cellStyle name="Procentowy 16 2 3" xfId="1117"/>
    <cellStyle name="Procentowy 16 2 3 2" xfId="1835"/>
    <cellStyle name="Procentowy 16 2 4" xfId="757"/>
    <cellStyle name="Procentowy 16 2 4 2" xfId="1475"/>
    <cellStyle name="Procentowy 16 2 5" xfId="1297"/>
    <cellStyle name="Procentowy 16 3" xfId="869"/>
    <cellStyle name="Procentowy 16 3 2" xfId="1587"/>
    <cellStyle name="Procentowy 16 4" xfId="1049"/>
    <cellStyle name="Procentowy 16 4 2" xfId="1767"/>
    <cellStyle name="Procentowy 16 5" xfId="689"/>
    <cellStyle name="Procentowy 16 5 2" xfId="1407"/>
    <cellStyle name="Procentowy 16 6" xfId="1229"/>
    <cellStyle name="Procentowy 17" xfId="513"/>
    <cellStyle name="Procentowy 17 2" xfId="581"/>
    <cellStyle name="Procentowy 17 2 2" xfId="939"/>
    <cellStyle name="Procentowy 17 2 2 2" xfId="1657"/>
    <cellStyle name="Procentowy 17 2 3" xfId="1119"/>
    <cellStyle name="Procentowy 17 2 3 2" xfId="1837"/>
    <cellStyle name="Procentowy 17 2 4" xfId="759"/>
    <cellStyle name="Procentowy 17 2 4 2" xfId="1477"/>
    <cellStyle name="Procentowy 17 2 5" xfId="1299"/>
    <cellStyle name="Procentowy 17 3" xfId="871"/>
    <cellStyle name="Procentowy 17 3 2" xfId="1589"/>
    <cellStyle name="Procentowy 17 4" xfId="1051"/>
    <cellStyle name="Procentowy 17 4 2" xfId="1769"/>
    <cellStyle name="Procentowy 17 5" xfId="691"/>
    <cellStyle name="Procentowy 17 5 2" xfId="1409"/>
    <cellStyle name="Procentowy 17 6" xfId="1231"/>
    <cellStyle name="Procentowy 18" xfId="826"/>
    <cellStyle name="Procentowy 18 2" xfId="1006"/>
    <cellStyle name="Procentowy 18 2 2" xfId="1724"/>
    <cellStyle name="Procentowy 18 3" xfId="1186"/>
    <cellStyle name="Procentowy 18 3 2" xfId="1904"/>
    <cellStyle name="Procentowy 18 4" xfId="1544"/>
    <cellStyle name="Procentowy 19" xfId="1906"/>
    <cellStyle name="Procentowy 2" xfId="358"/>
    <cellStyle name="Procentowy 2 2" xfId="359"/>
    <cellStyle name="Procentowy 2 3" xfId="453"/>
    <cellStyle name="Procentowy 20" xfId="1908"/>
    <cellStyle name="Procentowy 3" xfId="360"/>
    <cellStyle name="Procentowy 4" xfId="361"/>
    <cellStyle name="Procentowy 5" xfId="460"/>
    <cellStyle name="Procentowy 5 2" xfId="503"/>
    <cellStyle name="Procentowy 5 2 2" xfId="572"/>
    <cellStyle name="Procentowy 5 2 2 2" xfId="930"/>
    <cellStyle name="Procentowy 5 2 2 2 2" xfId="1648"/>
    <cellStyle name="Procentowy 5 2 2 3" xfId="1110"/>
    <cellStyle name="Procentowy 5 2 2 3 2" xfId="1828"/>
    <cellStyle name="Procentowy 5 2 2 4" xfId="750"/>
    <cellStyle name="Procentowy 5 2 2 4 2" xfId="1468"/>
    <cellStyle name="Procentowy 5 2 2 5" xfId="1290"/>
    <cellStyle name="Procentowy 5 2 3" xfId="641"/>
    <cellStyle name="Procentowy 5 2 3 2" xfId="999"/>
    <cellStyle name="Procentowy 5 2 3 2 2" xfId="1717"/>
    <cellStyle name="Procentowy 5 2 3 3" xfId="1179"/>
    <cellStyle name="Procentowy 5 2 3 3 2" xfId="1897"/>
    <cellStyle name="Procentowy 5 2 3 4" xfId="819"/>
    <cellStyle name="Procentowy 5 2 3 4 2" xfId="1537"/>
    <cellStyle name="Procentowy 5 2 3 5" xfId="1359"/>
    <cellStyle name="Procentowy 5 2 4" xfId="862"/>
    <cellStyle name="Procentowy 5 2 4 2" xfId="1580"/>
    <cellStyle name="Procentowy 5 2 5" xfId="1042"/>
    <cellStyle name="Procentowy 5 2 5 2" xfId="1760"/>
    <cellStyle name="Procentowy 5 2 6" xfId="682"/>
    <cellStyle name="Procentowy 5 2 6 2" xfId="1400"/>
    <cellStyle name="Procentowy 5 2 7" xfId="1222"/>
    <cellStyle name="Procentowy 5 3" xfId="518"/>
    <cellStyle name="Procentowy 5 3 2" xfId="586"/>
    <cellStyle name="Procentowy 5 3 2 2" xfId="944"/>
    <cellStyle name="Procentowy 5 3 2 2 2" xfId="1662"/>
    <cellStyle name="Procentowy 5 3 2 3" xfId="1124"/>
    <cellStyle name="Procentowy 5 3 2 3 2" xfId="1842"/>
    <cellStyle name="Procentowy 5 3 2 4" xfId="764"/>
    <cellStyle name="Procentowy 5 3 2 4 2" xfId="1482"/>
    <cellStyle name="Procentowy 5 3 2 5" xfId="1304"/>
    <cellStyle name="Procentowy 5 3 3" xfId="876"/>
    <cellStyle name="Procentowy 5 3 3 2" xfId="1594"/>
    <cellStyle name="Procentowy 5 3 4" xfId="1056"/>
    <cellStyle name="Procentowy 5 3 4 2" xfId="1774"/>
    <cellStyle name="Procentowy 5 3 5" xfId="696"/>
    <cellStyle name="Procentowy 5 3 5 2" xfId="1414"/>
    <cellStyle name="Procentowy 5 3 6" xfId="1236"/>
    <cellStyle name="Procentowy 5 4" xfId="541"/>
    <cellStyle name="Procentowy 5 4 2" xfId="899"/>
    <cellStyle name="Procentowy 5 4 2 2" xfId="1617"/>
    <cellStyle name="Procentowy 5 4 3" xfId="1079"/>
    <cellStyle name="Procentowy 5 4 3 2" xfId="1797"/>
    <cellStyle name="Procentowy 5 4 4" xfId="719"/>
    <cellStyle name="Procentowy 5 4 4 2" xfId="1437"/>
    <cellStyle name="Procentowy 5 4 5" xfId="1259"/>
    <cellStyle name="Procentowy 5 5" xfId="610"/>
    <cellStyle name="Procentowy 5 5 2" xfId="968"/>
    <cellStyle name="Procentowy 5 5 2 2" xfId="1686"/>
    <cellStyle name="Procentowy 5 5 3" xfId="1148"/>
    <cellStyle name="Procentowy 5 5 3 2" xfId="1866"/>
    <cellStyle name="Procentowy 5 5 4" xfId="788"/>
    <cellStyle name="Procentowy 5 5 4 2" xfId="1506"/>
    <cellStyle name="Procentowy 5 5 5" xfId="1328"/>
    <cellStyle name="Procentowy 5 6" xfId="831"/>
    <cellStyle name="Procentowy 5 6 2" xfId="1549"/>
    <cellStyle name="Procentowy 5 7" xfId="1011"/>
    <cellStyle name="Procentowy 5 7 2" xfId="1729"/>
    <cellStyle name="Procentowy 5 8" xfId="651"/>
    <cellStyle name="Procentowy 5 8 2" xfId="1369"/>
    <cellStyle name="Procentowy 5 9" xfId="1191"/>
    <cellStyle name="Procentowy 6" xfId="464"/>
    <cellStyle name="Procentowy 6 2" xfId="506"/>
    <cellStyle name="Procentowy 6 2 2" xfId="575"/>
    <cellStyle name="Procentowy 6 2 2 2" xfId="933"/>
    <cellStyle name="Procentowy 6 2 2 2 2" xfId="1651"/>
    <cellStyle name="Procentowy 6 2 2 3" xfId="1113"/>
    <cellStyle name="Procentowy 6 2 2 3 2" xfId="1831"/>
    <cellStyle name="Procentowy 6 2 2 4" xfId="753"/>
    <cellStyle name="Procentowy 6 2 2 4 2" xfId="1471"/>
    <cellStyle name="Procentowy 6 2 2 5" xfId="1293"/>
    <cellStyle name="Procentowy 6 2 3" xfId="644"/>
    <cellStyle name="Procentowy 6 2 3 2" xfId="1002"/>
    <cellStyle name="Procentowy 6 2 3 2 2" xfId="1720"/>
    <cellStyle name="Procentowy 6 2 3 3" xfId="1182"/>
    <cellStyle name="Procentowy 6 2 3 3 2" xfId="1900"/>
    <cellStyle name="Procentowy 6 2 3 4" xfId="822"/>
    <cellStyle name="Procentowy 6 2 3 4 2" xfId="1540"/>
    <cellStyle name="Procentowy 6 2 3 5" xfId="1362"/>
    <cellStyle name="Procentowy 6 2 4" xfId="865"/>
    <cellStyle name="Procentowy 6 2 4 2" xfId="1583"/>
    <cellStyle name="Procentowy 6 2 5" xfId="1045"/>
    <cellStyle name="Procentowy 6 2 5 2" xfId="1763"/>
    <cellStyle name="Procentowy 6 2 6" xfId="685"/>
    <cellStyle name="Procentowy 6 2 6 2" xfId="1403"/>
    <cellStyle name="Procentowy 6 2 7" xfId="1225"/>
    <cellStyle name="Procentowy 6 3" xfId="521"/>
    <cellStyle name="Procentowy 6 3 2" xfId="589"/>
    <cellStyle name="Procentowy 6 3 2 2" xfId="947"/>
    <cellStyle name="Procentowy 6 3 2 2 2" xfId="1665"/>
    <cellStyle name="Procentowy 6 3 2 3" xfId="1127"/>
    <cellStyle name="Procentowy 6 3 2 3 2" xfId="1845"/>
    <cellStyle name="Procentowy 6 3 2 4" xfId="767"/>
    <cellStyle name="Procentowy 6 3 2 4 2" xfId="1485"/>
    <cellStyle name="Procentowy 6 3 2 5" xfId="1307"/>
    <cellStyle name="Procentowy 6 3 3" xfId="879"/>
    <cellStyle name="Procentowy 6 3 3 2" xfId="1597"/>
    <cellStyle name="Procentowy 6 3 4" xfId="1059"/>
    <cellStyle name="Procentowy 6 3 4 2" xfId="1777"/>
    <cellStyle name="Procentowy 6 3 5" xfId="699"/>
    <cellStyle name="Procentowy 6 3 5 2" xfId="1417"/>
    <cellStyle name="Procentowy 6 3 6" xfId="1239"/>
    <cellStyle name="Procentowy 6 4" xfId="544"/>
    <cellStyle name="Procentowy 6 4 2" xfId="902"/>
    <cellStyle name="Procentowy 6 4 2 2" xfId="1620"/>
    <cellStyle name="Procentowy 6 4 3" xfId="1082"/>
    <cellStyle name="Procentowy 6 4 3 2" xfId="1800"/>
    <cellStyle name="Procentowy 6 4 4" xfId="722"/>
    <cellStyle name="Procentowy 6 4 4 2" xfId="1440"/>
    <cellStyle name="Procentowy 6 4 5" xfId="1262"/>
    <cellStyle name="Procentowy 6 5" xfId="613"/>
    <cellStyle name="Procentowy 6 5 2" xfId="971"/>
    <cellStyle name="Procentowy 6 5 2 2" xfId="1689"/>
    <cellStyle name="Procentowy 6 5 3" xfId="1151"/>
    <cellStyle name="Procentowy 6 5 3 2" xfId="1869"/>
    <cellStyle name="Procentowy 6 5 4" xfId="791"/>
    <cellStyle name="Procentowy 6 5 4 2" xfId="1509"/>
    <cellStyle name="Procentowy 6 5 5" xfId="1331"/>
    <cellStyle name="Procentowy 6 6" xfId="834"/>
    <cellStyle name="Procentowy 6 6 2" xfId="1552"/>
    <cellStyle name="Procentowy 6 7" xfId="1014"/>
    <cellStyle name="Procentowy 6 7 2" xfId="1732"/>
    <cellStyle name="Procentowy 6 8" xfId="654"/>
    <cellStyle name="Procentowy 6 8 2" xfId="1372"/>
    <cellStyle name="Procentowy 6 9" xfId="1194"/>
    <cellStyle name="Procentowy 7" xfId="470"/>
    <cellStyle name="Procentowy 7 2" xfId="523"/>
    <cellStyle name="Procentowy 7 2 2" xfId="591"/>
    <cellStyle name="Procentowy 7 2 2 2" xfId="949"/>
    <cellStyle name="Procentowy 7 2 2 2 2" xfId="1667"/>
    <cellStyle name="Procentowy 7 2 2 3" xfId="1129"/>
    <cellStyle name="Procentowy 7 2 2 3 2" xfId="1847"/>
    <cellStyle name="Procentowy 7 2 2 4" xfId="769"/>
    <cellStyle name="Procentowy 7 2 2 4 2" xfId="1487"/>
    <cellStyle name="Procentowy 7 2 2 5" xfId="1309"/>
    <cellStyle name="Procentowy 7 2 3" xfId="881"/>
    <cellStyle name="Procentowy 7 2 3 2" xfId="1599"/>
    <cellStyle name="Procentowy 7 2 4" xfId="1061"/>
    <cellStyle name="Procentowy 7 2 4 2" xfId="1779"/>
    <cellStyle name="Procentowy 7 2 5" xfId="701"/>
    <cellStyle name="Procentowy 7 2 5 2" xfId="1419"/>
    <cellStyle name="Procentowy 7 2 6" xfId="1241"/>
    <cellStyle name="Procentowy 7 3" xfId="546"/>
    <cellStyle name="Procentowy 7 3 2" xfId="904"/>
    <cellStyle name="Procentowy 7 3 2 2" xfId="1622"/>
    <cellStyle name="Procentowy 7 3 3" xfId="1084"/>
    <cellStyle name="Procentowy 7 3 3 2" xfId="1802"/>
    <cellStyle name="Procentowy 7 3 4" xfId="724"/>
    <cellStyle name="Procentowy 7 3 4 2" xfId="1442"/>
    <cellStyle name="Procentowy 7 3 5" xfId="1264"/>
    <cellStyle name="Procentowy 7 4" xfId="615"/>
    <cellStyle name="Procentowy 7 4 2" xfId="973"/>
    <cellStyle name="Procentowy 7 4 2 2" xfId="1691"/>
    <cellStyle name="Procentowy 7 4 3" xfId="1153"/>
    <cellStyle name="Procentowy 7 4 3 2" xfId="1871"/>
    <cellStyle name="Procentowy 7 4 4" xfId="793"/>
    <cellStyle name="Procentowy 7 4 4 2" xfId="1511"/>
    <cellStyle name="Procentowy 7 4 5" xfId="1333"/>
    <cellStyle name="Procentowy 7 5" xfId="836"/>
    <cellStyle name="Procentowy 7 5 2" xfId="1554"/>
    <cellStyle name="Procentowy 7 6" xfId="1016"/>
    <cellStyle name="Procentowy 7 6 2" xfId="1734"/>
    <cellStyle name="Procentowy 7 7" xfId="656"/>
    <cellStyle name="Procentowy 7 7 2" xfId="1374"/>
    <cellStyle name="Procentowy 7 8" xfId="1196"/>
    <cellStyle name="Procentowy 8" xfId="473"/>
    <cellStyle name="Procentowy 8 2" xfId="526"/>
    <cellStyle name="Procentowy 8 2 2" xfId="594"/>
    <cellStyle name="Procentowy 8 2 2 2" xfId="952"/>
    <cellStyle name="Procentowy 8 2 2 2 2" xfId="1670"/>
    <cellStyle name="Procentowy 8 2 2 3" xfId="1132"/>
    <cellStyle name="Procentowy 8 2 2 3 2" xfId="1850"/>
    <cellStyle name="Procentowy 8 2 2 4" xfId="772"/>
    <cellStyle name="Procentowy 8 2 2 4 2" xfId="1490"/>
    <cellStyle name="Procentowy 8 2 2 5" xfId="1312"/>
    <cellStyle name="Procentowy 8 2 3" xfId="884"/>
    <cellStyle name="Procentowy 8 2 3 2" xfId="1602"/>
    <cellStyle name="Procentowy 8 2 4" xfId="1064"/>
    <cellStyle name="Procentowy 8 2 4 2" xfId="1782"/>
    <cellStyle name="Procentowy 8 2 5" xfId="704"/>
    <cellStyle name="Procentowy 8 2 5 2" xfId="1422"/>
    <cellStyle name="Procentowy 8 2 6" xfId="1244"/>
    <cellStyle name="Procentowy 8 3" xfId="549"/>
    <cellStyle name="Procentowy 8 3 2" xfId="907"/>
    <cellStyle name="Procentowy 8 3 2 2" xfId="1625"/>
    <cellStyle name="Procentowy 8 3 3" xfId="1087"/>
    <cellStyle name="Procentowy 8 3 3 2" xfId="1805"/>
    <cellStyle name="Procentowy 8 3 4" xfId="727"/>
    <cellStyle name="Procentowy 8 3 4 2" xfId="1445"/>
    <cellStyle name="Procentowy 8 3 5" xfId="1267"/>
    <cellStyle name="Procentowy 8 4" xfId="618"/>
    <cellStyle name="Procentowy 8 4 2" xfId="976"/>
    <cellStyle name="Procentowy 8 4 2 2" xfId="1694"/>
    <cellStyle name="Procentowy 8 4 3" xfId="1156"/>
    <cellStyle name="Procentowy 8 4 3 2" xfId="1874"/>
    <cellStyle name="Procentowy 8 4 4" xfId="796"/>
    <cellStyle name="Procentowy 8 4 4 2" xfId="1514"/>
    <cellStyle name="Procentowy 8 4 5" xfId="1336"/>
    <cellStyle name="Procentowy 8 5" xfId="839"/>
    <cellStyle name="Procentowy 8 5 2" xfId="1557"/>
    <cellStyle name="Procentowy 8 6" xfId="1019"/>
    <cellStyle name="Procentowy 8 6 2" xfId="1737"/>
    <cellStyle name="Procentowy 8 7" xfId="659"/>
    <cellStyle name="Procentowy 8 7 2" xfId="1377"/>
    <cellStyle name="Procentowy 8 8" xfId="1199"/>
    <cellStyle name="Procentowy 9" xfId="475"/>
    <cellStyle name="Procentowy 9 2" xfId="528"/>
    <cellStyle name="Procentowy 9 2 2" xfId="596"/>
    <cellStyle name="Procentowy 9 2 2 2" xfId="954"/>
    <cellStyle name="Procentowy 9 2 2 2 2" xfId="1672"/>
    <cellStyle name="Procentowy 9 2 2 3" xfId="1134"/>
    <cellStyle name="Procentowy 9 2 2 3 2" xfId="1852"/>
    <cellStyle name="Procentowy 9 2 2 4" xfId="774"/>
    <cellStyle name="Procentowy 9 2 2 4 2" xfId="1492"/>
    <cellStyle name="Procentowy 9 2 2 5" xfId="1314"/>
    <cellStyle name="Procentowy 9 2 3" xfId="886"/>
    <cellStyle name="Procentowy 9 2 3 2" xfId="1604"/>
    <cellStyle name="Procentowy 9 2 4" xfId="1066"/>
    <cellStyle name="Procentowy 9 2 4 2" xfId="1784"/>
    <cellStyle name="Procentowy 9 2 5" xfId="706"/>
    <cellStyle name="Procentowy 9 2 5 2" xfId="1424"/>
    <cellStyle name="Procentowy 9 2 6" xfId="1246"/>
    <cellStyle name="Procentowy 9 3" xfId="551"/>
    <cellStyle name="Procentowy 9 3 2" xfId="909"/>
    <cellStyle name="Procentowy 9 3 2 2" xfId="1627"/>
    <cellStyle name="Procentowy 9 3 3" xfId="1089"/>
    <cellStyle name="Procentowy 9 3 3 2" xfId="1807"/>
    <cellStyle name="Procentowy 9 3 4" xfId="729"/>
    <cellStyle name="Procentowy 9 3 4 2" xfId="1447"/>
    <cellStyle name="Procentowy 9 3 5" xfId="1269"/>
    <cellStyle name="Procentowy 9 4" xfId="620"/>
    <cellStyle name="Procentowy 9 4 2" xfId="978"/>
    <cellStyle name="Procentowy 9 4 2 2" xfId="1696"/>
    <cellStyle name="Procentowy 9 4 3" xfId="1158"/>
    <cellStyle name="Procentowy 9 4 3 2" xfId="1876"/>
    <cellStyle name="Procentowy 9 4 4" xfId="798"/>
    <cellStyle name="Procentowy 9 4 4 2" xfId="1516"/>
    <cellStyle name="Procentowy 9 4 5" xfId="1338"/>
    <cellStyle name="Procentowy 9 5" xfId="841"/>
    <cellStyle name="Procentowy 9 5 2" xfId="1559"/>
    <cellStyle name="Procentowy 9 6" xfId="1021"/>
    <cellStyle name="Procentowy 9 6 2" xfId="1739"/>
    <cellStyle name="Procentowy 9 7" xfId="661"/>
    <cellStyle name="Procentowy 9 7 2" xfId="1379"/>
    <cellStyle name="Procentowy 9 8" xfId="1201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2" xfId="498"/>
    <cellStyle name="Walutowy 2 2 2" xfId="568"/>
    <cellStyle name="Walutowy 2 2 2 2" xfId="926"/>
    <cellStyle name="Walutowy 2 2 2 2 2" xfId="1644"/>
    <cellStyle name="Walutowy 2 2 2 3" xfId="1106"/>
    <cellStyle name="Walutowy 2 2 2 3 2" xfId="1824"/>
    <cellStyle name="Walutowy 2 2 2 4" xfId="746"/>
    <cellStyle name="Walutowy 2 2 2 4 2" xfId="1464"/>
    <cellStyle name="Walutowy 2 2 2 5" xfId="1286"/>
    <cellStyle name="Walutowy 2 2 3" xfId="637"/>
    <cellStyle name="Walutowy 2 2 3 2" xfId="995"/>
    <cellStyle name="Walutowy 2 2 3 2 2" xfId="1713"/>
    <cellStyle name="Walutowy 2 2 3 3" xfId="1175"/>
    <cellStyle name="Walutowy 2 2 3 3 2" xfId="1893"/>
    <cellStyle name="Walutowy 2 2 3 4" xfId="815"/>
    <cellStyle name="Walutowy 2 2 3 4 2" xfId="1533"/>
    <cellStyle name="Walutowy 2 2 3 5" xfId="1355"/>
    <cellStyle name="Walutowy 2 2 4" xfId="858"/>
    <cellStyle name="Walutowy 2 2 4 2" xfId="1576"/>
    <cellStyle name="Walutowy 2 2 5" xfId="1038"/>
    <cellStyle name="Walutowy 2 2 5 2" xfId="1756"/>
    <cellStyle name="Walutowy 2 2 6" xfId="678"/>
    <cellStyle name="Walutowy 2 2 6 2" xfId="1396"/>
    <cellStyle name="Walutowy 2 2 7" xfId="1218"/>
    <cellStyle name="Walutowy 2 3" xfId="514"/>
    <cellStyle name="Walutowy 2 3 2" xfId="582"/>
    <cellStyle name="Walutowy 2 3 2 2" xfId="940"/>
    <cellStyle name="Walutowy 2 3 2 2 2" xfId="1658"/>
    <cellStyle name="Walutowy 2 3 2 3" xfId="1120"/>
    <cellStyle name="Walutowy 2 3 2 3 2" xfId="1838"/>
    <cellStyle name="Walutowy 2 3 2 4" xfId="760"/>
    <cellStyle name="Walutowy 2 3 2 4 2" xfId="1478"/>
    <cellStyle name="Walutowy 2 3 2 5" xfId="1300"/>
    <cellStyle name="Walutowy 2 3 3" xfId="872"/>
    <cellStyle name="Walutowy 2 3 3 2" xfId="1590"/>
    <cellStyle name="Walutowy 2 3 4" xfId="1052"/>
    <cellStyle name="Walutowy 2 3 4 2" xfId="1770"/>
    <cellStyle name="Walutowy 2 3 5" xfId="692"/>
    <cellStyle name="Walutowy 2 3 5 2" xfId="1410"/>
    <cellStyle name="Walutowy 2 3 6" xfId="1232"/>
    <cellStyle name="Walutowy 2 4" xfId="537"/>
    <cellStyle name="Walutowy 2 4 2" xfId="895"/>
    <cellStyle name="Walutowy 2 4 2 2" xfId="1613"/>
    <cellStyle name="Walutowy 2 4 3" xfId="1075"/>
    <cellStyle name="Walutowy 2 4 3 2" xfId="1793"/>
    <cellStyle name="Walutowy 2 4 4" xfId="715"/>
    <cellStyle name="Walutowy 2 4 4 2" xfId="1433"/>
    <cellStyle name="Walutowy 2 4 5" xfId="1255"/>
    <cellStyle name="Walutowy 2 5" xfId="606"/>
    <cellStyle name="Walutowy 2 5 2" xfId="964"/>
    <cellStyle name="Walutowy 2 5 2 2" xfId="1682"/>
    <cellStyle name="Walutowy 2 5 3" xfId="1144"/>
    <cellStyle name="Walutowy 2 5 3 2" xfId="1862"/>
    <cellStyle name="Walutowy 2 5 4" xfId="784"/>
    <cellStyle name="Walutowy 2 5 4 2" xfId="1502"/>
    <cellStyle name="Walutowy 2 5 5" xfId="1324"/>
    <cellStyle name="Walutowy 2 6" xfId="827"/>
    <cellStyle name="Walutowy 2 6 2" xfId="1545"/>
    <cellStyle name="Walutowy 2 7" xfId="1007"/>
    <cellStyle name="Walutowy 2 7 2" xfId="1725"/>
    <cellStyle name="Walutowy 2 8" xfId="647"/>
    <cellStyle name="Walutowy 2 8 2" xfId="1365"/>
    <cellStyle name="Walutowy 2 9" xfId="1187"/>
    <cellStyle name="Waluty [0]" xfId="440"/>
    <cellStyle name="Waluty [0] 2" xfId="499"/>
    <cellStyle name="Waluty [0] 2 2" xfId="569"/>
    <cellStyle name="Waluty [0] 2 2 2" xfId="927"/>
    <cellStyle name="Waluty [0] 2 2 2 2" xfId="1645"/>
    <cellStyle name="Waluty [0] 2 2 3" xfId="1107"/>
    <cellStyle name="Waluty [0] 2 2 3 2" xfId="1825"/>
    <cellStyle name="Waluty [0] 2 2 4" xfId="747"/>
    <cellStyle name="Waluty [0] 2 2 4 2" xfId="1465"/>
    <cellStyle name="Waluty [0] 2 2 5" xfId="1287"/>
    <cellStyle name="Waluty [0] 2 3" xfId="638"/>
    <cellStyle name="Waluty [0] 2 3 2" xfId="996"/>
    <cellStyle name="Waluty [0] 2 3 2 2" xfId="1714"/>
    <cellStyle name="Waluty [0] 2 3 3" xfId="1176"/>
    <cellStyle name="Waluty [0] 2 3 3 2" xfId="1894"/>
    <cellStyle name="Waluty [0] 2 3 4" xfId="816"/>
    <cellStyle name="Waluty [0] 2 3 4 2" xfId="1534"/>
    <cellStyle name="Waluty [0] 2 3 5" xfId="1356"/>
    <cellStyle name="Waluty [0] 2 4" xfId="859"/>
    <cellStyle name="Waluty [0] 2 4 2" xfId="1577"/>
    <cellStyle name="Waluty [0] 2 5" xfId="1039"/>
    <cellStyle name="Waluty [0] 2 5 2" xfId="1757"/>
    <cellStyle name="Waluty [0] 2 6" xfId="679"/>
    <cellStyle name="Waluty [0] 2 6 2" xfId="1397"/>
    <cellStyle name="Waluty [0] 2 7" xfId="1219"/>
    <cellStyle name="Waluty [0] 3" xfId="515"/>
    <cellStyle name="Waluty [0] 3 2" xfId="583"/>
    <cellStyle name="Waluty [0] 3 2 2" xfId="941"/>
    <cellStyle name="Waluty [0] 3 2 2 2" xfId="1659"/>
    <cellStyle name="Waluty [0] 3 2 3" xfId="1121"/>
    <cellStyle name="Waluty [0] 3 2 3 2" xfId="1839"/>
    <cellStyle name="Waluty [0] 3 2 4" xfId="761"/>
    <cellStyle name="Waluty [0] 3 2 4 2" xfId="1479"/>
    <cellStyle name="Waluty [0] 3 2 5" xfId="1301"/>
    <cellStyle name="Waluty [0] 3 3" xfId="873"/>
    <cellStyle name="Waluty [0] 3 3 2" xfId="1591"/>
    <cellStyle name="Waluty [0] 3 4" xfId="1053"/>
    <cellStyle name="Waluty [0] 3 4 2" xfId="1771"/>
    <cellStyle name="Waluty [0] 3 5" xfId="693"/>
    <cellStyle name="Waluty [0] 3 5 2" xfId="1411"/>
    <cellStyle name="Waluty [0] 3 6" xfId="1233"/>
    <cellStyle name="Waluty [0] 4" xfId="538"/>
    <cellStyle name="Waluty [0] 4 2" xfId="896"/>
    <cellStyle name="Waluty [0] 4 2 2" xfId="1614"/>
    <cellStyle name="Waluty [0] 4 3" xfId="1076"/>
    <cellStyle name="Waluty [0] 4 3 2" xfId="1794"/>
    <cellStyle name="Waluty [0] 4 4" xfId="716"/>
    <cellStyle name="Waluty [0] 4 4 2" xfId="1434"/>
    <cellStyle name="Waluty [0] 4 5" xfId="1256"/>
    <cellStyle name="Waluty [0] 5" xfId="607"/>
    <cellStyle name="Waluty [0] 5 2" xfId="965"/>
    <cellStyle name="Waluty [0] 5 2 2" xfId="1683"/>
    <cellStyle name="Waluty [0] 5 3" xfId="1145"/>
    <cellStyle name="Waluty [0] 5 3 2" xfId="1863"/>
    <cellStyle name="Waluty [0] 5 4" xfId="785"/>
    <cellStyle name="Waluty [0] 5 4 2" xfId="1503"/>
    <cellStyle name="Waluty [0] 5 5" xfId="1325"/>
    <cellStyle name="Waluty [0] 6" xfId="828"/>
    <cellStyle name="Waluty [0] 6 2" xfId="1546"/>
    <cellStyle name="Waluty [0] 7" xfId="1008"/>
    <cellStyle name="Waluty [0] 7 2" xfId="1726"/>
    <cellStyle name="Waluty [0] 8" xfId="648"/>
    <cellStyle name="Waluty [0] 8 2" xfId="1366"/>
    <cellStyle name="Waluty [0] 9" xfId="1188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I-IX 2020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6821431803781042E-4"/>
                  <c:y val="-3.383962250620311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2145107005859289E-17"/>
                  <c:y val="-1.4571948998178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9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</c:strLit>
          </c:cat>
          <c:val>
            <c:numLit>
              <c:formatCode>#,##0</c:formatCode>
              <c:ptCount val="9"/>
              <c:pt idx="0">
                <c:v>40271.702796490012</c:v>
              </c:pt>
              <c:pt idx="1">
                <c:v>29661.345240980365</c:v>
              </c:pt>
              <c:pt idx="2">
                <c:v>26265.107039939758</c:v>
              </c:pt>
              <c:pt idx="3">
                <c:v>33441.807822750285</c:v>
              </c:pt>
              <c:pt idx="4">
                <c:v>27429.724348849515</c:v>
              </c:pt>
              <c:pt idx="5">
                <c:v>40324.216785490746</c:v>
              </c:pt>
              <c:pt idx="6">
                <c:v>38413.016415399063</c:v>
              </c:pt>
              <c:pt idx="7">
                <c:v>33102.892255350249</c:v>
              </c:pt>
              <c:pt idx="8">
                <c:v>35602.01207709813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50667328"/>
        <c:axId val="750669288"/>
      </c:barChart>
      <c:catAx>
        <c:axId val="75066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506692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50669288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36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506673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I-IX 2020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299504228638129E-2"/>
                  <c:y val="0.1495565818695739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5889745552639256"/>
                  <c:y val="0.2089339794064203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131055315.27565001</c:v>
              </c:pt>
              <c:pt idx="1">
                <c:v>51922574.293260008</c:v>
              </c:pt>
              <c:pt idx="2">
                <c:v>30458508.283110004</c:v>
              </c:pt>
              <c:pt idx="3">
                <c:v>36887928.263059996</c:v>
              </c:pt>
              <c:pt idx="4">
                <c:v>8133239.2728500003</c:v>
              </c:pt>
              <c:pt idx="5">
                <c:v>6389860.0692800283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I-IX 2020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7270341208"/>
                  <c:y val="3.39269910101816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7032662583843713E-2"/>
                  <c:y val="-3.48466405467432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Wpłaty z zysku</a:t>
                    </a:r>
                    <a:r>
                      <a:rPr lang="en-US" baseline="0"/>
                      <a:t> NBP</a:t>
                    </a:r>
                  </a:p>
                  <a:p>
                    <a:r>
                      <a:rPr lang="en-US" baseline="0"/>
                      <a:t>19,3%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68296150481186"/>
                      <c:h val="0.11463780795516501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#,##0</c:formatCode>
              <c:ptCount val="5"/>
              <c:pt idx="0">
                <c:v>468817.01653000002</c:v>
              </c:pt>
              <c:pt idx="1">
                <c:v>7437077.4013100006</c:v>
              </c:pt>
              <c:pt idx="2">
                <c:v>3289260.4384699999</c:v>
              </c:pt>
              <c:pt idx="3">
                <c:v>25206965.670488063</c:v>
              </c:pt>
              <c:pt idx="4">
                <c:v>2128643.7494800002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2019-2020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149091303346118"/>
          <c:y val="0.23374859832661762"/>
          <c:w val="0.77703461766074422"/>
          <c:h val="0.4622520424383571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I-IX 2019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296027.88400000002</c:v>
              </c:pt>
              <c:pt idx="1">
                <c:v>297814.20299999998</c:v>
              </c:pt>
              <c:pt idx="2">
                <c:v>-1786.319</c:v>
              </c:pt>
              <c:pt idx="3">
                <c:v>1019.8630000000001</c:v>
              </c:pt>
              <c:pt idx="4">
                <c:v>-3720.8429999999998</c:v>
              </c:pt>
              <c:pt idx="5">
                <c:v>4740.7060000000001</c:v>
              </c:pt>
            </c:numLit>
          </c:val>
        </c:ser>
        <c:ser>
          <c:idx val="1"/>
          <c:order val="1"/>
          <c:tx>
            <c:v>Wykonanie I-IX 2020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304511.82500000001</c:v>
              </c:pt>
              <c:pt idx="1">
                <c:v>318266.37400000001</c:v>
              </c:pt>
              <c:pt idx="2">
                <c:v>-13754.55</c:v>
              </c:pt>
              <c:pt idx="3">
                <c:v>13754.55</c:v>
              </c:pt>
              <c:pt idx="4">
                <c:v>25010.523000000001</c:v>
              </c:pt>
              <c:pt idx="5">
                <c:v>-11255.973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212000"/>
        <c:axId val="750206120"/>
      </c:barChart>
      <c:catAx>
        <c:axId val="7502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50206120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750206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5.1190950528774266E-2"/>
              <c:y val="0.40827449385728193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5021200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70" b="0" i="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I-IX 2020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186154.72440114996</c:v>
              </c:pt>
              <c:pt idx="1">
                <c:v>19937.597205039976</c:v>
              </c:pt>
              <c:pt idx="2">
                <c:v>58204.891310689876</c:v>
              </c:pt>
              <c:pt idx="3">
                <c:v>9999.161530729998</c:v>
              </c:pt>
              <c:pt idx="4">
                <c:v>20776.377513750002</c:v>
              </c:pt>
              <c:pt idx="5">
                <c:v>17136.516563739999</c:v>
              </c:pt>
              <c:pt idx="6">
                <c:v>6057.1058201400119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I-IX 2020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642623039995606E-3"/>
                  <c:y val="1.55999999999999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1.090909090909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9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</c:strLit>
          </c:cat>
          <c:val>
            <c:numLit>
              <c:formatCode>#,##0</c:formatCode>
              <c:ptCount val="9"/>
              <c:pt idx="0" formatCode="#\ ##0&quot; &quot;">
                <c:v>36844.986274309995</c:v>
              </c:pt>
              <c:pt idx="1">
                <c:v>36400.102276509933</c:v>
              </c:pt>
              <c:pt idx="2">
                <c:v>32307.557218199901</c:v>
              </c:pt>
              <c:pt idx="3">
                <c:v>42970.16815775026</c:v>
              </c:pt>
              <c:pt idx="4">
                <c:v>34428.599681659631</c:v>
              </c:pt>
              <c:pt idx="5">
                <c:v>31560.880490890297</c:v>
              </c:pt>
              <c:pt idx="6">
                <c:v>37589.096913580259</c:v>
              </c:pt>
              <c:pt idx="7">
                <c:v>30107.034659469791</c:v>
              </c:pt>
              <c:pt idx="8">
                <c:v>36057.948672869767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50664976"/>
        <c:axId val="750668896"/>
      </c:barChart>
      <c:catAx>
        <c:axId val="7506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506688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50668896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4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50664976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budżetu państwa w I-IX 2020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0190531401343356E-5"/>
                  <c:y val="2.931027064240054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6919945125603094E-4"/>
                  <c:y val="2.085395063322002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9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</c:strLit>
          </c:cat>
          <c:val>
            <c:numLit>
              <c:formatCode>#,##0</c:formatCode>
              <c:ptCount val="9"/>
              <c:pt idx="0">
                <c:v>3426.7165221800169</c:v>
              </c:pt>
              <c:pt idx="1">
                <c:v>-6738.7570355295684</c:v>
              </c:pt>
              <c:pt idx="2">
                <c:v>-6042.4501782601437</c:v>
              </c:pt>
              <c:pt idx="3">
                <c:v>-9528.3603349999757</c:v>
              </c:pt>
              <c:pt idx="4">
                <c:v>-6998.8753328101157</c:v>
              </c:pt>
              <c:pt idx="5">
                <c:v>8763.336294600449</c:v>
              </c:pt>
              <c:pt idx="6">
                <c:v>823.91950181880384</c:v>
              </c:pt>
              <c:pt idx="7">
                <c:v>2995.8575958804577</c:v>
              </c:pt>
              <c:pt idx="8">
                <c:v>-455.93659577163635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50665760"/>
        <c:axId val="750670856"/>
      </c:barChart>
      <c:catAx>
        <c:axId val="75066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50670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0670856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>
                  <a:alpha val="39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5066576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I-IX</a:t>
            </a:r>
            <a:r>
              <a:rPr lang="pl-PL" baseline="0"/>
              <a:t> </a:t>
            </a:r>
            <a:r>
              <a:rPr lang="pl-PL"/>
              <a:t>2020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71153207907330618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9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</c:strLit>
          </c:cat>
          <c:val>
            <c:numLit>
              <c:formatCode>#,##0</c:formatCode>
              <c:ptCount val="9"/>
              <c:pt idx="0">
                <c:v>36844.986274309995</c:v>
              </c:pt>
              <c:pt idx="1">
                <c:v>36400.102276509933</c:v>
              </c:pt>
              <c:pt idx="2">
                <c:v>32307.557218199901</c:v>
              </c:pt>
              <c:pt idx="3">
                <c:v>42970.16815775026</c:v>
              </c:pt>
              <c:pt idx="4">
                <c:v>34428.599681659631</c:v>
              </c:pt>
              <c:pt idx="5">
                <c:v>31560.880490890297</c:v>
              </c:pt>
              <c:pt idx="6">
                <c:v>37589.096913580259</c:v>
              </c:pt>
              <c:pt idx="7">
                <c:v>30107.034659469791</c:v>
              </c:pt>
              <c:pt idx="8">
                <c:v>36057.948672869767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9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</c:strLit>
          </c:cat>
          <c:val>
            <c:numLit>
              <c:formatCode>#,##0</c:formatCode>
              <c:ptCount val="9"/>
              <c:pt idx="0">
                <c:v>40271.702796490012</c:v>
              </c:pt>
              <c:pt idx="1">
                <c:v>29661.345240980365</c:v>
              </c:pt>
              <c:pt idx="2">
                <c:v>26265.107039939758</c:v>
              </c:pt>
              <c:pt idx="3">
                <c:v>33441.807822750285</c:v>
              </c:pt>
              <c:pt idx="4">
                <c:v>27429.724348849515</c:v>
              </c:pt>
              <c:pt idx="5">
                <c:v>40324.216785490746</c:v>
              </c:pt>
              <c:pt idx="6">
                <c:v>38413.016415399063</c:v>
              </c:pt>
              <c:pt idx="7">
                <c:v>33102.892255350249</c:v>
              </c:pt>
              <c:pt idx="8">
                <c:v>35602.01207709813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750664584"/>
        <c:axId val="750668504"/>
      </c:barChart>
      <c:catAx>
        <c:axId val="750664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506685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50668504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01754385963E-2"/>
              <c:y val="0.477509377071810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50664584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I-IX</a:t>
            </a:r>
            <a:r>
              <a:rPr lang="pl-PL" baseline="0"/>
              <a:t> </a:t>
            </a:r>
            <a:r>
              <a:rPr lang="pl-PL"/>
              <a:t>2020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0938485246977044E-4"/>
                  <c:y val="5.088351933101202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6813746609128681E-4"/>
                  <c:y val="2.440094148249465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9329693630040744E-3"/>
                  <c:y val="2.53106165744467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390038.73300000001</c:v>
              </c:pt>
              <c:pt idx="1">
                <c:v>42959.550999999999</c:v>
              </c:pt>
              <c:pt idx="2">
                <c:v>2341.7159999999999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9672066853666E-2"/>
                  <c:y val="1.13425787174526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5573819284478742E-3"/>
                  <c:y val="1.39323921977771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180843623526563E-3"/>
                  <c:y val="9.38380857438499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264847.42545721005</c:v>
              </c:pt>
              <c:pt idx="1">
                <c:v>38530.764276278067</c:v>
              </c:pt>
              <c:pt idx="2">
                <c:v>1133.6350488599999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666152"/>
        <c:axId val="750666544"/>
      </c:barChart>
      <c:catAx>
        <c:axId val="750666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5066654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50666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5066615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I-IX 2020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202140656830085E-17"/>
                  <c:y val="1.3840830449826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751498170215397E-3"/>
                  <c:y val="4.042537822812361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7.9310345545392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2.541053512001667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3336567709299496E-3"/>
                  <c:y val="2.652004730310478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4.510906005167038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2446205786263952E-3"/>
                  <c:y val="-6.074839406958452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237540.53439962005</c:v>
              </c:pt>
              <c:pt idx="1">
                <c:v>26202.568149130002</c:v>
              </c:pt>
              <c:pt idx="2">
                <c:v>88394.282873439923</c:v>
              </c:pt>
              <c:pt idx="3">
                <c:v>24389.232526950003</c:v>
              </c:pt>
              <c:pt idx="4">
                <c:v>27599.904999999999</c:v>
              </c:pt>
              <c:pt idx="5">
                <c:v>21346.221311419999</c:v>
              </c:pt>
              <c:pt idx="6">
                <c:v>9867.2557394399937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097329277643879E-2"/>
                  <c:y val="8.177292136639395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0499220479051054E-2"/>
                  <c:y val="1.11596525582374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26325276466463E-2"/>
                  <c:y val="6.0873292251544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691066217488162E-2"/>
                  <c:y val="4.285048459453782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6032874342676598E-2"/>
                  <c:y val="1.58260567999462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5079823671997767E-2"/>
                  <c:y val="1.49634266898671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1896339015904498E-3"/>
                  <c:y val="7.81063952967998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186154.72440114996</c:v>
              </c:pt>
              <c:pt idx="1">
                <c:v>19937.597205039976</c:v>
              </c:pt>
              <c:pt idx="2">
                <c:v>58204.891310689876</c:v>
              </c:pt>
              <c:pt idx="3">
                <c:v>9999.161530729998</c:v>
              </c:pt>
              <c:pt idx="4">
                <c:v>20776.377513750002</c:v>
              </c:pt>
              <c:pt idx="5">
                <c:v>17136.516563739999</c:v>
              </c:pt>
              <c:pt idx="6">
                <c:v>6057.1058201400119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208864"/>
        <c:axId val="750212392"/>
      </c:barChart>
      <c:catAx>
        <c:axId val="7502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5021239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50212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5020886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I-IX 2020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9691795047358252E-2"/>
                  <c:y val="-5.50376992000668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163749817.74000007</c:v>
              </c:pt>
              <c:pt idx="1">
                <c:v>94185182.259999931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I-IX 2020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446668124817735E-2"/>
                  <c:y val="-2.615280185467532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15749396928.85</c:v>
              </c:pt>
              <c:pt idx="1">
                <c:v>6984752071.1499977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I-IX</a:t>
            </a:r>
            <a:r>
              <a:rPr lang="pl-PL" baseline="0"/>
              <a:t> </a:t>
            </a:r>
            <a:r>
              <a:rPr lang="pl-PL"/>
              <a:t>2020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fld id="{DB220E9D-9ACC-430F-B59C-198E6A14B832}" type="CATEGORYNAME">
                      <a:rPr lang="en-US"/>
                      <a:pPr>
                        <a:defRPr sz="900" b="1" i="0" u="none" strike="noStrike" baseline="0">
                          <a:solidFill>
                            <a:srgbClr val="000000"/>
                          </a:solidFill>
                          <a:latin typeface="Tahoma"/>
                          <a:ea typeface="Tahoma"/>
                          <a:cs typeface="Tahoma"/>
                        </a:defRPr>
                      </a:pPr>
                      <a:t>[NAZWA KATEGORII]</a:t>
                    </a:fld>
                    <a:r>
                      <a:rPr lang="en-US" baseline="0"/>
                      <a:t>
0,3%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264847425.45721003</c:v>
              </c:pt>
              <c:pt idx="1">
                <c:v>38530764.276278064</c:v>
              </c:pt>
              <c:pt idx="2">
                <c:v>1133635.04886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423</xdr:row>
      <xdr:rowOff>0</xdr:rowOff>
    </xdr:from>
    <xdr:to>
      <xdr:col>13</xdr:col>
      <xdr:colOff>47625</xdr:colOff>
      <xdr:row>423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437</xdr:row>
      <xdr:rowOff>0</xdr:rowOff>
    </xdr:from>
    <xdr:to>
      <xdr:col>13</xdr:col>
      <xdr:colOff>47625</xdr:colOff>
      <xdr:row>437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440</xdr:row>
      <xdr:rowOff>0</xdr:rowOff>
    </xdr:from>
    <xdr:to>
      <xdr:col>5</xdr:col>
      <xdr:colOff>47625</xdr:colOff>
      <xdr:row>440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437</xdr:row>
      <xdr:rowOff>0</xdr:rowOff>
    </xdr:from>
    <xdr:to>
      <xdr:col>8</xdr:col>
      <xdr:colOff>47625</xdr:colOff>
      <xdr:row>437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429</xdr:row>
      <xdr:rowOff>0</xdr:rowOff>
    </xdr:from>
    <xdr:to>
      <xdr:col>13</xdr:col>
      <xdr:colOff>47625</xdr:colOff>
      <xdr:row>429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425</xdr:row>
      <xdr:rowOff>0</xdr:rowOff>
    </xdr:from>
    <xdr:to>
      <xdr:col>13</xdr:col>
      <xdr:colOff>47625</xdr:colOff>
      <xdr:row>425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431</xdr:row>
      <xdr:rowOff>0</xdr:rowOff>
    </xdr:from>
    <xdr:to>
      <xdr:col>13</xdr:col>
      <xdr:colOff>47625</xdr:colOff>
      <xdr:row>431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426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90" zoomScaleNormal="90" workbookViewId="0">
      <selection activeCell="Z4" sqref="Z4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46" t="s">
        <v>465</v>
      </c>
      <c r="B9" s="246"/>
      <c r="C9" s="246"/>
    </row>
    <row r="16" spans="1:13" ht="20.45" customHeight="1">
      <c r="B16" s="1589" t="s">
        <v>466</v>
      </c>
      <c r="C16" s="1589"/>
      <c r="D16" s="1589"/>
      <c r="E16" s="1589"/>
      <c r="F16" s="1589"/>
      <c r="G16" s="1589"/>
      <c r="H16" s="1589"/>
      <c r="I16" s="1589"/>
      <c r="J16" s="1589"/>
      <c r="K16" s="1589"/>
      <c r="L16" s="1589"/>
      <c r="M16" s="1589"/>
    </row>
    <row r="17" spans="2:13"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</row>
    <row r="18" spans="2:13" ht="20.45" customHeight="1">
      <c r="B18" s="1590" t="s">
        <v>774</v>
      </c>
      <c r="C18" s="1590"/>
      <c r="D18" s="1590"/>
      <c r="E18" s="1590"/>
      <c r="F18" s="1590"/>
      <c r="G18" s="1590"/>
      <c r="H18" s="1590"/>
      <c r="I18" s="1590"/>
      <c r="J18" s="1590"/>
      <c r="K18" s="1590"/>
      <c r="L18" s="1590"/>
      <c r="M18" s="1590"/>
    </row>
    <row r="30" spans="2:13" ht="14.25">
      <c r="C30" s="656"/>
      <c r="D30" s="657"/>
      <c r="E30" s="657"/>
      <c r="F30" s="657"/>
      <c r="G30" s="657"/>
      <c r="H30" s="657"/>
    </row>
    <row r="34" spans="1:14" s="248" customFormat="1" ht="18">
      <c r="A34" s="1591" t="s">
        <v>775</v>
      </c>
      <c r="B34" s="1591"/>
      <c r="C34" s="1591"/>
      <c r="D34" s="1591"/>
      <c r="E34" s="1591"/>
      <c r="F34" s="1591"/>
      <c r="G34" s="1591"/>
      <c r="H34" s="1591"/>
      <c r="I34" s="1591"/>
      <c r="J34" s="1591"/>
      <c r="K34" s="1591"/>
      <c r="L34" s="1591"/>
      <c r="M34" s="1591"/>
      <c r="N34" s="1591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90"/>
  <sheetViews>
    <sheetView showGridLines="0" zoomScale="70" zoomScaleNormal="70" zoomScaleSheetLayoutView="55" workbookViewId="0">
      <selection activeCell="Q17" sqref="Q17"/>
    </sheetView>
  </sheetViews>
  <sheetFormatPr defaultColWidth="16.28515625" defaultRowHeight="15"/>
  <cols>
    <col min="1" max="1" width="5.42578125" style="938" customWidth="1"/>
    <col min="2" max="2" width="1.42578125" style="938" customWidth="1"/>
    <col min="3" max="3" width="42.5703125" style="938" bestFit="1" customWidth="1"/>
    <col min="4" max="4" width="3.7109375" style="938" customWidth="1"/>
    <col min="5" max="5" width="17.7109375" style="938" customWidth="1"/>
    <col min="6" max="6" width="14.7109375" style="938" customWidth="1"/>
    <col min="7" max="7" width="14.5703125" style="938" customWidth="1"/>
    <col min="8" max="9" width="14.7109375" style="938" customWidth="1"/>
    <col min="10" max="10" width="14.5703125" style="938" customWidth="1"/>
    <col min="11" max="11" width="14.7109375" style="938" customWidth="1"/>
    <col min="12" max="12" width="22.5703125" style="938" bestFit="1" customWidth="1"/>
    <col min="13" max="16384" width="16.28515625" style="938"/>
  </cols>
  <sheetData>
    <row r="1" spans="1:15" ht="16.5" customHeight="1">
      <c r="A1" s="943" t="s">
        <v>348</v>
      </c>
      <c r="B1" s="943"/>
      <c r="C1" s="932"/>
      <c r="D1" s="932"/>
      <c r="E1" s="932"/>
      <c r="F1" s="932"/>
      <c r="G1" s="932"/>
      <c r="H1" s="932"/>
      <c r="I1" s="932"/>
      <c r="J1" s="932"/>
      <c r="K1" s="932"/>
      <c r="L1" s="932"/>
    </row>
    <row r="2" spans="1:15" ht="15" customHeight="1">
      <c r="A2" s="950" t="s">
        <v>349</v>
      </c>
      <c r="B2" s="950"/>
      <c r="C2" s="950"/>
      <c r="D2" s="950"/>
      <c r="E2" s="950"/>
      <c r="F2" s="950"/>
      <c r="G2" s="951"/>
      <c r="H2" s="951"/>
      <c r="I2" s="951"/>
      <c r="J2" s="951"/>
      <c r="K2" s="951"/>
      <c r="L2" s="951"/>
    </row>
    <row r="3" spans="1:15" ht="15" customHeight="1">
      <c r="A3" s="950"/>
      <c r="B3" s="950"/>
      <c r="C3" s="950"/>
      <c r="D3" s="950"/>
      <c r="E3" s="950"/>
      <c r="F3" s="950"/>
      <c r="G3" s="951"/>
      <c r="H3" s="951"/>
      <c r="I3" s="951"/>
      <c r="J3" s="951"/>
      <c r="K3" s="951"/>
      <c r="L3" s="951"/>
    </row>
    <row r="4" spans="1:15" ht="15.2" customHeight="1">
      <c r="A4" s="932"/>
      <c r="B4" s="952"/>
      <c r="C4" s="952"/>
      <c r="D4" s="932"/>
      <c r="E4" s="932"/>
      <c r="F4" s="932"/>
      <c r="G4" s="932"/>
      <c r="H4" s="932"/>
      <c r="I4" s="932"/>
      <c r="J4" s="943"/>
      <c r="K4" s="943"/>
      <c r="L4" s="953" t="s">
        <v>2</v>
      </c>
    </row>
    <row r="5" spans="1:15" ht="15.95" customHeight="1">
      <c r="A5" s="954" t="s">
        <v>4</v>
      </c>
      <c r="B5" s="955" t="s">
        <v>4</v>
      </c>
      <c r="C5" s="955" t="s">
        <v>3</v>
      </c>
      <c r="D5" s="956"/>
      <c r="E5" s="931" t="s">
        <v>4</v>
      </c>
      <c r="F5" s="944" t="s">
        <v>4</v>
      </c>
      <c r="G5" s="929" t="s">
        <v>4</v>
      </c>
      <c r="H5" s="930" t="s">
        <v>4</v>
      </c>
      <c r="I5" s="931" t="s">
        <v>4</v>
      </c>
      <c r="J5" s="930" t="s">
        <v>4</v>
      </c>
      <c r="K5" s="931" t="s">
        <v>4</v>
      </c>
      <c r="L5" s="931" t="s">
        <v>4</v>
      </c>
    </row>
    <row r="6" spans="1:15" ht="15.95" customHeight="1">
      <c r="A6" s="957"/>
      <c r="B6" s="958"/>
      <c r="C6" s="933" t="s">
        <v>746</v>
      </c>
      <c r="D6" s="958"/>
      <c r="E6" s="945"/>
      <c r="F6" s="946" t="s">
        <v>5</v>
      </c>
      <c r="G6" s="934" t="s">
        <v>6</v>
      </c>
      <c r="H6" s="935" t="s">
        <v>7</v>
      </c>
      <c r="I6" s="936" t="s">
        <v>7</v>
      </c>
      <c r="J6" s="935" t="s">
        <v>8</v>
      </c>
      <c r="K6" s="937" t="s">
        <v>9</v>
      </c>
      <c r="L6" s="936" t="s">
        <v>10</v>
      </c>
    </row>
    <row r="7" spans="1:15" ht="15.95" customHeight="1">
      <c r="A7" s="957" t="s">
        <v>4</v>
      </c>
      <c r="B7" s="958"/>
      <c r="C7" s="933" t="s">
        <v>11</v>
      </c>
      <c r="D7" s="932"/>
      <c r="E7" s="937" t="s">
        <v>12</v>
      </c>
      <c r="F7" s="946" t="s">
        <v>13</v>
      </c>
      <c r="G7" s="939" t="s">
        <v>14</v>
      </c>
      <c r="H7" s="935" t="s">
        <v>15</v>
      </c>
      <c r="I7" s="936" t="s">
        <v>16</v>
      </c>
      <c r="J7" s="935" t="s">
        <v>17</v>
      </c>
      <c r="K7" s="936" t="s">
        <v>18</v>
      </c>
      <c r="L7" s="940" t="s">
        <v>19</v>
      </c>
    </row>
    <row r="8" spans="1:15" ht="15.95" customHeight="1">
      <c r="A8" s="959" t="s">
        <v>4</v>
      </c>
      <c r="B8" s="960"/>
      <c r="C8" s="933" t="s">
        <v>703</v>
      </c>
      <c r="D8" s="932"/>
      <c r="E8" s="937" t="s">
        <v>4</v>
      </c>
      <c r="F8" s="946" t="s">
        <v>20</v>
      </c>
      <c r="G8" s="939" t="s">
        <v>21</v>
      </c>
      <c r="H8" s="935" t="s">
        <v>22</v>
      </c>
      <c r="I8" s="936" t="s">
        <v>4</v>
      </c>
      <c r="J8" s="935" t="s">
        <v>23</v>
      </c>
      <c r="K8" s="936" t="s">
        <v>24</v>
      </c>
      <c r="L8" s="936" t="s">
        <v>25</v>
      </c>
    </row>
    <row r="9" spans="1:15" ht="15.95" customHeight="1">
      <c r="A9" s="961" t="s">
        <v>4</v>
      </c>
      <c r="B9" s="962"/>
      <c r="C9" s="933" t="s">
        <v>26</v>
      </c>
      <c r="D9" s="932"/>
      <c r="E9" s="947" t="s">
        <v>4</v>
      </c>
      <c r="F9" s="946" t="s">
        <v>4</v>
      </c>
      <c r="G9" s="939" t="s">
        <v>4</v>
      </c>
      <c r="H9" s="935" t="s">
        <v>27</v>
      </c>
      <c r="I9" s="936"/>
      <c r="J9" s="935" t="s">
        <v>28</v>
      </c>
      <c r="K9" s="936" t="s">
        <v>4</v>
      </c>
      <c r="L9" s="936" t="s">
        <v>29</v>
      </c>
    </row>
    <row r="10" spans="1:15" ht="15.95" customHeight="1">
      <c r="A10" s="957"/>
      <c r="B10" s="958"/>
      <c r="C10" s="933" t="s">
        <v>30</v>
      </c>
      <c r="D10" s="963"/>
      <c r="E10" s="941"/>
      <c r="F10" s="964"/>
      <c r="G10" s="965"/>
      <c r="H10" s="955"/>
      <c r="I10" s="966"/>
      <c r="J10" s="967"/>
      <c r="K10" s="955"/>
      <c r="L10" s="966"/>
    </row>
    <row r="11" spans="1:15" s="976" customFormat="1" ht="9.9499999999999993" customHeight="1">
      <c r="A11" s="968">
        <v>1</v>
      </c>
      <c r="B11" s="969"/>
      <c r="C11" s="969"/>
      <c r="D11" s="969"/>
      <c r="E11" s="970" t="s">
        <v>32</v>
      </c>
      <c r="F11" s="970">
        <v>3</v>
      </c>
      <c r="G11" s="971" t="s">
        <v>34</v>
      </c>
      <c r="H11" s="972" t="s">
        <v>35</v>
      </c>
      <c r="I11" s="973" t="s">
        <v>36</v>
      </c>
      <c r="J11" s="974">
        <v>7</v>
      </c>
      <c r="K11" s="1008">
        <v>8</v>
      </c>
      <c r="L11" s="975">
        <v>9</v>
      </c>
    </row>
    <row r="12" spans="1:15" ht="18.95" customHeight="1">
      <c r="A12" s="977"/>
      <c r="B12" s="978"/>
      <c r="C12" s="979" t="s">
        <v>40</v>
      </c>
      <c r="D12" s="980" t="s">
        <v>41</v>
      </c>
      <c r="E12" s="1080">
        <v>435340000000</v>
      </c>
      <c r="F12" s="1080">
        <v>235893971000</v>
      </c>
      <c r="G12" s="1080">
        <v>26270074000</v>
      </c>
      <c r="H12" s="1080">
        <v>87714670000</v>
      </c>
      <c r="I12" s="1080">
        <v>24058053000</v>
      </c>
      <c r="J12" s="1080">
        <v>27599900000</v>
      </c>
      <c r="K12" s="1080">
        <v>23327650000</v>
      </c>
      <c r="L12" s="1081">
        <v>10475682000</v>
      </c>
      <c r="O12" s="1148"/>
    </row>
    <row r="13" spans="1:15" ht="18.95" customHeight="1">
      <c r="A13" s="981"/>
      <c r="B13" s="982"/>
      <c r="C13" s="983"/>
      <c r="D13" s="964" t="s">
        <v>42</v>
      </c>
      <c r="E13" s="1082">
        <v>435340000000.00006</v>
      </c>
      <c r="F13" s="1080">
        <v>237540534399.62003</v>
      </c>
      <c r="G13" s="1080">
        <v>26202568149.129997</v>
      </c>
      <c r="H13" s="1080">
        <v>88394282873.440002</v>
      </c>
      <c r="I13" s="1080">
        <v>24389232526.950001</v>
      </c>
      <c r="J13" s="1080">
        <v>27599905000</v>
      </c>
      <c r="K13" s="1080">
        <v>21346221311.419998</v>
      </c>
      <c r="L13" s="1083">
        <v>9867255739.4400024</v>
      </c>
    </row>
    <row r="14" spans="1:15" ht="18.95" customHeight="1">
      <c r="A14" s="981"/>
      <c r="B14" s="982"/>
      <c r="C14" s="948" t="s">
        <v>4</v>
      </c>
      <c r="D14" s="964" t="s">
        <v>43</v>
      </c>
      <c r="E14" s="1082">
        <v>318266374345.24011</v>
      </c>
      <c r="F14" s="1080">
        <v>186154724401.15005</v>
      </c>
      <c r="G14" s="1080">
        <v>19937597205.039993</v>
      </c>
      <c r="H14" s="1080">
        <v>58204891310.690018</v>
      </c>
      <c r="I14" s="1080">
        <v>9999161530.7299976</v>
      </c>
      <c r="J14" s="1080">
        <v>20776377513.75</v>
      </c>
      <c r="K14" s="1080">
        <v>17136516563.739998</v>
      </c>
      <c r="L14" s="1083">
        <v>6057105820.1399994</v>
      </c>
    </row>
    <row r="15" spans="1:15" ht="18.95" customHeight="1">
      <c r="A15" s="981"/>
      <c r="B15" s="982"/>
      <c r="C15" s="983"/>
      <c r="D15" s="964" t="s">
        <v>44</v>
      </c>
      <c r="E15" s="1009">
        <v>0.7310754223026602</v>
      </c>
      <c r="F15" s="1010">
        <v>0.78914574888033084</v>
      </c>
      <c r="G15" s="1010">
        <v>0.75894712763428052</v>
      </c>
      <c r="H15" s="1010">
        <v>0.66357077226295236</v>
      </c>
      <c r="I15" s="1010">
        <v>0.41562638218188303</v>
      </c>
      <c r="J15" s="1010">
        <v>0.75277002865046616</v>
      </c>
      <c r="K15" s="1010">
        <v>0.73460106627714317</v>
      </c>
      <c r="L15" s="1011">
        <v>0.57820634686505368</v>
      </c>
    </row>
    <row r="16" spans="1:15" ht="18.95" customHeight="1">
      <c r="A16" s="984"/>
      <c r="B16" s="985"/>
      <c r="C16" s="986"/>
      <c r="D16" s="964" t="s">
        <v>45</v>
      </c>
      <c r="E16" s="1012">
        <v>0.73107542230266009</v>
      </c>
      <c r="F16" s="1013">
        <v>0.7836756150761941</v>
      </c>
      <c r="G16" s="1013">
        <v>0.76090240817490173</v>
      </c>
      <c r="H16" s="1013">
        <v>0.65846895770426517</v>
      </c>
      <c r="I16" s="1013">
        <v>0.40998262326134965</v>
      </c>
      <c r="J16" s="1013">
        <v>0.75276989227861468</v>
      </c>
      <c r="K16" s="1013">
        <v>0.8027892297065311</v>
      </c>
      <c r="L16" s="1014">
        <v>0.61385921071543637</v>
      </c>
    </row>
    <row r="17" spans="1:15" ht="18.95" customHeight="1">
      <c r="A17" s="987" t="s">
        <v>350</v>
      </c>
      <c r="B17" s="988" t="s">
        <v>47</v>
      </c>
      <c r="C17" s="989" t="s">
        <v>351</v>
      </c>
      <c r="D17" s="990" t="s">
        <v>41</v>
      </c>
      <c r="E17" s="1084">
        <v>5609137000</v>
      </c>
      <c r="F17" s="1079">
        <v>2660447000</v>
      </c>
      <c r="G17" s="1079">
        <v>1965000</v>
      </c>
      <c r="H17" s="1079">
        <v>1152618000</v>
      </c>
      <c r="I17" s="1079">
        <v>128465000</v>
      </c>
      <c r="J17" s="1079">
        <v>0</v>
      </c>
      <c r="K17" s="1079">
        <v>0</v>
      </c>
      <c r="L17" s="1087">
        <v>1665642000</v>
      </c>
    </row>
    <row r="18" spans="1:15" ht="18.95" customHeight="1">
      <c r="A18" s="991"/>
      <c r="B18" s="988"/>
      <c r="C18" s="989"/>
      <c r="D18" s="992" t="s">
        <v>42</v>
      </c>
      <c r="E18" s="1086">
        <v>8729686781.8600006</v>
      </c>
      <c r="F18" s="1079">
        <v>4785247102.71</v>
      </c>
      <c r="G18" s="1079">
        <v>2585552.06</v>
      </c>
      <c r="H18" s="1079">
        <v>1436519996.4699998</v>
      </c>
      <c r="I18" s="1079">
        <v>153408120</v>
      </c>
      <c r="J18" s="1079">
        <v>0</v>
      </c>
      <c r="K18" s="1079">
        <v>0</v>
      </c>
      <c r="L18" s="1087">
        <v>2351926010.6199999</v>
      </c>
    </row>
    <row r="19" spans="1:15" ht="18.95" customHeight="1">
      <c r="A19" s="991"/>
      <c r="B19" s="988"/>
      <c r="C19" s="989"/>
      <c r="D19" s="992" t="s">
        <v>43</v>
      </c>
      <c r="E19" s="1086">
        <v>7038645172.6299973</v>
      </c>
      <c r="F19" s="1079">
        <v>3824613952.0899987</v>
      </c>
      <c r="G19" s="1079">
        <v>1298005.2000000004</v>
      </c>
      <c r="H19" s="1079">
        <v>1032962731.659999</v>
      </c>
      <c r="I19" s="1079">
        <v>58505334.18999999</v>
      </c>
      <c r="J19" s="1079">
        <v>0</v>
      </c>
      <c r="K19" s="1079">
        <v>0</v>
      </c>
      <c r="L19" s="1087">
        <v>2121265149.4899995</v>
      </c>
    </row>
    <row r="20" spans="1:15" ht="18.95" customHeight="1">
      <c r="A20" s="991"/>
      <c r="B20" s="989"/>
      <c r="C20" s="989"/>
      <c r="D20" s="992" t="s">
        <v>44</v>
      </c>
      <c r="E20" s="1015">
        <v>1.2548534957570117</v>
      </c>
      <c r="F20" s="949">
        <v>1.4375832151852672</v>
      </c>
      <c r="G20" s="949">
        <v>0.66056244274809184</v>
      </c>
      <c r="H20" s="949">
        <v>0.89618827023350234</v>
      </c>
      <c r="I20" s="949">
        <v>0.45541847343634445</v>
      </c>
      <c r="J20" s="949">
        <v>0</v>
      </c>
      <c r="K20" s="949">
        <v>0</v>
      </c>
      <c r="L20" s="1016">
        <v>1.27354206335455</v>
      </c>
    </row>
    <row r="21" spans="1:15" s="996" customFormat="1" ht="18.95" customHeight="1">
      <c r="A21" s="993"/>
      <c r="B21" s="994"/>
      <c r="C21" s="994"/>
      <c r="D21" s="995" t="s">
        <v>45</v>
      </c>
      <c r="E21" s="1017">
        <v>0.80628839825686172</v>
      </c>
      <c r="F21" s="1018">
        <v>0.79925108777016518</v>
      </c>
      <c r="G21" s="1018">
        <v>0.50202245782666644</v>
      </c>
      <c r="H21" s="1018">
        <v>0.71907299181238471</v>
      </c>
      <c r="I21" s="1018">
        <v>0.38137051800126348</v>
      </c>
      <c r="J21" s="1018">
        <v>0</v>
      </c>
      <c r="K21" s="1018">
        <v>0</v>
      </c>
      <c r="L21" s="1019">
        <v>0.9019268207892327</v>
      </c>
      <c r="O21" s="938"/>
    </row>
    <row r="22" spans="1:15" ht="18.95" customHeight="1">
      <c r="A22" s="987" t="s">
        <v>352</v>
      </c>
      <c r="B22" s="988" t="s">
        <v>47</v>
      </c>
      <c r="C22" s="989" t="s">
        <v>353</v>
      </c>
      <c r="D22" s="992" t="s">
        <v>41</v>
      </c>
      <c r="E22" s="1084">
        <v>9029000</v>
      </c>
      <c r="F22" s="1079">
        <v>1534000</v>
      </c>
      <c r="G22" s="1079">
        <v>8000</v>
      </c>
      <c r="H22" s="1079">
        <v>1493000</v>
      </c>
      <c r="I22" s="1079">
        <v>0</v>
      </c>
      <c r="J22" s="1079">
        <v>0</v>
      </c>
      <c r="K22" s="1079">
        <v>0</v>
      </c>
      <c r="L22" s="1087">
        <v>5994000</v>
      </c>
    </row>
    <row r="23" spans="1:15" ht="18.95" customHeight="1">
      <c r="A23" s="987"/>
      <c r="B23" s="988"/>
      <c r="C23" s="989"/>
      <c r="D23" s="992" t="s">
        <v>42</v>
      </c>
      <c r="E23" s="1086">
        <v>9704379.8200000003</v>
      </c>
      <c r="F23" s="1079">
        <v>1764729.82</v>
      </c>
      <c r="G23" s="1079">
        <v>8000</v>
      </c>
      <c r="H23" s="1079">
        <v>1938000</v>
      </c>
      <c r="I23" s="1079">
        <v>0</v>
      </c>
      <c r="J23" s="1079">
        <v>0</v>
      </c>
      <c r="K23" s="1079">
        <v>0</v>
      </c>
      <c r="L23" s="1087">
        <v>5993650</v>
      </c>
    </row>
    <row r="24" spans="1:15" ht="18.95" customHeight="1">
      <c r="A24" s="987"/>
      <c r="B24" s="988"/>
      <c r="C24" s="989"/>
      <c r="D24" s="992" t="s">
        <v>43</v>
      </c>
      <c r="E24" s="1086">
        <v>5470468.459999999</v>
      </c>
      <c r="F24" s="1079">
        <v>795570.76</v>
      </c>
      <c r="G24" s="1079">
        <v>6265.84</v>
      </c>
      <c r="H24" s="1079">
        <v>1413927.2899999998</v>
      </c>
      <c r="I24" s="1079">
        <v>0</v>
      </c>
      <c r="J24" s="1079">
        <v>0</v>
      </c>
      <c r="K24" s="1079">
        <v>0</v>
      </c>
      <c r="L24" s="1087">
        <v>3254704.57</v>
      </c>
    </row>
    <row r="25" spans="1:15" ht="18.95" customHeight="1">
      <c r="A25" s="987"/>
      <c r="B25" s="989"/>
      <c r="C25" s="989"/>
      <c r="D25" s="992" t="s">
        <v>44</v>
      </c>
      <c r="E25" s="1015">
        <v>0.60587755676154598</v>
      </c>
      <c r="F25" s="949">
        <v>0.51862500651890486</v>
      </c>
      <c r="G25" s="949">
        <v>0.78322999999999998</v>
      </c>
      <c r="H25" s="949">
        <v>0.94703770261219011</v>
      </c>
      <c r="I25" s="949">
        <v>0</v>
      </c>
      <c r="J25" s="949">
        <v>0</v>
      </c>
      <c r="K25" s="949">
        <v>0</v>
      </c>
      <c r="L25" s="1016">
        <v>0.54299375542208872</v>
      </c>
    </row>
    <row r="26" spans="1:15" ht="18.95" customHeight="1">
      <c r="A26" s="993"/>
      <c r="B26" s="994"/>
      <c r="C26" s="994"/>
      <c r="D26" s="992" t="s">
        <v>45</v>
      </c>
      <c r="E26" s="1017">
        <v>0.56371128928051362</v>
      </c>
      <c r="F26" s="1018">
        <v>0.4508173154800546</v>
      </c>
      <c r="G26" s="1018">
        <v>0.78322999999999998</v>
      </c>
      <c r="H26" s="1018">
        <v>0.72958064499483999</v>
      </c>
      <c r="I26" s="1018">
        <v>0</v>
      </c>
      <c r="J26" s="1018">
        <v>0</v>
      </c>
      <c r="K26" s="1018">
        <v>0</v>
      </c>
      <c r="L26" s="1019">
        <v>0.54302546361565984</v>
      </c>
    </row>
    <row r="27" spans="1:15" ht="18.95" customHeight="1">
      <c r="A27" s="987" t="s">
        <v>354</v>
      </c>
      <c r="B27" s="988" t="s">
        <v>47</v>
      </c>
      <c r="C27" s="989" t="s">
        <v>355</v>
      </c>
      <c r="D27" s="990" t="s">
        <v>41</v>
      </c>
      <c r="E27" s="1084">
        <v>123800000</v>
      </c>
      <c r="F27" s="1079">
        <v>5233000</v>
      </c>
      <c r="G27" s="1079">
        <v>1217000</v>
      </c>
      <c r="H27" s="1079">
        <v>40306000</v>
      </c>
      <c r="I27" s="1079">
        <v>452000</v>
      </c>
      <c r="J27" s="1079">
        <v>0</v>
      </c>
      <c r="K27" s="1079">
        <v>0</v>
      </c>
      <c r="L27" s="1087">
        <v>76592000</v>
      </c>
    </row>
    <row r="28" spans="1:15" ht="18.95" customHeight="1">
      <c r="A28" s="987"/>
      <c r="B28" s="988"/>
      <c r="C28" s="989"/>
      <c r="D28" s="992" t="s">
        <v>42</v>
      </c>
      <c r="E28" s="1086">
        <v>190619283</v>
      </c>
      <c r="F28" s="1079">
        <v>5233000</v>
      </c>
      <c r="G28" s="1079">
        <v>1226688</v>
      </c>
      <c r="H28" s="1079">
        <v>40259312</v>
      </c>
      <c r="I28" s="1079">
        <v>524000</v>
      </c>
      <c r="J28" s="1079">
        <v>0</v>
      </c>
      <c r="K28" s="1079">
        <v>0</v>
      </c>
      <c r="L28" s="1087">
        <v>143376283</v>
      </c>
    </row>
    <row r="29" spans="1:15" ht="18.95" customHeight="1">
      <c r="A29" s="987"/>
      <c r="B29" s="988"/>
      <c r="C29" s="989"/>
      <c r="D29" s="992" t="s">
        <v>43</v>
      </c>
      <c r="E29" s="1086">
        <v>107611656.58000001</v>
      </c>
      <c r="F29" s="1079">
        <v>5197405</v>
      </c>
      <c r="G29" s="1079">
        <v>838850.08000000019</v>
      </c>
      <c r="H29" s="1079">
        <v>27213233.200000003</v>
      </c>
      <c r="I29" s="1079">
        <v>322187.62</v>
      </c>
      <c r="J29" s="1079">
        <v>0</v>
      </c>
      <c r="K29" s="1079">
        <v>0</v>
      </c>
      <c r="L29" s="1087">
        <v>74039980.680000007</v>
      </c>
    </row>
    <row r="30" spans="1:15" ht="18.95" customHeight="1">
      <c r="A30" s="991"/>
      <c r="B30" s="989"/>
      <c r="C30" s="989"/>
      <c r="D30" s="992" t="s">
        <v>44</v>
      </c>
      <c r="E30" s="1015">
        <v>0.86923793683360273</v>
      </c>
      <c r="F30" s="949">
        <v>0.99319797439327351</v>
      </c>
      <c r="G30" s="949">
        <v>0.68927697617091221</v>
      </c>
      <c r="H30" s="949">
        <v>0.67516581154170607</v>
      </c>
      <c r="I30" s="949">
        <v>0.7128044690265487</v>
      </c>
      <c r="J30" s="949">
        <v>0</v>
      </c>
      <c r="K30" s="949">
        <v>0</v>
      </c>
      <c r="L30" s="1016">
        <v>0.96668034102778366</v>
      </c>
    </row>
    <row r="31" spans="1:15" ht="18.95" customHeight="1">
      <c r="A31" s="993"/>
      <c r="B31" s="994"/>
      <c r="C31" s="994"/>
      <c r="D31" s="997" t="s">
        <v>45</v>
      </c>
      <c r="E31" s="1017">
        <v>0.56453709659583606</v>
      </c>
      <c r="F31" s="1018">
        <v>0.99319797439327351</v>
      </c>
      <c r="G31" s="1018">
        <v>0.68383328116032782</v>
      </c>
      <c r="H31" s="1018">
        <v>0.67594878918944279</v>
      </c>
      <c r="I31" s="1018">
        <v>0.61486187022900762</v>
      </c>
      <c r="J31" s="1018">
        <v>0</v>
      </c>
      <c r="K31" s="1018">
        <v>0</v>
      </c>
      <c r="L31" s="1019">
        <v>0.51640326510626589</v>
      </c>
    </row>
    <row r="32" spans="1:15" ht="18.95" customHeight="1">
      <c r="A32" s="987" t="s">
        <v>356</v>
      </c>
      <c r="B32" s="988" t="s">
        <v>47</v>
      </c>
      <c r="C32" s="989" t="s">
        <v>357</v>
      </c>
      <c r="D32" s="992" t="s">
        <v>41</v>
      </c>
      <c r="E32" s="1084">
        <v>695479000</v>
      </c>
      <c r="F32" s="1079">
        <v>695479000</v>
      </c>
      <c r="G32" s="1079">
        <v>0</v>
      </c>
      <c r="H32" s="1079">
        <v>0</v>
      </c>
      <c r="I32" s="1079">
        <v>0</v>
      </c>
      <c r="J32" s="1079">
        <v>0</v>
      </c>
      <c r="K32" s="1079">
        <v>0</v>
      </c>
      <c r="L32" s="1087">
        <v>0</v>
      </c>
    </row>
    <row r="33" spans="1:12" ht="18.95" customHeight="1">
      <c r="A33" s="987"/>
      <c r="B33" s="988"/>
      <c r="C33" s="989"/>
      <c r="D33" s="992" t="s">
        <v>42</v>
      </c>
      <c r="E33" s="1086">
        <v>695479000</v>
      </c>
      <c r="F33" s="1079">
        <v>695479000</v>
      </c>
      <c r="G33" s="1079">
        <v>0</v>
      </c>
      <c r="H33" s="1079">
        <v>0</v>
      </c>
      <c r="I33" s="1079">
        <v>0</v>
      </c>
      <c r="J33" s="1079">
        <v>0</v>
      </c>
      <c r="K33" s="1079">
        <v>0</v>
      </c>
      <c r="L33" s="1087">
        <v>0</v>
      </c>
    </row>
    <row r="34" spans="1:12" ht="18.95" customHeight="1">
      <c r="A34" s="987"/>
      <c r="B34" s="988"/>
      <c r="C34" s="989"/>
      <c r="D34" s="992" t="s">
        <v>43</v>
      </c>
      <c r="E34" s="1086">
        <v>655054138.42000008</v>
      </c>
      <c r="F34" s="1079">
        <v>655054138.42000008</v>
      </c>
      <c r="G34" s="1079">
        <v>0</v>
      </c>
      <c r="H34" s="1079">
        <v>0</v>
      </c>
      <c r="I34" s="1079">
        <v>0</v>
      </c>
      <c r="J34" s="1079">
        <v>0</v>
      </c>
      <c r="K34" s="1079">
        <v>0</v>
      </c>
      <c r="L34" s="1087">
        <v>0</v>
      </c>
    </row>
    <row r="35" spans="1:12" ht="18.95" customHeight="1">
      <c r="A35" s="991"/>
      <c r="B35" s="989"/>
      <c r="C35" s="989"/>
      <c r="D35" s="992" t="s">
        <v>44</v>
      </c>
      <c r="E35" s="1015">
        <v>0.94187479193476742</v>
      </c>
      <c r="F35" s="949">
        <v>0.94187479193476742</v>
      </c>
      <c r="G35" s="949">
        <v>0</v>
      </c>
      <c r="H35" s="949">
        <v>0</v>
      </c>
      <c r="I35" s="949">
        <v>0</v>
      </c>
      <c r="J35" s="949">
        <v>0</v>
      </c>
      <c r="K35" s="949">
        <v>0</v>
      </c>
      <c r="L35" s="1016">
        <v>0</v>
      </c>
    </row>
    <row r="36" spans="1:12" ht="18.95" customHeight="1">
      <c r="A36" s="993"/>
      <c r="B36" s="994"/>
      <c r="C36" s="994"/>
      <c r="D36" s="992" t="s">
        <v>45</v>
      </c>
      <c r="E36" s="1017">
        <v>0.94187479193476742</v>
      </c>
      <c r="F36" s="1018">
        <v>0.94187479193476742</v>
      </c>
      <c r="G36" s="1018">
        <v>0</v>
      </c>
      <c r="H36" s="1018">
        <v>0</v>
      </c>
      <c r="I36" s="1018">
        <v>0</v>
      </c>
      <c r="J36" s="1018">
        <v>0</v>
      </c>
      <c r="K36" s="1018">
        <v>0</v>
      </c>
      <c r="L36" s="1019">
        <v>0</v>
      </c>
    </row>
    <row r="37" spans="1:12" ht="18.95" customHeight="1">
      <c r="A37" s="987" t="s">
        <v>358</v>
      </c>
      <c r="B37" s="988" t="s">
        <v>47</v>
      </c>
      <c r="C37" s="989" t="s">
        <v>359</v>
      </c>
      <c r="D37" s="990" t="s">
        <v>41</v>
      </c>
      <c r="E37" s="1084">
        <v>818225000</v>
      </c>
      <c r="F37" s="1079">
        <v>120787000</v>
      </c>
      <c r="G37" s="1079">
        <v>155000</v>
      </c>
      <c r="H37" s="1079">
        <v>432023000</v>
      </c>
      <c r="I37" s="1079">
        <v>172066000</v>
      </c>
      <c r="J37" s="1079">
        <v>0</v>
      </c>
      <c r="K37" s="1079">
        <v>0</v>
      </c>
      <c r="L37" s="1087">
        <v>93194000</v>
      </c>
    </row>
    <row r="38" spans="1:12" ht="18.95" customHeight="1">
      <c r="A38" s="987"/>
      <c r="B38" s="988"/>
      <c r="C38" s="989"/>
      <c r="D38" s="992" t="s">
        <v>42</v>
      </c>
      <c r="E38" s="1086">
        <v>888761548</v>
      </c>
      <c r="F38" s="1079">
        <v>175420001</v>
      </c>
      <c r="G38" s="1079">
        <v>155000</v>
      </c>
      <c r="H38" s="1079">
        <v>442979488</v>
      </c>
      <c r="I38" s="1079">
        <v>175488498</v>
      </c>
      <c r="J38" s="1079">
        <v>0</v>
      </c>
      <c r="K38" s="1079">
        <v>0</v>
      </c>
      <c r="L38" s="1087">
        <v>94718561</v>
      </c>
    </row>
    <row r="39" spans="1:12" ht="18.95" customHeight="1">
      <c r="A39" s="987"/>
      <c r="B39" s="988"/>
      <c r="C39" s="989"/>
      <c r="D39" s="992" t="s">
        <v>43</v>
      </c>
      <c r="E39" s="1086">
        <v>462612740.59000003</v>
      </c>
      <c r="F39" s="1079">
        <v>77032032.099999994</v>
      </c>
      <c r="G39" s="1079">
        <v>142423.84</v>
      </c>
      <c r="H39" s="1079">
        <v>244210838.03</v>
      </c>
      <c r="I39" s="1079">
        <v>66286158.18</v>
      </c>
      <c r="J39" s="1079">
        <v>0</v>
      </c>
      <c r="K39" s="1079">
        <v>0</v>
      </c>
      <c r="L39" s="1087">
        <v>74941288.440000013</v>
      </c>
    </row>
    <row r="40" spans="1:12" ht="18.95" customHeight="1">
      <c r="A40" s="991"/>
      <c r="B40" s="989"/>
      <c r="C40" s="989"/>
      <c r="D40" s="992" t="s">
        <v>44</v>
      </c>
      <c r="E40" s="1015">
        <v>0.56538573202969844</v>
      </c>
      <c r="F40" s="949">
        <v>0.63775101707965254</v>
      </c>
      <c r="G40" s="949">
        <v>0.91886348387096772</v>
      </c>
      <c r="H40" s="949">
        <v>0.56527277026917544</v>
      </c>
      <c r="I40" s="949">
        <v>0.38523681715155811</v>
      </c>
      <c r="J40" s="949">
        <v>0</v>
      </c>
      <c r="K40" s="949">
        <v>0</v>
      </c>
      <c r="L40" s="1016">
        <v>0.80414284653518475</v>
      </c>
    </row>
    <row r="41" spans="1:12" ht="18.95" customHeight="1">
      <c r="A41" s="993"/>
      <c r="B41" s="994"/>
      <c r="C41" s="994"/>
      <c r="D41" s="998" t="s">
        <v>45</v>
      </c>
      <c r="E41" s="1017">
        <v>0.52051390120446572</v>
      </c>
      <c r="F41" s="1018">
        <v>0.4391291281545483</v>
      </c>
      <c r="G41" s="1018">
        <v>0.91886348387096772</v>
      </c>
      <c r="H41" s="1018">
        <v>0.55129152623428013</v>
      </c>
      <c r="I41" s="1018">
        <v>0.37772366243626976</v>
      </c>
      <c r="J41" s="1018">
        <v>0</v>
      </c>
      <c r="K41" s="1018">
        <v>0</v>
      </c>
      <c r="L41" s="1019">
        <v>0.79119960912412945</v>
      </c>
    </row>
    <row r="42" spans="1:12" ht="18.75" customHeight="1">
      <c r="A42" s="999" t="s">
        <v>360</v>
      </c>
      <c r="B42" s="1000" t="s">
        <v>47</v>
      </c>
      <c r="C42" s="1001" t="s">
        <v>361</v>
      </c>
      <c r="D42" s="1002" t="s">
        <v>41</v>
      </c>
      <c r="E42" s="1160">
        <v>0</v>
      </c>
      <c r="F42" s="1159">
        <v>0</v>
      </c>
      <c r="G42" s="1159">
        <v>0</v>
      </c>
      <c r="H42" s="1159">
        <v>0</v>
      </c>
      <c r="I42" s="1159">
        <v>0</v>
      </c>
      <c r="J42" s="1159">
        <v>0</v>
      </c>
      <c r="K42" s="1159">
        <v>0</v>
      </c>
      <c r="L42" s="1162">
        <v>0</v>
      </c>
    </row>
    <row r="43" spans="1:12" ht="18.95" customHeight="1">
      <c r="A43" s="991"/>
      <c r="B43" s="989"/>
      <c r="C43" s="989" t="s">
        <v>362</v>
      </c>
      <c r="D43" s="992" t="s">
        <v>42</v>
      </c>
      <c r="E43" s="1161">
        <v>1498962</v>
      </c>
      <c r="F43" s="1159">
        <v>0</v>
      </c>
      <c r="G43" s="1159">
        <v>0</v>
      </c>
      <c r="H43" s="1159">
        <v>0</v>
      </c>
      <c r="I43" s="1159">
        <v>1498962</v>
      </c>
      <c r="J43" s="1159">
        <v>0</v>
      </c>
      <c r="K43" s="1159">
        <v>0</v>
      </c>
      <c r="L43" s="1162">
        <v>0</v>
      </c>
    </row>
    <row r="44" spans="1:12" ht="18.95" customHeight="1">
      <c r="A44" s="991"/>
      <c r="B44" s="989"/>
      <c r="C44" s="989"/>
      <c r="D44" s="992" t="s">
        <v>43</v>
      </c>
      <c r="E44" s="1161">
        <v>494203</v>
      </c>
      <c r="F44" s="1159">
        <v>0</v>
      </c>
      <c r="G44" s="1159">
        <v>0</v>
      </c>
      <c r="H44" s="1159">
        <v>0</v>
      </c>
      <c r="I44" s="1159">
        <v>494203</v>
      </c>
      <c r="J44" s="1159">
        <v>0</v>
      </c>
      <c r="K44" s="1159">
        <v>0</v>
      </c>
      <c r="L44" s="1162">
        <v>0</v>
      </c>
    </row>
    <row r="45" spans="1:12" ht="18.95" customHeight="1">
      <c r="A45" s="991"/>
      <c r="B45" s="989"/>
      <c r="C45" s="989"/>
      <c r="D45" s="992" t="s">
        <v>44</v>
      </c>
      <c r="E45" s="1154">
        <v>0</v>
      </c>
      <c r="F45" s="1153">
        <v>0</v>
      </c>
      <c r="G45" s="1153">
        <v>0</v>
      </c>
      <c r="H45" s="1153">
        <v>0</v>
      </c>
      <c r="I45" s="1153">
        <v>0</v>
      </c>
      <c r="J45" s="1153">
        <v>0</v>
      </c>
      <c r="K45" s="1153">
        <v>0</v>
      </c>
      <c r="L45" s="1155">
        <v>0</v>
      </c>
    </row>
    <row r="46" spans="1:12" ht="18.95" customHeight="1">
      <c r="A46" s="993"/>
      <c r="B46" s="994"/>
      <c r="C46" s="994"/>
      <c r="D46" s="995" t="s">
        <v>45</v>
      </c>
      <c r="E46" s="1156">
        <v>0.32969681686393654</v>
      </c>
      <c r="F46" s="1157">
        <v>0</v>
      </c>
      <c r="G46" s="1157">
        <v>0</v>
      </c>
      <c r="H46" s="1157">
        <v>0</v>
      </c>
      <c r="I46" s="1157">
        <v>0.32969681686393654</v>
      </c>
      <c r="J46" s="1157">
        <v>0</v>
      </c>
      <c r="K46" s="1157">
        <v>0</v>
      </c>
      <c r="L46" s="1158">
        <v>0</v>
      </c>
    </row>
    <row r="47" spans="1:12" ht="18.95" customHeight="1">
      <c r="A47" s="987" t="s">
        <v>363</v>
      </c>
      <c r="B47" s="988" t="s">
        <v>47</v>
      </c>
      <c r="C47" s="989" t="s">
        <v>364</v>
      </c>
      <c r="D47" s="1003" t="s">
        <v>41</v>
      </c>
      <c r="E47" s="1084">
        <v>441474000</v>
      </c>
      <c r="F47" s="1079">
        <v>339891000</v>
      </c>
      <c r="G47" s="1079">
        <v>257000</v>
      </c>
      <c r="H47" s="1079">
        <v>100246000</v>
      </c>
      <c r="I47" s="1079">
        <v>450000</v>
      </c>
      <c r="J47" s="1079">
        <v>0</v>
      </c>
      <c r="K47" s="1079">
        <v>0</v>
      </c>
      <c r="L47" s="1087">
        <v>630000</v>
      </c>
    </row>
    <row r="48" spans="1:12" ht="18.95" customHeight="1">
      <c r="A48" s="987"/>
      <c r="B48" s="988"/>
      <c r="C48" s="989"/>
      <c r="D48" s="992" t="s">
        <v>42</v>
      </c>
      <c r="E48" s="1086">
        <v>2203052286.6500001</v>
      </c>
      <c r="F48" s="1079">
        <v>1280237158</v>
      </c>
      <c r="G48" s="1079">
        <v>284000</v>
      </c>
      <c r="H48" s="1079">
        <v>922064350.64999998</v>
      </c>
      <c r="I48" s="1079">
        <v>462936</v>
      </c>
      <c r="J48" s="1079">
        <v>0</v>
      </c>
      <c r="K48" s="1079">
        <v>0</v>
      </c>
      <c r="L48" s="1087">
        <v>3842</v>
      </c>
    </row>
    <row r="49" spans="1:12" ht="18.95" customHeight="1">
      <c r="A49" s="987"/>
      <c r="B49" s="988"/>
      <c r="C49" s="989"/>
      <c r="D49" s="992" t="s">
        <v>43</v>
      </c>
      <c r="E49" s="1086">
        <v>1312587856</v>
      </c>
      <c r="F49" s="1079">
        <v>1223667635.3399999</v>
      </c>
      <c r="G49" s="1079">
        <v>141115.05000000002</v>
      </c>
      <c r="H49" s="1079">
        <v>88456847.439999968</v>
      </c>
      <c r="I49" s="1079">
        <v>318416.5</v>
      </c>
      <c r="J49" s="1079">
        <v>0</v>
      </c>
      <c r="K49" s="1079">
        <v>0</v>
      </c>
      <c r="L49" s="1087">
        <v>3841.67</v>
      </c>
    </row>
    <row r="50" spans="1:12" ht="18.95" customHeight="1">
      <c r="A50" s="987"/>
      <c r="B50" s="989"/>
      <c r="C50" s="989"/>
      <c r="D50" s="992" t="s">
        <v>44</v>
      </c>
      <c r="E50" s="1015">
        <v>2.9731940182207786</v>
      </c>
      <c r="F50" s="949">
        <v>3.6001766311552821</v>
      </c>
      <c r="G50" s="949">
        <v>0.54908579766536969</v>
      </c>
      <c r="H50" s="949">
        <v>0.88239777587135615</v>
      </c>
      <c r="I50" s="949">
        <v>0.70759222222222218</v>
      </c>
      <c r="J50" s="949">
        <v>0</v>
      </c>
      <c r="K50" s="949">
        <v>0</v>
      </c>
      <c r="L50" s="1016">
        <v>6.0978888888888888E-3</v>
      </c>
    </row>
    <row r="51" spans="1:12" ht="18.95" customHeight="1">
      <c r="A51" s="993"/>
      <c r="B51" s="994"/>
      <c r="C51" s="994"/>
      <c r="D51" s="997" t="s">
        <v>45</v>
      </c>
      <c r="E51" s="1017">
        <v>0.59580422305634162</v>
      </c>
      <c r="F51" s="1018">
        <v>0.95581324732960138</v>
      </c>
      <c r="G51" s="1018">
        <v>0.49688397887323948</v>
      </c>
      <c r="H51" s="1018">
        <v>9.5933485962930026E-2</v>
      </c>
      <c r="I51" s="1018">
        <v>0.68781969861924763</v>
      </c>
      <c r="J51" s="1018">
        <v>0</v>
      </c>
      <c r="K51" s="1018">
        <v>0</v>
      </c>
      <c r="L51" s="1019">
        <v>0.99991410723581475</v>
      </c>
    </row>
    <row r="52" spans="1:12" ht="18.95" customHeight="1">
      <c r="A52" s="987" t="s">
        <v>365</v>
      </c>
      <c r="B52" s="988" t="s">
        <v>47</v>
      </c>
      <c r="C52" s="989" t="s">
        <v>366</v>
      </c>
      <c r="D52" s="990" t="s">
        <v>41</v>
      </c>
      <c r="E52" s="1084">
        <v>21000000</v>
      </c>
      <c r="F52" s="1079">
        <v>21000000</v>
      </c>
      <c r="G52" s="1079">
        <v>0</v>
      </c>
      <c r="H52" s="1079">
        <v>0</v>
      </c>
      <c r="I52" s="1079">
        <v>0</v>
      </c>
      <c r="J52" s="1079">
        <v>0</v>
      </c>
      <c r="K52" s="1079">
        <v>0</v>
      </c>
      <c r="L52" s="1087">
        <v>0</v>
      </c>
    </row>
    <row r="53" spans="1:12" ht="18.95" customHeight="1">
      <c r="A53" s="987"/>
      <c r="B53" s="988"/>
      <c r="C53" s="989"/>
      <c r="D53" s="992" t="s">
        <v>42</v>
      </c>
      <c r="E53" s="1086">
        <v>21000000</v>
      </c>
      <c r="F53" s="1079">
        <v>21000000</v>
      </c>
      <c r="G53" s="1079">
        <v>0</v>
      </c>
      <c r="H53" s="1079">
        <v>0</v>
      </c>
      <c r="I53" s="1079">
        <v>0</v>
      </c>
      <c r="J53" s="1079">
        <v>0</v>
      </c>
      <c r="K53" s="1079">
        <v>0</v>
      </c>
      <c r="L53" s="1087">
        <v>0</v>
      </c>
    </row>
    <row r="54" spans="1:12" ht="18.95" customHeight="1">
      <c r="A54" s="987"/>
      <c r="B54" s="988"/>
      <c r="C54" s="989"/>
      <c r="D54" s="992" t="s">
        <v>43</v>
      </c>
      <c r="E54" s="1086">
        <v>8897155</v>
      </c>
      <c r="F54" s="1079">
        <v>8897155</v>
      </c>
      <c r="G54" s="1079">
        <v>0</v>
      </c>
      <c r="H54" s="1079">
        <v>0</v>
      </c>
      <c r="I54" s="1079">
        <v>0</v>
      </c>
      <c r="J54" s="1079">
        <v>0</v>
      </c>
      <c r="K54" s="1079">
        <v>0</v>
      </c>
      <c r="L54" s="1087">
        <v>0</v>
      </c>
    </row>
    <row r="55" spans="1:12" ht="18.95" customHeight="1">
      <c r="A55" s="991"/>
      <c r="B55" s="989"/>
      <c r="C55" s="989"/>
      <c r="D55" s="992" t="s">
        <v>44</v>
      </c>
      <c r="E55" s="1015">
        <v>0.42367404761904764</v>
      </c>
      <c r="F55" s="949">
        <v>0.42367404761904764</v>
      </c>
      <c r="G55" s="949">
        <v>0</v>
      </c>
      <c r="H55" s="949">
        <v>0</v>
      </c>
      <c r="I55" s="949">
        <v>0</v>
      </c>
      <c r="J55" s="949">
        <v>0</v>
      </c>
      <c r="K55" s="949">
        <v>0</v>
      </c>
      <c r="L55" s="1016">
        <v>0</v>
      </c>
    </row>
    <row r="56" spans="1:12" ht="18.95" customHeight="1">
      <c r="A56" s="993"/>
      <c r="B56" s="994"/>
      <c r="C56" s="994"/>
      <c r="D56" s="997" t="s">
        <v>45</v>
      </c>
      <c r="E56" s="1017">
        <v>0.42367404761904764</v>
      </c>
      <c r="F56" s="1018">
        <v>0.42367404761904764</v>
      </c>
      <c r="G56" s="1018">
        <v>0</v>
      </c>
      <c r="H56" s="1018">
        <v>0</v>
      </c>
      <c r="I56" s="1018">
        <v>0</v>
      </c>
      <c r="J56" s="1018">
        <v>0</v>
      </c>
      <c r="K56" s="1018">
        <v>0</v>
      </c>
      <c r="L56" s="1019">
        <v>0</v>
      </c>
    </row>
    <row r="57" spans="1:12" ht="18.95" customHeight="1">
      <c r="A57" s="987" t="s">
        <v>367</v>
      </c>
      <c r="B57" s="988" t="s">
        <v>47</v>
      </c>
      <c r="C57" s="989" t="s">
        <v>368</v>
      </c>
      <c r="D57" s="992" t="s">
        <v>41</v>
      </c>
      <c r="E57" s="1084">
        <v>13822948000</v>
      </c>
      <c r="F57" s="1079">
        <v>5656158000</v>
      </c>
      <c r="G57" s="1079">
        <v>13135000</v>
      </c>
      <c r="H57" s="1079">
        <v>3747756000</v>
      </c>
      <c r="I57" s="1079">
        <v>3415721000</v>
      </c>
      <c r="J57" s="1079">
        <v>0</v>
      </c>
      <c r="K57" s="1079">
        <v>0</v>
      </c>
      <c r="L57" s="1087">
        <v>990178000</v>
      </c>
    </row>
    <row r="58" spans="1:12" ht="18.95" customHeight="1">
      <c r="A58" s="987"/>
      <c r="B58" s="988"/>
      <c r="C58" s="989"/>
      <c r="D58" s="992" t="s">
        <v>42</v>
      </c>
      <c r="E58" s="1086">
        <v>15345218978.539999</v>
      </c>
      <c r="F58" s="1079">
        <v>6756872650.7799997</v>
      </c>
      <c r="G58" s="1079">
        <v>13513032</v>
      </c>
      <c r="H58" s="1079">
        <v>3781244116.1900001</v>
      </c>
      <c r="I58" s="1079">
        <v>3521347972.1000009</v>
      </c>
      <c r="J58" s="1079">
        <v>0</v>
      </c>
      <c r="K58" s="1079">
        <v>0</v>
      </c>
      <c r="L58" s="1087">
        <v>1272241207.47</v>
      </c>
    </row>
    <row r="59" spans="1:12" ht="18.95" customHeight="1">
      <c r="A59" s="987"/>
      <c r="B59" s="988"/>
      <c r="C59" s="989"/>
      <c r="D59" s="992" t="s">
        <v>43</v>
      </c>
      <c r="E59" s="1086">
        <v>9869087964.6400032</v>
      </c>
      <c r="F59" s="1079">
        <v>4796804882.7900019</v>
      </c>
      <c r="G59" s="1079">
        <v>8293916.0599999996</v>
      </c>
      <c r="H59" s="1079">
        <v>2226279508.7700005</v>
      </c>
      <c r="I59" s="1079">
        <v>1773052569.3300006</v>
      </c>
      <c r="J59" s="1079">
        <v>0</v>
      </c>
      <c r="K59" s="1079">
        <v>0</v>
      </c>
      <c r="L59" s="1087">
        <v>1064657087.6900002</v>
      </c>
    </row>
    <row r="60" spans="1:12" ht="18.95" customHeight="1">
      <c r="A60" s="991"/>
      <c r="B60" s="989"/>
      <c r="C60" s="989"/>
      <c r="D60" s="992" t="s">
        <v>44</v>
      </c>
      <c r="E60" s="1015">
        <v>0.71396405199817026</v>
      </c>
      <c r="F60" s="949">
        <v>0.84806769591478914</v>
      </c>
      <c r="G60" s="949">
        <v>0.63143631975637604</v>
      </c>
      <c r="H60" s="949">
        <v>0.59403000322593047</v>
      </c>
      <c r="I60" s="949">
        <v>0.51908588825902369</v>
      </c>
      <c r="J60" s="949">
        <v>0</v>
      </c>
      <c r="K60" s="949">
        <v>0</v>
      </c>
      <c r="L60" s="1016">
        <v>1.0752178776846184</v>
      </c>
    </row>
    <row r="61" spans="1:12" ht="18.95" customHeight="1">
      <c r="A61" s="993"/>
      <c r="B61" s="994"/>
      <c r="C61" s="994"/>
      <c r="D61" s="992" t="s">
        <v>45</v>
      </c>
      <c r="E61" s="1017">
        <v>0.6431376429650002</v>
      </c>
      <c r="F61" s="1018">
        <v>0.70991494596783145</v>
      </c>
      <c r="G61" s="1018">
        <v>0.61377165835173031</v>
      </c>
      <c r="H61" s="1018">
        <v>0.58876905070419272</v>
      </c>
      <c r="I61" s="1018">
        <v>0.50351529680624496</v>
      </c>
      <c r="J61" s="1018">
        <v>0</v>
      </c>
      <c r="K61" s="1018">
        <v>0</v>
      </c>
      <c r="L61" s="1019">
        <v>0.83683587784992042</v>
      </c>
    </row>
    <row r="62" spans="1:12" ht="18.95" customHeight="1">
      <c r="A62" s="987" t="s">
        <v>369</v>
      </c>
      <c r="B62" s="988" t="s">
        <v>47</v>
      </c>
      <c r="C62" s="989" t="s">
        <v>132</v>
      </c>
      <c r="D62" s="990" t="s">
        <v>41</v>
      </c>
      <c r="E62" s="1084">
        <v>58458000</v>
      </c>
      <c r="F62" s="1079">
        <v>55143000</v>
      </c>
      <c r="G62" s="1079">
        <v>10000</v>
      </c>
      <c r="H62" s="1079">
        <v>3105000</v>
      </c>
      <c r="I62" s="1079">
        <v>200000</v>
      </c>
      <c r="J62" s="1079">
        <v>0</v>
      </c>
      <c r="K62" s="1079">
        <v>0</v>
      </c>
      <c r="L62" s="1087">
        <v>0</v>
      </c>
    </row>
    <row r="63" spans="1:12" ht="18.95" customHeight="1">
      <c r="A63" s="987"/>
      <c r="B63" s="988"/>
      <c r="C63" s="989"/>
      <c r="D63" s="992" t="s">
        <v>42</v>
      </c>
      <c r="E63" s="1086">
        <v>58561324</v>
      </c>
      <c r="F63" s="1079">
        <v>55143000</v>
      </c>
      <c r="G63" s="1079">
        <v>10000</v>
      </c>
      <c r="H63" s="1079">
        <v>3105000</v>
      </c>
      <c r="I63" s="1079">
        <v>200000</v>
      </c>
      <c r="J63" s="1079">
        <v>0</v>
      </c>
      <c r="K63" s="1079">
        <v>0</v>
      </c>
      <c r="L63" s="1087">
        <v>103324</v>
      </c>
    </row>
    <row r="64" spans="1:12" ht="18.95" customHeight="1">
      <c r="A64" s="987"/>
      <c r="B64" s="988"/>
      <c r="C64" s="989"/>
      <c r="D64" s="992" t="s">
        <v>43</v>
      </c>
      <c r="E64" s="1086">
        <v>45814822.909999996</v>
      </c>
      <c r="F64" s="1079">
        <v>44026491</v>
      </c>
      <c r="G64" s="1079">
        <v>0</v>
      </c>
      <c r="H64" s="1079">
        <v>1685009.1900000002</v>
      </c>
      <c r="I64" s="1079">
        <v>0</v>
      </c>
      <c r="J64" s="1079">
        <v>0</v>
      </c>
      <c r="K64" s="1079">
        <v>0</v>
      </c>
      <c r="L64" s="1087">
        <v>103322.72</v>
      </c>
    </row>
    <row r="65" spans="1:12" ht="18.95" customHeight="1">
      <c r="A65" s="991"/>
      <c r="B65" s="989"/>
      <c r="C65" s="989"/>
      <c r="D65" s="992" t="s">
        <v>44</v>
      </c>
      <c r="E65" s="1015">
        <v>0.78372203821547093</v>
      </c>
      <c r="F65" s="949">
        <v>0.79840579946684076</v>
      </c>
      <c r="G65" s="949">
        <v>0</v>
      </c>
      <c r="H65" s="949">
        <v>0.54267606763285026</v>
      </c>
      <c r="I65" s="949">
        <v>0</v>
      </c>
      <c r="J65" s="949">
        <v>0</v>
      </c>
      <c r="K65" s="949">
        <v>0</v>
      </c>
      <c r="L65" s="1016">
        <v>0</v>
      </c>
    </row>
    <row r="66" spans="1:12" ht="18.95" customHeight="1">
      <c r="A66" s="993"/>
      <c r="B66" s="994"/>
      <c r="C66" s="994"/>
      <c r="D66" s="997" t="s">
        <v>45</v>
      </c>
      <c r="E66" s="1017">
        <v>0.78233926046480773</v>
      </c>
      <c r="F66" s="1018">
        <v>0.79840579946684076</v>
      </c>
      <c r="G66" s="1018">
        <v>0</v>
      </c>
      <c r="H66" s="1018">
        <v>0.54267606763285026</v>
      </c>
      <c r="I66" s="1018">
        <v>0</v>
      </c>
      <c r="J66" s="1018">
        <v>0</v>
      </c>
      <c r="K66" s="1018">
        <v>0</v>
      </c>
      <c r="L66" s="1019">
        <v>0.99998761178429019</v>
      </c>
    </row>
    <row r="67" spans="1:12" ht="18.95" customHeight="1">
      <c r="A67" s="987" t="s">
        <v>370</v>
      </c>
      <c r="B67" s="988" t="s">
        <v>47</v>
      </c>
      <c r="C67" s="989" t="s">
        <v>371</v>
      </c>
      <c r="D67" s="990" t="s">
        <v>41</v>
      </c>
      <c r="E67" s="1084">
        <v>741233000</v>
      </c>
      <c r="F67" s="1079">
        <v>729207000</v>
      </c>
      <c r="G67" s="1079">
        <v>321000</v>
      </c>
      <c r="H67" s="1079">
        <v>11233000</v>
      </c>
      <c r="I67" s="1079">
        <v>472000</v>
      </c>
      <c r="J67" s="1079">
        <v>0</v>
      </c>
      <c r="K67" s="1079">
        <v>0</v>
      </c>
      <c r="L67" s="1087">
        <v>0</v>
      </c>
    </row>
    <row r="68" spans="1:12" ht="18.95" customHeight="1">
      <c r="A68" s="987"/>
      <c r="B68" s="988"/>
      <c r="C68" s="989"/>
      <c r="D68" s="992" t="s">
        <v>42</v>
      </c>
      <c r="E68" s="1086">
        <v>877015640</v>
      </c>
      <c r="F68" s="1079">
        <v>827623222.25</v>
      </c>
      <c r="G68" s="1079">
        <v>281000</v>
      </c>
      <c r="H68" s="1079">
        <v>44141240.799999997</v>
      </c>
      <c r="I68" s="1079">
        <v>4970176.95</v>
      </c>
      <c r="J68" s="1079">
        <v>0</v>
      </c>
      <c r="K68" s="1079">
        <v>0</v>
      </c>
      <c r="L68" s="1087">
        <v>0</v>
      </c>
    </row>
    <row r="69" spans="1:12" ht="18.95" customHeight="1">
      <c r="A69" s="987"/>
      <c r="B69" s="988"/>
      <c r="C69" s="989"/>
      <c r="D69" s="992" t="s">
        <v>43</v>
      </c>
      <c r="E69" s="1086">
        <v>661215089.68000019</v>
      </c>
      <c r="F69" s="1079">
        <v>629974427.20000017</v>
      </c>
      <c r="G69" s="1079">
        <v>53601.2</v>
      </c>
      <c r="H69" s="1079">
        <v>30348681.18</v>
      </c>
      <c r="I69" s="1079">
        <v>838380.1</v>
      </c>
      <c r="J69" s="1079">
        <v>0</v>
      </c>
      <c r="K69" s="1079">
        <v>0</v>
      </c>
      <c r="L69" s="1087">
        <v>0</v>
      </c>
    </row>
    <row r="70" spans="1:12" ht="18.95" customHeight="1">
      <c r="A70" s="991"/>
      <c r="B70" s="989"/>
      <c r="C70" s="989"/>
      <c r="D70" s="992" t="s">
        <v>44</v>
      </c>
      <c r="E70" s="1015">
        <v>0.89204756086142978</v>
      </c>
      <c r="F70" s="949">
        <v>0.86391714177181533</v>
      </c>
      <c r="G70" s="949">
        <v>0.16698193146417445</v>
      </c>
      <c r="H70" s="949">
        <v>2.7017431834772543</v>
      </c>
      <c r="I70" s="949">
        <v>1.7762290254237287</v>
      </c>
      <c r="J70" s="949">
        <v>0</v>
      </c>
      <c r="K70" s="949">
        <v>0</v>
      </c>
      <c r="L70" s="1016">
        <v>0</v>
      </c>
    </row>
    <row r="71" spans="1:12" ht="18.95" customHeight="1">
      <c r="A71" s="993"/>
      <c r="B71" s="994"/>
      <c r="C71" s="994"/>
      <c r="D71" s="995" t="s">
        <v>45</v>
      </c>
      <c r="E71" s="1017">
        <v>0.75393762610664528</v>
      </c>
      <c r="F71" s="1018">
        <v>0.76118505409663806</v>
      </c>
      <c r="G71" s="1018">
        <v>0.19075160142348754</v>
      </c>
      <c r="H71" s="1018">
        <v>0.68753575182689475</v>
      </c>
      <c r="I71" s="1018">
        <v>0.16868214319814107</v>
      </c>
      <c r="J71" s="1018">
        <v>0</v>
      </c>
      <c r="K71" s="1018">
        <v>0</v>
      </c>
      <c r="L71" s="1019">
        <v>0</v>
      </c>
    </row>
    <row r="72" spans="1:12" ht="18.95" customHeight="1">
      <c r="A72" s="1004" t="s">
        <v>372</v>
      </c>
      <c r="B72" s="1000" t="s">
        <v>47</v>
      </c>
      <c r="C72" s="1005" t="s">
        <v>373</v>
      </c>
      <c r="D72" s="1002" t="s">
        <v>41</v>
      </c>
      <c r="E72" s="1084">
        <v>499310000</v>
      </c>
      <c r="F72" s="1079">
        <v>348091000</v>
      </c>
      <c r="G72" s="1079">
        <v>224000</v>
      </c>
      <c r="H72" s="1079">
        <v>131526000</v>
      </c>
      <c r="I72" s="1079">
        <v>2965000</v>
      </c>
      <c r="J72" s="1079">
        <v>0</v>
      </c>
      <c r="K72" s="1079">
        <v>0</v>
      </c>
      <c r="L72" s="1087">
        <v>16504000</v>
      </c>
    </row>
    <row r="73" spans="1:12" ht="18.95" customHeight="1">
      <c r="A73" s="987"/>
      <c r="B73" s="988"/>
      <c r="C73" s="989"/>
      <c r="D73" s="992" t="s">
        <v>42</v>
      </c>
      <c r="E73" s="1086">
        <v>505807557.11999995</v>
      </c>
      <c r="F73" s="1079">
        <v>353070453.44999993</v>
      </c>
      <c r="G73" s="1079">
        <v>234329</v>
      </c>
      <c r="H73" s="1079">
        <v>128694049.47</v>
      </c>
      <c r="I73" s="1079">
        <v>5717210.2000000002</v>
      </c>
      <c r="J73" s="1079">
        <v>0</v>
      </c>
      <c r="K73" s="1079">
        <v>0</v>
      </c>
      <c r="L73" s="1087">
        <v>18091515</v>
      </c>
    </row>
    <row r="74" spans="1:12" ht="18.95" customHeight="1">
      <c r="A74" s="987"/>
      <c r="B74" s="988"/>
      <c r="C74" s="989"/>
      <c r="D74" s="992" t="s">
        <v>43</v>
      </c>
      <c r="E74" s="1086">
        <v>325682472.92999989</v>
      </c>
      <c r="F74" s="1079">
        <v>235873239.26000002</v>
      </c>
      <c r="G74" s="1079">
        <v>113146.92000000001</v>
      </c>
      <c r="H74" s="1079">
        <v>77038593.799999908</v>
      </c>
      <c r="I74" s="1079">
        <v>1914838.05</v>
      </c>
      <c r="J74" s="1079">
        <v>0</v>
      </c>
      <c r="K74" s="1079">
        <v>0</v>
      </c>
      <c r="L74" s="1087">
        <v>10742654.900000002</v>
      </c>
    </row>
    <row r="75" spans="1:12" ht="18.95" customHeight="1">
      <c r="A75" s="991"/>
      <c r="B75" s="989"/>
      <c r="C75" s="989" t="s">
        <v>4</v>
      </c>
      <c r="D75" s="992" t="s">
        <v>44</v>
      </c>
      <c r="E75" s="1015">
        <v>0.65226507165888903</v>
      </c>
      <c r="F75" s="949">
        <v>0.67761947094294317</v>
      </c>
      <c r="G75" s="949">
        <v>0.50512017857142866</v>
      </c>
      <c r="H75" s="949">
        <v>0.58572901023371737</v>
      </c>
      <c r="I75" s="949">
        <v>0.64581384485666105</v>
      </c>
      <c r="J75" s="949">
        <v>0</v>
      </c>
      <c r="K75" s="949">
        <v>0</v>
      </c>
      <c r="L75" s="1016">
        <v>0.65091219704314118</v>
      </c>
    </row>
    <row r="76" spans="1:12" ht="18.95" customHeight="1">
      <c r="A76" s="993"/>
      <c r="B76" s="994"/>
      <c r="C76" s="994"/>
      <c r="D76" s="998" t="s">
        <v>45</v>
      </c>
      <c r="E76" s="1017">
        <v>0.64388613484620905</v>
      </c>
      <c r="F76" s="1018">
        <v>0.66806281000061996</v>
      </c>
      <c r="G76" s="1018">
        <v>0.48285496033354819</v>
      </c>
      <c r="H76" s="1018">
        <v>0.59861814992431683</v>
      </c>
      <c r="I76" s="1018">
        <v>0.33492524903142445</v>
      </c>
      <c r="J76" s="1018">
        <v>0</v>
      </c>
      <c r="K76" s="1018">
        <v>0</v>
      </c>
      <c r="L76" s="1019">
        <v>0.59379520731127289</v>
      </c>
    </row>
    <row r="77" spans="1:12" ht="18.95" customHeight="1">
      <c r="A77" s="987" t="s">
        <v>374</v>
      </c>
      <c r="B77" s="988" t="s">
        <v>47</v>
      </c>
      <c r="C77" s="989" t="s">
        <v>375</v>
      </c>
      <c r="D77" s="1003" t="s">
        <v>41</v>
      </c>
      <c r="E77" s="1084">
        <v>23781000</v>
      </c>
      <c r="F77" s="1079">
        <v>0</v>
      </c>
      <c r="G77" s="1079">
        <v>36000</v>
      </c>
      <c r="H77" s="1079">
        <v>22929000</v>
      </c>
      <c r="I77" s="1079">
        <v>0</v>
      </c>
      <c r="J77" s="1079">
        <v>0</v>
      </c>
      <c r="K77" s="1079">
        <v>0</v>
      </c>
      <c r="L77" s="1087">
        <v>816000</v>
      </c>
    </row>
    <row r="78" spans="1:12" ht="18.95" customHeight="1">
      <c r="A78" s="987"/>
      <c r="B78" s="988"/>
      <c r="C78" s="989"/>
      <c r="D78" s="992" t="s">
        <v>42</v>
      </c>
      <c r="E78" s="1086">
        <v>23849979</v>
      </c>
      <c r="F78" s="1079">
        <v>0</v>
      </c>
      <c r="G78" s="1079">
        <v>36000</v>
      </c>
      <c r="H78" s="1079">
        <v>22869270</v>
      </c>
      <c r="I78" s="1079">
        <v>59730</v>
      </c>
      <c r="J78" s="1079">
        <v>0</v>
      </c>
      <c r="K78" s="1079">
        <v>0</v>
      </c>
      <c r="L78" s="1087">
        <v>884979</v>
      </c>
    </row>
    <row r="79" spans="1:12" ht="18.95" customHeight="1">
      <c r="A79" s="987"/>
      <c r="B79" s="988"/>
      <c r="C79" s="989"/>
      <c r="D79" s="992" t="s">
        <v>43</v>
      </c>
      <c r="E79" s="1086">
        <v>15712756.389999999</v>
      </c>
      <c r="F79" s="1079">
        <v>0</v>
      </c>
      <c r="G79" s="1079">
        <v>9894.39</v>
      </c>
      <c r="H79" s="1079">
        <v>15060075.699999997</v>
      </c>
      <c r="I79" s="1079">
        <v>0</v>
      </c>
      <c r="J79" s="1079">
        <v>0</v>
      </c>
      <c r="K79" s="1079">
        <v>0</v>
      </c>
      <c r="L79" s="1087">
        <v>642786.29999999993</v>
      </c>
    </row>
    <row r="80" spans="1:12" ht="18.95" customHeight="1">
      <c r="A80" s="991"/>
      <c r="B80" s="989"/>
      <c r="C80" s="989"/>
      <c r="D80" s="992" t="s">
        <v>44</v>
      </c>
      <c r="E80" s="1015">
        <v>0.66072731970901133</v>
      </c>
      <c r="F80" s="949">
        <v>0</v>
      </c>
      <c r="G80" s="949">
        <v>0.27484416666666667</v>
      </c>
      <c r="H80" s="949">
        <v>0.65681345457717288</v>
      </c>
      <c r="I80" s="949">
        <v>0</v>
      </c>
      <c r="J80" s="949">
        <v>0</v>
      </c>
      <c r="K80" s="949">
        <v>0</v>
      </c>
      <c r="L80" s="1016">
        <v>0.78772830882352929</v>
      </c>
    </row>
    <row r="81" spans="1:12" ht="18.95" customHeight="1">
      <c r="A81" s="993"/>
      <c r="B81" s="994"/>
      <c r="C81" s="994"/>
      <c r="D81" s="992" t="s">
        <v>45</v>
      </c>
      <c r="E81" s="1017">
        <v>0.6588163616412408</v>
      </c>
      <c r="F81" s="1018">
        <v>0</v>
      </c>
      <c r="G81" s="1018">
        <v>0.27484416666666667</v>
      </c>
      <c r="H81" s="1018">
        <v>0.65852892112428585</v>
      </c>
      <c r="I81" s="1018">
        <v>0</v>
      </c>
      <c r="J81" s="1018">
        <v>0</v>
      </c>
      <c r="K81" s="1018">
        <v>0</v>
      </c>
      <c r="L81" s="1019">
        <v>0.72632943832565511</v>
      </c>
    </row>
    <row r="82" spans="1:12" ht="18.95" customHeight="1">
      <c r="A82" s="987" t="s">
        <v>376</v>
      </c>
      <c r="B82" s="988" t="s">
        <v>47</v>
      </c>
      <c r="C82" s="989" t="s">
        <v>712</v>
      </c>
      <c r="D82" s="990" t="s">
        <v>41</v>
      </c>
      <c r="E82" s="1084">
        <v>24805553000</v>
      </c>
      <c r="F82" s="1079">
        <v>22647999000</v>
      </c>
      <c r="G82" s="1079">
        <v>70189000</v>
      </c>
      <c r="H82" s="1079">
        <v>906404000</v>
      </c>
      <c r="I82" s="1079">
        <v>737175000</v>
      </c>
      <c r="J82" s="1079">
        <v>0</v>
      </c>
      <c r="K82" s="1079">
        <v>0</v>
      </c>
      <c r="L82" s="1087">
        <v>443786000</v>
      </c>
    </row>
    <row r="83" spans="1:12" ht="18.95" customHeight="1">
      <c r="A83" s="987"/>
      <c r="B83" s="988"/>
      <c r="C83" s="989"/>
      <c r="D83" s="992" t="s">
        <v>42</v>
      </c>
      <c r="E83" s="1086">
        <v>24875353366</v>
      </c>
      <c r="F83" s="1079">
        <v>22700774398</v>
      </c>
      <c r="G83" s="1079">
        <v>70177000</v>
      </c>
      <c r="H83" s="1079">
        <v>880709942</v>
      </c>
      <c r="I83" s="1079">
        <v>853422010</v>
      </c>
      <c r="J83" s="1079">
        <v>0</v>
      </c>
      <c r="K83" s="1079">
        <v>0</v>
      </c>
      <c r="L83" s="1087">
        <v>370270016</v>
      </c>
    </row>
    <row r="84" spans="1:12" ht="18.95" customHeight="1">
      <c r="A84" s="987"/>
      <c r="B84" s="988"/>
      <c r="C84" s="989"/>
      <c r="D84" s="992" t="s">
        <v>43</v>
      </c>
      <c r="E84" s="1086">
        <v>18166792674.900002</v>
      </c>
      <c r="F84" s="1079">
        <v>16924514176.68</v>
      </c>
      <c r="G84" s="1079">
        <v>38483177.969999999</v>
      </c>
      <c r="H84" s="1079">
        <v>614309460.01000023</v>
      </c>
      <c r="I84" s="1079">
        <v>329953358.45000005</v>
      </c>
      <c r="J84" s="1079">
        <v>0</v>
      </c>
      <c r="K84" s="1079">
        <v>0</v>
      </c>
      <c r="L84" s="1087">
        <v>259532501.79000005</v>
      </c>
    </row>
    <row r="85" spans="1:12" ht="18.95" customHeight="1">
      <c r="A85" s="991"/>
      <c r="B85" s="989"/>
      <c r="C85" s="989"/>
      <c r="D85" s="992" t="s">
        <v>44</v>
      </c>
      <c r="E85" s="1015">
        <v>0.7323679772388062</v>
      </c>
      <c r="F85" s="949">
        <v>0.74728518738807792</v>
      </c>
      <c r="G85" s="949">
        <v>0.54827933109176652</v>
      </c>
      <c r="H85" s="949">
        <v>0.67774354483210597</v>
      </c>
      <c r="I85" s="949">
        <v>0.44759162810730158</v>
      </c>
      <c r="J85" s="949">
        <v>0</v>
      </c>
      <c r="K85" s="949">
        <v>0</v>
      </c>
      <c r="L85" s="1016">
        <v>0.58481453175629705</v>
      </c>
    </row>
    <row r="86" spans="1:12" ht="18.95" customHeight="1">
      <c r="A86" s="993"/>
      <c r="B86" s="994"/>
      <c r="C86" s="994"/>
      <c r="D86" s="997" t="s">
        <v>45</v>
      </c>
      <c r="E86" s="1017">
        <v>0.73031294903053079</v>
      </c>
      <c r="F86" s="1018">
        <v>0.7455478777927107</v>
      </c>
      <c r="G86" s="1018">
        <v>0.54837308477136382</v>
      </c>
      <c r="H86" s="1018">
        <v>0.69751620904263645</v>
      </c>
      <c r="I86" s="1018">
        <v>0.3866239147617016</v>
      </c>
      <c r="J86" s="1018">
        <v>0</v>
      </c>
      <c r="K86" s="1018">
        <v>0</v>
      </c>
      <c r="L86" s="1019">
        <v>0.70092767595310779</v>
      </c>
    </row>
    <row r="87" spans="1:12" ht="18.95" customHeight="1">
      <c r="A87" s="987" t="s">
        <v>377</v>
      </c>
      <c r="B87" s="988" t="s">
        <v>47</v>
      </c>
      <c r="C87" s="989" t="s">
        <v>83</v>
      </c>
      <c r="D87" s="992" t="s">
        <v>41</v>
      </c>
      <c r="E87" s="1084">
        <v>16039449000</v>
      </c>
      <c r="F87" s="1079">
        <v>838122000</v>
      </c>
      <c r="G87" s="1079">
        <v>394540000</v>
      </c>
      <c r="H87" s="1079">
        <v>13575825000</v>
      </c>
      <c r="I87" s="1079">
        <v>360687000</v>
      </c>
      <c r="J87" s="1079">
        <v>0</v>
      </c>
      <c r="K87" s="1079">
        <v>0</v>
      </c>
      <c r="L87" s="1087">
        <v>870275000</v>
      </c>
    </row>
    <row r="88" spans="1:12" ht="18.95" customHeight="1">
      <c r="A88" s="987"/>
      <c r="B88" s="988"/>
      <c r="C88" s="989"/>
      <c r="D88" s="992" t="s">
        <v>42</v>
      </c>
      <c r="E88" s="1086">
        <v>17492090623.130001</v>
      </c>
      <c r="F88" s="1079">
        <v>997032498.83999968</v>
      </c>
      <c r="G88" s="1079">
        <v>391967129.95999998</v>
      </c>
      <c r="H88" s="1079">
        <v>14599531353.060001</v>
      </c>
      <c r="I88" s="1079">
        <v>568297127.01999998</v>
      </c>
      <c r="J88" s="1079">
        <v>5000</v>
      </c>
      <c r="K88" s="1079">
        <v>0</v>
      </c>
      <c r="L88" s="1087">
        <v>935257514.25000036</v>
      </c>
    </row>
    <row r="89" spans="1:12" ht="18.95" customHeight="1">
      <c r="A89" s="987"/>
      <c r="B89" s="988"/>
      <c r="C89" s="989"/>
      <c r="D89" s="992" t="s">
        <v>43</v>
      </c>
      <c r="E89" s="1086">
        <v>11674713909.480013</v>
      </c>
      <c r="F89" s="1079">
        <v>758429414.86000013</v>
      </c>
      <c r="G89" s="1079">
        <v>262522888.28999999</v>
      </c>
      <c r="H89" s="1079">
        <v>10005154861.670013</v>
      </c>
      <c r="I89" s="1079">
        <v>129640455.85000004</v>
      </c>
      <c r="J89" s="1079">
        <v>0</v>
      </c>
      <c r="K89" s="1079">
        <v>0</v>
      </c>
      <c r="L89" s="1087">
        <v>518966288.8100003</v>
      </c>
    </row>
    <row r="90" spans="1:12" ht="18.95" customHeight="1">
      <c r="A90" s="987"/>
      <c r="B90" s="989"/>
      <c r="C90" s="989"/>
      <c r="D90" s="992" t="s">
        <v>44</v>
      </c>
      <c r="E90" s="1015">
        <v>0.72787499804263933</v>
      </c>
      <c r="F90" s="949">
        <v>0.90491529259463432</v>
      </c>
      <c r="G90" s="949">
        <v>0.66538979137730014</v>
      </c>
      <c r="H90" s="949">
        <v>0.7369831934096096</v>
      </c>
      <c r="I90" s="949">
        <v>0.35942647184400889</v>
      </c>
      <c r="J90" s="949">
        <v>0</v>
      </c>
      <c r="K90" s="949">
        <v>0</v>
      </c>
      <c r="L90" s="1016">
        <v>0.59632448227284518</v>
      </c>
    </row>
    <row r="91" spans="1:12" ht="18.95" customHeight="1">
      <c r="A91" s="993"/>
      <c r="B91" s="994"/>
      <c r="C91" s="994"/>
      <c r="D91" s="995" t="s">
        <v>45</v>
      </c>
      <c r="E91" s="1017">
        <v>0.66742816287736351</v>
      </c>
      <c r="F91" s="1018">
        <v>0.76068675368395411</v>
      </c>
      <c r="G91" s="1018">
        <v>0.66975740623146207</v>
      </c>
      <c r="H91" s="1018">
        <v>0.68530657729454958</v>
      </c>
      <c r="I91" s="1018">
        <v>0.22812090662819351</v>
      </c>
      <c r="J91" s="1018">
        <v>0</v>
      </c>
      <c r="K91" s="1018">
        <v>0</v>
      </c>
      <c r="L91" s="1019">
        <v>0.55489133303159677</v>
      </c>
    </row>
    <row r="92" spans="1:12" ht="18.95" customHeight="1">
      <c r="A92" s="987" t="s">
        <v>378</v>
      </c>
      <c r="B92" s="988" t="s">
        <v>47</v>
      </c>
      <c r="C92" s="989" t="s">
        <v>379</v>
      </c>
      <c r="D92" s="990" t="s">
        <v>41</v>
      </c>
      <c r="E92" s="1084">
        <v>2774167000</v>
      </c>
      <c r="F92" s="1079">
        <v>8050000</v>
      </c>
      <c r="G92" s="1079">
        <v>137464000</v>
      </c>
      <c r="H92" s="1079">
        <v>2461381000</v>
      </c>
      <c r="I92" s="1079">
        <v>167258000</v>
      </c>
      <c r="J92" s="1079">
        <v>0</v>
      </c>
      <c r="K92" s="1079">
        <v>0</v>
      </c>
      <c r="L92" s="1087">
        <v>14000</v>
      </c>
    </row>
    <row r="93" spans="1:12" ht="18.95" customHeight="1">
      <c r="A93" s="987"/>
      <c r="B93" s="988"/>
      <c r="C93" s="989" t="s">
        <v>380</v>
      </c>
      <c r="D93" s="992" t="s">
        <v>42</v>
      </c>
      <c r="E93" s="1086">
        <v>3097008707</v>
      </c>
      <c r="F93" s="1079">
        <v>281878581</v>
      </c>
      <c r="G93" s="1079">
        <v>138523368</v>
      </c>
      <c r="H93" s="1079">
        <v>2509998101</v>
      </c>
      <c r="I93" s="1079">
        <v>166594657</v>
      </c>
      <c r="J93" s="1079">
        <v>0</v>
      </c>
      <c r="K93" s="1079">
        <v>0</v>
      </c>
      <c r="L93" s="1087">
        <v>14000</v>
      </c>
    </row>
    <row r="94" spans="1:12" ht="18.95" customHeight="1">
      <c r="A94" s="987"/>
      <c r="B94" s="988"/>
      <c r="C94" s="989" t="s">
        <v>381</v>
      </c>
      <c r="D94" s="992" t="s">
        <v>43</v>
      </c>
      <c r="E94" s="1086">
        <v>2056363030.7800024</v>
      </c>
      <c r="F94" s="1079">
        <v>269305392.19999999</v>
      </c>
      <c r="G94" s="1079">
        <v>106361877.13</v>
      </c>
      <c r="H94" s="1079">
        <v>1642887596.7000024</v>
      </c>
      <c r="I94" s="1079">
        <v>37808164.75</v>
      </c>
      <c r="J94" s="1079">
        <v>0</v>
      </c>
      <c r="K94" s="1079">
        <v>0</v>
      </c>
      <c r="L94" s="1087">
        <v>0</v>
      </c>
    </row>
    <row r="95" spans="1:12" ht="18.95" customHeight="1">
      <c r="A95" s="991"/>
      <c r="B95" s="989"/>
      <c r="C95" s="989" t="s">
        <v>382</v>
      </c>
      <c r="D95" s="992" t="s">
        <v>44</v>
      </c>
      <c r="E95" s="1015">
        <v>0.7412542326327155</v>
      </c>
      <c r="F95" s="949" t="s">
        <v>750</v>
      </c>
      <c r="G95" s="949">
        <v>0.77374350469941222</v>
      </c>
      <c r="H95" s="949">
        <v>0.66746578311118943</v>
      </c>
      <c r="I95" s="949">
        <v>0.22604697383682693</v>
      </c>
      <c r="J95" s="949">
        <v>0</v>
      </c>
      <c r="K95" s="949">
        <v>0</v>
      </c>
      <c r="L95" s="1016">
        <v>0</v>
      </c>
    </row>
    <row r="96" spans="1:12" ht="18.95" customHeight="1">
      <c r="A96" s="993"/>
      <c r="B96" s="994"/>
      <c r="C96" s="994"/>
      <c r="D96" s="997" t="s">
        <v>45</v>
      </c>
      <c r="E96" s="1017">
        <v>0.66398361300441844</v>
      </c>
      <c r="F96" s="1018">
        <v>0.95539501882195155</v>
      </c>
      <c r="G96" s="1018">
        <v>0.76782624235645203</v>
      </c>
      <c r="H96" s="1018">
        <v>0.65453738632131442</v>
      </c>
      <c r="I96" s="1018">
        <v>0.22694704278541178</v>
      </c>
      <c r="J96" s="1018">
        <v>0</v>
      </c>
      <c r="K96" s="1018">
        <v>0</v>
      </c>
      <c r="L96" s="1019">
        <v>0</v>
      </c>
    </row>
    <row r="97" spans="1:12" ht="18.95" customHeight="1">
      <c r="A97" s="987" t="s">
        <v>383</v>
      </c>
      <c r="B97" s="988" t="s">
        <v>47</v>
      </c>
      <c r="C97" s="989" t="s">
        <v>113</v>
      </c>
      <c r="D97" s="992" t="s">
        <v>41</v>
      </c>
      <c r="E97" s="1084">
        <v>40956841000</v>
      </c>
      <c r="F97" s="1079">
        <v>1571360000</v>
      </c>
      <c r="G97" s="1079">
        <v>1531961000</v>
      </c>
      <c r="H97" s="1079">
        <v>23530371000</v>
      </c>
      <c r="I97" s="1079">
        <v>14323149000</v>
      </c>
      <c r="J97" s="1079">
        <v>0</v>
      </c>
      <c r="K97" s="1079">
        <v>0</v>
      </c>
      <c r="L97" s="1087">
        <v>0</v>
      </c>
    </row>
    <row r="98" spans="1:12" ht="18.95" customHeight="1">
      <c r="A98" s="987"/>
      <c r="B98" s="988"/>
      <c r="C98" s="989"/>
      <c r="D98" s="992" t="s">
        <v>42</v>
      </c>
      <c r="E98" s="1086">
        <v>40946691587</v>
      </c>
      <c r="F98" s="1079">
        <v>2275125826</v>
      </c>
      <c r="G98" s="1079">
        <v>1386306196.6600001</v>
      </c>
      <c r="H98" s="1079">
        <v>23612316466.339996</v>
      </c>
      <c r="I98" s="1079">
        <v>13672943098</v>
      </c>
      <c r="J98" s="1079">
        <v>0</v>
      </c>
      <c r="K98" s="1079">
        <v>0</v>
      </c>
      <c r="L98" s="1087">
        <v>0</v>
      </c>
    </row>
    <row r="99" spans="1:12" ht="18.95" customHeight="1">
      <c r="A99" s="987"/>
      <c r="B99" s="988"/>
      <c r="C99" s="989"/>
      <c r="D99" s="992" t="s">
        <v>43</v>
      </c>
      <c r="E99" s="1086">
        <v>23083360647.57999</v>
      </c>
      <c r="F99" s="1079">
        <v>1732069735.0299997</v>
      </c>
      <c r="G99" s="1079">
        <v>1125451967.2199998</v>
      </c>
      <c r="H99" s="1079">
        <v>14622066549.299994</v>
      </c>
      <c r="I99" s="1079">
        <v>5603772396.0299988</v>
      </c>
      <c r="J99" s="1079">
        <v>0</v>
      </c>
      <c r="K99" s="1079">
        <v>0</v>
      </c>
      <c r="L99" s="1087">
        <v>0</v>
      </c>
    </row>
    <row r="100" spans="1:12" ht="18.95" customHeight="1">
      <c r="A100" s="991"/>
      <c r="B100" s="989"/>
      <c r="C100" s="989"/>
      <c r="D100" s="992" t="s">
        <v>44</v>
      </c>
      <c r="E100" s="1015">
        <v>0.56360207681984043</v>
      </c>
      <c r="F100" s="949">
        <v>1.1022742942610222</v>
      </c>
      <c r="G100" s="949">
        <v>0.73464792329569739</v>
      </c>
      <c r="H100" s="949">
        <v>0.62141249491136341</v>
      </c>
      <c r="I100" s="949">
        <v>0.39123885369271788</v>
      </c>
      <c r="J100" s="949">
        <v>0</v>
      </c>
      <c r="K100" s="949">
        <v>0</v>
      </c>
      <c r="L100" s="1016">
        <v>0</v>
      </c>
    </row>
    <row r="101" spans="1:12" ht="18.95" customHeight="1">
      <c r="A101" s="993"/>
      <c r="B101" s="994"/>
      <c r="C101" s="994"/>
      <c r="D101" s="995" t="s">
        <v>45</v>
      </c>
      <c r="E101" s="1017">
        <v>0.56374177626865052</v>
      </c>
      <c r="F101" s="1018">
        <v>0.7613072275985846</v>
      </c>
      <c r="G101" s="1018">
        <v>0.81183505486127727</v>
      </c>
      <c r="H101" s="1018">
        <v>0.61925591121668011</v>
      </c>
      <c r="I101" s="1018">
        <v>0.40984390528544556</v>
      </c>
      <c r="J101" s="1018">
        <v>0</v>
      </c>
      <c r="K101" s="1018">
        <v>0</v>
      </c>
      <c r="L101" s="1019">
        <v>0</v>
      </c>
    </row>
    <row r="102" spans="1:12" ht="18.95" customHeight="1">
      <c r="A102" s="1004" t="s">
        <v>384</v>
      </c>
      <c r="B102" s="1000" t="s">
        <v>47</v>
      </c>
      <c r="C102" s="1005" t="s">
        <v>385</v>
      </c>
      <c r="D102" s="1002" t="s">
        <v>41</v>
      </c>
      <c r="E102" s="1084">
        <v>78486248000</v>
      </c>
      <c r="F102" s="1079">
        <v>55787227000</v>
      </c>
      <c r="G102" s="1079">
        <v>22578673000</v>
      </c>
      <c r="H102" s="1079">
        <v>119352000</v>
      </c>
      <c r="I102" s="1079">
        <v>996000</v>
      </c>
      <c r="J102" s="1079">
        <v>0</v>
      </c>
      <c r="K102" s="1079">
        <v>0</v>
      </c>
      <c r="L102" s="1087">
        <v>0</v>
      </c>
    </row>
    <row r="103" spans="1:12" ht="18.95" customHeight="1">
      <c r="A103" s="987"/>
      <c r="B103" s="988"/>
      <c r="C103" s="989" t="s">
        <v>386</v>
      </c>
      <c r="D103" s="992" t="s">
        <v>42</v>
      </c>
      <c r="E103" s="1086">
        <v>78500526000</v>
      </c>
      <c r="F103" s="1079">
        <v>55787227000</v>
      </c>
      <c r="G103" s="1079">
        <v>22583095130</v>
      </c>
      <c r="H103" s="1079">
        <v>129121870</v>
      </c>
      <c r="I103" s="1079">
        <v>1082000</v>
      </c>
      <c r="J103" s="1079">
        <v>0</v>
      </c>
      <c r="K103" s="1079">
        <v>0</v>
      </c>
      <c r="L103" s="1087">
        <v>0</v>
      </c>
    </row>
    <row r="104" spans="1:12" ht="18.95" customHeight="1">
      <c r="A104" s="987"/>
      <c r="B104" s="988"/>
      <c r="C104" s="989"/>
      <c r="D104" s="992" t="s">
        <v>43</v>
      </c>
      <c r="E104" s="1086">
        <v>62471228940.379997</v>
      </c>
      <c r="F104" s="1079">
        <v>44679312012.739998</v>
      </c>
      <c r="G104" s="1079">
        <v>17678775265.799995</v>
      </c>
      <c r="H104" s="1079">
        <v>112590117.18000001</v>
      </c>
      <c r="I104" s="1079">
        <v>551544.66</v>
      </c>
      <c r="J104" s="1079">
        <v>0</v>
      </c>
      <c r="K104" s="1079">
        <v>0</v>
      </c>
      <c r="L104" s="1087">
        <v>0</v>
      </c>
    </row>
    <row r="105" spans="1:12" ht="18.95" customHeight="1">
      <c r="A105" s="991"/>
      <c r="B105" s="989"/>
      <c r="C105" s="989"/>
      <c r="D105" s="992" t="s">
        <v>44</v>
      </c>
      <c r="E105" s="1015">
        <v>0.79595127213088335</v>
      </c>
      <c r="F105" s="949">
        <v>0.800887845039152</v>
      </c>
      <c r="G105" s="949">
        <v>0.78298557518415701</v>
      </c>
      <c r="H105" s="949">
        <v>0.94334503971445816</v>
      </c>
      <c r="I105" s="949">
        <v>0.55375969879518072</v>
      </c>
      <c r="J105" s="949">
        <v>0</v>
      </c>
      <c r="K105" s="949">
        <v>0</v>
      </c>
      <c r="L105" s="1016">
        <v>0</v>
      </c>
    </row>
    <row r="106" spans="1:12" ht="18.95" customHeight="1">
      <c r="A106" s="993"/>
      <c r="B106" s="994"/>
      <c r="C106" s="994"/>
      <c r="D106" s="998" t="s">
        <v>45</v>
      </c>
      <c r="E106" s="1017">
        <v>0.79580650122497265</v>
      </c>
      <c r="F106" s="1018">
        <v>0.800887845039152</v>
      </c>
      <c r="G106" s="1018">
        <v>0.78283225412778024</v>
      </c>
      <c r="H106" s="1018">
        <v>0.87196783302472314</v>
      </c>
      <c r="I106" s="1018">
        <v>0.50974552680221819</v>
      </c>
      <c r="J106" s="1018">
        <v>0</v>
      </c>
      <c r="K106" s="1018">
        <v>0</v>
      </c>
      <c r="L106" s="1019">
        <v>0</v>
      </c>
    </row>
    <row r="107" spans="1:12" ht="18.95" customHeight="1">
      <c r="A107" s="987" t="s">
        <v>387</v>
      </c>
      <c r="B107" s="988" t="s">
        <v>47</v>
      </c>
      <c r="C107" s="989" t="s">
        <v>388</v>
      </c>
      <c r="D107" s="1003" t="s">
        <v>41</v>
      </c>
      <c r="E107" s="1084">
        <v>17058422000</v>
      </c>
      <c r="F107" s="1079">
        <v>2723763000</v>
      </c>
      <c r="G107" s="1079">
        <v>254846000</v>
      </c>
      <c r="H107" s="1079">
        <v>13550534000</v>
      </c>
      <c r="I107" s="1079">
        <v>467424000</v>
      </c>
      <c r="J107" s="1079">
        <v>0</v>
      </c>
      <c r="K107" s="1079">
        <v>0</v>
      </c>
      <c r="L107" s="1087">
        <v>61855000</v>
      </c>
    </row>
    <row r="108" spans="1:12" ht="18.95" customHeight="1">
      <c r="A108" s="987"/>
      <c r="B108" s="988"/>
      <c r="C108" s="989" t="s">
        <v>389</v>
      </c>
      <c r="D108" s="992" t="s">
        <v>42</v>
      </c>
      <c r="E108" s="1086">
        <v>17774534502.559998</v>
      </c>
      <c r="F108" s="1079">
        <v>2966007319.4299998</v>
      </c>
      <c r="G108" s="1079">
        <v>350095991.36000001</v>
      </c>
      <c r="H108" s="1079">
        <v>13394158022.42</v>
      </c>
      <c r="I108" s="1079">
        <v>882625588.51000011</v>
      </c>
      <c r="J108" s="1079">
        <v>0</v>
      </c>
      <c r="K108" s="1079">
        <v>0</v>
      </c>
      <c r="L108" s="1087">
        <v>181647580.83999997</v>
      </c>
    </row>
    <row r="109" spans="1:12" ht="18.95" customHeight="1">
      <c r="A109" s="987"/>
      <c r="B109" s="988"/>
      <c r="C109" s="989"/>
      <c r="D109" s="992" t="s">
        <v>43</v>
      </c>
      <c r="E109" s="1086">
        <v>13423120278.690012</v>
      </c>
      <c r="F109" s="1079">
        <v>2494012558.52</v>
      </c>
      <c r="G109" s="1079">
        <v>328018814.58999985</v>
      </c>
      <c r="H109" s="1079">
        <v>10014687611.720015</v>
      </c>
      <c r="I109" s="1079">
        <v>486730796.45999998</v>
      </c>
      <c r="J109" s="1079">
        <v>0</v>
      </c>
      <c r="K109" s="1079">
        <v>0</v>
      </c>
      <c r="L109" s="1087">
        <v>99670497.399999946</v>
      </c>
    </row>
    <row r="110" spans="1:12" ht="18.95" customHeight="1">
      <c r="A110" s="987"/>
      <c r="B110" s="989"/>
      <c r="C110" s="989"/>
      <c r="D110" s="992" t="s">
        <v>44</v>
      </c>
      <c r="E110" s="1015">
        <v>0.78689108984934319</v>
      </c>
      <c r="F110" s="949">
        <v>0.91564962095453972</v>
      </c>
      <c r="G110" s="949">
        <v>1.2871256154304946</v>
      </c>
      <c r="H110" s="949">
        <v>0.7390622105165755</v>
      </c>
      <c r="I110" s="949">
        <v>1.0413046751129595</v>
      </c>
      <c r="J110" s="949">
        <v>0</v>
      </c>
      <c r="K110" s="949">
        <v>0</v>
      </c>
      <c r="L110" s="1016">
        <v>1.6113571643359461</v>
      </c>
    </row>
    <row r="111" spans="1:12" ht="18.95" customHeight="1">
      <c r="A111" s="993"/>
      <c r="B111" s="994"/>
      <c r="C111" s="994"/>
      <c r="D111" s="992" t="s">
        <v>45</v>
      </c>
      <c r="E111" s="1017">
        <v>0.75518828787087122</v>
      </c>
      <c r="F111" s="1018">
        <v>0.8408652743983428</v>
      </c>
      <c r="G111" s="1018">
        <v>0.93693964708296695</v>
      </c>
      <c r="H111" s="1018">
        <v>0.74769071672566423</v>
      </c>
      <c r="I111" s="1018">
        <v>0.55145783534519099</v>
      </c>
      <c r="J111" s="1018">
        <v>0</v>
      </c>
      <c r="K111" s="1018">
        <v>0</v>
      </c>
      <c r="L111" s="1019">
        <v>0.54870258628873447</v>
      </c>
    </row>
    <row r="112" spans="1:12" ht="18.95" customHeight="1">
      <c r="A112" s="987" t="s">
        <v>390</v>
      </c>
      <c r="B112" s="988" t="s">
        <v>47</v>
      </c>
      <c r="C112" s="989" t="s">
        <v>391</v>
      </c>
      <c r="D112" s="990" t="s">
        <v>41</v>
      </c>
      <c r="E112" s="1084">
        <v>15088214000</v>
      </c>
      <c r="F112" s="1079">
        <v>187014000</v>
      </c>
      <c r="G112" s="1079">
        <v>314375000</v>
      </c>
      <c r="H112" s="1079">
        <v>14061785000</v>
      </c>
      <c r="I112" s="1079">
        <v>508791000</v>
      </c>
      <c r="J112" s="1079">
        <v>0</v>
      </c>
      <c r="K112" s="1079">
        <v>0</v>
      </c>
      <c r="L112" s="1087">
        <v>16249000</v>
      </c>
    </row>
    <row r="113" spans="1:12" ht="18.95" customHeight="1">
      <c r="A113" s="987"/>
      <c r="B113" s="988"/>
      <c r="C113" s="989"/>
      <c r="D113" s="992" t="s">
        <v>42</v>
      </c>
      <c r="E113" s="1086">
        <v>15217534778.600002</v>
      </c>
      <c r="F113" s="1079">
        <v>187013500</v>
      </c>
      <c r="G113" s="1079">
        <v>293426155.69</v>
      </c>
      <c r="H113" s="1079">
        <v>14111308276.910002</v>
      </c>
      <c r="I113" s="1079">
        <v>601566000</v>
      </c>
      <c r="J113" s="1079">
        <v>0</v>
      </c>
      <c r="K113" s="1079">
        <v>0</v>
      </c>
      <c r="L113" s="1087">
        <v>24220846</v>
      </c>
    </row>
    <row r="114" spans="1:12" ht="18.95" customHeight="1">
      <c r="A114" s="987"/>
      <c r="B114" s="988"/>
      <c r="C114" s="989"/>
      <c r="D114" s="992" t="s">
        <v>43</v>
      </c>
      <c r="E114" s="1086">
        <v>10505123027.700001</v>
      </c>
      <c r="F114" s="1079">
        <v>133444113.32000001</v>
      </c>
      <c r="G114" s="1079">
        <v>207568007.17000002</v>
      </c>
      <c r="H114" s="1079">
        <v>9922423405.0000019</v>
      </c>
      <c r="I114" s="1079">
        <v>229989081.74000001</v>
      </c>
      <c r="J114" s="1079">
        <v>0</v>
      </c>
      <c r="K114" s="1079">
        <v>0</v>
      </c>
      <c r="L114" s="1087">
        <v>11698420.469999997</v>
      </c>
    </row>
    <row r="115" spans="1:12" ht="18.95" customHeight="1">
      <c r="A115" s="991"/>
      <c r="B115" s="989"/>
      <c r="C115" s="989"/>
      <c r="D115" s="992" t="s">
        <v>44</v>
      </c>
      <c r="E115" s="1015">
        <v>0.69624695326431618</v>
      </c>
      <c r="F115" s="949">
        <v>0.7135514630990194</v>
      </c>
      <c r="G115" s="949">
        <v>0.66025608642544742</v>
      </c>
      <c r="H115" s="949">
        <v>0.70563043063167319</v>
      </c>
      <c r="I115" s="949">
        <v>0.45203056213651582</v>
      </c>
      <c r="J115" s="949">
        <v>0</v>
      </c>
      <c r="K115" s="949">
        <v>0</v>
      </c>
      <c r="L115" s="1016">
        <v>0.71994710259092853</v>
      </c>
    </row>
    <row r="116" spans="1:12" ht="18.95" customHeight="1">
      <c r="A116" s="993"/>
      <c r="B116" s="994"/>
      <c r="C116" s="994"/>
      <c r="D116" s="997" t="s">
        <v>45</v>
      </c>
      <c r="E116" s="1017">
        <v>0.69033014746074806</v>
      </c>
      <c r="F116" s="1018">
        <v>0.71355337085290638</v>
      </c>
      <c r="G116" s="1018">
        <v>0.70739435849506294</v>
      </c>
      <c r="H116" s="1018">
        <v>0.70315403861141834</v>
      </c>
      <c r="I116" s="1018">
        <v>0.38231728811136267</v>
      </c>
      <c r="J116" s="1018">
        <v>0</v>
      </c>
      <c r="K116" s="1018">
        <v>0</v>
      </c>
      <c r="L116" s="1019">
        <v>0.48298975477570011</v>
      </c>
    </row>
    <row r="117" spans="1:12" ht="18.95" customHeight="1">
      <c r="A117" s="987" t="s">
        <v>392</v>
      </c>
      <c r="B117" s="988" t="s">
        <v>47</v>
      </c>
      <c r="C117" s="989" t="s">
        <v>393</v>
      </c>
      <c r="D117" s="990" t="s">
        <v>41</v>
      </c>
      <c r="E117" s="1160">
        <v>0</v>
      </c>
      <c r="F117" s="1159">
        <v>0</v>
      </c>
      <c r="G117" s="1159">
        <v>0</v>
      </c>
      <c r="H117" s="1159">
        <v>0</v>
      </c>
      <c r="I117" s="1159">
        <v>0</v>
      </c>
      <c r="J117" s="1159">
        <v>0</v>
      </c>
      <c r="K117" s="1159">
        <v>0</v>
      </c>
      <c r="L117" s="1162">
        <v>0</v>
      </c>
    </row>
    <row r="118" spans="1:12" ht="18.95" customHeight="1">
      <c r="A118" s="987"/>
      <c r="B118" s="988"/>
      <c r="C118" s="989" t="s">
        <v>394</v>
      </c>
      <c r="D118" s="992" t="s">
        <v>42</v>
      </c>
      <c r="E118" s="1086">
        <v>6094428</v>
      </c>
      <c r="F118" s="1079">
        <v>6094428</v>
      </c>
      <c r="G118" s="1079">
        <v>0</v>
      </c>
      <c r="H118" s="1079">
        <v>0</v>
      </c>
      <c r="I118" s="1079">
        <v>0</v>
      </c>
      <c r="J118" s="1079">
        <v>0</v>
      </c>
      <c r="K118" s="1079">
        <v>0</v>
      </c>
      <c r="L118" s="1087">
        <v>0</v>
      </c>
    </row>
    <row r="119" spans="1:12" ht="18.95" customHeight="1">
      <c r="A119" s="987"/>
      <c r="B119" s="988"/>
      <c r="C119" s="989" t="s">
        <v>395</v>
      </c>
      <c r="D119" s="992" t="s">
        <v>43</v>
      </c>
      <c r="E119" s="1086">
        <v>6094427.4100000001</v>
      </c>
      <c r="F119" s="1079">
        <v>6094427.4100000001</v>
      </c>
      <c r="G119" s="1079">
        <v>0</v>
      </c>
      <c r="H119" s="1079">
        <v>0</v>
      </c>
      <c r="I119" s="1079">
        <v>0</v>
      </c>
      <c r="J119" s="1079">
        <v>0</v>
      </c>
      <c r="K119" s="1079">
        <v>0</v>
      </c>
      <c r="L119" s="1087">
        <v>0</v>
      </c>
    </row>
    <row r="120" spans="1:12" ht="18.95" customHeight="1">
      <c r="A120" s="991"/>
      <c r="B120" s="989"/>
      <c r="C120" s="989" t="s">
        <v>396</v>
      </c>
      <c r="D120" s="992" t="s">
        <v>44</v>
      </c>
      <c r="E120" s="1015">
        <v>0</v>
      </c>
      <c r="F120" s="949">
        <v>0</v>
      </c>
      <c r="G120" s="949">
        <v>0</v>
      </c>
      <c r="H120" s="949">
        <v>0</v>
      </c>
      <c r="I120" s="949">
        <v>0</v>
      </c>
      <c r="J120" s="949">
        <v>0</v>
      </c>
      <c r="K120" s="949">
        <v>0</v>
      </c>
      <c r="L120" s="1016">
        <v>0</v>
      </c>
    </row>
    <row r="121" spans="1:12" ht="18.95" customHeight="1">
      <c r="A121" s="993"/>
      <c r="B121" s="994"/>
      <c r="C121" s="994" t="s">
        <v>397</v>
      </c>
      <c r="D121" s="997" t="s">
        <v>45</v>
      </c>
      <c r="E121" s="1017">
        <v>0.99999990319025844</v>
      </c>
      <c r="F121" s="1018">
        <v>0.99999990319025844</v>
      </c>
      <c r="G121" s="1018">
        <v>0</v>
      </c>
      <c r="H121" s="1018">
        <v>0</v>
      </c>
      <c r="I121" s="1018">
        <v>0</v>
      </c>
      <c r="J121" s="1018">
        <v>0</v>
      </c>
      <c r="K121" s="1018">
        <v>0</v>
      </c>
      <c r="L121" s="1019">
        <v>0</v>
      </c>
    </row>
    <row r="122" spans="1:12" ht="18.95" customHeight="1">
      <c r="A122" s="987" t="s">
        <v>398</v>
      </c>
      <c r="B122" s="988" t="s">
        <v>47</v>
      </c>
      <c r="C122" s="989" t="s">
        <v>399</v>
      </c>
      <c r="D122" s="990" t="s">
        <v>41</v>
      </c>
      <c r="E122" s="1084">
        <v>27600000000</v>
      </c>
      <c r="F122" s="1079">
        <v>0</v>
      </c>
      <c r="G122" s="1079">
        <v>0</v>
      </c>
      <c r="H122" s="1079">
        <v>100000</v>
      </c>
      <c r="I122" s="1079">
        <v>0</v>
      </c>
      <c r="J122" s="1079">
        <v>27599900000</v>
      </c>
      <c r="K122" s="1079">
        <v>0</v>
      </c>
      <c r="L122" s="1087">
        <v>0</v>
      </c>
    </row>
    <row r="123" spans="1:12" ht="18.95" customHeight="1">
      <c r="A123" s="987"/>
      <c r="B123" s="988"/>
      <c r="C123" s="989"/>
      <c r="D123" s="992" t="s">
        <v>42</v>
      </c>
      <c r="E123" s="1086">
        <v>27600000000</v>
      </c>
      <c r="F123" s="1079">
        <v>0</v>
      </c>
      <c r="G123" s="1079">
        <v>0</v>
      </c>
      <c r="H123" s="1079">
        <v>100000</v>
      </c>
      <c r="I123" s="1079">
        <v>0</v>
      </c>
      <c r="J123" s="1079">
        <v>27599900000</v>
      </c>
      <c r="K123" s="1079">
        <v>0</v>
      </c>
      <c r="L123" s="1087">
        <v>0</v>
      </c>
    </row>
    <row r="124" spans="1:12" ht="18.95" customHeight="1">
      <c r="A124" s="987"/>
      <c r="B124" s="988"/>
      <c r="C124" s="989"/>
      <c r="D124" s="992" t="s">
        <v>43</v>
      </c>
      <c r="E124" s="1086">
        <v>20776377513.75</v>
      </c>
      <c r="F124" s="1079">
        <v>0</v>
      </c>
      <c r="G124" s="1079">
        <v>0</v>
      </c>
      <c r="H124" s="1079">
        <v>0</v>
      </c>
      <c r="I124" s="1079">
        <v>0</v>
      </c>
      <c r="J124" s="1079">
        <v>20776377513.75</v>
      </c>
      <c r="K124" s="1079">
        <v>0</v>
      </c>
      <c r="L124" s="1087">
        <v>0</v>
      </c>
    </row>
    <row r="125" spans="1:12" ht="18.95" customHeight="1">
      <c r="A125" s="991"/>
      <c r="B125" s="989"/>
      <c r="C125" s="989"/>
      <c r="D125" s="992" t="s">
        <v>44</v>
      </c>
      <c r="E125" s="1015">
        <v>0.75276730122282609</v>
      </c>
      <c r="F125" s="949">
        <v>0</v>
      </c>
      <c r="G125" s="949">
        <v>0</v>
      </c>
      <c r="H125" s="949">
        <v>0</v>
      </c>
      <c r="I125" s="949">
        <v>0</v>
      </c>
      <c r="J125" s="949">
        <v>0.75277002865046616</v>
      </c>
      <c r="K125" s="949">
        <v>0</v>
      </c>
      <c r="L125" s="1016">
        <v>0</v>
      </c>
    </row>
    <row r="126" spans="1:12" ht="18.95" customHeight="1">
      <c r="A126" s="993"/>
      <c r="B126" s="994"/>
      <c r="C126" s="994"/>
      <c r="D126" s="997" t="s">
        <v>45</v>
      </c>
      <c r="E126" s="1017">
        <v>0.75276730122282609</v>
      </c>
      <c r="F126" s="1018">
        <v>0</v>
      </c>
      <c r="G126" s="1018">
        <v>0</v>
      </c>
      <c r="H126" s="1018">
        <v>0</v>
      </c>
      <c r="I126" s="1018">
        <v>0</v>
      </c>
      <c r="J126" s="1018">
        <v>0.75277002865046616</v>
      </c>
      <c r="K126" s="1018">
        <v>0</v>
      </c>
      <c r="L126" s="1019">
        <v>0</v>
      </c>
    </row>
    <row r="127" spans="1:12" ht="18.95" customHeight="1">
      <c r="A127" s="987" t="s">
        <v>400</v>
      </c>
      <c r="B127" s="988" t="s">
        <v>47</v>
      </c>
      <c r="C127" s="989" t="s">
        <v>401</v>
      </c>
      <c r="D127" s="990" t="s">
        <v>41</v>
      </c>
      <c r="E127" s="1084">
        <v>111846890000</v>
      </c>
      <c r="F127" s="1079">
        <v>76927855000</v>
      </c>
      <c r="G127" s="1079">
        <v>838140000</v>
      </c>
      <c r="H127" s="1079">
        <v>3551446000</v>
      </c>
      <c r="I127" s="1079">
        <v>1624771000</v>
      </c>
      <c r="J127" s="1079">
        <v>0</v>
      </c>
      <c r="K127" s="1079">
        <v>23327650000</v>
      </c>
      <c r="L127" s="1087">
        <v>5577028000</v>
      </c>
    </row>
    <row r="128" spans="1:12" ht="18.95" customHeight="1">
      <c r="A128" s="991"/>
      <c r="B128" s="989"/>
      <c r="C128" s="989"/>
      <c r="D128" s="992" t="s">
        <v>42</v>
      </c>
      <c r="E128" s="1086">
        <v>97017639258.410004</v>
      </c>
      <c r="F128" s="1079">
        <v>69181630915.37001</v>
      </c>
      <c r="G128" s="1079">
        <v>720995334</v>
      </c>
      <c r="H128" s="1079">
        <v>1174462175.9699996</v>
      </c>
      <c r="I128" s="1079">
        <v>1003850745.47</v>
      </c>
      <c r="J128" s="1079">
        <v>0</v>
      </c>
      <c r="K128" s="1079">
        <v>21346221311.419998</v>
      </c>
      <c r="L128" s="1087">
        <v>3590478776.1800003</v>
      </c>
    </row>
    <row r="129" spans="1:12" ht="18.95" customHeight="1">
      <c r="A129" s="991"/>
      <c r="B129" s="989"/>
      <c r="C129" s="989"/>
      <c r="D129" s="992" t="s">
        <v>43</v>
      </c>
      <c r="E129" s="1086">
        <v>73385641812.210007</v>
      </c>
      <c r="F129" s="1079">
        <v>54759798014.920006</v>
      </c>
      <c r="G129" s="1079">
        <v>0</v>
      </c>
      <c r="H129" s="1079">
        <v>508345.33000000007</v>
      </c>
      <c r="I129" s="1079">
        <v>246166369.26999998</v>
      </c>
      <c r="J129" s="1079">
        <v>0</v>
      </c>
      <c r="K129" s="1079">
        <v>17136516563.739998</v>
      </c>
      <c r="L129" s="1087">
        <v>1242652518.95</v>
      </c>
    </row>
    <row r="130" spans="1:12" ht="18.95" customHeight="1">
      <c r="A130" s="991"/>
      <c r="B130" s="989"/>
      <c r="C130" s="989"/>
      <c r="D130" s="992" t="s">
        <v>44</v>
      </c>
      <c r="E130" s="1015">
        <v>0.65612590401226178</v>
      </c>
      <c r="F130" s="949">
        <v>0.71183315867730879</v>
      </c>
      <c r="G130" s="949">
        <v>0</v>
      </c>
      <c r="H130" s="949">
        <v>1.4313756424847796E-4</v>
      </c>
      <c r="I130" s="949">
        <v>0.15150834749635486</v>
      </c>
      <c r="J130" s="949">
        <v>0</v>
      </c>
      <c r="K130" s="949">
        <v>0.73460106627714317</v>
      </c>
      <c r="L130" s="1016">
        <v>0.22281625965478388</v>
      </c>
    </row>
    <row r="131" spans="1:12" ht="18.95" customHeight="1">
      <c r="A131" s="993"/>
      <c r="B131" s="994"/>
      <c r="C131" s="994"/>
      <c r="D131" s="995" t="s">
        <v>45</v>
      </c>
      <c r="E131" s="1017">
        <v>0.75641545571671442</v>
      </c>
      <c r="F131" s="1018">
        <v>0.79153667368593472</v>
      </c>
      <c r="G131" s="1018">
        <v>0</v>
      </c>
      <c r="H131" s="1018">
        <v>4.3283244058511529E-4</v>
      </c>
      <c r="I131" s="1018">
        <v>0.24522208145070967</v>
      </c>
      <c r="J131" s="1018">
        <v>0</v>
      </c>
      <c r="K131" s="1018">
        <v>0.8027892297065311</v>
      </c>
      <c r="L131" s="1019">
        <v>0.34609660616684912</v>
      </c>
    </row>
    <row r="132" spans="1:12" ht="18.95" customHeight="1">
      <c r="A132" s="1004" t="s">
        <v>402</v>
      </c>
      <c r="B132" s="1000" t="s">
        <v>47</v>
      </c>
      <c r="C132" s="1005" t="s">
        <v>115</v>
      </c>
      <c r="D132" s="1002" t="s">
        <v>41</v>
      </c>
      <c r="E132" s="1084">
        <v>2283373000</v>
      </c>
      <c r="F132" s="1079">
        <v>160789000</v>
      </c>
      <c r="G132" s="1079">
        <v>31572000</v>
      </c>
      <c r="H132" s="1079">
        <v>1955549000</v>
      </c>
      <c r="I132" s="1079">
        <v>81251000</v>
      </c>
      <c r="J132" s="1079">
        <v>0</v>
      </c>
      <c r="K132" s="1079">
        <v>0</v>
      </c>
      <c r="L132" s="1087">
        <v>54212000</v>
      </c>
    </row>
    <row r="133" spans="1:12" ht="18.95" customHeight="1">
      <c r="A133" s="987"/>
      <c r="B133" s="989"/>
      <c r="C133" s="989"/>
      <c r="D133" s="992" t="s">
        <v>42</v>
      </c>
      <c r="E133" s="1086">
        <v>4408148148.3999996</v>
      </c>
      <c r="F133" s="1079">
        <v>2146662544.3299999</v>
      </c>
      <c r="G133" s="1079">
        <v>32908135.379999999</v>
      </c>
      <c r="H133" s="1079">
        <v>2058667694.0999997</v>
      </c>
      <c r="I133" s="1079">
        <v>102835662.59</v>
      </c>
      <c r="J133" s="1079">
        <v>0</v>
      </c>
      <c r="K133" s="1079">
        <v>0</v>
      </c>
      <c r="L133" s="1087">
        <v>67074112</v>
      </c>
    </row>
    <row r="134" spans="1:12" ht="18.95" customHeight="1">
      <c r="A134" s="987"/>
      <c r="B134" s="989"/>
      <c r="C134" s="989"/>
      <c r="D134" s="992" t="s">
        <v>43</v>
      </c>
      <c r="E134" s="1086">
        <v>3205913695.1900001</v>
      </c>
      <c r="F134" s="1079">
        <v>1698914620.3199992</v>
      </c>
      <c r="G134" s="1079">
        <v>13934961.909999998</v>
      </c>
      <c r="H134" s="1079">
        <v>1417345677.940001</v>
      </c>
      <c r="I134" s="1079">
        <v>42288534.549999997</v>
      </c>
      <c r="J134" s="1079">
        <v>0</v>
      </c>
      <c r="K134" s="1079">
        <v>0</v>
      </c>
      <c r="L134" s="1087">
        <v>33429900.47000001</v>
      </c>
    </row>
    <row r="135" spans="1:12" ht="18.95" customHeight="1">
      <c r="A135" s="987"/>
      <c r="B135" s="989"/>
      <c r="C135" s="989"/>
      <c r="D135" s="992" t="s">
        <v>44</v>
      </c>
      <c r="E135" s="1015">
        <v>1.4040254024156369</v>
      </c>
      <c r="F135" s="949" t="s">
        <v>750</v>
      </c>
      <c r="G135" s="949">
        <v>0.44137089541365759</v>
      </c>
      <c r="H135" s="949">
        <v>0.72478146952083589</v>
      </c>
      <c r="I135" s="949">
        <v>0.52046786562626923</v>
      </c>
      <c r="J135" s="949">
        <v>0</v>
      </c>
      <c r="K135" s="949">
        <v>0</v>
      </c>
      <c r="L135" s="1016">
        <v>0.61665130358592213</v>
      </c>
    </row>
    <row r="136" spans="1:12" ht="18.95" customHeight="1">
      <c r="A136" s="1006"/>
      <c r="B136" s="994"/>
      <c r="C136" s="994"/>
      <c r="D136" s="995" t="s">
        <v>45</v>
      </c>
      <c r="E136" s="1017">
        <v>0.72726995265656669</v>
      </c>
      <c r="F136" s="1018">
        <v>0.79142137398696333</v>
      </c>
      <c r="G136" s="1018">
        <v>0.42345036414518356</v>
      </c>
      <c r="H136" s="1018">
        <v>0.6884771553961897</v>
      </c>
      <c r="I136" s="1018">
        <v>0.41122440877929678</v>
      </c>
      <c r="J136" s="1018">
        <v>0</v>
      </c>
      <c r="K136" s="1018">
        <v>0</v>
      </c>
      <c r="L136" s="1019">
        <v>0.49840243088123193</v>
      </c>
    </row>
    <row r="137" spans="1:12" ht="18.95" customHeight="1">
      <c r="A137" s="987" t="s">
        <v>403</v>
      </c>
      <c r="B137" s="988" t="s">
        <v>47</v>
      </c>
      <c r="C137" s="989" t="s">
        <v>404</v>
      </c>
      <c r="D137" s="1003" t="s">
        <v>41</v>
      </c>
      <c r="E137" s="1084">
        <v>8495667000</v>
      </c>
      <c r="F137" s="1079">
        <v>3702408000</v>
      </c>
      <c r="G137" s="1079">
        <v>11826000</v>
      </c>
      <c r="H137" s="1079">
        <v>3279732000</v>
      </c>
      <c r="I137" s="1079">
        <v>1224901000</v>
      </c>
      <c r="J137" s="1079">
        <v>0</v>
      </c>
      <c r="K137" s="1079">
        <v>0</v>
      </c>
      <c r="L137" s="1087">
        <v>276800000</v>
      </c>
    </row>
    <row r="138" spans="1:12" ht="18.95" customHeight="1">
      <c r="A138" s="987"/>
      <c r="B138" s="988"/>
      <c r="C138" s="989"/>
      <c r="D138" s="992" t="s">
        <v>42</v>
      </c>
      <c r="E138" s="1086">
        <v>10024360410.359999</v>
      </c>
      <c r="F138" s="1079">
        <v>3909626445.7799993</v>
      </c>
      <c r="G138" s="1079">
        <v>16697286.279999999</v>
      </c>
      <c r="H138" s="1079">
        <v>3931480629.7799993</v>
      </c>
      <c r="I138" s="1079">
        <v>1778769380.5199997</v>
      </c>
      <c r="J138" s="1079">
        <v>0</v>
      </c>
      <c r="K138" s="1079">
        <v>0</v>
      </c>
      <c r="L138" s="1087">
        <v>387786668</v>
      </c>
    </row>
    <row r="139" spans="1:12" ht="18.95" customHeight="1">
      <c r="A139" s="987"/>
      <c r="B139" s="988"/>
      <c r="C139" s="989"/>
      <c r="D139" s="992" t="s">
        <v>43</v>
      </c>
      <c r="E139" s="1086">
        <v>6322652768.2199917</v>
      </c>
      <c r="F139" s="1079">
        <v>2761365374.0400009</v>
      </c>
      <c r="G139" s="1079">
        <v>11712057.600000001</v>
      </c>
      <c r="H139" s="1079">
        <v>2592807229.1799908</v>
      </c>
      <c r="I139" s="1079">
        <v>707341427.49999976</v>
      </c>
      <c r="J139" s="1079">
        <v>0</v>
      </c>
      <c r="K139" s="1079">
        <v>0</v>
      </c>
      <c r="L139" s="1087">
        <v>249426679.90000001</v>
      </c>
    </row>
    <row r="140" spans="1:12" ht="18.95" customHeight="1">
      <c r="A140" s="987"/>
      <c r="B140" s="989"/>
      <c r="C140" s="989"/>
      <c r="D140" s="992" t="s">
        <v>44</v>
      </c>
      <c r="E140" s="1015">
        <v>0.74422087968137074</v>
      </c>
      <c r="F140" s="949">
        <v>0.7458295720082716</v>
      </c>
      <c r="G140" s="949">
        <v>0.99036509386098437</v>
      </c>
      <c r="H140" s="949">
        <v>0.79055460299194902</v>
      </c>
      <c r="I140" s="949">
        <v>0.57746824233142091</v>
      </c>
      <c r="J140" s="949">
        <v>0</v>
      </c>
      <c r="K140" s="949">
        <v>0</v>
      </c>
      <c r="L140" s="1016">
        <v>0.90110794761560697</v>
      </c>
    </row>
    <row r="141" spans="1:12" ht="18.95" customHeight="1">
      <c r="A141" s="993"/>
      <c r="B141" s="994"/>
      <c r="C141" s="994"/>
      <c r="D141" s="995" t="s">
        <v>45</v>
      </c>
      <c r="E141" s="1017">
        <v>0.63072879559334705</v>
      </c>
      <c r="F141" s="1018">
        <v>0.70629903197544186</v>
      </c>
      <c r="G141" s="1018">
        <v>0.70143479626558825</v>
      </c>
      <c r="H141" s="1018">
        <v>0.6594989199590896</v>
      </c>
      <c r="I141" s="1018">
        <v>0.39765774880452343</v>
      </c>
      <c r="J141" s="1018">
        <v>0</v>
      </c>
      <c r="K141" s="1018">
        <v>0</v>
      </c>
      <c r="L141" s="1019">
        <v>0.64320591831176621</v>
      </c>
    </row>
    <row r="142" spans="1:12" ht="18.95" customHeight="1">
      <c r="A142" s="987" t="s">
        <v>405</v>
      </c>
      <c r="B142" s="988" t="s">
        <v>47</v>
      </c>
      <c r="C142" s="989" t="s">
        <v>406</v>
      </c>
      <c r="D142" s="1002" t="s">
        <v>41</v>
      </c>
      <c r="E142" s="1084">
        <v>4077373000</v>
      </c>
      <c r="F142" s="1079">
        <v>4002081000</v>
      </c>
      <c r="G142" s="1079">
        <v>11373000</v>
      </c>
      <c r="H142" s="1079">
        <v>62427000</v>
      </c>
      <c r="I142" s="1079">
        <v>134000</v>
      </c>
      <c r="J142" s="1079">
        <v>0</v>
      </c>
      <c r="K142" s="1079">
        <v>0</v>
      </c>
      <c r="L142" s="1087">
        <v>1358000</v>
      </c>
    </row>
    <row r="143" spans="1:12" ht="18.95" customHeight="1">
      <c r="A143" s="987"/>
      <c r="B143" s="988"/>
      <c r="C143" s="989"/>
      <c r="D143" s="992" t="s">
        <v>42</v>
      </c>
      <c r="E143" s="1086">
        <v>4770332872.8900003</v>
      </c>
      <c r="F143" s="1079">
        <v>4622989284.29</v>
      </c>
      <c r="G143" s="1079">
        <v>11373000</v>
      </c>
      <c r="H143" s="1079">
        <v>63973937</v>
      </c>
      <c r="I143" s="1079">
        <v>60229274</v>
      </c>
      <c r="J143" s="1079">
        <v>0</v>
      </c>
      <c r="K143" s="1079">
        <v>0</v>
      </c>
      <c r="L143" s="1087">
        <v>11767377.600000001</v>
      </c>
    </row>
    <row r="144" spans="1:12" ht="18.95" customHeight="1">
      <c r="A144" s="987"/>
      <c r="B144" s="988"/>
      <c r="C144" s="989"/>
      <c r="D144" s="992" t="s">
        <v>43</v>
      </c>
      <c r="E144" s="1086">
        <v>3380819565.2900014</v>
      </c>
      <c r="F144" s="1079">
        <v>3309341208.2100015</v>
      </c>
      <c r="G144" s="1079">
        <v>9784367</v>
      </c>
      <c r="H144" s="1079">
        <v>42289427.310000002</v>
      </c>
      <c r="I144" s="1079">
        <v>14230276.08</v>
      </c>
      <c r="J144" s="1079">
        <v>0</v>
      </c>
      <c r="K144" s="1079">
        <v>0</v>
      </c>
      <c r="L144" s="1087">
        <v>5174286.6899999995</v>
      </c>
    </row>
    <row r="145" spans="1:12" ht="18.95" customHeight="1">
      <c r="A145" s="987"/>
      <c r="B145" s="989"/>
      <c r="C145" s="989"/>
      <c r="D145" s="992" t="s">
        <v>44</v>
      </c>
      <c r="E145" s="1015">
        <v>0.82916612370023579</v>
      </c>
      <c r="F145" s="949">
        <v>0.8269051046717949</v>
      </c>
      <c r="G145" s="949">
        <v>0.86031539611360242</v>
      </c>
      <c r="H145" s="949">
        <v>0.6774220659330098</v>
      </c>
      <c r="I145" s="949" t="s">
        <v>750</v>
      </c>
      <c r="J145" s="949">
        <v>0</v>
      </c>
      <c r="K145" s="949">
        <v>0</v>
      </c>
      <c r="L145" s="1078">
        <v>3.8102258394698083</v>
      </c>
    </row>
    <row r="146" spans="1:12" ht="18.95" customHeight="1">
      <c r="A146" s="993"/>
      <c r="B146" s="994"/>
      <c r="C146" s="994"/>
      <c r="D146" s="992" t="s">
        <v>45</v>
      </c>
      <c r="E146" s="1017">
        <v>0.70871774682713218</v>
      </c>
      <c r="F146" s="1018">
        <v>0.7158444471104265</v>
      </c>
      <c r="G146" s="1018">
        <v>0.86031539611360242</v>
      </c>
      <c r="H146" s="1018">
        <v>0.66104150054107191</v>
      </c>
      <c r="I146" s="1018">
        <v>0.23626843119510291</v>
      </c>
      <c r="J146" s="1018">
        <v>0</v>
      </c>
      <c r="K146" s="1018">
        <v>0</v>
      </c>
      <c r="L146" s="1019">
        <v>0.43971451124335459</v>
      </c>
    </row>
    <row r="147" spans="1:12" ht="18.75" customHeight="1">
      <c r="A147" s="987" t="s">
        <v>407</v>
      </c>
      <c r="B147" s="988" t="s">
        <v>47</v>
      </c>
      <c r="C147" s="989" t="s">
        <v>408</v>
      </c>
      <c r="D147" s="990" t="s">
        <v>41</v>
      </c>
      <c r="E147" s="1084">
        <v>1297325000</v>
      </c>
      <c r="F147" s="1079">
        <v>848145000</v>
      </c>
      <c r="G147" s="1079">
        <v>36924000</v>
      </c>
      <c r="H147" s="1079">
        <v>295814000</v>
      </c>
      <c r="I147" s="1079">
        <v>6080000</v>
      </c>
      <c r="J147" s="1079">
        <v>0</v>
      </c>
      <c r="K147" s="1079">
        <v>0</v>
      </c>
      <c r="L147" s="1087">
        <v>110362000</v>
      </c>
    </row>
    <row r="148" spans="1:12" ht="18.95" customHeight="1">
      <c r="A148" s="987"/>
      <c r="B148" s="988"/>
      <c r="C148" s="989" t="s">
        <v>409</v>
      </c>
      <c r="D148" s="992" t="s">
        <v>42</v>
      </c>
      <c r="E148" s="1086">
        <v>1586854866.96</v>
      </c>
      <c r="F148" s="1079">
        <v>981061627.44999993</v>
      </c>
      <c r="G148" s="1079">
        <v>117944268.12</v>
      </c>
      <c r="H148" s="1079">
        <v>311235581</v>
      </c>
      <c r="I148" s="1079">
        <v>9231029.3900000006</v>
      </c>
      <c r="J148" s="1079">
        <v>0</v>
      </c>
      <c r="K148" s="1079">
        <v>0</v>
      </c>
      <c r="L148" s="1087">
        <v>167382361</v>
      </c>
    </row>
    <row r="149" spans="1:12" ht="18.95" customHeight="1">
      <c r="A149" s="987"/>
      <c r="B149" s="988"/>
      <c r="C149" s="989"/>
      <c r="D149" s="992" t="s">
        <v>43</v>
      </c>
      <c r="E149" s="1086">
        <v>1152471256.9300005</v>
      </c>
      <c r="F149" s="1079">
        <v>722948491.64000034</v>
      </c>
      <c r="G149" s="1079">
        <v>91577973.340000004</v>
      </c>
      <c r="H149" s="1079">
        <v>201009548.5200001</v>
      </c>
      <c r="I149" s="1079">
        <v>2461721.27</v>
      </c>
      <c r="J149" s="1079">
        <v>0</v>
      </c>
      <c r="K149" s="1079">
        <v>0</v>
      </c>
      <c r="L149" s="1087">
        <v>134473522.16000003</v>
      </c>
    </row>
    <row r="150" spans="1:12" ht="18.95" customHeight="1">
      <c r="A150" s="987"/>
      <c r="B150" s="989"/>
      <c r="C150" s="989"/>
      <c r="D150" s="992" t="s">
        <v>44</v>
      </c>
      <c r="E150" s="1015">
        <v>0.88834429069816778</v>
      </c>
      <c r="F150" s="949">
        <v>0.85238784835140258</v>
      </c>
      <c r="G150" s="949">
        <v>2.4801747735889936</v>
      </c>
      <c r="H150" s="949">
        <v>0.67951330403564436</v>
      </c>
      <c r="I150" s="949">
        <v>0.40488836677631579</v>
      </c>
      <c r="J150" s="949">
        <v>0</v>
      </c>
      <c r="K150" s="949">
        <v>0</v>
      </c>
      <c r="L150" s="1016">
        <v>1.2184766691433648</v>
      </c>
    </row>
    <row r="151" spans="1:12" ht="18.95" customHeight="1">
      <c r="A151" s="993"/>
      <c r="B151" s="994"/>
      <c r="C151" s="994"/>
      <c r="D151" s="997" t="s">
        <v>45</v>
      </c>
      <c r="E151" s="1017">
        <v>0.72626128635054998</v>
      </c>
      <c r="F151" s="1018">
        <v>0.73690425903121526</v>
      </c>
      <c r="G151" s="1018">
        <v>0.77645124091003603</v>
      </c>
      <c r="H151" s="1018">
        <v>0.64584372993009465</v>
      </c>
      <c r="I151" s="1018">
        <v>0.26667895485922616</v>
      </c>
      <c r="J151" s="1018">
        <v>0</v>
      </c>
      <c r="K151" s="1018">
        <v>0</v>
      </c>
      <c r="L151" s="1019">
        <v>0.80339123762270281</v>
      </c>
    </row>
    <row r="152" spans="1:12" ht="18.95" customHeight="1">
      <c r="A152" s="987" t="s">
        <v>410</v>
      </c>
      <c r="B152" s="988" t="s">
        <v>47</v>
      </c>
      <c r="C152" s="989" t="s">
        <v>411</v>
      </c>
      <c r="D152" s="990" t="s">
        <v>41</v>
      </c>
      <c r="E152" s="1084">
        <v>140748000</v>
      </c>
      <c r="F152" s="1079">
        <v>20218000</v>
      </c>
      <c r="G152" s="1079">
        <v>3807000</v>
      </c>
      <c r="H152" s="1079">
        <v>111270000</v>
      </c>
      <c r="I152" s="1079">
        <v>5453000</v>
      </c>
      <c r="J152" s="1079">
        <v>0</v>
      </c>
      <c r="K152" s="1079">
        <v>0</v>
      </c>
      <c r="L152" s="1087">
        <v>0</v>
      </c>
    </row>
    <row r="153" spans="1:12" ht="18.95" customHeight="1">
      <c r="A153" s="987"/>
      <c r="B153" s="988"/>
      <c r="C153" s="989" t="s">
        <v>412</v>
      </c>
      <c r="D153" s="992" t="s">
        <v>42</v>
      </c>
      <c r="E153" s="1086">
        <v>405291162.50999999</v>
      </c>
      <c r="F153" s="1079">
        <v>271953541</v>
      </c>
      <c r="G153" s="1079">
        <v>11120897.620000001</v>
      </c>
      <c r="H153" s="1079">
        <v>116301029.15999998</v>
      </c>
      <c r="I153" s="1079">
        <v>5915694.7300000004</v>
      </c>
      <c r="J153" s="1079">
        <v>0</v>
      </c>
      <c r="K153" s="1079">
        <v>0</v>
      </c>
      <c r="L153" s="1087">
        <v>0</v>
      </c>
    </row>
    <row r="154" spans="1:12" ht="18.95" customHeight="1">
      <c r="A154" s="987"/>
      <c r="B154" s="988"/>
      <c r="C154" s="989"/>
      <c r="D154" s="992" t="s">
        <v>43</v>
      </c>
      <c r="E154" s="1086">
        <v>279061101.04000002</v>
      </c>
      <c r="F154" s="1079">
        <v>194669329.87</v>
      </c>
      <c r="G154" s="1079">
        <v>8193951.5</v>
      </c>
      <c r="H154" s="1079">
        <v>73519276.360000014</v>
      </c>
      <c r="I154" s="1079">
        <v>2678543.31</v>
      </c>
      <c r="J154" s="1079">
        <v>0</v>
      </c>
      <c r="K154" s="1079">
        <v>0</v>
      </c>
      <c r="L154" s="1087">
        <v>0</v>
      </c>
    </row>
    <row r="155" spans="1:12" ht="18.95" customHeight="1">
      <c r="A155" s="987"/>
      <c r="B155" s="989"/>
      <c r="C155" s="989"/>
      <c r="D155" s="992" t="s">
        <v>44</v>
      </c>
      <c r="E155" s="1015">
        <v>1.9827002944269192</v>
      </c>
      <c r="F155" s="949">
        <v>9.6285156726679197</v>
      </c>
      <c r="G155" s="949">
        <v>2.1523381928027319</v>
      </c>
      <c r="H155" s="949">
        <v>0.66072864527725361</v>
      </c>
      <c r="I155" s="949">
        <v>0.49120544837704017</v>
      </c>
      <c r="J155" s="949">
        <v>0</v>
      </c>
      <c r="K155" s="949">
        <v>0</v>
      </c>
      <c r="L155" s="1016">
        <v>0</v>
      </c>
    </row>
    <row r="156" spans="1:12" ht="18.95" customHeight="1">
      <c r="A156" s="993"/>
      <c r="B156" s="994"/>
      <c r="C156" s="994"/>
      <c r="D156" s="997" t="s">
        <v>45</v>
      </c>
      <c r="E156" s="1017">
        <v>0.68854474721766123</v>
      </c>
      <c r="F156" s="1018">
        <v>0.71581833115384952</v>
      </c>
      <c r="G156" s="1018">
        <v>0.73680666615110868</v>
      </c>
      <c r="H156" s="1018">
        <v>0.6321463953586911</v>
      </c>
      <c r="I156" s="1018">
        <v>0.4527859249424116</v>
      </c>
      <c r="J156" s="1018">
        <v>0</v>
      </c>
      <c r="K156" s="1018">
        <v>0</v>
      </c>
      <c r="L156" s="1019">
        <v>0</v>
      </c>
    </row>
    <row r="157" spans="1:12" ht="18.95" customHeight="1">
      <c r="A157" s="987" t="s">
        <v>426</v>
      </c>
      <c r="B157" s="988" t="s">
        <v>47</v>
      </c>
      <c r="C157" s="989" t="s">
        <v>178</v>
      </c>
      <c r="D157" s="992" t="s">
        <v>41</v>
      </c>
      <c r="E157" s="1084">
        <v>56803078000</v>
      </c>
      <c r="F157" s="1079">
        <v>53012846000</v>
      </c>
      <c r="G157" s="1079">
        <v>16000</v>
      </c>
      <c r="H157" s="1079">
        <v>3790216000</v>
      </c>
      <c r="I157" s="1079">
        <v>0</v>
      </c>
      <c r="J157" s="1079">
        <v>0</v>
      </c>
      <c r="K157" s="1079">
        <v>0</v>
      </c>
      <c r="L157" s="1087">
        <v>0</v>
      </c>
    </row>
    <row r="158" spans="1:12" ht="18.95" customHeight="1">
      <c r="A158" s="987"/>
      <c r="B158" s="988"/>
      <c r="C158" s="989"/>
      <c r="D158" s="992" t="s">
        <v>42</v>
      </c>
      <c r="E158" s="1086">
        <v>57240158301.630005</v>
      </c>
      <c r="F158" s="1079">
        <v>53290219816.93</v>
      </c>
      <c r="G158" s="1079">
        <v>20800</v>
      </c>
      <c r="H158" s="1079">
        <v>3795334969.23</v>
      </c>
      <c r="I158" s="1079">
        <v>134098352.47</v>
      </c>
      <c r="J158" s="1079">
        <v>0</v>
      </c>
      <c r="K158" s="1079">
        <v>0</v>
      </c>
      <c r="L158" s="1087">
        <v>20484363</v>
      </c>
    </row>
    <row r="159" spans="1:12" ht="18.95" customHeight="1">
      <c r="A159" s="987"/>
      <c r="B159" s="988"/>
      <c r="C159" s="989"/>
      <c r="D159" s="992" t="s">
        <v>43</v>
      </c>
      <c r="E159" s="1086">
        <v>44751926988.530022</v>
      </c>
      <c r="F159" s="1079">
        <v>42022046129.400017</v>
      </c>
      <c r="G159" s="1079">
        <v>13737.3</v>
      </c>
      <c r="H159" s="1079">
        <v>2653189568.0200005</v>
      </c>
      <c r="I159" s="1079">
        <v>57498121.299999997</v>
      </c>
      <c r="J159" s="1079">
        <v>0</v>
      </c>
      <c r="K159" s="1079">
        <v>0</v>
      </c>
      <c r="L159" s="1087">
        <v>19179432.509999998</v>
      </c>
    </row>
    <row r="160" spans="1:12" ht="18.95" customHeight="1">
      <c r="A160" s="991"/>
      <c r="B160" s="989"/>
      <c r="C160" s="989"/>
      <c r="D160" s="992" t="s">
        <v>44</v>
      </c>
      <c r="E160" s="1015">
        <v>0.78784334518861854</v>
      </c>
      <c r="F160" s="949">
        <v>0.79267666801740877</v>
      </c>
      <c r="G160" s="949">
        <v>0.85858124999999996</v>
      </c>
      <c r="H160" s="949">
        <v>0.7000101229112009</v>
      </c>
      <c r="I160" s="949">
        <v>0</v>
      </c>
      <c r="J160" s="949">
        <v>0</v>
      </c>
      <c r="K160" s="949">
        <v>0</v>
      </c>
      <c r="L160" s="1016">
        <v>0</v>
      </c>
    </row>
    <row r="161" spans="1:12" ht="18.75" customHeight="1">
      <c r="A161" s="993"/>
      <c r="B161" s="994"/>
      <c r="C161" s="994"/>
      <c r="D161" s="998" t="s">
        <v>45</v>
      </c>
      <c r="E161" s="1017">
        <v>0.78182744975489771</v>
      </c>
      <c r="F161" s="1018">
        <v>0.7885508123959708</v>
      </c>
      <c r="G161" s="1018">
        <v>0.66044711538461531</v>
      </c>
      <c r="H161" s="1018">
        <v>0.69906598219399885</v>
      </c>
      <c r="I161" s="1018">
        <v>0.42877574735948581</v>
      </c>
      <c r="J161" s="1018">
        <v>0</v>
      </c>
      <c r="K161" s="1018">
        <v>0</v>
      </c>
      <c r="L161" s="1019">
        <v>0.93629626217813056</v>
      </c>
    </row>
    <row r="162" spans="1:12" ht="18.95" customHeight="1">
      <c r="A162" s="1004" t="s">
        <v>413</v>
      </c>
      <c r="B162" s="1000" t="s">
        <v>47</v>
      </c>
      <c r="C162" s="1005" t="s">
        <v>414</v>
      </c>
      <c r="D162" s="1002" t="s">
        <v>41</v>
      </c>
      <c r="E162" s="1084">
        <v>1162572000</v>
      </c>
      <c r="F162" s="1079">
        <v>536121000</v>
      </c>
      <c r="G162" s="1079">
        <v>644000</v>
      </c>
      <c r="H162" s="1079">
        <v>425482000</v>
      </c>
      <c r="I162" s="1079">
        <v>29164000</v>
      </c>
      <c r="J162" s="1079">
        <v>0</v>
      </c>
      <c r="K162" s="1079">
        <v>0</v>
      </c>
      <c r="L162" s="1087">
        <v>171161000</v>
      </c>
    </row>
    <row r="163" spans="1:12" ht="18.95" customHeight="1">
      <c r="A163" s="987"/>
      <c r="B163" s="988"/>
      <c r="C163" s="989" t="s">
        <v>415</v>
      </c>
      <c r="D163" s="992" t="s">
        <v>42</v>
      </c>
      <c r="E163" s="1086">
        <v>1255790590.3300002</v>
      </c>
      <c r="F163" s="1079">
        <v>531144617</v>
      </c>
      <c r="G163" s="1079">
        <v>888109</v>
      </c>
      <c r="H163" s="1079">
        <v>497663809.89000005</v>
      </c>
      <c r="I163" s="1079">
        <v>50236251</v>
      </c>
      <c r="J163" s="1079">
        <v>0</v>
      </c>
      <c r="K163" s="1079">
        <v>0</v>
      </c>
      <c r="L163" s="1087">
        <v>175857803.44</v>
      </c>
    </row>
    <row r="164" spans="1:12" ht="18.95" customHeight="1">
      <c r="A164" s="987"/>
      <c r="B164" s="988"/>
      <c r="C164" s="989"/>
      <c r="D164" s="992" t="s">
        <v>43</v>
      </c>
      <c r="E164" s="1086">
        <v>897809165.70000005</v>
      </c>
      <c r="F164" s="1079">
        <v>431147025.71999997</v>
      </c>
      <c r="G164" s="1079">
        <v>479400.68000000011</v>
      </c>
      <c r="H164" s="1079">
        <v>326711452.85999995</v>
      </c>
      <c r="I164" s="1079">
        <v>27978062.740000002</v>
      </c>
      <c r="J164" s="1079">
        <v>0</v>
      </c>
      <c r="K164" s="1079">
        <v>0</v>
      </c>
      <c r="L164" s="1087">
        <v>111493223.70000003</v>
      </c>
    </row>
    <row r="165" spans="1:12" ht="18.95" customHeight="1">
      <c r="A165" s="987"/>
      <c r="B165" s="989"/>
      <c r="C165" s="989"/>
      <c r="D165" s="992" t="s">
        <v>44</v>
      </c>
      <c r="E165" s="1015">
        <v>0.77226112937521296</v>
      </c>
      <c r="F165" s="949">
        <v>0.80419723480333727</v>
      </c>
      <c r="G165" s="949">
        <v>0.74441099378882003</v>
      </c>
      <c r="H165" s="949">
        <v>0.76786198443177378</v>
      </c>
      <c r="I165" s="949">
        <v>0.95933557605266773</v>
      </c>
      <c r="J165" s="949">
        <v>0</v>
      </c>
      <c r="K165" s="949">
        <v>0</v>
      </c>
      <c r="L165" s="1016">
        <v>0.65139385549278184</v>
      </c>
    </row>
    <row r="166" spans="1:12" ht="18.95" customHeight="1">
      <c r="A166" s="993"/>
      <c r="B166" s="994"/>
      <c r="C166" s="994"/>
      <c r="D166" s="997" t="s">
        <v>45</v>
      </c>
      <c r="E166" s="1017">
        <v>0.71493541408370587</v>
      </c>
      <c r="F166" s="1018">
        <v>0.81173189357579423</v>
      </c>
      <c r="G166" s="1018">
        <v>0.53979937147354673</v>
      </c>
      <c r="H166" s="1018">
        <v>0.65649027790912473</v>
      </c>
      <c r="I166" s="1018">
        <v>0.55692975058986793</v>
      </c>
      <c r="J166" s="1018">
        <v>0</v>
      </c>
      <c r="K166" s="1018">
        <v>0</v>
      </c>
      <c r="L166" s="1019">
        <v>0.63399645349283473</v>
      </c>
    </row>
    <row r="167" spans="1:12" ht="18.95" customHeight="1">
      <c r="A167" s="987" t="s">
        <v>416</v>
      </c>
      <c r="B167" s="988" t="s">
        <v>47</v>
      </c>
      <c r="C167" s="989" t="s">
        <v>417</v>
      </c>
      <c r="D167" s="992" t="s">
        <v>41</v>
      </c>
      <c r="E167" s="1084">
        <v>3162982000</v>
      </c>
      <c r="F167" s="1079">
        <v>1938906000</v>
      </c>
      <c r="G167" s="1079">
        <v>9301000</v>
      </c>
      <c r="H167" s="1079">
        <v>379201000</v>
      </c>
      <c r="I167" s="1079">
        <v>798578000</v>
      </c>
      <c r="J167" s="1079">
        <v>0</v>
      </c>
      <c r="K167" s="1079">
        <v>0</v>
      </c>
      <c r="L167" s="1087">
        <v>36996000</v>
      </c>
    </row>
    <row r="168" spans="1:12" ht="18.95" customHeight="1">
      <c r="A168" s="987"/>
      <c r="B168" s="988"/>
      <c r="C168" s="989" t="s">
        <v>418</v>
      </c>
      <c r="D168" s="992" t="s">
        <v>42</v>
      </c>
      <c r="E168" s="1086">
        <v>3171132254.77</v>
      </c>
      <c r="F168" s="1079">
        <v>2094803625.77</v>
      </c>
      <c r="G168" s="1079">
        <v>33600746</v>
      </c>
      <c r="H168" s="1079">
        <v>371441263</v>
      </c>
      <c r="I168" s="1079">
        <v>630033636</v>
      </c>
      <c r="J168" s="1079">
        <v>0</v>
      </c>
      <c r="K168" s="1079">
        <v>0</v>
      </c>
      <c r="L168" s="1087">
        <v>41252984</v>
      </c>
    </row>
    <row r="169" spans="1:12" ht="18.95" customHeight="1">
      <c r="A169" s="987"/>
      <c r="B169" s="988"/>
      <c r="C169" s="989"/>
      <c r="D169" s="992" t="s">
        <v>43</v>
      </c>
      <c r="E169" s="1086">
        <v>1900250735.5600002</v>
      </c>
      <c r="F169" s="1079">
        <v>1465790191.6400001</v>
      </c>
      <c r="G169" s="1079">
        <v>28154201.560000002</v>
      </c>
      <c r="H169" s="1079">
        <v>210838447.03000015</v>
      </c>
      <c r="I169" s="1079">
        <v>177216174.79999998</v>
      </c>
      <c r="J169" s="1079">
        <v>0</v>
      </c>
      <c r="K169" s="1079">
        <v>0</v>
      </c>
      <c r="L169" s="1087">
        <v>18251720.530000005</v>
      </c>
    </row>
    <row r="170" spans="1:12" ht="18.95" customHeight="1">
      <c r="A170" s="991"/>
      <c r="B170" s="989"/>
      <c r="C170" s="989"/>
      <c r="D170" s="992" t="s">
        <v>44</v>
      </c>
      <c r="E170" s="1015">
        <v>0.60077823255396334</v>
      </c>
      <c r="F170" s="949">
        <v>0.75598826948805153</v>
      </c>
      <c r="G170" s="949">
        <v>3.0270080163423292</v>
      </c>
      <c r="H170" s="949">
        <v>0.55600709657938707</v>
      </c>
      <c r="I170" s="949">
        <v>0.22191467182917635</v>
      </c>
      <c r="J170" s="949">
        <v>0</v>
      </c>
      <c r="K170" s="949">
        <v>0</v>
      </c>
      <c r="L170" s="1016">
        <v>0.49334307844091269</v>
      </c>
    </row>
    <row r="171" spans="1:12" ht="18.95" customHeight="1">
      <c r="A171" s="993"/>
      <c r="B171" s="994"/>
      <c r="C171" s="994"/>
      <c r="D171" s="998" t="s">
        <v>45</v>
      </c>
      <c r="E171" s="1017">
        <v>0.59923414821367138</v>
      </c>
      <c r="F171" s="1018">
        <v>0.6997267780177775</v>
      </c>
      <c r="G171" s="1018">
        <v>0.8379040620110042</v>
      </c>
      <c r="H171" s="1018">
        <v>0.56762257732792643</v>
      </c>
      <c r="I171" s="1018">
        <v>0.28128049785583192</v>
      </c>
      <c r="J171" s="1018">
        <v>0</v>
      </c>
      <c r="K171" s="1018">
        <v>0</v>
      </c>
      <c r="L171" s="1019">
        <v>0.44243394683885184</v>
      </c>
    </row>
    <row r="172" spans="1:12" ht="18.95" customHeight="1">
      <c r="A172" s="987" t="s">
        <v>419</v>
      </c>
      <c r="B172" s="988" t="s">
        <v>47</v>
      </c>
      <c r="C172" s="989" t="s">
        <v>420</v>
      </c>
      <c r="D172" s="1003" t="s">
        <v>41</v>
      </c>
      <c r="E172" s="1084">
        <v>113902000</v>
      </c>
      <c r="F172" s="1079">
        <v>107360000</v>
      </c>
      <c r="G172" s="1079">
        <v>20000</v>
      </c>
      <c r="H172" s="1079">
        <v>30000</v>
      </c>
      <c r="I172" s="1079">
        <v>650000</v>
      </c>
      <c r="J172" s="1079">
        <v>0</v>
      </c>
      <c r="K172" s="1079">
        <v>0</v>
      </c>
      <c r="L172" s="1087">
        <v>5842000</v>
      </c>
    </row>
    <row r="173" spans="1:12" ht="18.95" customHeight="1">
      <c r="A173" s="991"/>
      <c r="B173" s="989"/>
      <c r="C173" s="989" t="s">
        <v>421</v>
      </c>
      <c r="D173" s="992" t="s">
        <v>42</v>
      </c>
      <c r="E173" s="1086">
        <v>114110456.42</v>
      </c>
      <c r="F173" s="1079">
        <v>107394041.42</v>
      </c>
      <c r="G173" s="1079">
        <v>20000</v>
      </c>
      <c r="H173" s="1079">
        <v>230000</v>
      </c>
      <c r="I173" s="1079">
        <v>624415</v>
      </c>
      <c r="J173" s="1079">
        <v>0</v>
      </c>
      <c r="K173" s="1079">
        <v>0</v>
      </c>
      <c r="L173" s="1087">
        <v>5842000</v>
      </c>
    </row>
    <row r="174" spans="1:12" ht="18.95" customHeight="1">
      <c r="A174" s="991"/>
      <c r="B174" s="989"/>
      <c r="C174" s="989" t="s">
        <v>422</v>
      </c>
      <c r="D174" s="992" t="s">
        <v>43</v>
      </c>
      <c r="E174" s="1086">
        <v>102020467.92</v>
      </c>
      <c r="F174" s="1079">
        <v>98565941.420000002</v>
      </c>
      <c r="G174" s="1079">
        <v>7200</v>
      </c>
      <c r="H174" s="1079">
        <v>48057.5</v>
      </c>
      <c r="I174" s="1079">
        <v>324415</v>
      </c>
      <c r="J174" s="1079">
        <v>0</v>
      </c>
      <c r="K174" s="1079">
        <v>0</v>
      </c>
      <c r="L174" s="1087">
        <v>3074854</v>
      </c>
    </row>
    <row r="175" spans="1:12" ht="18.95" customHeight="1">
      <c r="A175" s="991"/>
      <c r="B175" s="989"/>
      <c r="C175" s="989" t="s">
        <v>423</v>
      </c>
      <c r="D175" s="992" t="s">
        <v>44</v>
      </c>
      <c r="E175" s="1015">
        <v>0.89568636125792345</v>
      </c>
      <c r="F175" s="949">
        <v>0.918088127980626</v>
      </c>
      <c r="G175" s="949">
        <v>0.36</v>
      </c>
      <c r="H175" s="1077">
        <v>1.6019166666666667</v>
      </c>
      <c r="I175" s="949">
        <v>0.49909999999999999</v>
      </c>
      <c r="J175" s="949">
        <v>0</v>
      </c>
      <c r="K175" s="949">
        <v>0</v>
      </c>
      <c r="L175" s="1016">
        <v>0.52633584388907906</v>
      </c>
    </row>
    <row r="176" spans="1:12" ht="18.95" customHeight="1">
      <c r="A176" s="993"/>
      <c r="B176" s="994"/>
      <c r="C176" s="994"/>
      <c r="D176" s="997" t="s">
        <v>45</v>
      </c>
      <c r="E176" s="1017">
        <v>0.89405012582281629</v>
      </c>
      <c r="F176" s="1018">
        <v>0.91779711534018182</v>
      </c>
      <c r="G176" s="1018">
        <v>0.36</v>
      </c>
      <c r="H176" s="1018">
        <v>0.20894565217391303</v>
      </c>
      <c r="I176" s="1018">
        <v>0.51955029907993877</v>
      </c>
      <c r="J176" s="1018">
        <v>0</v>
      </c>
      <c r="K176" s="1018">
        <v>0</v>
      </c>
      <c r="L176" s="1019">
        <v>0.52633584388907906</v>
      </c>
    </row>
    <row r="177" spans="1:12" ht="18.95" customHeight="1">
      <c r="A177" s="987" t="s">
        <v>424</v>
      </c>
      <c r="B177" s="988" t="s">
        <v>47</v>
      </c>
      <c r="C177" s="989" t="s">
        <v>425</v>
      </c>
      <c r="D177" s="990" t="s">
        <v>41</v>
      </c>
      <c r="E177" s="1084">
        <v>283322000</v>
      </c>
      <c r="F177" s="1079">
        <v>240737000</v>
      </c>
      <c r="G177" s="1079">
        <v>27075000</v>
      </c>
      <c r="H177" s="1079">
        <v>14516000</v>
      </c>
      <c r="I177" s="1079">
        <v>800000</v>
      </c>
      <c r="J177" s="1079">
        <v>0</v>
      </c>
      <c r="K177" s="1079">
        <v>0</v>
      </c>
      <c r="L177" s="1087">
        <v>194000</v>
      </c>
    </row>
    <row r="178" spans="1:12" ht="18.95" customHeight="1">
      <c r="A178" s="991"/>
      <c r="B178" s="989"/>
      <c r="C178" s="989"/>
      <c r="D178" s="992" t="s">
        <v>42</v>
      </c>
      <c r="E178" s="1086">
        <v>286091965.04000002</v>
      </c>
      <c r="F178" s="1079">
        <v>244804071</v>
      </c>
      <c r="G178" s="1079">
        <v>25075000</v>
      </c>
      <c r="H178" s="1079">
        <v>12432929</v>
      </c>
      <c r="I178" s="1079">
        <v>3200000</v>
      </c>
      <c r="J178" s="1079">
        <v>0</v>
      </c>
      <c r="K178" s="1079">
        <v>0</v>
      </c>
      <c r="L178" s="1087">
        <v>579965.04</v>
      </c>
    </row>
    <row r="179" spans="1:12" ht="18.95" customHeight="1">
      <c r="A179" s="991"/>
      <c r="B179" s="989"/>
      <c r="C179" s="989"/>
      <c r="D179" s="992" t="s">
        <v>43</v>
      </c>
      <c r="E179" s="1086">
        <v>215745840.75000003</v>
      </c>
      <c r="F179" s="1079">
        <v>191019314.25</v>
      </c>
      <c r="G179" s="1079">
        <v>15660137.4</v>
      </c>
      <c r="H179" s="1079">
        <v>7835232.7999999998</v>
      </c>
      <c r="I179" s="1079">
        <v>800000</v>
      </c>
      <c r="J179" s="1079">
        <v>0</v>
      </c>
      <c r="K179" s="1079">
        <v>0</v>
      </c>
      <c r="L179" s="1087">
        <v>431156.3</v>
      </c>
    </row>
    <row r="180" spans="1:12" ht="19.5" customHeight="1">
      <c r="A180" s="991"/>
      <c r="B180" s="989"/>
      <c r="C180" s="989"/>
      <c r="D180" s="992" t="s">
        <v>44</v>
      </c>
      <c r="E180" s="1015">
        <v>0.76148636798413127</v>
      </c>
      <c r="F180" s="949">
        <v>0.7934771732222301</v>
      </c>
      <c r="G180" s="949">
        <v>0.57839842659279783</v>
      </c>
      <c r="H180" s="949">
        <v>0.539765279691375</v>
      </c>
      <c r="I180" s="949">
        <v>1</v>
      </c>
      <c r="J180" s="949">
        <v>0</v>
      </c>
      <c r="K180" s="949">
        <v>0</v>
      </c>
      <c r="L180" s="1016">
        <v>2.2224551546391753</v>
      </c>
    </row>
    <row r="181" spans="1:12" ht="18.75" customHeight="1">
      <c r="A181" s="993"/>
      <c r="B181" s="994"/>
      <c r="C181" s="994"/>
      <c r="D181" s="997" t="s">
        <v>45</v>
      </c>
      <c r="E181" s="1017">
        <v>0.75411359672347134</v>
      </c>
      <c r="F181" s="1018">
        <v>0.78029468002597069</v>
      </c>
      <c r="G181" s="1018">
        <v>0.62453190029910266</v>
      </c>
      <c r="H181" s="1018">
        <v>0.63020007594348848</v>
      </c>
      <c r="I181" s="1018">
        <v>0.25</v>
      </c>
      <c r="J181" s="1018">
        <v>0</v>
      </c>
      <c r="K181" s="1018">
        <v>0</v>
      </c>
      <c r="L181" s="1019">
        <v>0.74341774117970971</v>
      </c>
    </row>
    <row r="182" spans="1:12" s="942" customFormat="1" ht="8.25" customHeight="1">
      <c r="A182" s="1621"/>
      <c r="B182" s="1622"/>
      <c r="C182" s="1622"/>
      <c r="D182" s="1623"/>
      <c r="E182" s="1623"/>
      <c r="F182" s="1623"/>
      <c r="G182" s="1624"/>
      <c r="H182" s="1624"/>
      <c r="I182" s="1624"/>
      <c r="J182" s="1624"/>
      <c r="K182" s="1624"/>
      <c r="L182" s="1624"/>
    </row>
    <row r="183" spans="1:12" s="942" customFormat="1" ht="15.75" customHeight="1">
      <c r="A183" s="1621" t="s">
        <v>727</v>
      </c>
      <c r="B183" s="1622"/>
      <c r="C183" s="1622"/>
      <c r="D183" s="1623"/>
      <c r="E183" s="1623"/>
      <c r="F183" s="1623"/>
      <c r="G183" s="1624"/>
      <c r="H183" s="1624"/>
      <c r="I183" s="1624"/>
      <c r="J183" s="1624"/>
      <c r="K183" s="1624"/>
      <c r="L183" s="1624"/>
    </row>
    <row r="184" spans="1:12" s="942" customFormat="1" ht="18.75" customHeight="1">
      <c r="A184" s="1621"/>
      <c r="B184" s="1622"/>
      <c r="C184" s="1622"/>
      <c r="D184" s="1623"/>
      <c r="E184" s="1623"/>
      <c r="F184" s="1623"/>
      <c r="G184" s="1624"/>
      <c r="H184" s="1624"/>
      <c r="I184" s="1624"/>
      <c r="J184" s="1624"/>
      <c r="K184" s="1624"/>
      <c r="L184" s="1624"/>
    </row>
    <row r="185" spans="1:12">
      <c r="E185" s="1007"/>
      <c r="F185" s="1007"/>
      <c r="G185" s="1007"/>
      <c r="H185" s="1007"/>
      <c r="I185" s="1007"/>
      <c r="J185" s="1007"/>
      <c r="K185" s="1007"/>
      <c r="L185" s="1007"/>
    </row>
    <row r="189" spans="1:12">
      <c r="H189" s="996"/>
      <c r="I189" s="996"/>
      <c r="J189" s="996"/>
    </row>
    <row r="190" spans="1:12">
      <c r="H190" s="1020"/>
      <c r="I190" s="1021"/>
      <c r="J190" s="996"/>
    </row>
  </sheetData>
  <mergeCells count="3">
    <mergeCell ref="A182:L182"/>
    <mergeCell ref="A183:L183"/>
    <mergeCell ref="A184:L184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25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1" max="11" man="1"/>
    <brk id="101" max="11" man="1"/>
    <brk id="131" max="11" man="1"/>
    <brk id="16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1"/>
  <sheetViews>
    <sheetView showGridLines="0" zoomScale="75" zoomScaleNormal="75" workbookViewId="0">
      <selection activeCell="Q15" sqref="Q15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570312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16" ht="15.75" customHeight="1">
      <c r="A1" s="1" t="s">
        <v>0</v>
      </c>
    </row>
    <row r="2" spans="1:16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6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6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6" ht="15.95" customHeight="1">
      <c r="A5" s="10"/>
      <c r="B5" s="11"/>
      <c r="C5" s="12" t="s">
        <v>3</v>
      </c>
      <c r="D5" s="13"/>
      <c r="E5" s="14" t="s">
        <v>4</v>
      </c>
      <c r="F5" s="1132" t="s">
        <v>4</v>
      </c>
      <c r="G5" s="1134"/>
      <c r="H5" s="929" t="s">
        <v>4</v>
      </c>
      <c r="I5" s="930" t="s">
        <v>4</v>
      </c>
      <c r="J5" s="931" t="s">
        <v>4</v>
      </c>
      <c r="K5" s="930" t="s">
        <v>4</v>
      </c>
      <c r="L5" s="15" t="s">
        <v>4</v>
      </c>
      <c r="M5" s="931" t="s">
        <v>4</v>
      </c>
    </row>
    <row r="6" spans="1:16" ht="15.95" customHeight="1">
      <c r="A6" s="16"/>
      <c r="B6" s="17"/>
      <c r="C6" s="933" t="s">
        <v>746</v>
      </c>
      <c r="D6" s="18"/>
      <c r="E6" s="19"/>
      <c r="F6" s="20" t="s">
        <v>5</v>
      </c>
      <c r="G6" s="1133"/>
      <c r="H6" s="934" t="s">
        <v>6</v>
      </c>
      <c r="I6" s="935" t="s">
        <v>7</v>
      </c>
      <c r="J6" s="936" t="s">
        <v>7</v>
      </c>
      <c r="K6" s="935" t="s">
        <v>8</v>
      </c>
      <c r="L6" s="937" t="s">
        <v>9</v>
      </c>
      <c r="M6" s="936" t="s">
        <v>10</v>
      </c>
    </row>
    <row r="7" spans="1:16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1133"/>
      <c r="H7" s="939" t="s">
        <v>14</v>
      </c>
      <c r="I7" s="935" t="s">
        <v>15</v>
      </c>
      <c r="J7" s="936" t="s">
        <v>16</v>
      </c>
      <c r="K7" s="935" t="s">
        <v>17</v>
      </c>
      <c r="L7" s="936" t="s">
        <v>18</v>
      </c>
      <c r="M7" s="940" t="s">
        <v>19</v>
      </c>
    </row>
    <row r="8" spans="1:16" ht="15.95" customHeight="1">
      <c r="A8" s="16"/>
      <c r="B8" s="17"/>
      <c r="C8" s="21" t="s">
        <v>704</v>
      </c>
      <c r="D8" s="22"/>
      <c r="E8" s="23" t="s">
        <v>4</v>
      </c>
      <c r="F8" s="20" t="s">
        <v>20</v>
      </c>
      <c r="G8" s="1133"/>
      <c r="H8" s="939" t="s">
        <v>21</v>
      </c>
      <c r="I8" s="935" t="s">
        <v>22</v>
      </c>
      <c r="J8" s="936" t="s">
        <v>4</v>
      </c>
      <c r="K8" s="935" t="s">
        <v>23</v>
      </c>
      <c r="L8" s="936" t="s">
        <v>24</v>
      </c>
      <c r="M8" s="936" t="s">
        <v>25</v>
      </c>
    </row>
    <row r="9" spans="1:16" ht="15.95" customHeight="1">
      <c r="A9" s="16"/>
      <c r="B9" s="17"/>
      <c r="C9" s="21" t="s">
        <v>26</v>
      </c>
      <c r="D9" s="22"/>
      <c r="E9" s="24" t="s">
        <v>4</v>
      </c>
      <c r="F9" s="1131" t="s">
        <v>4</v>
      </c>
      <c r="G9" s="1133"/>
      <c r="H9" s="939" t="s">
        <v>4</v>
      </c>
      <c r="I9" s="935" t="s">
        <v>27</v>
      </c>
      <c r="J9" s="936"/>
      <c r="K9" s="935" t="s">
        <v>28</v>
      </c>
      <c r="L9" s="936" t="s">
        <v>4</v>
      </c>
      <c r="M9" s="936" t="s">
        <v>29</v>
      </c>
    </row>
    <row r="10" spans="1:16" ht="15.95" customHeight="1">
      <c r="A10" s="16"/>
      <c r="B10" s="17"/>
      <c r="C10" s="21" t="s">
        <v>30</v>
      </c>
      <c r="D10" s="25"/>
      <c r="E10" s="26"/>
      <c r="F10" s="1135"/>
      <c r="G10" s="1136"/>
      <c r="H10" s="941"/>
      <c r="I10" s="27"/>
      <c r="J10" s="28"/>
      <c r="K10" s="29"/>
      <c r="L10" s="30"/>
      <c r="M10" s="28"/>
    </row>
    <row r="11" spans="1:16" ht="9.9499999999999993" customHeight="1">
      <c r="A11" s="31"/>
      <c r="B11" s="32"/>
      <c r="C11" s="33" t="s">
        <v>31</v>
      </c>
      <c r="D11" s="34"/>
      <c r="E11" s="35" t="s">
        <v>32</v>
      </c>
      <c r="F11" s="1627" t="s">
        <v>33</v>
      </c>
      <c r="G11" s="1628"/>
      <c r="H11" s="36" t="s">
        <v>34</v>
      </c>
      <c r="I11" s="37" t="s">
        <v>35</v>
      </c>
      <c r="J11" s="38" t="s">
        <v>36</v>
      </c>
      <c r="K11" s="39" t="s">
        <v>37</v>
      </c>
      <c r="L11" s="40" t="s">
        <v>38</v>
      </c>
      <c r="M11" s="40" t="s">
        <v>39</v>
      </c>
    </row>
    <row r="12" spans="1:16" ht="18.399999999999999" customHeight="1">
      <c r="A12" s="16"/>
      <c r="B12" s="17"/>
      <c r="C12" s="41" t="s">
        <v>40</v>
      </c>
      <c r="D12" s="42" t="s">
        <v>41</v>
      </c>
      <c r="E12" s="673">
        <v>435340000000</v>
      </c>
      <c r="F12" s="674">
        <v>235893971000</v>
      </c>
      <c r="G12" s="674"/>
      <c r="H12" s="674">
        <v>26270074000</v>
      </c>
      <c r="I12" s="674">
        <v>87714670000</v>
      </c>
      <c r="J12" s="674">
        <v>24058053000</v>
      </c>
      <c r="K12" s="674">
        <v>27599900000</v>
      </c>
      <c r="L12" s="674">
        <v>23327650000</v>
      </c>
      <c r="M12" s="675">
        <v>10475682000</v>
      </c>
      <c r="N12" s="44"/>
      <c r="O12" s="44"/>
      <c r="P12" s="1149"/>
    </row>
    <row r="13" spans="1:16" ht="18.399999999999999" customHeight="1">
      <c r="A13" s="16"/>
      <c r="B13" s="17"/>
      <c r="C13" s="45"/>
      <c r="D13" s="46" t="s">
        <v>42</v>
      </c>
      <c r="E13" s="676">
        <v>435340000000</v>
      </c>
      <c r="F13" s="674">
        <v>237540534399.62</v>
      </c>
      <c r="G13" s="674"/>
      <c r="H13" s="674">
        <v>26202568149.130001</v>
      </c>
      <c r="I13" s="674">
        <v>88394282873.439987</v>
      </c>
      <c r="J13" s="674">
        <v>24389232526.950005</v>
      </c>
      <c r="K13" s="674">
        <v>27599905000</v>
      </c>
      <c r="L13" s="674">
        <v>21346221311.419998</v>
      </c>
      <c r="M13" s="677">
        <v>9867255739.4399986</v>
      </c>
      <c r="N13" s="44"/>
      <c r="O13" s="44"/>
    </row>
    <row r="14" spans="1:16" ht="18.399999999999999" customHeight="1">
      <c r="A14" s="16"/>
      <c r="B14" s="17"/>
      <c r="C14" s="47" t="s">
        <v>4</v>
      </c>
      <c r="D14" s="46" t="s">
        <v>43</v>
      </c>
      <c r="E14" s="676">
        <v>318266374345.23999</v>
      </c>
      <c r="F14" s="674">
        <v>186154724401.14996</v>
      </c>
      <c r="G14" s="674"/>
      <c r="H14" s="674">
        <v>19937597205.040001</v>
      </c>
      <c r="I14" s="674">
        <v>58204891310.690002</v>
      </c>
      <c r="J14" s="674">
        <v>9999161530.7299995</v>
      </c>
      <c r="K14" s="674">
        <v>20776377513.75</v>
      </c>
      <c r="L14" s="674">
        <v>17136516563.739998</v>
      </c>
      <c r="M14" s="677">
        <v>6057105820.1399994</v>
      </c>
      <c r="N14" s="44"/>
      <c r="O14" s="44"/>
    </row>
    <row r="15" spans="1:16" ht="18.399999999999999" customHeight="1">
      <c r="A15" s="16"/>
      <c r="B15" s="17"/>
      <c r="C15" s="45"/>
      <c r="D15" s="46" t="s">
        <v>44</v>
      </c>
      <c r="E15" s="270">
        <v>0.73107542230265998</v>
      </c>
      <c r="F15" s="270">
        <v>0.78914574888033051</v>
      </c>
      <c r="G15" s="270"/>
      <c r="H15" s="270">
        <v>0.75894712763428074</v>
      </c>
      <c r="I15" s="270">
        <v>0.66357077226295214</v>
      </c>
      <c r="J15" s="270">
        <v>0.41562638218188314</v>
      </c>
      <c r="K15" s="270">
        <v>0.75277002865046616</v>
      </c>
      <c r="L15" s="270">
        <v>0.73460106627714317</v>
      </c>
      <c r="M15" s="271">
        <v>0.57820634686505368</v>
      </c>
      <c r="N15" s="44"/>
      <c r="O15" s="44"/>
    </row>
    <row r="16" spans="1:16" ht="18.399999999999999" customHeight="1">
      <c r="A16" s="48"/>
      <c r="B16" s="49"/>
      <c r="C16" s="50"/>
      <c r="D16" s="46" t="s">
        <v>45</v>
      </c>
      <c r="E16" s="272">
        <v>0.73107542230265998</v>
      </c>
      <c r="F16" s="272">
        <v>0.78367561507619377</v>
      </c>
      <c r="G16" s="272"/>
      <c r="H16" s="272">
        <v>0.76090240817490196</v>
      </c>
      <c r="I16" s="272">
        <v>0.65846895770426517</v>
      </c>
      <c r="J16" s="272">
        <v>0.40998262326134971</v>
      </c>
      <c r="K16" s="272">
        <v>0.75276989227861468</v>
      </c>
      <c r="L16" s="272">
        <v>0.8027892297065311</v>
      </c>
      <c r="M16" s="273">
        <v>0.61385921071543659</v>
      </c>
      <c r="N16" s="44"/>
      <c r="O16" s="44"/>
    </row>
    <row r="17" spans="1:16" ht="18.399999999999999" customHeight="1">
      <c r="A17" s="51" t="s">
        <v>46</v>
      </c>
      <c r="B17" s="52" t="s">
        <v>47</v>
      </c>
      <c r="C17" s="53" t="s">
        <v>48</v>
      </c>
      <c r="D17" s="54" t="s">
        <v>41</v>
      </c>
      <c r="E17" s="678">
        <v>199331000</v>
      </c>
      <c r="F17" s="1079">
        <v>30000000</v>
      </c>
      <c r="G17" s="1085"/>
      <c r="H17" s="1079">
        <v>857000</v>
      </c>
      <c r="I17" s="1079">
        <v>158074000</v>
      </c>
      <c r="J17" s="1079">
        <v>10400000</v>
      </c>
      <c r="K17" s="1079">
        <v>0</v>
      </c>
      <c r="L17" s="1079">
        <v>0</v>
      </c>
      <c r="M17" s="1087">
        <v>0</v>
      </c>
      <c r="N17" s="44"/>
      <c r="O17" s="44"/>
    </row>
    <row r="18" spans="1:16" ht="18.399999999999999" customHeight="1">
      <c r="A18" s="56"/>
      <c r="B18" s="52"/>
      <c r="C18" s="53" t="s">
        <v>4</v>
      </c>
      <c r="D18" s="57" t="s">
        <v>42</v>
      </c>
      <c r="E18" s="678">
        <v>199331000</v>
      </c>
      <c r="F18" s="1079">
        <v>30000000</v>
      </c>
      <c r="G18" s="1079"/>
      <c r="H18" s="1079">
        <v>874000</v>
      </c>
      <c r="I18" s="1079">
        <v>158057000</v>
      </c>
      <c r="J18" s="1079">
        <v>10400000</v>
      </c>
      <c r="K18" s="1079">
        <v>0</v>
      </c>
      <c r="L18" s="1079">
        <v>0</v>
      </c>
      <c r="M18" s="1087">
        <v>0</v>
      </c>
      <c r="N18" s="44"/>
      <c r="O18" s="44"/>
    </row>
    <row r="19" spans="1:16" ht="18.399999999999999" customHeight="1">
      <c r="A19" s="56"/>
      <c r="B19" s="52"/>
      <c r="C19" s="53" t="s">
        <v>4</v>
      </c>
      <c r="D19" s="57" t="s">
        <v>43</v>
      </c>
      <c r="E19" s="678">
        <v>119291269.65000002</v>
      </c>
      <c r="F19" s="1079">
        <v>16848724</v>
      </c>
      <c r="G19" s="1079"/>
      <c r="H19" s="1079">
        <v>543021.4</v>
      </c>
      <c r="I19" s="1079">
        <v>100380554.45000002</v>
      </c>
      <c r="J19" s="1079">
        <v>1518969.8</v>
      </c>
      <c r="K19" s="1079">
        <v>0</v>
      </c>
      <c r="L19" s="1079">
        <v>0</v>
      </c>
      <c r="M19" s="1087">
        <v>0</v>
      </c>
      <c r="N19" s="44"/>
      <c r="O19" s="44"/>
    </row>
    <row r="20" spans="1:16" ht="18.399999999999999" customHeight="1">
      <c r="A20" s="56"/>
      <c r="B20" s="52"/>
      <c r="C20" s="53" t="s">
        <v>4</v>
      </c>
      <c r="D20" s="57" t="s">
        <v>44</v>
      </c>
      <c r="E20" s="174">
        <v>0.59845819089855579</v>
      </c>
      <c r="F20" s="174">
        <v>0.56162413333333339</v>
      </c>
      <c r="G20" s="174"/>
      <c r="H20" s="174">
        <v>0.63363057176196036</v>
      </c>
      <c r="I20" s="174">
        <v>0.63502254924908597</v>
      </c>
      <c r="J20" s="174">
        <v>0.14605478846153847</v>
      </c>
      <c r="K20" s="174">
        <v>0</v>
      </c>
      <c r="L20" s="174">
        <v>0</v>
      </c>
      <c r="M20" s="274">
        <v>0</v>
      </c>
      <c r="N20" s="44"/>
      <c r="O20" s="44"/>
    </row>
    <row r="21" spans="1:16" s="17" customFormat="1" ht="18.399999999999999" customHeight="1">
      <c r="A21" s="58"/>
      <c r="B21" s="59"/>
      <c r="C21" s="60" t="s">
        <v>4</v>
      </c>
      <c r="D21" s="61" t="s">
        <v>45</v>
      </c>
      <c r="E21" s="175">
        <v>0.59845819089855579</v>
      </c>
      <c r="F21" s="175">
        <v>0.56162413333333339</v>
      </c>
      <c r="G21" s="175"/>
      <c r="H21" s="175">
        <v>0.62130594965675057</v>
      </c>
      <c r="I21" s="175">
        <v>0.63509084982000175</v>
      </c>
      <c r="J21" s="175">
        <v>0.14605478846153847</v>
      </c>
      <c r="K21" s="175">
        <v>0</v>
      </c>
      <c r="L21" s="175">
        <v>0</v>
      </c>
      <c r="M21" s="275">
        <v>0</v>
      </c>
      <c r="N21" s="44"/>
      <c r="O21" s="44"/>
      <c r="P21" s="2"/>
    </row>
    <row r="22" spans="1:16" ht="18.399999999999999" customHeight="1">
      <c r="A22" s="51" t="s">
        <v>49</v>
      </c>
      <c r="B22" s="52" t="s">
        <v>47</v>
      </c>
      <c r="C22" s="53" t="s">
        <v>50</v>
      </c>
      <c r="D22" s="62" t="s">
        <v>41</v>
      </c>
      <c r="E22" s="678">
        <v>557535000</v>
      </c>
      <c r="F22" s="1079">
        <v>0</v>
      </c>
      <c r="G22" s="1085"/>
      <c r="H22" s="1079">
        <v>104052000</v>
      </c>
      <c r="I22" s="1079">
        <v>384650000</v>
      </c>
      <c r="J22" s="1079">
        <v>68833000</v>
      </c>
      <c r="K22" s="1079">
        <v>0</v>
      </c>
      <c r="L22" s="1079">
        <v>0</v>
      </c>
      <c r="M22" s="1087">
        <v>0</v>
      </c>
      <c r="N22" s="44"/>
      <c r="O22" s="44"/>
    </row>
    <row r="23" spans="1:16" ht="18.399999999999999" customHeight="1">
      <c r="A23" s="56"/>
      <c r="B23" s="52"/>
      <c r="C23" s="53" t="s">
        <v>4</v>
      </c>
      <c r="D23" s="62" t="s">
        <v>42</v>
      </c>
      <c r="E23" s="678">
        <v>557535000</v>
      </c>
      <c r="F23" s="1079">
        <v>0</v>
      </c>
      <c r="G23" s="1079"/>
      <c r="H23" s="1079">
        <v>104052000</v>
      </c>
      <c r="I23" s="1079">
        <v>384650000</v>
      </c>
      <c r="J23" s="1079">
        <v>68833000</v>
      </c>
      <c r="K23" s="1079">
        <v>0</v>
      </c>
      <c r="L23" s="1079">
        <v>0</v>
      </c>
      <c r="M23" s="1087">
        <v>0</v>
      </c>
      <c r="N23" s="44"/>
      <c r="O23" s="44"/>
    </row>
    <row r="24" spans="1:16" ht="18.399999999999999" customHeight="1">
      <c r="A24" s="56"/>
      <c r="B24" s="52"/>
      <c r="C24" s="53" t="s">
        <v>4</v>
      </c>
      <c r="D24" s="62" t="s">
        <v>43</v>
      </c>
      <c r="E24" s="678">
        <v>310629656.56</v>
      </c>
      <c r="F24" s="1079">
        <v>0</v>
      </c>
      <c r="G24" s="1079"/>
      <c r="H24" s="1079">
        <v>82623832.50999999</v>
      </c>
      <c r="I24" s="1079">
        <v>219473263.63</v>
      </c>
      <c r="J24" s="1079">
        <v>8532560.4199999999</v>
      </c>
      <c r="K24" s="1079">
        <v>0</v>
      </c>
      <c r="L24" s="1079">
        <v>0</v>
      </c>
      <c r="M24" s="1087">
        <v>0</v>
      </c>
      <c r="N24" s="44"/>
      <c r="O24" s="44"/>
    </row>
    <row r="25" spans="1:16" ht="18.399999999999999" customHeight="1">
      <c r="A25" s="56"/>
      <c r="B25" s="52"/>
      <c r="C25" s="53" t="s">
        <v>4</v>
      </c>
      <c r="D25" s="62" t="s">
        <v>44</v>
      </c>
      <c r="E25" s="174">
        <v>0.55714826254853955</v>
      </c>
      <c r="F25" s="174">
        <v>0</v>
      </c>
      <c r="G25" s="174"/>
      <c r="H25" s="174">
        <v>0.79406289653250284</v>
      </c>
      <c r="I25" s="174">
        <v>0.57057913331600152</v>
      </c>
      <c r="J25" s="174">
        <v>0.12396031583688057</v>
      </c>
      <c r="K25" s="174">
        <v>0</v>
      </c>
      <c r="L25" s="174">
        <v>0</v>
      </c>
      <c r="M25" s="274">
        <v>0</v>
      </c>
      <c r="N25" s="44"/>
      <c r="O25" s="44"/>
    </row>
    <row r="26" spans="1:16" ht="18.399999999999999" customHeight="1">
      <c r="A26" s="58"/>
      <c r="B26" s="59"/>
      <c r="C26" s="60" t="s">
        <v>4</v>
      </c>
      <c r="D26" s="62" t="s">
        <v>45</v>
      </c>
      <c r="E26" s="175">
        <v>0.55714826254853955</v>
      </c>
      <c r="F26" s="175">
        <v>0</v>
      </c>
      <c r="G26" s="175"/>
      <c r="H26" s="175">
        <v>0.79406289653250284</v>
      </c>
      <c r="I26" s="175">
        <v>0.57057913331600152</v>
      </c>
      <c r="J26" s="175">
        <v>0.12396031583688057</v>
      </c>
      <c r="K26" s="175">
        <v>0</v>
      </c>
      <c r="L26" s="175">
        <v>0</v>
      </c>
      <c r="M26" s="275">
        <v>0</v>
      </c>
      <c r="N26" s="44"/>
      <c r="O26" s="44"/>
    </row>
    <row r="27" spans="1:16" ht="18.399999999999999" customHeight="1">
      <c r="A27" s="51" t="s">
        <v>51</v>
      </c>
      <c r="B27" s="52" t="s">
        <v>47</v>
      </c>
      <c r="C27" s="53" t="s">
        <v>52</v>
      </c>
      <c r="D27" s="63" t="s">
        <v>41</v>
      </c>
      <c r="E27" s="678">
        <v>110225000</v>
      </c>
      <c r="F27" s="1079">
        <v>0</v>
      </c>
      <c r="G27" s="1085"/>
      <c r="H27" s="1079">
        <v>22816000</v>
      </c>
      <c r="I27" s="1079">
        <v>85289000</v>
      </c>
      <c r="J27" s="1079">
        <v>2120000</v>
      </c>
      <c r="K27" s="1079">
        <v>0</v>
      </c>
      <c r="L27" s="1079">
        <v>0</v>
      </c>
      <c r="M27" s="1087">
        <v>0</v>
      </c>
      <c r="N27" s="44"/>
      <c r="O27" s="44"/>
    </row>
    <row r="28" spans="1:16" ht="18.399999999999999" customHeight="1">
      <c r="A28" s="56"/>
      <c r="B28" s="52"/>
      <c r="C28" s="53" t="s">
        <v>4</v>
      </c>
      <c r="D28" s="62" t="s">
        <v>42</v>
      </c>
      <c r="E28" s="678">
        <v>110225000</v>
      </c>
      <c r="F28" s="1079">
        <v>0</v>
      </c>
      <c r="G28" s="1079"/>
      <c r="H28" s="1079">
        <v>22816000</v>
      </c>
      <c r="I28" s="1079">
        <v>85289000</v>
      </c>
      <c r="J28" s="1079">
        <v>2120000</v>
      </c>
      <c r="K28" s="1079">
        <v>0</v>
      </c>
      <c r="L28" s="1079">
        <v>0</v>
      </c>
      <c r="M28" s="1087">
        <v>0</v>
      </c>
      <c r="N28" s="44"/>
      <c r="O28" s="44"/>
    </row>
    <row r="29" spans="1:16" ht="18.399999999999999" customHeight="1">
      <c r="A29" s="56"/>
      <c r="B29" s="52"/>
      <c r="C29" s="53" t="s">
        <v>4</v>
      </c>
      <c r="D29" s="62" t="s">
        <v>43</v>
      </c>
      <c r="E29" s="678">
        <v>68754459.900000006</v>
      </c>
      <c r="F29" s="1079">
        <v>0</v>
      </c>
      <c r="G29" s="1079"/>
      <c r="H29" s="1079">
        <v>16758996.200000001</v>
      </c>
      <c r="I29" s="1079">
        <v>51363110.019999996</v>
      </c>
      <c r="J29" s="1079">
        <v>632353.68000000005</v>
      </c>
      <c r="K29" s="1079">
        <v>0</v>
      </c>
      <c r="L29" s="1079">
        <v>0</v>
      </c>
      <c r="M29" s="1087">
        <v>0</v>
      </c>
      <c r="N29" s="44"/>
      <c r="O29" s="44"/>
    </row>
    <row r="30" spans="1:16" ht="18.399999999999999" customHeight="1">
      <c r="A30" s="56"/>
      <c r="B30" s="52"/>
      <c r="C30" s="53" t="s">
        <v>4</v>
      </c>
      <c r="D30" s="62" t="s">
        <v>44</v>
      </c>
      <c r="E30" s="174">
        <v>0.62376466228169658</v>
      </c>
      <c r="F30" s="174">
        <v>0</v>
      </c>
      <c r="G30" s="174"/>
      <c r="H30" s="174">
        <v>0.73452823457223004</v>
      </c>
      <c r="I30" s="174">
        <v>0.60222431990057335</v>
      </c>
      <c r="J30" s="174">
        <v>0.2982800377358491</v>
      </c>
      <c r="K30" s="174">
        <v>0</v>
      </c>
      <c r="L30" s="174">
        <v>0</v>
      </c>
      <c r="M30" s="274">
        <v>0</v>
      </c>
      <c r="N30" s="44"/>
      <c r="O30" s="44"/>
    </row>
    <row r="31" spans="1:16" ht="18.399999999999999" customHeight="1">
      <c r="A31" s="58"/>
      <c r="B31" s="59"/>
      <c r="C31" s="60" t="s">
        <v>4</v>
      </c>
      <c r="D31" s="64" t="s">
        <v>45</v>
      </c>
      <c r="E31" s="175">
        <v>0.62376466228169658</v>
      </c>
      <c r="F31" s="175">
        <v>0</v>
      </c>
      <c r="G31" s="175"/>
      <c r="H31" s="175">
        <v>0.73452823457223004</v>
      </c>
      <c r="I31" s="175">
        <v>0.60222431990057335</v>
      </c>
      <c r="J31" s="175">
        <v>0.2982800377358491</v>
      </c>
      <c r="K31" s="175">
        <v>0</v>
      </c>
      <c r="L31" s="175">
        <v>0</v>
      </c>
      <c r="M31" s="275">
        <v>0</v>
      </c>
      <c r="N31" s="44"/>
      <c r="O31" s="44"/>
    </row>
    <row r="32" spans="1:16" ht="18.399999999999999" customHeight="1">
      <c r="A32" s="51" t="s">
        <v>53</v>
      </c>
      <c r="B32" s="52" t="s">
        <v>47</v>
      </c>
      <c r="C32" s="53" t="s">
        <v>54</v>
      </c>
      <c r="D32" s="62" t="s">
        <v>41</v>
      </c>
      <c r="E32" s="678">
        <v>164565000</v>
      </c>
      <c r="F32" s="1079">
        <v>0</v>
      </c>
      <c r="G32" s="1085"/>
      <c r="H32" s="1079">
        <v>35632000</v>
      </c>
      <c r="I32" s="1079">
        <v>125491000</v>
      </c>
      <c r="J32" s="1079">
        <v>3442000</v>
      </c>
      <c r="K32" s="1079">
        <v>0</v>
      </c>
      <c r="L32" s="1079">
        <v>0</v>
      </c>
      <c r="M32" s="1087">
        <v>0</v>
      </c>
      <c r="N32" s="44"/>
      <c r="O32" s="44"/>
    </row>
    <row r="33" spans="1:15" ht="18.399999999999999" customHeight="1">
      <c r="A33" s="56"/>
      <c r="B33" s="52"/>
      <c r="C33" s="53" t="s">
        <v>4</v>
      </c>
      <c r="D33" s="62" t="s">
        <v>42</v>
      </c>
      <c r="E33" s="678">
        <v>164565000</v>
      </c>
      <c r="F33" s="1079">
        <v>0</v>
      </c>
      <c r="G33" s="1079"/>
      <c r="H33" s="1079">
        <v>35758000</v>
      </c>
      <c r="I33" s="1079">
        <v>125055000</v>
      </c>
      <c r="J33" s="1079">
        <v>3752000</v>
      </c>
      <c r="K33" s="1079">
        <v>0</v>
      </c>
      <c r="L33" s="1079">
        <v>0</v>
      </c>
      <c r="M33" s="1087">
        <v>0</v>
      </c>
      <c r="N33" s="44"/>
      <c r="O33" s="44"/>
    </row>
    <row r="34" spans="1:15" ht="18.399999999999999" customHeight="1">
      <c r="A34" s="56"/>
      <c r="B34" s="52"/>
      <c r="C34" s="53" t="s">
        <v>4</v>
      </c>
      <c r="D34" s="62" t="s">
        <v>43</v>
      </c>
      <c r="E34" s="678">
        <v>106646537.22000001</v>
      </c>
      <c r="F34" s="1079">
        <v>0</v>
      </c>
      <c r="G34" s="1079"/>
      <c r="H34" s="1079">
        <v>22697888.419999998</v>
      </c>
      <c r="I34" s="1079">
        <v>83181293.88000001</v>
      </c>
      <c r="J34" s="1079">
        <v>767354.92</v>
      </c>
      <c r="K34" s="1079">
        <v>0</v>
      </c>
      <c r="L34" s="1079">
        <v>0</v>
      </c>
      <c r="M34" s="1087">
        <v>0</v>
      </c>
      <c r="N34" s="44"/>
      <c r="O34" s="44"/>
    </row>
    <row r="35" spans="1:15" ht="18.399999999999999" customHeight="1">
      <c r="A35" s="56"/>
      <c r="B35" s="52"/>
      <c r="C35" s="53" t="s">
        <v>4</v>
      </c>
      <c r="D35" s="62" t="s">
        <v>44</v>
      </c>
      <c r="E35" s="174">
        <v>0.64805114830006394</v>
      </c>
      <c r="F35" s="174">
        <v>0</v>
      </c>
      <c r="G35" s="174"/>
      <c r="H35" s="174">
        <v>0.63700854344409519</v>
      </c>
      <c r="I35" s="174">
        <v>0.66284668924464707</v>
      </c>
      <c r="J35" s="174">
        <v>0.22293867518884372</v>
      </c>
      <c r="K35" s="174">
        <v>0</v>
      </c>
      <c r="L35" s="174">
        <v>0</v>
      </c>
      <c r="M35" s="274">
        <v>0</v>
      </c>
      <c r="N35" s="44"/>
      <c r="O35" s="44"/>
    </row>
    <row r="36" spans="1:15" ht="18.399999999999999" customHeight="1">
      <c r="A36" s="58"/>
      <c r="B36" s="59"/>
      <c r="C36" s="60" t="s">
        <v>4</v>
      </c>
      <c r="D36" s="62" t="s">
        <v>45</v>
      </c>
      <c r="E36" s="175">
        <v>0.64805114830006394</v>
      </c>
      <c r="F36" s="175">
        <v>0</v>
      </c>
      <c r="G36" s="175"/>
      <c r="H36" s="175">
        <v>0.6347639247161474</v>
      </c>
      <c r="I36" s="175">
        <v>0.66515768166006961</v>
      </c>
      <c r="J36" s="175">
        <v>0.20451890191897656</v>
      </c>
      <c r="K36" s="175">
        <v>0</v>
      </c>
      <c r="L36" s="175">
        <v>0</v>
      </c>
      <c r="M36" s="275">
        <v>0</v>
      </c>
      <c r="N36" s="44"/>
      <c r="O36" s="44"/>
    </row>
    <row r="37" spans="1:15" ht="18.399999999999999" customHeight="1">
      <c r="A37" s="51" t="s">
        <v>55</v>
      </c>
      <c r="B37" s="52" t="s">
        <v>47</v>
      </c>
      <c r="C37" s="53" t="s">
        <v>56</v>
      </c>
      <c r="D37" s="63" t="s">
        <v>41</v>
      </c>
      <c r="E37" s="678">
        <v>565783000</v>
      </c>
      <c r="F37" s="1079">
        <v>0</v>
      </c>
      <c r="G37" s="1085"/>
      <c r="H37" s="1079">
        <v>73125000</v>
      </c>
      <c r="I37" s="1079">
        <v>485220000</v>
      </c>
      <c r="J37" s="1079">
        <v>7438000</v>
      </c>
      <c r="K37" s="1079">
        <v>0</v>
      </c>
      <c r="L37" s="1079">
        <v>0</v>
      </c>
      <c r="M37" s="1087">
        <v>0</v>
      </c>
      <c r="N37" s="44"/>
      <c r="O37" s="44"/>
    </row>
    <row r="38" spans="1:15" ht="18.399999999999999" customHeight="1">
      <c r="A38" s="56"/>
      <c r="B38" s="52"/>
      <c r="C38" s="53" t="s">
        <v>4</v>
      </c>
      <c r="D38" s="62" t="s">
        <v>42</v>
      </c>
      <c r="E38" s="678">
        <v>565783000</v>
      </c>
      <c r="F38" s="1079">
        <v>0</v>
      </c>
      <c r="G38" s="1079"/>
      <c r="H38" s="1079">
        <v>73191000</v>
      </c>
      <c r="I38" s="1079">
        <v>485154000</v>
      </c>
      <c r="J38" s="1079">
        <v>7438000</v>
      </c>
      <c r="K38" s="1079">
        <v>0</v>
      </c>
      <c r="L38" s="1079">
        <v>0</v>
      </c>
      <c r="M38" s="1087">
        <v>0</v>
      </c>
      <c r="N38" s="44"/>
      <c r="O38" s="44"/>
    </row>
    <row r="39" spans="1:15" ht="18.399999999999999" customHeight="1">
      <c r="A39" s="56"/>
      <c r="B39" s="52"/>
      <c r="C39" s="53" t="s">
        <v>4</v>
      </c>
      <c r="D39" s="62" t="s">
        <v>43</v>
      </c>
      <c r="E39" s="678">
        <v>367400976.00999981</v>
      </c>
      <c r="F39" s="1079">
        <v>0</v>
      </c>
      <c r="G39" s="1079"/>
      <c r="H39" s="1079">
        <v>48604554.520000003</v>
      </c>
      <c r="I39" s="1079">
        <v>316806452.56999981</v>
      </c>
      <c r="J39" s="1079">
        <v>1989968.92</v>
      </c>
      <c r="K39" s="1079">
        <v>0</v>
      </c>
      <c r="L39" s="1079">
        <v>0</v>
      </c>
      <c r="M39" s="1087">
        <v>0</v>
      </c>
      <c r="N39" s="44"/>
      <c r="O39" s="44"/>
    </row>
    <row r="40" spans="1:15" ht="18.399999999999999" customHeight="1">
      <c r="A40" s="56"/>
      <c r="B40" s="52"/>
      <c r="C40" s="53" t="s">
        <v>4</v>
      </c>
      <c r="D40" s="62" t="s">
        <v>44</v>
      </c>
      <c r="E40" s="174">
        <v>0.64936729454578845</v>
      </c>
      <c r="F40" s="174">
        <v>0</v>
      </c>
      <c r="G40" s="174"/>
      <c r="H40" s="174">
        <v>0.66467766864957267</v>
      </c>
      <c r="I40" s="174">
        <v>0.65291301382877831</v>
      </c>
      <c r="J40" s="174">
        <v>0.26754086044635655</v>
      </c>
      <c r="K40" s="174">
        <v>0</v>
      </c>
      <c r="L40" s="174">
        <v>0</v>
      </c>
      <c r="M40" s="274">
        <v>0</v>
      </c>
      <c r="N40" s="44"/>
      <c r="O40" s="44"/>
    </row>
    <row r="41" spans="1:15" ht="18.399999999999999" customHeight="1">
      <c r="A41" s="58"/>
      <c r="B41" s="59"/>
      <c r="C41" s="60" t="s">
        <v>4</v>
      </c>
      <c r="D41" s="61" t="s">
        <v>45</v>
      </c>
      <c r="E41" s="276">
        <v>0.64936729454578845</v>
      </c>
      <c r="F41" s="175">
        <v>0</v>
      </c>
      <c r="G41" s="175"/>
      <c r="H41" s="175">
        <v>0.66407829541883567</v>
      </c>
      <c r="I41" s="175">
        <v>0.65300183564393943</v>
      </c>
      <c r="J41" s="175">
        <v>0.26754086044635655</v>
      </c>
      <c r="K41" s="175">
        <v>0</v>
      </c>
      <c r="L41" s="175">
        <v>0</v>
      </c>
      <c r="M41" s="275">
        <v>0</v>
      </c>
      <c r="N41" s="44"/>
      <c r="O41" s="44"/>
    </row>
    <row r="42" spans="1:15" ht="18.399999999999999" customHeight="1">
      <c r="A42" s="51" t="s">
        <v>57</v>
      </c>
      <c r="B42" s="52" t="s">
        <v>47</v>
      </c>
      <c r="C42" s="53" t="s">
        <v>58</v>
      </c>
      <c r="D42" s="54" t="s">
        <v>41</v>
      </c>
      <c r="E42" s="678">
        <v>39198000</v>
      </c>
      <c r="F42" s="1079">
        <v>0</v>
      </c>
      <c r="G42" s="1085"/>
      <c r="H42" s="1079">
        <v>10613000</v>
      </c>
      <c r="I42" s="1079">
        <v>28285000</v>
      </c>
      <c r="J42" s="1079">
        <v>300000</v>
      </c>
      <c r="K42" s="1079">
        <v>0</v>
      </c>
      <c r="L42" s="1079">
        <v>0</v>
      </c>
      <c r="M42" s="1087">
        <v>0</v>
      </c>
      <c r="N42" s="44"/>
      <c r="O42" s="44"/>
    </row>
    <row r="43" spans="1:15" ht="18.399999999999999" customHeight="1">
      <c r="A43" s="56"/>
      <c r="B43" s="52"/>
      <c r="C43" s="53" t="s">
        <v>4</v>
      </c>
      <c r="D43" s="62" t="s">
        <v>42</v>
      </c>
      <c r="E43" s="678">
        <v>39198000</v>
      </c>
      <c r="F43" s="1079">
        <v>0</v>
      </c>
      <c r="G43" s="1079"/>
      <c r="H43" s="1079">
        <v>10623000</v>
      </c>
      <c r="I43" s="1079">
        <v>27931000</v>
      </c>
      <c r="J43" s="1079">
        <v>644000</v>
      </c>
      <c r="K43" s="1079">
        <v>0</v>
      </c>
      <c r="L43" s="1079">
        <v>0</v>
      </c>
      <c r="M43" s="1087">
        <v>0</v>
      </c>
      <c r="N43" s="44"/>
      <c r="O43" s="44"/>
    </row>
    <row r="44" spans="1:15" ht="18.399999999999999" customHeight="1">
      <c r="A44" s="56"/>
      <c r="B44" s="52"/>
      <c r="C44" s="53" t="s">
        <v>4</v>
      </c>
      <c r="D44" s="62" t="s">
        <v>43</v>
      </c>
      <c r="E44" s="678">
        <v>28152886.689999998</v>
      </c>
      <c r="F44" s="1079">
        <v>0</v>
      </c>
      <c r="G44" s="1079"/>
      <c r="H44" s="1079">
        <v>7868728.4000000004</v>
      </c>
      <c r="I44" s="1079">
        <v>19979678.75</v>
      </c>
      <c r="J44" s="1079">
        <v>304479.53999999998</v>
      </c>
      <c r="K44" s="1079">
        <v>0</v>
      </c>
      <c r="L44" s="1079">
        <v>0</v>
      </c>
      <c r="M44" s="1087">
        <v>0</v>
      </c>
      <c r="N44" s="44"/>
      <c r="O44" s="44"/>
    </row>
    <row r="45" spans="1:15" ht="18.399999999999999" customHeight="1">
      <c r="A45" s="56"/>
      <c r="B45" s="52"/>
      <c r="C45" s="53" t="s">
        <v>4</v>
      </c>
      <c r="D45" s="62" t="s">
        <v>44</v>
      </c>
      <c r="E45" s="174">
        <v>0.71822252895555894</v>
      </c>
      <c r="F45" s="174">
        <v>0</v>
      </c>
      <c r="G45" s="174"/>
      <c r="H45" s="174">
        <v>0.74142357486101951</v>
      </c>
      <c r="I45" s="174">
        <v>0.70637011666961291</v>
      </c>
      <c r="J45" s="174">
        <v>1.0149317999999998</v>
      </c>
      <c r="K45" s="174">
        <v>0</v>
      </c>
      <c r="L45" s="174">
        <v>0</v>
      </c>
      <c r="M45" s="274">
        <v>0</v>
      </c>
      <c r="N45" s="44"/>
      <c r="O45" s="44"/>
    </row>
    <row r="46" spans="1:15" ht="18.399999999999999" customHeight="1">
      <c r="A46" s="58"/>
      <c r="B46" s="59"/>
      <c r="C46" s="60" t="s">
        <v>4</v>
      </c>
      <c r="D46" s="64" t="s">
        <v>45</v>
      </c>
      <c r="E46" s="175">
        <v>0.71822252895555894</v>
      </c>
      <c r="F46" s="175">
        <v>0</v>
      </c>
      <c r="G46" s="175"/>
      <c r="H46" s="175">
        <v>0.74072563306034078</v>
      </c>
      <c r="I46" s="175">
        <v>0.71532271490458632</v>
      </c>
      <c r="J46" s="175">
        <v>0.4727943167701863</v>
      </c>
      <c r="K46" s="175">
        <v>0</v>
      </c>
      <c r="L46" s="175">
        <v>0</v>
      </c>
      <c r="M46" s="275">
        <v>0</v>
      </c>
      <c r="N46" s="44"/>
      <c r="O46" s="44"/>
    </row>
    <row r="47" spans="1:15" ht="18.399999999999999" customHeight="1">
      <c r="A47" s="51" t="s">
        <v>59</v>
      </c>
      <c r="B47" s="52" t="s">
        <v>47</v>
      </c>
      <c r="C47" s="53" t="s">
        <v>60</v>
      </c>
      <c r="D47" s="63" t="s">
        <v>41</v>
      </c>
      <c r="E47" s="678">
        <v>303949000</v>
      </c>
      <c r="F47" s="1079">
        <v>0</v>
      </c>
      <c r="G47" s="1085"/>
      <c r="H47" s="1079">
        <v>357000</v>
      </c>
      <c r="I47" s="1079">
        <v>288622000</v>
      </c>
      <c r="J47" s="1079">
        <v>14970000</v>
      </c>
      <c r="K47" s="1079">
        <v>0</v>
      </c>
      <c r="L47" s="1079">
        <v>0</v>
      </c>
      <c r="M47" s="1087">
        <v>0</v>
      </c>
      <c r="N47" s="44"/>
      <c r="O47" s="44"/>
    </row>
    <row r="48" spans="1:15" ht="18.399999999999999" customHeight="1">
      <c r="A48" s="56"/>
      <c r="B48" s="52"/>
      <c r="C48" s="53" t="s">
        <v>4</v>
      </c>
      <c r="D48" s="62" t="s">
        <v>42</v>
      </c>
      <c r="E48" s="678">
        <v>303949000</v>
      </c>
      <c r="F48" s="1079">
        <v>0</v>
      </c>
      <c r="G48" s="1079"/>
      <c r="H48" s="1079">
        <v>368818</v>
      </c>
      <c r="I48" s="1079">
        <v>288799025</v>
      </c>
      <c r="J48" s="1079">
        <v>14781157</v>
      </c>
      <c r="K48" s="1079">
        <v>0</v>
      </c>
      <c r="L48" s="1079">
        <v>0</v>
      </c>
      <c r="M48" s="1087">
        <v>0</v>
      </c>
      <c r="N48" s="44"/>
      <c r="O48" s="44"/>
    </row>
    <row r="49" spans="1:15" ht="18.399999999999999" customHeight="1">
      <c r="A49" s="56"/>
      <c r="B49" s="52"/>
      <c r="C49" s="53" t="s">
        <v>4</v>
      </c>
      <c r="D49" s="62" t="s">
        <v>43</v>
      </c>
      <c r="E49" s="678">
        <v>204844280.78</v>
      </c>
      <c r="F49" s="1079">
        <v>0</v>
      </c>
      <c r="G49" s="1079"/>
      <c r="H49" s="1079">
        <v>216999.81</v>
      </c>
      <c r="I49" s="1079">
        <v>202643157.49000001</v>
      </c>
      <c r="J49" s="1079">
        <v>1984123.48</v>
      </c>
      <c r="K49" s="1079">
        <v>0</v>
      </c>
      <c r="L49" s="1079">
        <v>0</v>
      </c>
      <c r="M49" s="1087">
        <v>0</v>
      </c>
      <c r="N49" s="44"/>
      <c r="O49" s="44"/>
    </row>
    <row r="50" spans="1:15" ht="18.399999999999999" customHeight="1">
      <c r="A50" s="56"/>
      <c r="B50" s="52"/>
      <c r="C50" s="53" t="s">
        <v>4</v>
      </c>
      <c r="D50" s="62" t="s">
        <v>44</v>
      </c>
      <c r="E50" s="174">
        <v>0.67394293378165415</v>
      </c>
      <c r="F50" s="174">
        <v>0</v>
      </c>
      <c r="G50" s="174"/>
      <c r="H50" s="174">
        <v>0.60784260504201681</v>
      </c>
      <c r="I50" s="174">
        <v>0.70210572128943738</v>
      </c>
      <c r="J50" s="174">
        <v>0.13253997862391451</v>
      </c>
      <c r="K50" s="174">
        <v>0</v>
      </c>
      <c r="L50" s="174">
        <v>0</v>
      </c>
      <c r="M50" s="274">
        <v>0</v>
      </c>
      <c r="N50" s="44"/>
      <c r="O50" s="44"/>
    </row>
    <row r="51" spans="1:15" ht="18.399999999999999" customHeight="1">
      <c r="A51" s="58"/>
      <c r="B51" s="59"/>
      <c r="C51" s="60" t="s">
        <v>4</v>
      </c>
      <c r="D51" s="64" t="s">
        <v>45</v>
      </c>
      <c r="E51" s="175">
        <v>0.67394293378165415</v>
      </c>
      <c r="F51" s="175">
        <v>0</v>
      </c>
      <c r="G51" s="175"/>
      <c r="H51" s="175">
        <v>0.58836556241832016</v>
      </c>
      <c r="I51" s="175">
        <v>0.70167535188181474</v>
      </c>
      <c r="J51" s="175">
        <v>0.1342332998695569</v>
      </c>
      <c r="K51" s="175">
        <v>0</v>
      </c>
      <c r="L51" s="175">
        <v>0</v>
      </c>
      <c r="M51" s="275">
        <v>0</v>
      </c>
      <c r="N51" s="44"/>
      <c r="O51" s="44"/>
    </row>
    <row r="52" spans="1:15" ht="18.399999999999999" customHeight="1">
      <c r="A52" s="51" t="s">
        <v>61</v>
      </c>
      <c r="B52" s="52" t="s">
        <v>47</v>
      </c>
      <c r="C52" s="53" t="s">
        <v>62</v>
      </c>
      <c r="D52" s="62" t="s">
        <v>41</v>
      </c>
      <c r="E52" s="678">
        <v>45214000</v>
      </c>
      <c r="F52" s="1079">
        <v>0</v>
      </c>
      <c r="G52" s="1085"/>
      <c r="H52" s="1079">
        <v>118000</v>
      </c>
      <c r="I52" s="1079">
        <v>37105000</v>
      </c>
      <c r="J52" s="1079">
        <v>7991000</v>
      </c>
      <c r="K52" s="1079">
        <v>0</v>
      </c>
      <c r="L52" s="1079">
        <v>0</v>
      </c>
      <c r="M52" s="1087">
        <v>0</v>
      </c>
      <c r="N52" s="44"/>
      <c r="O52" s="44"/>
    </row>
    <row r="53" spans="1:15" ht="18.399999999999999" customHeight="1">
      <c r="A53" s="56"/>
      <c r="B53" s="52"/>
      <c r="C53" s="53" t="s">
        <v>4</v>
      </c>
      <c r="D53" s="62" t="s">
        <v>42</v>
      </c>
      <c r="E53" s="678">
        <v>45214000</v>
      </c>
      <c r="F53" s="1079">
        <v>0</v>
      </c>
      <c r="G53" s="1079"/>
      <c r="H53" s="1079">
        <v>113000</v>
      </c>
      <c r="I53" s="1079">
        <v>43310000</v>
      </c>
      <c r="J53" s="1079">
        <v>1791000</v>
      </c>
      <c r="K53" s="1079">
        <v>0</v>
      </c>
      <c r="L53" s="1079">
        <v>0</v>
      </c>
      <c r="M53" s="1087">
        <v>0</v>
      </c>
      <c r="N53" s="44"/>
      <c r="O53" s="44"/>
    </row>
    <row r="54" spans="1:15" ht="18.399999999999999" customHeight="1">
      <c r="A54" s="56"/>
      <c r="B54" s="52"/>
      <c r="C54" s="53" t="s">
        <v>4</v>
      </c>
      <c r="D54" s="62" t="s">
        <v>43</v>
      </c>
      <c r="E54" s="678">
        <v>28313340.920000002</v>
      </c>
      <c r="F54" s="1079">
        <v>0</v>
      </c>
      <c r="G54" s="1079"/>
      <c r="H54" s="1079">
        <v>76168.05</v>
      </c>
      <c r="I54" s="1079">
        <v>27464241.420000002</v>
      </c>
      <c r="J54" s="1079">
        <v>772931.45</v>
      </c>
      <c r="K54" s="1079">
        <v>0</v>
      </c>
      <c r="L54" s="1079">
        <v>0</v>
      </c>
      <c r="M54" s="1087">
        <v>0</v>
      </c>
      <c r="N54" s="44"/>
      <c r="O54" s="44"/>
    </row>
    <row r="55" spans="1:15" ht="18.399999999999999" customHeight="1">
      <c r="A55" s="56"/>
      <c r="B55" s="52"/>
      <c r="C55" s="53" t="s">
        <v>4</v>
      </c>
      <c r="D55" s="62" t="s">
        <v>44</v>
      </c>
      <c r="E55" s="174">
        <v>0.62620738974653867</v>
      </c>
      <c r="F55" s="174">
        <v>0</v>
      </c>
      <c r="G55" s="174"/>
      <c r="H55" s="174">
        <v>0.64549194915254238</v>
      </c>
      <c r="I55" s="174">
        <v>0.74017629483897052</v>
      </c>
      <c r="J55" s="174">
        <v>9.6725247153047172E-2</v>
      </c>
      <c r="K55" s="174">
        <v>0</v>
      </c>
      <c r="L55" s="174">
        <v>0</v>
      </c>
      <c r="M55" s="274">
        <v>0</v>
      </c>
      <c r="N55" s="44"/>
      <c r="O55" s="44"/>
    </row>
    <row r="56" spans="1:15" ht="18.399999999999999" customHeight="1">
      <c r="A56" s="58"/>
      <c r="B56" s="59"/>
      <c r="C56" s="60" t="s">
        <v>4</v>
      </c>
      <c r="D56" s="62" t="s">
        <v>45</v>
      </c>
      <c r="E56" s="175">
        <v>0.62620738974653867</v>
      </c>
      <c r="F56" s="175">
        <v>0</v>
      </c>
      <c r="G56" s="175"/>
      <c r="H56" s="175">
        <v>0.67405353982300886</v>
      </c>
      <c r="I56" s="175">
        <v>0.63413164211498507</v>
      </c>
      <c r="J56" s="175">
        <v>0.43156418202121716</v>
      </c>
      <c r="K56" s="175">
        <v>0</v>
      </c>
      <c r="L56" s="175">
        <v>0</v>
      </c>
      <c r="M56" s="275">
        <v>0</v>
      </c>
      <c r="N56" s="44"/>
      <c r="O56" s="44"/>
    </row>
    <row r="57" spans="1:15" ht="18.399999999999999" customHeight="1">
      <c r="A57" s="51" t="s">
        <v>63</v>
      </c>
      <c r="B57" s="52" t="s">
        <v>47</v>
      </c>
      <c r="C57" s="53" t="s">
        <v>64</v>
      </c>
      <c r="D57" s="63" t="s">
        <v>41</v>
      </c>
      <c r="E57" s="678">
        <v>50182000</v>
      </c>
      <c r="F57" s="1079">
        <v>0</v>
      </c>
      <c r="G57" s="1085"/>
      <c r="H57" s="1079">
        <v>75000</v>
      </c>
      <c r="I57" s="1079">
        <v>49301000</v>
      </c>
      <c r="J57" s="1079">
        <v>806000</v>
      </c>
      <c r="K57" s="1079">
        <v>0</v>
      </c>
      <c r="L57" s="1079">
        <v>0</v>
      </c>
      <c r="M57" s="1087">
        <v>0</v>
      </c>
      <c r="N57" s="44"/>
      <c r="O57" s="44"/>
    </row>
    <row r="58" spans="1:15" ht="18.399999999999999" customHeight="1">
      <c r="A58" s="56"/>
      <c r="B58" s="52"/>
      <c r="C58" s="53" t="s">
        <v>65</v>
      </c>
      <c r="D58" s="62" t="s">
        <v>42</v>
      </c>
      <c r="E58" s="678">
        <v>50182000</v>
      </c>
      <c r="F58" s="1079">
        <v>0</v>
      </c>
      <c r="G58" s="1079"/>
      <c r="H58" s="1079">
        <v>75000</v>
      </c>
      <c r="I58" s="1079">
        <v>49400000</v>
      </c>
      <c r="J58" s="1079">
        <v>707000</v>
      </c>
      <c r="K58" s="1079">
        <v>0</v>
      </c>
      <c r="L58" s="1079">
        <v>0</v>
      </c>
      <c r="M58" s="1087">
        <v>0</v>
      </c>
      <c r="N58" s="44"/>
      <c r="O58" s="44"/>
    </row>
    <row r="59" spans="1:15" ht="18.399999999999999" customHeight="1">
      <c r="A59" s="56"/>
      <c r="B59" s="52"/>
      <c r="C59" s="53" t="s">
        <v>4</v>
      </c>
      <c r="D59" s="62" t="s">
        <v>43</v>
      </c>
      <c r="E59" s="678">
        <v>24210492.189999994</v>
      </c>
      <c r="F59" s="1079">
        <v>0</v>
      </c>
      <c r="G59" s="1079"/>
      <c r="H59" s="1079">
        <v>6750</v>
      </c>
      <c r="I59" s="1079">
        <v>24093742.199999996</v>
      </c>
      <c r="J59" s="1079">
        <v>109999.99</v>
      </c>
      <c r="K59" s="1079">
        <v>0</v>
      </c>
      <c r="L59" s="1079">
        <v>0</v>
      </c>
      <c r="M59" s="1087">
        <v>0</v>
      </c>
      <c r="N59" s="44"/>
      <c r="O59" s="44"/>
    </row>
    <row r="60" spans="1:15" ht="18.399999999999999" customHeight="1">
      <c r="A60" s="56"/>
      <c r="B60" s="52"/>
      <c r="C60" s="53" t="s">
        <v>4</v>
      </c>
      <c r="D60" s="62" t="s">
        <v>44</v>
      </c>
      <c r="E60" s="174">
        <v>0.48245371228727418</v>
      </c>
      <c r="F60" s="174">
        <v>0</v>
      </c>
      <c r="G60" s="174"/>
      <c r="H60" s="174">
        <v>0.09</v>
      </c>
      <c r="I60" s="174">
        <v>0.48870696740431219</v>
      </c>
      <c r="J60" s="174">
        <v>0.13647641439205957</v>
      </c>
      <c r="K60" s="174">
        <v>0</v>
      </c>
      <c r="L60" s="174">
        <v>0</v>
      </c>
      <c r="M60" s="274">
        <v>0</v>
      </c>
      <c r="N60" s="44"/>
      <c r="O60" s="44"/>
    </row>
    <row r="61" spans="1:15" ht="18.399999999999999" customHeight="1">
      <c r="A61" s="58"/>
      <c r="B61" s="59"/>
      <c r="C61" s="60" t="s">
        <v>4</v>
      </c>
      <c r="D61" s="64" t="s">
        <v>45</v>
      </c>
      <c r="E61" s="175">
        <v>0.48245371228727418</v>
      </c>
      <c r="F61" s="175">
        <v>0</v>
      </c>
      <c r="G61" s="175"/>
      <c r="H61" s="175">
        <v>0.09</v>
      </c>
      <c r="I61" s="175">
        <v>0.48772757489878532</v>
      </c>
      <c r="J61" s="175">
        <v>0.15558697312588401</v>
      </c>
      <c r="K61" s="175">
        <v>0</v>
      </c>
      <c r="L61" s="175">
        <v>0</v>
      </c>
      <c r="M61" s="275">
        <v>0</v>
      </c>
      <c r="N61" s="44"/>
      <c r="O61" s="44"/>
    </row>
    <row r="62" spans="1:15" ht="18.399999999999999" customHeight="1">
      <c r="A62" s="51" t="s">
        <v>66</v>
      </c>
      <c r="B62" s="52" t="s">
        <v>47</v>
      </c>
      <c r="C62" s="53" t="s">
        <v>715</v>
      </c>
      <c r="D62" s="62" t="s">
        <v>41</v>
      </c>
      <c r="E62" s="678">
        <v>36707000</v>
      </c>
      <c r="F62" s="1079">
        <v>0</v>
      </c>
      <c r="G62" s="1085"/>
      <c r="H62" s="1079">
        <v>30000</v>
      </c>
      <c r="I62" s="1079">
        <v>35415000</v>
      </c>
      <c r="J62" s="1079">
        <v>1262000</v>
      </c>
      <c r="K62" s="1079">
        <v>0</v>
      </c>
      <c r="L62" s="1079">
        <v>0</v>
      </c>
      <c r="M62" s="1087">
        <v>0</v>
      </c>
      <c r="N62" s="44"/>
      <c r="O62" s="44"/>
    </row>
    <row r="63" spans="1:15" ht="18.399999999999999" customHeight="1">
      <c r="A63" s="56"/>
      <c r="B63" s="52"/>
      <c r="C63" s="53" t="s">
        <v>716</v>
      </c>
      <c r="D63" s="62" t="s">
        <v>42</v>
      </c>
      <c r="E63" s="678">
        <v>36707000</v>
      </c>
      <c r="F63" s="1079">
        <v>0</v>
      </c>
      <c r="G63" s="1079"/>
      <c r="H63" s="1079">
        <v>30000</v>
      </c>
      <c r="I63" s="1079">
        <v>35415000</v>
      </c>
      <c r="J63" s="1079">
        <v>1262000</v>
      </c>
      <c r="K63" s="1079">
        <v>0</v>
      </c>
      <c r="L63" s="1079">
        <v>0</v>
      </c>
      <c r="M63" s="1087">
        <v>0</v>
      </c>
      <c r="N63" s="44"/>
      <c r="O63" s="44"/>
    </row>
    <row r="64" spans="1:15" ht="18.399999999999999" customHeight="1">
      <c r="A64" s="56"/>
      <c r="B64" s="52"/>
      <c r="C64" s="53" t="s">
        <v>4</v>
      </c>
      <c r="D64" s="62" t="s">
        <v>43</v>
      </c>
      <c r="E64" s="678">
        <v>24402292.850000001</v>
      </c>
      <c r="F64" s="1079">
        <v>0</v>
      </c>
      <c r="G64" s="1079"/>
      <c r="H64" s="1079">
        <v>20227.98</v>
      </c>
      <c r="I64" s="1079">
        <v>23918792.75</v>
      </c>
      <c r="J64" s="1079">
        <v>463272.12</v>
      </c>
      <c r="K64" s="1079">
        <v>0</v>
      </c>
      <c r="L64" s="1079">
        <v>0</v>
      </c>
      <c r="M64" s="1087">
        <v>0</v>
      </c>
      <c r="N64" s="44"/>
      <c r="O64" s="44"/>
    </row>
    <row r="65" spans="1:15" ht="18.399999999999999" customHeight="1">
      <c r="A65" s="56"/>
      <c r="B65" s="52"/>
      <c r="C65" s="53" t="s">
        <v>4</v>
      </c>
      <c r="D65" s="62" t="s">
        <v>44</v>
      </c>
      <c r="E65" s="174">
        <v>0.66478581333260689</v>
      </c>
      <c r="F65" s="174">
        <v>0</v>
      </c>
      <c r="G65" s="174"/>
      <c r="H65" s="174">
        <v>0.67426600000000003</v>
      </c>
      <c r="I65" s="174">
        <v>0.67538593110264011</v>
      </c>
      <c r="J65" s="174">
        <v>0.36709359746434234</v>
      </c>
      <c r="K65" s="174">
        <v>0</v>
      </c>
      <c r="L65" s="174">
        <v>0</v>
      </c>
      <c r="M65" s="274">
        <v>0</v>
      </c>
      <c r="N65" s="44"/>
      <c r="O65" s="44"/>
    </row>
    <row r="66" spans="1:15" ht="18.399999999999999" customHeight="1">
      <c r="A66" s="58"/>
      <c r="B66" s="59"/>
      <c r="C66" s="60" t="s">
        <v>4</v>
      </c>
      <c r="D66" s="64" t="s">
        <v>45</v>
      </c>
      <c r="E66" s="175">
        <v>0.66478581333260689</v>
      </c>
      <c r="F66" s="175">
        <v>0</v>
      </c>
      <c r="G66" s="175"/>
      <c r="H66" s="175">
        <v>0.67426600000000003</v>
      </c>
      <c r="I66" s="175">
        <v>0.67538593110264011</v>
      </c>
      <c r="J66" s="175">
        <v>0.36709359746434234</v>
      </c>
      <c r="K66" s="175">
        <v>0</v>
      </c>
      <c r="L66" s="175">
        <v>0</v>
      </c>
      <c r="M66" s="275">
        <v>0</v>
      </c>
      <c r="N66" s="44"/>
      <c r="O66" s="44"/>
    </row>
    <row r="67" spans="1:15" ht="18.399999999999999" customHeight="1">
      <c r="A67" s="51" t="s">
        <v>67</v>
      </c>
      <c r="B67" s="52" t="s">
        <v>47</v>
      </c>
      <c r="C67" s="53" t="s">
        <v>68</v>
      </c>
      <c r="D67" s="63" t="s">
        <v>41</v>
      </c>
      <c r="E67" s="678">
        <v>80608000</v>
      </c>
      <c r="F67" s="1079">
        <v>7650000</v>
      </c>
      <c r="G67" s="1085"/>
      <c r="H67" s="1079">
        <v>77000</v>
      </c>
      <c r="I67" s="1079">
        <v>68993000</v>
      </c>
      <c r="J67" s="1079">
        <v>3888000</v>
      </c>
      <c r="K67" s="1079">
        <v>0</v>
      </c>
      <c r="L67" s="1079">
        <v>0</v>
      </c>
      <c r="M67" s="1087">
        <v>0</v>
      </c>
      <c r="N67" s="44"/>
      <c r="O67" s="44"/>
    </row>
    <row r="68" spans="1:15" ht="18.399999999999999" customHeight="1">
      <c r="A68" s="56"/>
      <c r="B68" s="52"/>
      <c r="C68" s="53" t="s">
        <v>4</v>
      </c>
      <c r="D68" s="62" t="s">
        <v>42</v>
      </c>
      <c r="E68" s="678">
        <v>403449707</v>
      </c>
      <c r="F68" s="1079">
        <v>281478581</v>
      </c>
      <c r="G68" s="1079"/>
      <c r="H68" s="1079">
        <v>825850</v>
      </c>
      <c r="I68" s="1079">
        <v>116249276</v>
      </c>
      <c r="J68" s="1079">
        <v>4896000</v>
      </c>
      <c r="K68" s="1079">
        <v>0</v>
      </c>
      <c r="L68" s="1079">
        <v>0</v>
      </c>
      <c r="M68" s="1087">
        <v>0</v>
      </c>
      <c r="N68" s="44"/>
      <c r="O68" s="44"/>
    </row>
    <row r="69" spans="1:15" ht="18.399999999999999" customHeight="1">
      <c r="A69" s="56"/>
      <c r="B69" s="52"/>
      <c r="C69" s="53" t="s">
        <v>4</v>
      </c>
      <c r="D69" s="62" t="s">
        <v>43</v>
      </c>
      <c r="E69" s="678">
        <v>348762218.95999998</v>
      </c>
      <c r="F69" s="1079">
        <v>269005392.19999999</v>
      </c>
      <c r="G69" s="1079"/>
      <c r="H69" s="1079">
        <v>366727.64999999997</v>
      </c>
      <c r="I69" s="1079">
        <v>76854281.220000014</v>
      </c>
      <c r="J69" s="1079">
        <v>2535817.8899999997</v>
      </c>
      <c r="K69" s="1079">
        <v>0</v>
      </c>
      <c r="L69" s="1079">
        <v>0</v>
      </c>
      <c r="M69" s="1087">
        <v>0</v>
      </c>
      <c r="N69" s="44"/>
      <c r="O69" s="44"/>
    </row>
    <row r="70" spans="1:15" ht="18.399999999999999" customHeight="1">
      <c r="A70" s="56"/>
      <c r="B70" s="52"/>
      <c r="C70" s="53" t="s">
        <v>4</v>
      </c>
      <c r="D70" s="62" t="s">
        <v>44</v>
      </c>
      <c r="E70" s="174">
        <v>4.3266452332274712</v>
      </c>
      <c r="F70" s="174" t="s">
        <v>750</v>
      </c>
      <c r="G70" s="174"/>
      <c r="H70" s="174">
        <v>4.762696753246753</v>
      </c>
      <c r="I70" s="174">
        <v>1.1139431713362227</v>
      </c>
      <c r="J70" s="174">
        <v>0.65221653549382708</v>
      </c>
      <c r="K70" s="174">
        <v>0</v>
      </c>
      <c r="L70" s="174">
        <v>0</v>
      </c>
      <c r="M70" s="274">
        <v>0</v>
      </c>
      <c r="N70" s="44"/>
      <c r="O70" s="44"/>
    </row>
    <row r="71" spans="1:15" ht="18" customHeight="1">
      <c r="A71" s="58"/>
      <c r="B71" s="59"/>
      <c r="C71" s="60" t="s">
        <v>4</v>
      </c>
      <c r="D71" s="61" t="s">
        <v>45</v>
      </c>
      <c r="E71" s="276">
        <v>0.8644502967999429</v>
      </c>
      <c r="F71" s="175">
        <v>0.95568689896159453</v>
      </c>
      <c r="G71" s="175"/>
      <c r="H71" s="175">
        <v>0.44406084640067806</v>
      </c>
      <c r="I71" s="175">
        <v>0.66111621391947428</v>
      </c>
      <c r="J71" s="175">
        <v>0.51793666053921561</v>
      </c>
      <c r="K71" s="175">
        <v>0</v>
      </c>
      <c r="L71" s="175">
        <v>0</v>
      </c>
      <c r="M71" s="275">
        <v>0</v>
      </c>
      <c r="N71" s="44"/>
      <c r="O71" s="44"/>
    </row>
    <row r="72" spans="1:15" ht="18.399999999999999" customHeight="1">
      <c r="A72" s="51" t="s">
        <v>69</v>
      </c>
      <c r="B72" s="52" t="s">
        <v>47</v>
      </c>
      <c r="C72" s="53" t="s">
        <v>70</v>
      </c>
      <c r="D72" s="54" t="s">
        <v>41</v>
      </c>
      <c r="E72" s="678">
        <v>362287000</v>
      </c>
      <c r="F72" s="1079">
        <v>0</v>
      </c>
      <c r="G72" s="1085"/>
      <c r="H72" s="1079">
        <v>2677000</v>
      </c>
      <c r="I72" s="1079">
        <v>354746000</v>
      </c>
      <c r="J72" s="1079">
        <v>4850000</v>
      </c>
      <c r="K72" s="1079">
        <v>0</v>
      </c>
      <c r="L72" s="1079">
        <v>0</v>
      </c>
      <c r="M72" s="1087">
        <v>14000</v>
      </c>
      <c r="N72" s="44"/>
      <c r="O72" s="44"/>
    </row>
    <row r="73" spans="1:15" ht="18.399999999999999" customHeight="1">
      <c r="A73" s="56"/>
      <c r="B73" s="52"/>
      <c r="C73" s="53" t="s">
        <v>4</v>
      </c>
      <c r="D73" s="62" t="s">
        <v>42</v>
      </c>
      <c r="E73" s="678">
        <v>362287000</v>
      </c>
      <c r="F73" s="1079">
        <v>0</v>
      </c>
      <c r="G73" s="1079"/>
      <c r="H73" s="1079">
        <v>2712952</v>
      </c>
      <c r="I73" s="1079">
        <v>353888048</v>
      </c>
      <c r="J73" s="1079">
        <v>5672000</v>
      </c>
      <c r="K73" s="1079">
        <v>0</v>
      </c>
      <c r="L73" s="1079">
        <v>0</v>
      </c>
      <c r="M73" s="1087">
        <v>14000</v>
      </c>
      <c r="N73" s="44"/>
      <c r="O73" s="44"/>
    </row>
    <row r="74" spans="1:15" ht="18.399999999999999" customHeight="1">
      <c r="A74" s="56"/>
      <c r="B74" s="52"/>
      <c r="C74" s="53" t="s">
        <v>4</v>
      </c>
      <c r="D74" s="62" t="s">
        <v>43</v>
      </c>
      <c r="E74" s="678">
        <v>265460398.95999998</v>
      </c>
      <c r="F74" s="1079">
        <v>0</v>
      </c>
      <c r="G74" s="1079"/>
      <c r="H74" s="1079">
        <v>2210625.6</v>
      </c>
      <c r="I74" s="1079">
        <v>262315926.38</v>
      </c>
      <c r="J74" s="1079">
        <v>933846.9800000001</v>
      </c>
      <c r="K74" s="1079">
        <v>0</v>
      </c>
      <c r="L74" s="1079">
        <v>0</v>
      </c>
      <c r="M74" s="1087">
        <v>0</v>
      </c>
      <c r="N74" s="44"/>
      <c r="O74" s="44"/>
    </row>
    <row r="75" spans="1:15" ht="18.399999999999999" customHeight="1">
      <c r="A75" s="56"/>
      <c r="B75" s="52"/>
      <c r="C75" s="53" t="s">
        <v>4</v>
      </c>
      <c r="D75" s="62" t="s">
        <v>44</v>
      </c>
      <c r="E75" s="174">
        <v>0.73273509388965097</v>
      </c>
      <c r="F75" s="174">
        <v>0</v>
      </c>
      <c r="G75" s="174"/>
      <c r="H75" s="174">
        <v>0.825784684348151</v>
      </c>
      <c r="I75" s="174">
        <v>0.73944717172286645</v>
      </c>
      <c r="J75" s="174">
        <v>0.19254576907216497</v>
      </c>
      <c r="K75" s="174">
        <v>0</v>
      </c>
      <c r="L75" s="174">
        <v>0</v>
      </c>
      <c r="M75" s="274">
        <v>0</v>
      </c>
      <c r="N75" s="44"/>
      <c r="O75" s="44"/>
    </row>
    <row r="76" spans="1:15" ht="18.399999999999999" customHeight="1">
      <c r="A76" s="58"/>
      <c r="B76" s="59"/>
      <c r="C76" s="60" t="s">
        <v>4</v>
      </c>
      <c r="D76" s="65" t="s">
        <v>45</v>
      </c>
      <c r="E76" s="175">
        <v>0.73273509388965097</v>
      </c>
      <c r="F76" s="175">
        <v>0</v>
      </c>
      <c r="G76" s="175"/>
      <c r="H76" s="175">
        <v>0.81484139785738929</v>
      </c>
      <c r="I76" s="175">
        <v>0.74123985780949575</v>
      </c>
      <c r="J76" s="175">
        <v>0.16464156911142455</v>
      </c>
      <c r="K76" s="175">
        <v>0</v>
      </c>
      <c r="L76" s="175">
        <v>0</v>
      </c>
      <c r="M76" s="275">
        <v>0</v>
      </c>
      <c r="N76" s="44"/>
      <c r="O76" s="44"/>
    </row>
    <row r="77" spans="1:15" ht="18.399999999999999" customHeight="1">
      <c r="A77" s="51" t="s">
        <v>71</v>
      </c>
      <c r="B77" s="52" t="s">
        <v>47</v>
      </c>
      <c r="C77" s="53" t="s">
        <v>72</v>
      </c>
      <c r="D77" s="63" t="s">
        <v>41</v>
      </c>
      <c r="E77" s="678">
        <v>405177000</v>
      </c>
      <c r="F77" s="1079">
        <v>2400000</v>
      </c>
      <c r="G77" s="1085"/>
      <c r="H77" s="1079">
        <v>11203000</v>
      </c>
      <c r="I77" s="1079">
        <v>351489000</v>
      </c>
      <c r="J77" s="1079">
        <v>40085000</v>
      </c>
      <c r="K77" s="1079">
        <v>0</v>
      </c>
      <c r="L77" s="1079">
        <v>0</v>
      </c>
      <c r="M77" s="1087">
        <v>0</v>
      </c>
      <c r="N77" s="44"/>
      <c r="O77" s="44"/>
    </row>
    <row r="78" spans="1:15" ht="18.399999999999999" customHeight="1">
      <c r="A78" s="56"/>
      <c r="B78" s="52"/>
      <c r="C78" s="53" t="s">
        <v>73</v>
      </c>
      <c r="D78" s="62" t="s">
        <v>42</v>
      </c>
      <c r="E78" s="678">
        <v>405177000</v>
      </c>
      <c r="F78" s="1079">
        <v>421500</v>
      </c>
      <c r="G78" s="1079"/>
      <c r="H78" s="1079">
        <v>10546910</v>
      </c>
      <c r="I78" s="1079">
        <v>348794240</v>
      </c>
      <c r="J78" s="1079">
        <v>45414350</v>
      </c>
      <c r="K78" s="1079">
        <v>0</v>
      </c>
      <c r="L78" s="1079">
        <v>0</v>
      </c>
      <c r="M78" s="1087">
        <v>0</v>
      </c>
      <c r="N78" s="44"/>
      <c r="O78" s="44"/>
    </row>
    <row r="79" spans="1:15" ht="18.399999999999999" customHeight="1">
      <c r="A79" s="56"/>
      <c r="B79" s="52"/>
      <c r="C79" s="53" t="s">
        <v>74</v>
      </c>
      <c r="D79" s="62" t="s">
        <v>43</v>
      </c>
      <c r="E79" s="678">
        <v>252406537.17000005</v>
      </c>
      <c r="F79" s="1079">
        <v>317500</v>
      </c>
      <c r="G79" s="1079"/>
      <c r="H79" s="1079">
        <v>6840378.9699999997</v>
      </c>
      <c r="I79" s="1079">
        <v>226806648.96000004</v>
      </c>
      <c r="J79" s="1079">
        <v>18442009.239999998</v>
      </c>
      <c r="K79" s="1079">
        <v>0</v>
      </c>
      <c r="L79" s="1079">
        <v>0</v>
      </c>
      <c r="M79" s="1087">
        <v>0</v>
      </c>
      <c r="N79" s="44"/>
      <c r="O79" s="44"/>
    </row>
    <row r="80" spans="1:15" ht="18.399999999999999" customHeight="1">
      <c r="A80" s="56"/>
      <c r="B80" s="52"/>
      <c r="C80" s="53" t="s">
        <v>4</v>
      </c>
      <c r="D80" s="62" t="s">
        <v>44</v>
      </c>
      <c r="E80" s="174">
        <v>0.62295376383654566</v>
      </c>
      <c r="F80" s="174">
        <v>0.13229166666666667</v>
      </c>
      <c r="G80" s="174"/>
      <c r="H80" s="174">
        <v>0.61058457288226364</v>
      </c>
      <c r="I80" s="174">
        <v>0.64527381784351723</v>
      </c>
      <c r="J80" s="174">
        <v>0.46007257677435448</v>
      </c>
      <c r="K80" s="174">
        <v>0</v>
      </c>
      <c r="L80" s="174">
        <v>0</v>
      </c>
      <c r="M80" s="274">
        <v>0</v>
      </c>
      <c r="N80" s="44"/>
      <c r="O80" s="44"/>
    </row>
    <row r="81" spans="1:15" ht="18.399999999999999" customHeight="1">
      <c r="A81" s="58"/>
      <c r="B81" s="59"/>
      <c r="C81" s="60" t="s">
        <v>4</v>
      </c>
      <c r="D81" s="64" t="s">
        <v>45</v>
      </c>
      <c r="E81" s="175">
        <v>0.62295376383654566</v>
      </c>
      <c r="F81" s="175">
        <v>0.75326215895610915</v>
      </c>
      <c r="G81" s="175"/>
      <c r="H81" s="175">
        <v>0.64856711302172865</v>
      </c>
      <c r="I81" s="175">
        <v>0.65025915840812065</v>
      </c>
      <c r="J81" s="175">
        <v>0.40608330274461701</v>
      </c>
      <c r="K81" s="175">
        <v>0</v>
      </c>
      <c r="L81" s="175">
        <v>0</v>
      </c>
      <c r="M81" s="275">
        <v>0</v>
      </c>
      <c r="N81" s="44"/>
      <c r="O81" s="44"/>
    </row>
    <row r="82" spans="1:15" ht="18.399999999999999" customHeight="1">
      <c r="A82" s="51" t="s">
        <v>75</v>
      </c>
      <c r="B82" s="66" t="s">
        <v>47</v>
      </c>
      <c r="C82" s="53" t="s">
        <v>76</v>
      </c>
      <c r="D82" s="63" t="s">
        <v>41</v>
      </c>
      <c r="E82" s="678">
        <v>13794000</v>
      </c>
      <c r="F82" s="1079">
        <v>0</v>
      </c>
      <c r="G82" s="1085"/>
      <c r="H82" s="1079">
        <v>11000</v>
      </c>
      <c r="I82" s="1079">
        <v>11643000</v>
      </c>
      <c r="J82" s="1079">
        <v>2140000</v>
      </c>
      <c r="K82" s="1079">
        <v>0</v>
      </c>
      <c r="L82" s="1079">
        <v>0</v>
      </c>
      <c r="M82" s="1087">
        <v>0</v>
      </c>
      <c r="N82" s="44"/>
      <c r="O82" s="44"/>
    </row>
    <row r="83" spans="1:15" ht="18.399999999999999" customHeight="1">
      <c r="A83" s="56"/>
      <c r="B83" s="52"/>
      <c r="C83" s="53"/>
      <c r="D83" s="62" t="s">
        <v>42</v>
      </c>
      <c r="E83" s="678">
        <v>18794000</v>
      </c>
      <c r="F83" s="1079">
        <v>0</v>
      </c>
      <c r="G83" s="1079"/>
      <c r="H83" s="1079">
        <v>16000</v>
      </c>
      <c r="I83" s="1079">
        <v>17238000</v>
      </c>
      <c r="J83" s="1079">
        <v>1540000</v>
      </c>
      <c r="K83" s="1079">
        <v>0</v>
      </c>
      <c r="L83" s="1079">
        <v>0</v>
      </c>
      <c r="M83" s="1087">
        <v>0</v>
      </c>
      <c r="N83" s="44"/>
      <c r="O83" s="44"/>
    </row>
    <row r="84" spans="1:15" ht="18.399999999999999" customHeight="1">
      <c r="A84" s="56"/>
      <c r="B84" s="52"/>
      <c r="C84" s="53"/>
      <c r="D84" s="62" t="s">
        <v>43</v>
      </c>
      <c r="E84" s="678">
        <v>8727063.0200000014</v>
      </c>
      <c r="F84" s="1079">
        <v>0</v>
      </c>
      <c r="G84" s="1079"/>
      <c r="H84" s="1079">
        <v>1050</v>
      </c>
      <c r="I84" s="1079">
        <v>8726013.0200000014</v>
      </c>
      <c r="J84" s="1079">
        <v>0</v>
      </c>
      <c r="K84" s="1079">
        <v>0</v>
      </c>
      <c r="L84" s="1079">
        <v>0</v>
      </c>
      <c r="M84" s="1087">
        <v>0</v>
      </c>
      <c r="N84" s="44"/>
      <c r="O84" s="44"/>
    </row>
    <row r="85" spans="1:15" ht="18.399999999999999" customHeight="1">
      <c r="A85" s="56"/>
      <c r="B85" s="52"/>
      <c r="C85" s="53"/>
      <c r="D85" s="62" t="s">
        <v>44</v>
      </c>
      <c r="E85" s="174">
        <v>0.63267094533855306</v>
      </c>
      <c r="F85" s="174">
        <v>0</v>
      </c>
      <c r="G85" s="174"/>
      <c r="H85" s="174">
        <v>9.5454545454545459E-2</v>
      </c>
      <c r="I85" s="174">
        <v>0.7494643150390794</v>
      </c>
      <c r="J85" s="174">
        <v>0</v>
      </c>
      <c r="K85" s="174">
        <v>0</v>
      </c>
      <c r="L85" s="174">
        <v>0</v>
      </c>
      <c r="M85" s="274">
        <v>0</v>
      </c>
      <c r="N85" s="44"/>
      <c r="O85" s="44"/>
    </row>
    <row r="86" spans="1:15" ht="18.399999999999999" customHeight="1">
      <c r="A86" s="58"/>
      <c r="B86" s="59"/>
      <c r="C86" s="60"/>
      <c r="D86" s="64" t="s">
        <v>45</v>
      </c>
      <c r="E86" s="175">
        <v>0.46435367776950098</v>
      </c>
      <c r="F86" s="175">
        <v>0</v>
      </c>
      <c r="G86" s="175"/>
      <c r="H86" s="175">
        <v>6.5625000000000003E-2</v>
      </c>
      <c r="I86" s="175">
        <v>0.50620797192249689</v>
      </c>
      <c r="J86" s="175">
        <v>0</v>
      </c>
      <c r="K86" s="175">
        <v>0</v>
      </c>
      <c r="L86" s="175">
        <v>0</v>
      </c>
      <c r="M86" s="275">
        <v>0</v>
      </c>
      <c r="N86" s="44"/>
      <c r="O86" s="44"/>
    </row>
    <row r="87" spans="1:15" ht="18.399999999999999" customHeight="1">
      <c r="A87" s="51" t="s">
        <v>77</v>
      </c>
      <c r="B87" s="52" t="s">
        <v>47</v>
      </c>
      <c r="C87" s="53" t="s">
        <v>78</v>
      </c>
      <c r="D87" s="62" t="s">
        <v>41</v>
      </c>
      <c r="E87" s="678">
        <v>9253086000</v>
      </c>
      <c r="F87" s="1079">
        <v>0</v>
      </c>
      <c r="G87" s="1085"/>
      <c r="H87" s="1079">
        <v>695789000</v>
      </c>
      <c r="I87" s="1079">
        <v>8238802000</v>
      </c>
      <c r="J87" s="1079">
        <v>318402000</v>
      </c>
      <c r="K87" s="1079">
        <v>0</v>
      </c>
      <c r="L87" s="1079">
        <v>0</v>
      </c>
      <c r="M87" s="1087">
        <v>93000</v>
      </c>
      <c r="N87" s="44"/>
      <c r="O87" s="44"/>
    </row>
    <row r="88" spans="1:15" ht="18.399999999999999" customHeight="1">
      <c r="A88" s="56"/>
      <c r="B88" s="52"/>
      <c r="C88" s="53" t="s">
        <v>4</v>
      </c>
      <c r="D88" s="62" t="s">
        <v>42</v>
      </c>
      <c r="E88" s="678">
        <v>9253295810</v>
      </c>
      <c r="F88" s="1079">
        <v>0</v>
      </c>
      <c r="G88" s="1079"/>
      <c r="H88" s="1079">
        <v>667177908</v>
      </c>
      <c r="I88" s="1079">
        <v>8267413092</v>
      </c>
      <c r="J88" s="1079">
        <v>318402000</v>
      </c>
      <c r="K88" s="1079">
        <v>0</v>
      </c>
      <c r="L88" s="1079">
        <v>0</v>
      </c>
      <c r="M88" s="1087">
        <v>302810</v>
      </c>
      <c r="N88" s="44"/>
      <c r="O88" s="44"/>
    </row>
    <row r="89" spans="1:15" ht="18.399999999999999" customHeight="1">
      <c r="A89" s="56"/>
      <c r="B89" s="52"/>
      <c r="C89" s="53" t="s">
        <v>4</v>
      </c>
      <c r="D89" s="62" t="s">
        <v>43</v>
      </c>
      <c r="E89" s="678">
        <v>6235808594.4000044</v>
      </c>
      <c r="F89" s="1079">
        <v>0</v>
      </c>
      <c r="G89" s="1079"/>
      <c r="H89" s="1079">
        <v>446272266.57999998</v>
      </c>
      <c r="I89" s="1079">
        <v>5658804365.6200047</v>
      </c>
      <c r="J89" s="1079">
        <v>130429152.58</v>
      </c>
      <c r="K89" s="1079">
        <v>0</v>
      </c>
      <c r="L89" s="1079">
        <v>0</v>
      </c>
      <c r="M89" s="1087">
        <v>302809.62</v>
      </c>
      <c r="N89" s="44"/>
      <c r="O89" s="44"/>
    </row>
    <row r="90" spans="1:15" ht="18.399999999999999" customHeight="1">
      <c r="A90" s="56"/>
      <c r="B90" s="52"/>
      <c r="C90" s="53" t="s">
        <v>4</v>
      </c>
      <c r="D90" s="62" t="s">
        <v>44</v>
      </c>
      <c r="E90" s="174">
        <v>0.67391663650375722</v>
      </c>
      <c r="F90" s="174">
        <v>0</v>
      </c>
      <c r="G90" s="174"/>
      <c r="H90" s="174">
        <v>0.64139022976793247</v>
      </c>
      <c r="I90" s="174">
        <v>0.68684796231539547</v>
      </c>
      <c r="J90" s="174">
        <v>0.40963672520901251</v>
      </c>
      <c r="K90" s="174">
        <v>0</v>
      </c>
      <c r="L90" s="174">
        <v>0</v>
      </c>
      <c r="M90" s="274">
        <v>3.2560174193548388</v>
      </c>
      <c r="N90" s="44"/>
      <c r="O90" s="44"/>
    </row>
    <row r="91" spans="1:15" ht="18.399999999999999" customHeight="1">
      <c r="A91" s="58"/>
      <c r="B91" s="59"/>
      <c r="C91" s="60" t="s">
        <v>4</v>
      </c>
      <c r="D91" s="62" t="s">
        <v>45</v>
      </c>
      <c r="E91" s="175">
        <v>0.67390135606180346</v>
      </c>
      <c r="F91" s="175">
        <v>0</v>
      </c>
      <c r="G91" s="175"/>
      <c r="H91" s="175">
        <v>0.66889544936790679</v>
      </c>
      <c r="I91" s="175">
        <v>0.6844709829602893</v>
      </c>
      <c r="J91" s="175">
        <v>0.40963672520901251</v>
      </c>
      <c r="K91" s="175">
        <v>0</v>
      </c>
      <c r="L91" s="175">
        <v>0</v>
      </c>
      <c r="M91" s="275">
        <v>0.99999874508767872</v>
      </c>
      <c r="N91" s="44"/>
      <c r="O91" s="44"/>
    </row>
    <row r="92" spans="1:15" ht="18.399999999999999" customHeight="1">
      <c r="A92" s="51" t="s">
        <v>79</v>
      </c>
      <c r="B92" s="52" t="s">
        <v>47</v>
      </c>
      <c r="C92" s="53" t="s">
        <v>80</v>
      </c>
      <c r="D92" s="63" t="s">
        <v>41</v>
      </c>
      <c r="E92" s="678">
        <v>360029000</v>
      </c>
      <c r="F92" s="1079">
        <v>144850000</v>
      </c>
      <c r="G92" s="1085"/>
      <c r="H92" s="1079">
        <v>2440000</v>
      </c>
      <c r="I92" s="1079">
        <v>199321000</v>
      </c>
      <c r="J92" s="1079">
        <v>11080000</v>
      </c>
      <c r="K92" s="1079">
        <v>0</v>
      </c>
      <c r="L92" s="1079">
        <v>0</v>
      </c>
      <c r="M92" s="1087">
        <v>2338000</v>
      </c>
      <c r="N92" s="44"/>
      <c r="O92" s="44"/>
    </row>
    <row r="93" spans="1:15" ht="18.399999999999999" customHeight="1">
      <c r="A93" s="56"/>
      <c r="B93" s="52"/>
      <c r="C93" s="53" t="s">
        <v>81</v>
      </c>
      <c r="D93" s="62" t="s">
        <v>42</v>
      </c>
      <c r="E93" s="678">
        <v>1736295514</v>
      </c>
      <c r="F93" s="1079">
        <v>222067306</v>
      </c>
      <c r="G93" s="1079"/>
      <c r="H93" s="1079">
        <v>2884141</v>
      </c>
      <c r="I93" s="1079">
        <v>1485525569.9300001</v>
      </c>
      <c r="J93" s="1079">
        <v>23564497.07</v>
      </c>
      <c r="K93" s="1079">
        <v>0</v>
      </c>
      <c r="L93" s="1079">
        <v>0</v>
      </c>
      <c r="M93" s="1087">
        <v>2254000</v>
      </c>
      <c r="N93" s="44"/>
      <c r="O93" s="44"/>
    </row>
    <row r="94" spans="1:15" ht="18.399999999999999" customHeight="1">
      <c r="A94" s="56"/>
      <c r="B94" s="52"/>
      <c r="C94" s="53" t="s">
        <v>4</v>
      </c>
      <c r="D94" s="62" t="s">
        <v>43</v>
      </c>
      <c r="E94" s="678">
        <v>786863040.23000002</v>
      </c>
      <c r="F94" s="1079">
        <v>181057861.95999998</v>
      </c>
      <c r="G94" s="1079"/>
      <c r="H94" s="1079">
        <v>422837.31</v>
      </c>
      <c r="I94" s="1079">
        <v>592571228.12</v>
      </c>
      <c r="J94" s="1079">
        <v>11260727.140000001</v>
      </c>
      <c r="K94" s="1079">
        <v>0</v>
      </c>
      <c r="L94" s="1079">
        <v>0</v>
      </c>
      <c r="M94" s="1087">
        <v>1550385.7</v>
      </c>
      <c r="N94" s="44"/>
      <c r="O94" s="44"/>
    </row>
    <row r="95" spans="1:15" ht="18.399999999999999" customHeight="1">
      <c r="A95" s="56"/>
      <c r="B95" s="52"/>
      <c r="C95" s="53" t="s">
        <v>4</v>
      </c>
      <c r="D95" s="62" t="s">
        <v>44</v>
      </c>
      <c r="E95" s="174">
        <v>2.1855546087398516</v>
      </c>
      <c r="F95" s="174">
        <v>1.2499679803935104</v>
      </c>
      <c r="G95" s="174"/>
      <c r="H95" s="174">
        <v>0.17329397950819672</v>
      </c>
      <c r="I95" s="174">
        <v>2.9729493034853327</v>
      </c>
      <c r="J95" s="174">
        <v>1.0163111137184115</v>
      </c>
      <c r="K95" s="174">
        <v>0</v>
      </c>
      <c r="L95" s="174">
        <v>0</v>
      </c>
      <c r="M95" s="274">
        <v>0.66312476475620186</v>
      </c>
      <c r="N95" s="44"/>
      <c r="O95" s="44"/>
    </row>
    <row r="96" spans="1:15" ht="18.399999999999999" customHeight="1">
      <c r="A96" s="58"/>
      <c r="B96" s="59"/>
      <c r="C96" s="60" t="s">
        <v>4</v>
      </c>
      <c r="D96" s="64" t="s">
        <v>45</v>
      </c>
      <c r="E96" s="175">
        <v>0.45318497564810273</v>
      </c>
      <c r="F96" s="175">
        <v>0.8153287632534254</v>
      </c>
      <c r="G96" s="175"/>
      <c r="H96" s="175">
        <v>0.14660771092675429</v>
      </c>
      <c r="I96" s="175">
        <v>0.39889668687959556</v>
      </c>
      <c r="J96" s="175">
        <v>0.47786834179185816</v>
      </c>
      <c r="K96" s="175">
        <v>0</v>
      </c>
      <c r="L96" s="175">
        <v>0</v>
      </c>
      <c r="M96" s="275">
        <v>0.68783748890860685</v>
      </c>
      <c r="N96" s="44"/>
      <c r="O96" s="44"/>
    </row>
    <row r="97" spans="1:15" ht="18.399999999999999" customHeight="1">
      <c r="A97" s="51" t="s">
        <v>82</v>
      </c>
      <c r="B97" s="52" t="s">
        <v>47</v>
      </c>
      <c r="C97" s="53" t="s">
        <v>83</v>
      </c>
      <c r="D97" s="62" t="s">
        <v>41</v>
      </c>
      <c r="E97" s="678">
        <v>35639000</v>
      </c>
      <c r="F97" s="1079">
        <v>2385000</v>
      </c>
      <c r="G97" s="1085"/>
      <c r="H97" s="1079">
        <v>70000</v>
      </c>
      <c r="I97" s="1079">
        <v>29283000</v>
      </c>
      <c r="J97" s="1079">
        <v>274000</v>
      </c>
      <c r="K97" s="1079">
        <v>0</v>
      </c>
      <c r="L97" s="1079">
        <v>0</v>
      </c>
      <c r="M97" s="1087">
        <v>3627000</v>
      </c>
      <c r="N97" s="44"/>
      <c r="O97" s="44"/>
    </row>
    <row r="98" spans="1:15" ht="18.399999999999999" customHeight="1">
      <c r="A98" s="56"/>
      <c r="B98" s="52"/>
      <c r="C98" s="53" t="s">
        <v>4</v>
      </c>
      <c r="D98" s="62" t="s">
        <v>42</v>
      </c>
      <c r="E98" s="678">
        <v>42516541</v>
      </c>
      <c r="F98" s="1079">
        <v>2525000</v>
      </c>
      <c r="G98" s="1079"/>
      <c r="H98" s="1079">
        <v>73000</v>
      </c>
      <c r="I98" s="1079">
        <v>35043401</v>
      </c>
      <c r="J98" s="1079">
        <v>1248140</v>
      </c>
      <c r="K98" s="1079">
        <v>0</v>
      </c>
      <c r="L98" s="1079">
        <v>0</v>
      </c>
      <c r="M98" s="1087">
        <v>3627000</v>
      </c>
      <c r="N98" s="44"/>
      <c r="O98" s="44"/>
    </row>
    <row r="99" spans="1:15" ht="18.399999999999999" customHeight="1">
      <c r="A99" s="56"/>
      <c r="B99" s="52"/>
      <c r="C99" s="53" t="s">
        <v>4</v>
      </c>
      <c r="D99" s="62" t="s">
        <v>43</v>
      </c>
      <c r="E99" s="678">
        <v>25450571.500000007</v>
      </c>
      <c r="F99" s="1079">
        <v>1893750</v>
      </c>
      <c r="G99" s="1079"/>
      <c r="H99" s="1079">
        <v>23703.07</v>
      </c>
      <c r="I99" s="1079">
        <v>21292236.850000005</v>
      </c>
      <c r="J99" s="1079">
        <v>563582.92000000004</v>
      </c>
      <c r="K99" s="1079">
        <v>0</v>
      </c>
      <c r="L99" s="1079">
        <v>0</v>
      </c>
      <c r="M99" s="1087">
        <v>1677298.6600000001</v>
      </c>
      <c r="N99" s="44"/>
      <c r="O99" s="44"/>
    </row>
    <row r="100" spans="1:15" ht="18.399999999999999" customHeight="1">
      <c r="A100" s="56"/>
      <c r="B100" s="52"/>
      <c r="C100" s="53" t="s">
        <v>4</v>
      </c>
      <c r="D100" s="62" t="s">
        <v>44</v>
      </c>
      <c r="E100" s="174">
        <v>0.71412136984763908</v>
      </c>
      <c r="F100" s="174">
        <v>0.79402515723270439</v>
      </c>
      <c r="G100" s="174"/>
      <c r="H100" s="174">
        <v>0.33861528571428573</v>
      </c>
      <c r="I100" s="174">
        <v>0.72711938155243672</v>
      </c>
      <c r="J100" s="174">
        <v>2.0568719708029199</v>
      </c>
      <c r="K100" s="174">
        <v>0</v>
      </c>
      <c r="L100" s="174">
        <v>0</v>
      </c>
      <c r="M100" s="274">
        <v>0.46244793493245112</v>
      </c>
      <c r="N100" s="44"/>
      <c r="O100" s="44"/>
    </row>
    <row r="101" spans="1:15" ht="18.399999999999999" customHeight="1">
      <c r="A101" s="58"/>
      <c r="B101" s="59"/>
      <c r="C101" s="60" t="s">
        <v>4</v>
      </c>
      <c r="D101" s="61" t="s">
        <v>45</v>
      </c>
      <c r="E101" s="276">
        <v>0.59860399979386869</v>
      </c>
      <c r="F101" s="175">
        <v>0.75</v>
      </c>
      <c r="G101" s="175"/>
      <c r="H101" s="175">
        <v>0.32469958904109586</v>
      </c>
      <c r="I101" s="175">
        <v>0.6075961876531335</v>
      </c>
      <c r="J101" s="175">
        <v>0.45153822487861944</v>
      </c>
      <c r="K101" s="175">
        <v>0</v>
      </c>
      <c r="L101" s="175">
        <v>0</v>
      </c>
      <c r="M101" s="275">
        <v>0.46244793493245112</v>
      </c>
      <c r="N101" s="44"/>
      <c r="O101" s="44"/>
    </row>
    <row r="102" spans="1:15" ht="18.399999999999999" customHeight="1">
      <c r="A102" s="173" t="s">
        <v>84</v>
      </c>
      <c r="B102" s="52" t="s">
        <v>47</v>
      </c>
      <c r="C102" s="53" t="s">
        <v>85</v>
      </c>
      <c r="D102" s="54" t="s">
        <v>41</v>
      </c>
      <c r="E102" s="678">
        <v>750349000</v>
      </c>
      <c r="F102" s="1079">
        <v>632581000</v>
      </c>
      <c r="G102" s="1085"/>
      <c r="H102" s="1079">
        <v>446000</v>
      </c>
      <c r="I102" s="1079">
        <v>112930000</v>
      </c>
      <c r="J102" s="1079">
        <v>2779000</v>
      </c>
      <c r="K102" s="1079">
        <v>0</v>
      </c>
      <c r="L102" s="1079">
        <v>0</v>
      </c>
      <c r="M102" s="1087">
        <v>1613000</v>
      </c>
      <c r="N102" s="44"/>
      <c r="O102" s="44"/>
    </row>
    <row r="103" spans="1:15" ht="18.399999999999999" customHeight="1">
      <c r="A103" s="68"/>
      <c r="B103" s="67"/>
      <c r="C103" s="53" t="s">
        <v>86</v>
      </c>
      <c r="D103" s="62" t="s">
        <v>42</v>
      </c>
      <c r="E103" s="678">
        <v>777545962.88</v>
      </c>
      <c r="F103" s="1079">
        <v>657651948.88</v>
      </c>
      <c r="G103" s="1079"/>
      <c r="H103" s="1079">
        <v>406000</v>
      </c>
      <c r="I103" s="1079">
        <v>113544014</v>
      </c>
      <c r="J103" s="1079">
        <v>4331000</v>
      </c>
      <c r="K103" s="1079">
        <v>0</v>
      </c>
      <c r="L103" s="1079">
        <v>0</v>
      </c>
      <c r="M103" s="1087">
        <v>1613000</v>
      </c>
      <c r="N103" s="44"/>
      <c r="O103" s="44"/>
    </row>
    <row r="104" spans="1:15" ht="18.399999999999999" customHeight="1">
      <c r="A104" s="68"/>
      <c r="B104" s="67"/>
      <c r="C104" s="53" t="s">
        <v>87</v>
      </c>
      <c r="D104" s="62" t="s">
        <v>43</v>
      </c>
      <c r="E104" s="678">
        <v>575625441.93000007</v>
      </c>
      <c r="F104" s="1079">
        <v>506089005.69000006</v>
      </c>
      <c r="G104" s="1079"/>
      <c r="H104" s="1079">
        <v>87866.29</v>
      </c>
      <c r="I104" s="1079">
        <v>68288450.919999987</v>
      </c>
      <c r="J104" s="1079">
        <v>454291.26</v>
      </c>
      <c r="K104" s="1079">
        <v>0</v>
      </c>
      <c r="L104" s="1079">
        <v>0</v>
      </c>
      <c r="M104" s="1087">
        <v>705827.7699999999</v>
      </c>
      <c r="N104" s="44"/>
      <c r="O104" s="44"/>
    </row>
    <row r="105" spans="1:15" ht="18.399999999999999" customHeight="1">
      <c r="A105" s="56"/>
      <c r="B105" s="52"/>
      <c r="C105" s="53" t="s">
        <v>4</v>
      </c>
      <c r="D105" s="62" t="s">
        <v>44</v>
      </c>
      <c r="E105" s="174">
        <v>0.76714361174600099</v>
      </c>
      <c r="F105" s="174">
        <v>0.8000382649652773</v>
      </c>
      <c r="G105" s="174"/>
      <c r="H105" s="174">
        <v>0.19700961883408069</v>
      </c>
      <c r="I105" s="174">
        <v>0.60469716567785348</v>
      </c>
      <c r="J105" s="174">
        <v>0.16347292551277437</v>
      </c>
      <c r="K105" s="174">
        <v>0</v>
      </c>
      <c r="L105" s="174">
        <v>0</v>
      </c>
      <c r="M105" s="274">
        <v>0.437586962182269</v>
      </c>
      <c r="N105" s="44"/>
      <c r="O105" s="44"/>
    </row>
    <row r="106" spans="1:15" ht="18.399999999999999" customHeight="1">
      <c r="A106" s="58"/>
      <c r="B106" s="59"/>
      <c r="C106" s="60" t="s">
        <v>4</v>
      </c>
      <c r="D106" s="64" t="s">
        <v>45</v>
      </c>
      <c r="E106" s="175">
        <v>0.74031050177137547</v>
      </c>
      <c r="F106" s="175">
        <v>0.76953927765573271</v>
      </c>
      <c r="G106" s="175"/>
      <c r="H106" s="175">
        <v>0.21641943349753692</v>
      </c>
      <c r="I106" s="175">
        <v>0.60142713397467162</v>
      </c>
      <c r="J106" s="175">
        <v>0.10489292542138075</v>
      </c>
      <c r="K106" s="175">
        <v>0</v>
      </c>
      <c r="L106" s="175">
        <v>0</v>
      </c>
      <c r="M106" s="275">
        <v>0.437586962182269</v>
      </c>
      <c r="N106" s="44"/>
      <c r="O106" s="44"/>
    </row>
    <row r="107" spans="1:15" ht="18.399999999999999" customHeight="1">
      <c r="A107" s="51" t="s">
        <v>88</v>
      </c>
      <c r="B107" s="52" t="s">
        <v>47</v>
      </c>
      <c r="C107" s="53" t="s">
        <v>89</v>
      </c>
      <c r="D107" s="62" t="s">
        <v>41</v>
      </c>
      <c r="E107" s="678">
        <v>7973067000</v>
      </c>
      <c r="F107" s="1079">
        <v>294317000</v>
      </c>
      <c r="G107" s="1085"/>
      <c r="H107" s="1079">
        <v>65080000</v>
      </c>
      <c r="I107" s="1079">
        <v>7384754000</v>
      </c>
      <c r="J107" s="1079">
        <v>162072000</v>
      </c>
      <c r="K107" s="1079">
        <v>0</v>
      </c>
      <c r="L107" s="1079">
        <v>0</v>
      </c>
      <c r="M107" s="1087">
        <v>66844000</v>
      </c>
      <c r="N107" s="44"/>
      <c r="O107" s="44"/>
    </row>
    <row r="108" spans="1:15" ht="18.399999999999999" customHeight="1">
      <c r="A108" s="56"/>
      <c r="B108" s="52"/>
      <c r="C108" s="53" t="s">
        <v>90</v>
      </c>
      <c r="D108" s="62" t="s">
        <v>42</v>
      </c>
      <c r="E108" s="678">
        <v>8532301017</v>
      </c>
      <c r="F108" s="1079">
        <v>290765894</v>
      </c>
      <c r="G108" s="1079"/>
      <c r="H108" s="1079">
        <v>57279715</v>
      </c>
      <c r="I108" s="1079">
        <v>7787175446</v>
      </c>
      <c r="J108" s="1079">
        <v>314436061</v>
      </c>
      <c r="K108" s="1079">
        <v>0</v>
      </c>
      <c r="L108" s="1079">
        <v>0</v>
      </c>
      <c r="M108" s="1087">
        <v>82643901</v>
      </c>
      <c r="N108" s="44"/>
      <c r="O108" s="44"/>
    </row>
    <row r="109" spans="1:15" ht="18.399999999999999" customHeight="1">
      <c r="A109" s="56"/>
      <c r="B109" s="52"/>
      <c r="C109" s="53" t="s">
        <v>4</v>
      </c>
      <c r="D109" s="62" t="s">
        <v>43</v>
      </c>
      <c r="E109" s="678">
        <v>5557727827.7899961</v>
      </c>
      <c r="F109" s="1079">
        <v>170665215.78999999</v>
      </c>
      <c r="G109" s="1079"/>
      <c r="H109" s="1079">
        <v>36955643.329999998</v>
      </c>
      <c r="I109" s="1079">
        <v>5219080738.9399958</v>
      </c>
      <c r="J109" s="1079">
        <v>77353019.560000002</v>
      </c>
      <c r="K109" s="1079">
        <v>0</v>
      </c>
      <c r="L109" s="1079">
        <v>0</v>
      </c>
      <c r="M109" s="1087">
        <v>53673210.169999994</v>
      </c>
      <c r="N109" s="44"/>
      <c r="O109" s="44"/>
    </row>
    <row r="110" spans="1:15" ht="18.399999999999999" customHeight="1">
      <c r="A110" s="56"/>
      <c r="B110" s="52"/>
      <c r="C110" s="53" t="s">
        <v>4</v>
      </c>
      <c r="D110" s="62" t="s">
        <v>44</v>
      </c>
      <c r="E110" s="174">
        <v>0.69706272727797169</v>
      </c>
      <c r="F110" s="707">
        <v>0.57986869868203328</v>
      </c>
      <c r="G110" s="707"/>
      <c r="H110" s="174">
        <v>0.56784946727105101</v>
      </c>
      <c r="I110" s="174">
        <v>0.7067372506843147</v>
      </c>
      <c r="J110" s="174">
        <v>0.47727565254948418</v>
      </c>
      <c r="K110" s="174">
        <v>0</v>
      </c>
      <c r="L110" s="174">
        <v>0</v>
      </c>
      <c r="M110" s="274">
        <v>0.80296227290407507</v>
      </c>
      <c r="N110" s="44"/>
      <c r="O110" s="44"/>
    </row>
    <row r="111" spans="1:15" ht="18.399999999999999" customHeight="1">
      <c r="A111" s="58"/>
      <c r="B111" s="59"/>
      <c r="C111" s="60" t="s">
        <v>4</v>
      </c>
      <c r="D111" s="62" t="s">
        <v>45</v>
      </c>
      <c r="E111" s="175">
        <v>0.65137502963346239</v>
      </c>
      <c r="F111" s="175">
        <v>0.58695059947436612</v>
      </c>
      <c r="G111" s="175"/>
      <c r="H111" s="175">
        <v>0.64517854758879301</v>
      </c>
      <c r="I111" s="175">
        <v>0.67021486482892267</v>
      </c>
      <c r="J111" s="175">
        <v>0.24600556092069861</v>
      </c>
      <c r="K111" s="175">
        <v>0</v>
      </c>
      <c r="L111" s="175">
        <v>0</v>
      </c>
      <c r="M111" s="275">
        <v>0.64945155686685208</v>
      </c>
      <c r="N111" s="44"/>
      <c r="O111" s="44"/>
    </row>
    <row r="112" spans="1:15" ht="18.399999999999999" customHeight="1">
      <c r="A112" s="51" t="s">
        <v>91</v>
      </c>
      <c r="B112" s="52" t="s">
        <v>47</v>
      </c>
      <c r="C112" s="53" t="s">
        <v>92</v>
      </c>
      <c r="D112" s="63" t="s">
        <v>93</v>
      </c>
      <c r="E112" s="678">
        <v>642897000</v>
      </c>
      <c r="F112" s="1079">
        <v>236865000</v>
      </c>
      <c r="G112" s="1085"/>
      <c r="H112" s="1079">
        <v>5787000</v>
      </c>
      <c r="I112" s="1079">
        <v>218113000</v>
      </c>
      <c r="J112" s="1079">
        <v>176269000</v>
      </c>
      <c r="K112" s="1079">
        <v>0</v>
      </c>
      <c r="L112" s="1079">
        <v>0</v>
      </c>
      <c r="M112" s="1087">
        <v>5863000</v>
      </c>
      <c r="N112" s="44"/>
      <c r="O112" s="44"/>
    </row>
    <row r="113" spans="1:15" ht="18.399999999999999" customHeight="1">
      <c r="A113" s="56"/>
      <c r="B113" s="52"/>
      <c r="C113" s="53" t="s">
        <v>4</v>
      </c>
      <c r="D113" s="62" t="s">
        <v>42</v>
      </c>
      <c r="E113" s="678">
        <v>710188481.10000002</v>
      </c>
      <c r="F113" s="1079">
        <v>300584202</v>
      </c>
      <c r="G113" s="1079"/>
      <c r="H113" s="1079">
        <v>5777000</v>
      </c>
      <c r="I113" s="1079">
        <v>216527989.09999999</v>
      </c>
      <c r="J113" s="1079">
        <v>180098044</v>
      </c>
      <c r="K113" s="1079">
        <v>0</v>
      </c>
      <c r="L113" s="1079">
        <v>0</v>
      </c>
      <c r="M113" s="1087">
        <v>7201246</v>
      </c>
      <c r="N113" s="44"/>
      <c r="O113" s="44"/>
    </row>
    <row r="114" spans="1:15" ht="18.399999999999999" customHeight="1">
      <c r="A114" s="56"/>
      <c r="B114" s="52"/>
      <c r="C114" s="53" t="s">
        <v>4</v>
      </c>
      <c r="D114" s="62" t="s">
        <v>43</v>
      </c>
      <c r="E114" s="678">
        <v>394040729.93000007</v>
      </c>
      <c r="F114" s="1079">
        <v>161928645.07999998</v>
      </c>
      <c r="G114" s="1079"/>
      <c r="H114" s="1079">
        <v>2678638.35</v>
      </c>
      <c r="I114" s="1079">
        <v>158086590.40000004</v>
      </c>
      <c r="J114" s="1079">
        <v>68220613.980000004</v>
      </c>
      <c r="K114" s="1079">
        <v>0</v>
      </c>
      <c r="L114" s="1079">
        <v>0</v>
      </c>
      <c r="M114" s="1087">
        <v>3126242.1199999992</v>
      </c>
      <c r="N114" s="44"/>
      <c r="O114" s="44"/>
    </row>
    <row r="115" spans="1:15" ht="18.399999999999999" customHeight="1">
      <c r="A115" s="56"/>
      <c r="B115" s="52"/>
      <c r="C115" s="53" t="s">
        <v>4</v>
      </c>
      <c r="D115" s="62" t="s">
        <v>44</v>
      </c>
      <c r="E115" s="174">
        <v>0.61291424587453369</v>
      </c>
      <c r="F115" s="174">
        <v>0.68363263918265671</v>
      </c>
      <c r="G115" s="174"/>
      <c r="H115" s="174">
        <v>0.46287166925868328</v>
      </c>
      <c r="I115" s="174">
        <v>0.7247921508575832</v>
      </c>
      <c r="J115" s="174">
        <v>0.38702559145397092</v>
      </c>
      <c r="K115" s="174">
        <v>0</v>
      </c>
      <c r="L115" s="174">
        <v>0</v>
      </c>
      <c r="M115" s="274">
        <v>0.53321543919495129</v>
      </c>
      <c r="N115" s="44"/>
      <c r="O115" s="44"/>
    </row>
    <row r="116" spans="1:15" ht="18.399999999999999" customHeight="1">
      <c r="A116" s="58"/>
      <c r="B116" s="59"/>
      <c r="C116" s="60" t="s">
        <v>4</v>
      </c>
      <c r="D116" s="64" t="s">
        <v>45</v>
      </c>
      <c r="E116" s="175">
        <v>0.55483965231268806</v>
      </c>
      <c r="F116" s="175">
        <v>0.5387130927127034</v>
      </c>
      <c r="G116" s="175"/>
      <c r="H116" s="175">
        <v>0.4636729011597715</v>
      </c>
      <c r="I116" s="175">
        <v>0.73009771649886002</v>
      </c>
      <c r="J116" s="175">
        <v>0.37879708443696369</v>
      </c>
      <c r="K116" s="175">
        <v>0</v>
      </c>
      <c r="L116" s="175">
        <v>0</v>
      </c>
      <c r="M116" s="275">
        <v>0.43412516667254514</v>
      </c>
      <c r="N116" s="44"/>
      <c r="O116" s="44"/>
    </row>
    <row r="117" spans="1:15" ht="18.399999999999999" customHeight="1">
      <c r="A117" s="51" t="s">
        <v>94</v>
      </c>
      <c r="B117" s="52" t="s">
        <v>47</v>
      </c>
      <c r="C117" s="53" t="s">
        <v>95</v>
      </c>
      <c r="D117" s="62" t="s">
        <v>41</v>
      </c>
      <c r="E117" s="678">
        <v>808641000</v>
      </c>
      <c r="F117" s="1079">
        <v>152654000</v>
      </c>
      <c r="G117" s="1085"/>
      <c r="H117" s="1079">
        <v>5624000</v>
      </c>
      <c r="I117" s="1079">
        <v>312916000</v>
      </c>
      <c r="J117" s="1079">
        <v>273760000</v>
      </c>
      <c r="K117" s="1079">
        <v>0</v>
      </c>
      <c r="L117" s="1079">
        <v>0</v>
      </c>
      <c r="M117" s="1087">
        <v>63687000</v>
      </c>
      <c r="N117" s="44"/>
      <c r="O117" s="44"/>
    </row>
    <row r="118" spans="1:15" ht="18.399999999999999" customHeight="1">
      <c r="A118" s="56"/>
      <c r="B118" s="52"/>
      <c r="C118" s="53" t="s">
        <v>4</v>
      </c>
      <c r="D118" s="62" t="s">
        <v>42</v>
      </c>
      <c r="E118" s="678">
        <v>933548379</v>
      </c>
      <c r="F118" s="1079">
        <v>158456000</v>
      </c>
      <c r="G118" s="1079"/>
      <c r="H118" s="1079">
        <v>5512100</v>
      </c>
      <c r="I118" s="1079">
        <v>324618192</v>
      </c>
      <c r="J118" s="1079">
        <v>272826941</v>
      </c>
      <c r="K118" s="1079">
        <v>0</v>
      </c>
      <c r="L118" s="1079">
        <v>0</v>
      </c>
      <c r="M118" s="1087">
        <v>172135146</v>
      </c>
      <c r="N118" s="44"/>
      <c r="O118" s="44"/>
    </row>
    <row r="119" spans="1:15" ht="18.399999999999999" customHeight="1">
      <c r="A119" s="56"/>
      <c r="B119" s="52"/>
      <c r="C119" s="53" t="s">
        <v>4</v>
      </c>
      <c r="D119" s="62" t="s">
        <v>43</v>
      </c>
      <c r="E119" s="678">
        <v>697674134.87999988</v>
      </c>
      <c r="F119" s="1079">
        <v>121748835</v>
      </c>
      <c r="G119" s="1079"/>
      <c r="H119" s="1079">
        <v>3854789.09</v>
      </c>
      <c r="I119" s="1079">
        <v>206035673.89999995</v>
      </c>
      <c r="J119" s="1079">
        <v>250210431.62</v>
      </c>
      <c r="K119" s="1079">
        <v>0</v>
      </c>
      <c r="L119" s="1079">
        <v>0</v>
      </c>
      <c r="M119" s="1087">
        <v>115824405.27</v>
      </c>
      <c r="N119" s="44"/>
      <c r="O119" s="44"/>
    </row>
    <row r="120" spans="1:15" ht="18.399999999999999" customHeight="1">
      <c r="A120" s="56"/>
      <c r="B120" s="52"/>
      <c r="C120" s="53" t="s">
        <v>4</v>
      </c>
      <c r="D120" s="62" t="s">
        <v>44</v>
      </c>
      <c r="E120" s="174">
        <v>0.86277363487629233</v>
      </c>
      <c r="F120" s="174">
        <v>0.79754762403867574</v>
      </c>
      <c r="G120" s="174"/>
      <c r="H120" s="174">
        <v>0.68541769025604549</v>
      </c>
      <c r="I120" s="174">
        <v>0.65843764428792373</v>
      </c>
      <c r="J120" s="174">
        <v>0.91397732181472824</v>
      </c>
      <c r="K120" s="174">
        <v>0</v>
      </c>
      <c r="L120" s="174">
        <v>0</v>
      </c>
      <c r="M120" s="274">
        <v>1.8186506707805359</v>
      </c>
      <c r="N120" s="44"/>
      <c r="O120" s="44"/>
    </row>
    <row r="121" spans="1:15" ht="18.399999999999999" customHeight="1">
      <c r="A121" s="58"/>
      <c r="B121" s="59"/>
      <c r="C121" s="60" t="s">
        <v>4</v>
      </c>
      <c r="D121" s="64" t="s">
        <v>45</v>
      </c>
      <c r="E121" s="175">
        <v>0.74733581094890411</v>
      </c>
      <c r="F121" s="175">
        <v>0.76834474554450449</v>
      </c>
      <c r="G121" s="175"/>
      <c r="H121" s="175">
        <v>0.6993322127682734</v>
      </c>
      <c r="I121" s="175">
        <v>0.63470156318287896</v>
      </c>
      <c r="J121" s="175">
        <v>0.91710309364206077</v>
      </c>
      <c r="K121" s="175">
        <v>0</v>
      </c>
      <c r="L121" s="175">
        <v>0</v>
      </c>
      <c r="M121" s="275">
        <v>0.67286900996964327</v>
      </c>
      <c r="N121" s="44"/>
      <c r="O121" s="44"/>
    </row>
    <row r="122" spans="1:15" ht="18.399999999999999" customHeight="1">
      <c r="A122" s="51" t="s">
        <v>96</v>
      </c>
      <c r="B122" s="52" t="s">
        <v>47</v>
      </c>
      <c r="C122" s="53" t="s">
        <v>97</v>
      </c>
      <c r="D122" s="63" t="s">
        <v>41</v>
      </c>
      <c r="E122" s="678">
        <v>718194000</v>
      </c>
      <c r="F122" s="1079">
        <v>533159000</v>
      </c>
      <c r="G122" s="1085"/>
      <c r="H122" s="1079">
        <v>28000</v>
      </c>
      <c r="I122" s="1079">
        <v>74799000</v>
      </c>
      <c r="J122" s="1079">
        <v>1843000</v>
      </c>
      <c r="K122" s="1079">
        <v>0</v>
      </c>
      <c r="L122" s="1079">
        <v>0</v>
      </c>
      <c r="M122" s="1087">
        <v>108365000</v>
      </c>
      <c r="N122" s="44"/>
      <c r="O122" s="44"/>
    </row>
    <row r="123" spans="1:15" ht="18.399999999999999" customHeight="1">
      <c r="A123" s="56"/>
      <c r="B123" s="52"/>
      <c r="C123" s="53" t="s">
        <v>4</v>
      </c>
      <c r="D123" s="62" t="s">
        <v>42</v>
      </c>
      <c r="E123" s="678">
        <v>716493131</v>
      </c>
      <c r="F123" s="1079">
        <v>528219000</v>
      </c>
      <c r="G123" s="1079"/>
      <c r="H123" s="1079">
        <v>50000</v>
      </c>
      <c r="I123" s="1079">
        <v>65990803</v>
      </c>
      <c r="J123" s="1079">
        <v>13868328</v>
      </c>
      <c r="K123" s="1079">
        <v>0</v>
      </c>
      <c r="L123" s="1079">
        <v>0</v>
      </c>
      <c r="M123" s="1087">
        <v>108365000</v>
      </c>
      <c r="N123" s="44"/>
      <c r="O123" s="44"/>
    </row>
    <row r="124" spans="1:15" ht="18.399999999999999" customHeight="1">
      <c r="A124" s="56"/>
      <c r="B124" s="52"/>
      <c r="C124" s="53" t="s">
        <v>4</v>
      </c>
      <c r="D124" s="62" t="s">
        <v>43</v>
      </c>
      <c r="E124" s="678">
        <v>575075226.74000001</v>
      </c>
      <c r="F124" s="1079">
        <v>429405535.16000003</v>
      </c>
      <c r="G124" s="1079"/>
      <c r="H124" s="1079">
        <v>10679.39</v>
      </c>
      <c r="I124" s="1079">
        <v>58505435.649999999</v>
      </c>
      <c r="J124" s="1079">
        <v>9352301.5700000003</v>
      </c>
      <c r="K124" s="1079">
        <v>0</v>
      </c>
      <c r="L124" s="1079">
        <v>0</v>
      </c>
      <c r="M124" s="1087">
        <v>77801274.969999999</v>
      </c>
      <c r="N124" s="44"/>
      <c r="O124" s="44"/>
    </row>
    <row r="125" spans="1:15" ht="18.399999999999999" customHeight="1">
      <c r="A125" s="56"/>
      <c r="B125" s="52"/>
      <c r="C125" s="53" t="s">
        <v>4</v>
      </c>
      <c r="D125" s="62" t="s">
        <v>44</v>
      </c>
      <c r="E125" s="174">
        <v>0.80072407558403436</v>
      </c>
      <c r="F125" s="174">
        <v>0.80539864310646547</v>
      </c>
      <c r="G125" s="174"/>
      <c r="H125" s="174">
        <v>0.38140678571428571</v>
      </c>
      <c r="I125" s="174">
        <v>0.78216868741560719</v>
      </c>
      <c r="J125" s="174">
        <v>5.0744989527943574</v>
      </c>
      <c r="K125" s="174">
        <v>0</v>
      </c>
      <c r="L125" s="174">
        <v>0</v>
      </c>
      <c r="M125" s="274">
        <v>0.71795575111890364</v>
      </c>
      <c r="N125" s="44"/>
      <c r="O125" s="44"/>
    </row>
    <row r="126" spans="1:15" ht="18.399999999999999" customHeight="1">
      <c r="A126" s="58"/>
      <c r="B126" s="59"/>
      <c r="C126" s="60" t="s">
        <v>4</v>
      </c>
      <c r="D126" s="64" t="s">
        <v>45</v>
      </c>
      <c r="E126" s="175">
        <v>0.80262489877240706</v>
      </c>
      <c r="F126" s="175">
        <v>0.81293087745802406</v>
      </c>
      <c r="G126" s="175"/>
      <c r="H126" s="175">
        <v>0.21358779999999999</v>
      </c>
      <c r="I126" s="175">
        <v>0.88656953681863815</v>
      </c>
      <c r="J126" s="175">
        <v>0.67436403076131457</v>
      </c>
      <c r="K126" s="175">
        <v>0</v>
      </c>
      <c r="L126" s="175">
        <v>0</v>
      </c>
      <c r="M126" s="275">
        <v>0.71795575111890364</v>
      </c>
      <c r="N126" s="44"/>
      <c r="O126" s="44"/>
    </row>
    <row r="127" spans="1:15" ht="18.399999999999999" customHeight="1">
      <c r="A127" s="51" t="s">
        <v>98</v>
      </c>
      <c r="B127" s="52" t="s">
        <v>47</v>
      </c>
      <c r="C127" s="53" t="s">
        <v>99</v>
      </c>
      <c r="D127" s="63" t="s">
        <v>41</v>
      </c>
      <c r="E127" s="678">
        <v>23378000</v>
      </c>
      <c r="F127" s="1079">
        <v>0</v>
      </c>
      <c r="G127" s="1085"/>
      <c r="H127" s="1079">
        <v>22000</v>
      </c>
      <c r="I127" s="1079">
        <v>22356000</v>
      </c>
      <c r="J127" s="1079">
        <v>1000000</v>
      </c>
      <c r="K127" s="1079">
        <v>0</v>
      </c>
      <c r="L127" s="1079">
        <v>0</v>
      </c>
      <c r="M127" s="1087">
        <v>0</v>
      </c>
      <c r="N127" s="44"/>
      <c r="O127" s="44"/>
    </row>
    <row r="128" spans="1:15" ht="18.399999999999999" customHeight="1">
      <c r="A128" s="51"/>
      <c r="B128" s="52"/>
      <c r="C128" s="53" t="s">
        <v>100</v>
      </c>
      <c r="D128" s="62" t="s">
        <v>42</v>
      </c>
      <c r="E128" s="678">
        <v>23423081</v>
      </c>
      <c r="F128" s="1079">
        <v>0</v>
      </c>
      <c r="G128" s="1079"/>
      <c r="H128" s="1079">
        <v>22000</v>
      </c>
      <c r="I128" s="1079">
        <v>22401081</v>
      </c>
      <c r="J128" s="1079">
        <v>1000000</v>
      </c>
      <c r="K128" s="1079">
        <v>0</v>
      </c>
      <c r="L128" s="1079">
        <v>0</v>
      </c>
      <c r="M128" s="1087">
        <v>0</v>
      </c>
      <c r="N128" s="44"/>
      <c r="O128" s="44"/>
    </row>
    <row r="129" spans="1:15" ht="18.399999999999999" customHeight="1">
      <c r="A129" s="56"/>
      <c r="B129" s="52"/>
      <c r="C129" s="53" t="s">
        <v>4</v>
      </c>
      <c r="D129" s="62" t="s">
        <v>43</v>
      </c>
      <c r="E129" s="678">
        <v>13617292.889999999</v>
      </c>
      <c r="F129" s="1079">
        <v>0</v>
      </c>
      <c r="G129" s="1079"/>
      <c r="H129" s="1079">
        <v>11419.21</v>
      </c>
      <c r="I129" s="1079">
        <v>13215840.369999997</v>
      </c>
      <c r="J129" s="1079">
        <v>390033.31</v>
      </c>
      <c r="K129" s="1079">
        <v>0</v>
      </c>
      <c r="L129" s="1079">
        <v>0</v>
      </c>
      <c r="M129" s="1087">
        <v>0</v>
      </c>
      <c r="N129" s="44"/>
      <c r="O129" s="44"/>
    </row>
    <row r="130" spans="1:15" ht="18.399999999999999" customHeight="1">
      <c r="A130" s="56"/>
      <c r="B130" s="52"/>
      <c r="C130" s="53" t="s">
        <v>4</v>
      </c>
      <c r="D130" s="62" t="s">
        <v>44</v>
      </c>
      <c r="E130" s="174">
        <v>0.58248322739327563</v>
      </c>
      <c r="F130" s="174">
        <v>0</v>
      </c>
      <c r="G130" s="174"/>
      <c r="H130" s="174">
        <v>0.51905499999999993</v>
      </c>
      <c r="I130" s="174">
        <v>0.59115406915369462</v>
      </c>
      <c r="J130" s="174">
        <v>0.39003331000000002</v>
      </c>
      <c r="K130" s="174">
        <v>0</v>
      </c>
      <c r="L130" s="174">
        <v>0</v>
      </c>
      <c r="M130" s="274">
        <v>0</v>
      </c>
      <c r="N130" s="44"/>
      <c r="O130" s="44"/>
    </row>
    <row r="131" spans="1:15" ht="18.399999999999999" customHeight="1">
      <c r="A131" s="58"/>
      <c r="B131" s="59"/>
      <c r="C131" s="60" t="s">
        <v>4</v>
      </c>
      <c r="D131" s="64" t="s">
        <v>45</v>
      </c>
      <c r="E131" s="175">
        <v>0.5813621568400843</v>
      </c>
      <c r="F131" s="175">
        <v>0</v>
      </c>
      <c r="G131" s="175"/>
      <c r="H131" s="175">
        <v>0.51905499999999993</v>
      </c>
      <c r="I131" s="175">
        <v>0.58996440261074889</v>
      </c>
      <c r="J131" s="175">
        <v>0.39003331000000002</v>
      </c>
      <c r="K131" s="175">
        <v>0</v>
      </c>
      <c r="L131" s="175">
        <v>0</v>
      </c>
      <c r="M131" s="275">
        <v>0</v>
      </c>
      <c r="N131" s="44"/>
      <c r="O131" s="44"/>
    </row>
    <row r="132" spans="1:15" ht="18.399999999999999" customHeight="1">
      <c r="A132" s="51" t="s">
        <v>101</v>
      </c>
      <c r="B132" s="52" t="s">
        <v>47</v>
      </c>
      <c r="C132" s="53" t="s">
        <v>102</v>
      </c>
      <c r="D132" s="62" t="s">
        <v>41</v>
      </c>
      <c r="E132" s="678">
        <v>4630942000</v>
      </c>
      <c r="F132" s="1079">
        <v>2513951000</v>
      </c>
      <c r="G132" s="1085"/>
      <c r="H132" s="1079">
        <v>17873000</v>
      </c>
      <c r="I132" s="1079">
        <v>1292769000</v>
      </c>
      <c r="J132" s="1079">
        <v>742409000</v>
      </c>
      <c r="K132" s="1079">
        <v>0</v>
      </c>
      <c r="L132" s="1079">
        <v>0</v>
      </c>
      <c r="M132" s="1087">
        <v>63940000</v>
      </c>
      <c r="N132" s="44"/>
      <c r="O132" s="44"/>
    </row>
    <row r="133" spans="1:15" ht="18.399999999999999" customHeight="1">
      <c r="A133" s="56"/>
      <c r="B133" s="52"/>
      <c r="C133" s="53" t="s">
        <v>103</v>
      </c>
      <c r="D133" s="62" t="s">
        <v>42</v>
      </c>
      <c r="E133" s="678">
        <v>4722769470</v>
      </c>
      <c r="F133" s="1079">
        <v>2667581921</v>
      </c>
      <c r="G133" s="1079"/>
      <c r="H133" s="1079">
        <v>43059604</v>
      </c>
      <c r="I133" s="1079">
        <v>1345784420</v>
      </c>
      <c r="J133" s="1079">
        <v>590156497</v>
      </c>
      <c r="K133" s="1079">
        <v>0</v>
      </c>
      <c r="L133" s="1079">
        <v>0</v>
      </c>
      <c r="M133" s="1087">
        <v>76187028</v>
      </c>
      <c r="N133" s="44"/>
      <c r="O133" s="44"/>
    </row>
    <row r="134" spans="1:15" ht="18.399999999999999" customHeight="1">
      <c r="A134" s="56"/>
      <c r="B134" s="52"/>
      <c r="C134" s="53" t="s">
        <v>4</v>
      </c>
      <c r="D134" s="62" t="s">
        <v>43</v>
      </c>
      <c r="E134" s="678">
        <v>3046564023.7800002</v>
      </c>
      <c r="F134" s="1079">
        <v>1913638102.5300002</v>
      </c>
      <c r="G134" s="1079"/>
      <c r="H134" s="1079">
        <v>29887882.91</v>
      </c>
      <c r="I134" s="1079">
        <v>900052487.6700002</v>
      </c>
      <c r="J134" s="1079">
        <v>170124852.70000002</v>
      </c>
      <c r="K134" s="1079">
        <v>0</v>
      </c>
      <c r="L134" s="1079">
        <v>0</v>
      </c>
      <c r="M134" s="1087">
        <v>32860697.969999999</v>
      </c>
      <c r="N134" s="44"/>
      <c r="O134" s="44"/>
    </row>
    <row r="135" spans="1:15" ht="18.399999999999999" customHeight="1">
      <c r="A135" s="56"/>
      <c r="B135" s="52"/>
      <c r="C135" s="53" t="s">
        <v>4</v>
      </c>
      <c r="D135" s="62" t="s">
        <v>44</v>
      </c>
      <c r="E135" s="174">
        <v>0.65787134103169509</v>
      </c>
      <c r="F135" s="174">
        <v>0.76120739924127412</v>
      </c>
      <c r="G135" s="174"/>
      <c r="H135" s="174">
        <v>1.6722364969507078</v>
      </c>
      <c r="I135" s="174">
        <v>0.69622066097655511</v>
      </c>
      <c r="J135" s="174">
        <v>0.22915246542000436</v>
      </c>
      <c r="K135" s="174">
        <v>0</v>
      </c>
      <c r="L135" s="174">
        <v>0</v>
      </c>
      <c r="M135" s="274">
        <v>0.5139302153581482</v>
      </c>
      <c r="N135" s="44"/>
      <c r="O135" s="44"/>
    </row>
    <row r="136" spans="1:15" ht="18.399999999999999" customHeight="1">
      <c r="A136" s="58"/>
      <c r="B136" s="59"/>
      <c r="C136" s="60" t="s">
        <v>4</v>
      </c>
      <c r="D136" s="61" t="s">
        <v>45</v>
      </c>
      <c r="E136" s="276">
        <v>0.64507997757087221</v>
      </c>
      <c r="F136" s="175">
        <v>0.71736807310968431</v>
      </c>
      <c r="G136" s="175"/>
      <c r="H136" s="175">
        <v>0.69410491815019948</v>
      </c>
      <c r="I136" s="175">
        <v>0.66879395711090206</v>
      </c>
      <c r="J136" s="175">
        <v>0.28827074439544809</v>
      </c>
      <c r="K136" s="175">
        <v>0</v>
      </c>
      <c r="L136" s="175">
        <v>0</v>
      </c>
      <c r="M136" s="275">
        <v>0.43131618114831832</v>
      </c>
      <c r="N136" s="44"/>
      <c r="O136" s="44"/>
    </row>
    <row r="137" spans="1:15" ht="18.399999999999999" customHeight="1">
      <c r="A137" s="69" t="s">
        <v>104</v>
      </c>
      <c r="B137" s="52" t="s">
        <v>47</v>
      </c>
      <c r="C137" s="53" t="s">
        <v>105</v>
      </c>
      <c r="D137" s="54" t="s">
        <v>41</v>
      </c>
      <c r="E137" s="678">
        <v>315058000</v>
      </c>
      <c r="F137" s="1079">
        <v>240737000</v>
      </c>
      <c r="G137" s="1085"/>
      <c r="H137" s="1079">
        <v>27095000</v>
      </c>
      <c r="I137" s="1079">
        <v>45165000</v>
      </c>
      <c r="J137" s="1079">
        <v>1867000</v>
      </c>
      <c r="K137" s="1079">
        <v>0</v>
      </c>
      <c r="L137" s="1079">
        <v>0</v>
      </c>
      <c r="M137" s="1087">
        <v>194000</v>
      </c>
      <c r="N137" s="44"/>
      <c r="O137" s="44"/>
    </row>
    <row r="138" spans="1:15" ht="18.399999999999999" customHeight="1">
      <c r="A138" s="56"/>
      <c r="B138" s="52"/>
      <c r="C138" s="53" t="s">
        <v>4</v>
      </c>
      <c r="D138" s="62" t="s">
        <v>42</v>
      </c>
      <c r="E138" s="678">
        <v>317827965.04000002</v>
      </c>
      <c r="F138" s="1079">
        <v>244804071</v>
      </c>
      <c r="G138" s="1079"/>
      <c r="H138" s="1079">
        <v>25095000</v>
      </c>
      <c r="I138" s="1079">
        <v>43338998</v>
      </c>
      <c r="J138" s="1079">
        <v>4009931</v>
      </c>
      <c r="K138" s="1079">
        <v>0</v>
      </c>
      <c r="L138" s="1079">
        <v>0</v>
      </c>
      <c r="M138" s="1087">
        <v>579965.04</v>
      </c>
      <c r="N138" s="44"/>
      <c r="O138" s="44"/>
    </row>
    <row r="139" spans="1:15" ht="18.399999999999999" customHeight="1">
      <c r="A139" s="56"/>
      <c r="B139" s="52"/>
      <c r="C139" s="53" t="s">
        <v>4</v>
      </c>
      <c r="D139" s="62" t="s">
        <v>43</v>
      </c>
      <c r="E139" s="678">
        <v>236548491.63999999</v>
      </c>
      <c r="F139" s="1079">
        <v>191019314.25</v>
      </c>
      <c r="G139" s="1079"/>
      <c r="H139" s="1079">
        <v>15669471.380000001</v>
      </c>
      <c r="I139" s="1079">
        <v>27858327.709999993</v>
      </c>
      <c r="J139" s="1079">
        <v>1570222</v>
      </c>
      <c r="K139" s="1079">
        <v>0</v>
      </c>
      <c r="L139" s="1079">
        <v>0</v>
      </c>
      <c r="M139" s="1087">
        <v>431156.3</v>
      </c>
      <c r="N139" s="44"/>
      <c r="O139" s="44"/>
    </row>
    <row r="140" spans="1:15" ht="18.399999999999999" customHeight="1">
      <c r="A140" s="56"/>
      <c r="B140" s="52"/>
      <c r="C140" s="53" t="s">
        <v>4</v>
      </c>
      <c r="D140" s="62" t="s">
        <v>44</v>
      </c>
      <c r="E140" s="174">
        <v>0.75080934824698942</v>
      </c>
      <c r="F140" s="174">
        <v>0.7934771732222301</v>
      </c>
      <c r="G140" s="174"/>
      <c r="H140" s="174">
        <v>0.57831597637940579</v>
      </c>
      <c r="I140" s="174">
        <v>0.61681230399645726</v>
      </c>
      <c r="J140" s="174">
        <v>0.84104017139796461</v>
      </c>
      <c r="K140" s="174">
        <v>0</v>
      </c>
      <c r="L140" s="174">
        <v>0</v>
      </c>
      <c r="M140" s="274">
        <v>2.2224551546391753</v>
      </c>
      <c r="N140" s="44"/>
      <c r="O140" s="44"/>
    </row>
    <row r="141" spans="1:15" ht="18.399999999999999" customHeight="1">
      <c r="A141" s="58"/>
      <c r="B141" s="59"/>
      <c r="C141" s="60" t="s">
        <v>4</v>
      </c>
      <c r="D141" s="64" t="s">
        <v>45</v>
      </c>
      <c r="E141" s="175">
        <v>0.74426582195254387</v>
      </c>
      <c r="F141" s="175">
        <v>0.78029468002597069</v>
      </c>
      <c r="G141" s="175"/>
      <c r="H141" s="175">
        <v>0.62440611197449691</v>
      </c>
      <c r="I141" s="175">
        <v>0.64280045676182895</v>
      </c>
      <c r="J141" s="175">
        <v>0.39158329657043972</v>
      </c>
      <c r="K141" s="175">
        <v>0</v>
      </c>
      <c r="L141" s="175">
        <v>0</v>
      </c>
      <c r="M141" s="275">
        <v>0.74341774117970971</v>
      </c>
      <c r="N141" s="44"/>
      <c r="O141" s="44"/>
    </row>
    <row r="142" spans="1:15" ht="18.399999999999999" customHeight="1">
      <c r="A142" s="51" t="s">
        <v>106</v>
      </c>
      <c r="B142" s="52" t="s">
        <v>47</v>
      </c>
      <c r="C142" s="53" t="s">
        <v>107</v>
      </c>
      <c r="D142" s="63" t="s">
        <v>41</v>
      </c>
      <c r="E142" s="678">
        <v>6920000</v>
      </c>
      <c r="F142" s="1079">
        <v>3400000</v>
      </c>
      <c r="G142" s="1085"/>
      <c r="H142" s="1079">
        <v>3000</v>
      </c>
      <c r="I142" s="1079">
        <v>3117000</v>
      </c>
      <c r="J142" s="1079">
        <v>400000</v>
      </c>
      <c r="K142" s="1079">
        <v>0</v>
      </c>
      <c r="L142" s="1079">
        <v>0</v>
      </c>
      <c r="M142" s="1087">
        <v>0</v>
      </c>
      <c r="N142" s="44"/>
      <c r="O142" s="44"/>
    </row>
    <row r="143" spans="1:15" ht="18.399999999999999" customHeight="1">
      <c r="A143" s="56"/>
      <c r="B143" s="52"/>
      <c r="C143" s="53" t="s">
        <v>4</v>
      </c>
      <c r="D143" s="62" t="s">
        <v>42</v>
      </c>
      <c r="E143" s="678">
        <v>6920000</v>
      </c>
      <c r="F143" s="1079">
        <v>3400000</v>
      </c>
      <c r="G143" s="1079"/>
      <c r="H143" s="1079">
        <v>3000</v>
      </c>
      <c r="I143" s="1079">
        <v>3117000</v>
      </c>
      <c r="J143" s="1079">
        <v>400000</v>
      </c>
      <c r="K143" s="1079">
        <v>0</v>
      </c>
      <c r="L143" s="1079">
        <v>0</v>
      </c>
      <c r="M143" s="1087">
        <v>0</v>
      </c>
      <c r="N143" s="44"/>
      <c r="O143" s="44"/>
    </row>
    <row r="144" spans="1:15" ht="18.399999999999999" customHeight="1">
      <c r="A144" s="56"/>
      <c r="B144" s="52"/>
      <c r="C144" s="53" t="s">
        <v>4</v>
      </c>
      <c r="D144" s="62" t="s">
        <v>43</v>
      </c>
      <c r="E144" s="678">
        <v>2822233.89</v>
      </c>
      <c r="F144" s="1079">
        <v>1651443</v>
      </c>
      <c r="G144" s="1079"/>
      <c r="H144" s="1079">
        <v>1831.46</v>
      </c>
      <c r="I144" s="1079">
        <v>1168959.4300000002</v>
      </c>
      <c r="J144" s="1079">
        <v>0</v>
      </c>
      <c r="K144" s="1079">
        <v>0</v>
      </c>
      <c r="L144" s="1079">
        <v>0</v>
      </c>
      <c r="M144" s="1087">
        <v>0</v>
      </c>
      <c r="N144" s="44"/>
      <c r="O144" s="44"/>
    </row>
    <row r="145" spans="1:15" ht="18.399999999999999" customHeight="1">
      <c r="A145" s="56"/>
      <c r="B145" s="52"/>
      <c r="C145" s="53" t="s">
        <v>4</v>
      </c>
      <c r="D145" s="62" t="s">
        <v>44</v>
      </c>
      <c r="E145" s="174">
        <v>0.40783726734104048</v>
      </c>
      <c r="F145" s="174">
        <v>0.48571852941176469</v>
      </c>
      <c r="G145" s="174"/>
      <c r="H145" s="174">
        <v>0.61048666666666673</v>
      </c>
      <c r="I145" s="174">
        <v>0.37502708694257303</v>
      </c>
      <c r="J145" s="174">
        <v>0</v>
      </c>
      <c r="K145" s="174">
        <v>0</v>
      </c>
      <c r="L145" s="174">
        <v>0</v>
      </c>
      <c r="M145" s="274">
        <v>0</v>
      </c>
      <c r="N145" s="44"/>
      <c r="O145" s="44"/>
    </row>
    <row r="146" spans="1:15" ht="18.399999999999999" customHeight="1">
      <c r="A146" s="58"/>
      <c r="B146" s="59"/>
      <c r="C146" s="60" t="s">
        <v>4</v>
      </c>
      <c r="D146" s="64" t="s">
        <v>45</v>
      </c>
      <c r="E146" s="175">
        <v>0.40783726734104048</v>
      </c>
      <c r="F146" s="175">
        <v>0.48571852941176469</v>
      </c>
      <c r="G146" s="175"/>
      <c r="H146" s="175">
        <v>0.61048666666666673</v>
      </c>
      <c r="I146" s="175">
        <v>0.37502708694257303</v>
      </c>
      <c r="J146" s="175">
        <v>0</v>
      </c>
      <c r="K146" s="175">
        <v>0</v>
      </c>
      <c r="L146" s="175">
        <v>0</v>
      </c>
      <c r="M146" s="275">
        <v>0</v>
      </c>
      <c r="N146" s="44"/>
      <c r="O146" s="44"/>
    </row>
    <row r="147" spans="1:15" ht="18.399999999999999" customHeight="1">
      <c r="A147" s="51" t="s">
        <v>108</v>
      </c>
      <c r="B147" s="52" t="s">
        <v>47</v>
      </c>
      <c r="C147" s="53" t="s">
        <v>109</v>
      </c>
      <c r="D147" s="62" t="s">
        <v>41</v>
      </c>
      <c r="E147" s="678">
        <v>252244000</v>
      </c>
      <c r="F147" s="1079">
        <v>33635000</v>
      </c>
      <c r="G147" s="1085"/>
      <c r="H147" s="1079">
        <v>203000</v>
      </c>
      <c r="I147" s="1079">
        <v>112290000</v>
      </c>
      <c r="J147" s="1079">
        <v>13360000</v>
      </c>
      <c r="K147" s="1079">
        <v>0</v>
      </c>
      <c r="L147" s="1079">
        <v>0</v>
      </c>
      <c r="M147" s="1087">
        <v>92756000</v>
      </c>
      <c r="N147" s="44"/>
      <c r="O147" s="44"/>
    </row>
    <row r="148" spans="1:15" ht="18.399999999999999" customHeight="1">
      <c r="A148" s="56"/>
      <c r="B148" s="52"/>
      <c r="C148" s="53"/>
      <c r="D148" s="62" t="s">
        <v>42</v>
      </c>
      <c r="E148" s="678">
        <v>279481312.64999998</v>
      </c>
      <c r="F148" s="1079">
        <v>37630000</v>
      </c>
      <c r="G148" s="1079"/>
      <c r="H148" s="1079">
        <v>441000</v>
      </c>
      <c r="I148" s="1079">
        <v>109286802.65000001</v>
      </c>
      <c r="J148" s="1079">
        <v>12144000</v>
      </c>
      <c r="K148" s="1079">
        <v>0</v>
      </c>
      <c r="L148" s="1079">
        <v>0</v>
      </c>
      <c r="M148" s="1087">
        <v>119979510</v>
      </c>
      <c r="N148" s="44"/>
      <c r="O148" s="44"/>
    </row>
    <row r="149" spans="1:15" ht="18.399999999999999" customHeight="1">
      <c r="A149" s="56"/>
      <c r="B149" s="52"/>
      <c r="C149" s="53"/>
      <c r="D149" s="62" t="s">
        <v>43</v>
      </c>
      <c r="E149" s="678">
        <v>147205320.22</v>
      </c>
      <c r="F149" s="1079">
        <v>25839870.050000001</v>
      </c>
      <c r="G149" s="1079"/>
      <c r="H149" s="1079">
        <v>202544.59</v>
      </c>
      <c r="I149" s="1079">
        <v>56880577.660000019</v>
      </c>
      <c r="J149" s="1079">
        <v>2698583.4600000004</v>
      </c>
      <c r="K149" s="1079">
        <v>0</v>
      </c>
      <c r="L149" s="1079">
        <v>0</v>
      </c>
      <c r="M149" s="1087">
        <v>61583744.460000001</v>
      </c>
      <c r="N149" s="44"/>
      <c r="O149" s="44"/>
    </row>
    <row r="150" spans="1:15" ht="18.399999999999999" customHeight="1">
      <c r="A150" s="56"/>
      <c r="B150" s="52"/>
      <c r="C150" s="53"/>
      <c r="D150" s="62" t="s">
        <v>44</v>
      </c>
      <c r="E150" s="174">
        <v>0.58358303951729273</v>
      </c>
      <c r="F150" s="174">
        <v>0.76824349784450718</v>
      </c>
      <c r="G150" s="174"/>
      <c r="H150" s="174">
        <v>0.99775660098522168</v>
      </c>
      <c r="I150" s="174">
        <v>0.50655069605485814</v>
      </c>
      <c r="J150" s="174">
        <v>0.2019897799401198</v>
      </c>
      <c r="K150" s="174">
        <v>0</v>
      </c>
      <c r="L150" s="174">
        <v>0</v>
      </c>
      <c r="M150" s="274">
        <v>0.66393273168312561</v>
      </c>
      <c r="N150" s="44"/>
      <c r="O150" s="44"/>
    </row>
    <row r="151" spans="1:15" ht="18.399999999999999" customHeight="1">
      <c r="A151" s="58"/>
      <c r="B151" s="59"/>
      <c r="C151" s="60"/>
      <c r="D151" s="64" t="s">
        <v>45</v>
      </c>
      <c r="E151" s="175">
        <v>0.52670899111007163</v>
      </c>
      <c r="F151" s="175">
        <v>0.68668270130215259</v>
      </c>
      <c r="G151" s="175"/>
      <c r="H151" s="175">
        <v>0.45928478458049887</v>
      </c>
      <c r="I151" s="175">
        <v>0.52047069070329344</v>
      </c>
      <c r="J151" s="175">
        <v>0.22221537055335971</v>
      </c>
      <c r="K151" s="175">
        <v>0</v>
      </c>
      <c r="L151" s="175">
        <v>0</v>
      </c>
      <c r="M151" s="275">
        <v>0.51328551400151579</v>
      </c>
      <c r="N151" s="44"/>
      <c r="O151" s="44"/>
    </row>
    <row r="152" spans="1:15" ht="18.399999999999999" customHeight="1">
      <c r="A152" s="51" t="s">
        <v>110</v>
      </c>
      <c r="B152" s="52" t="s">
        <v>47</v>
      </c>
      <c r="C152" s="53" t="s">
        <v>712</v>
      </c>
      <c r="D152" s="62" t="s">
        <v>41</v>
      </c>
      <c r="E152" s="678">
        <v>21327477000</v>
      </c>
      <c r="F152" s="1079">
        <v>19312332000</v>
      </c>
      <c r="G152" s="1085"/>
      <c r="H152" s="1079">
        <v>61772000</v>
      </c>
      <c r="I152" s="1079">
        <v>987117000</v>
      </c>
      <c r="J152" s="1079">
        <v>531859000</v>
      </c>
      <c r="K152" s="1079">
        <v>0</v>
      </c>
      <c r="L152" s="1079">
        <v>0</v>
      </c>
      <c r="M152" s="1087">
        <v>434397000</v>
      </c>
      <c r="N152" s="44"/>
      <c r="O152" s="44"/>
    </row>
    <row r="153" spans="1:15" ht="18.399999999999999" customHeight="1">
      <c r="A153" s="56"/>
      <c r="B153" s="52"/>
      <c r="C153" s="53" t="s">
        <v>4</v>
      </c>
      <c r="D153" s="62" t="s">
        <v>42</v>
      </c>
      <c r="E153" s="678">
        <v>21387352560.599998</v>
      </c>
      <c r="F153" s="1079">
        <v>19352422298</v>
      </c>
      <c r="G153" s="1079"/>
      <c r="H153" s="1079">
        <v>61772000</v>
      </c>
      <c r="I153" s="1079">
        <v>961399152.60000014</v>
      </c>
      <c r="J153" s="1079">
        <v>650695110</v>
      </c>
      <c r="K153" s="1079">
        <v>0</v>
      </c>
      <c r="L153" s="1079">
        <v>0</v>
      </c>
      <c r="M153" s="1087">
        <v>361064000</v>
      </c>
      <c r="N153" s="44"/>
      <c r="O153" s="44"/>
    </row>
    <row r="154" spans="1:15" ht="18.399999999999999" customHeight="1">
      <c r="A154" s="56"/>
      <c r="B154" s="52"/>
      <c r="C154" s="53" t="s">
        <v>4</v>
      </c>
      <c r="D154" s="62" t="s">
        <v>43</v>
      </c>
      <c r="E154" s="678">
        <v>15529331816.23</v>
      </c>
      <c r="F154" s="1079">
        <v>14272209937.580002</v>
      </c>
      <c r="G154" s="1079"/>
      <c r="H154" s="1079">
        <v>37172447.82</v>
      </c>
      <c r="I154" s="1079">
        <v>662156170.80000019</v>
      </c>
      <c r="J154" s="1079">
        <v>300015641.97999996</v>
      </c>
      <c r="K154" s="1079">
        <v>0</v>
      </c>
      <c r="L154" s="1079">
        <v>0</v>
      </c>
      <c r="M154" s="1087">
        <v>257777618.0500001</v>
      </c>
      <c r="N154" s="44"/>
      <c r="O154" s="44"/>
    </row>
    <row r="155" spans="1:15" ht="18.399999999999999" customHeight="1">
      <c r="A155" s="56"/>
      <c r="B155" s="52"/>
      <c r="C155" s="53" t="s">
        <v>4</v>
      </c>
      <c r="D155" s="62" t="s">
        <v>44</v>
      </c>
      <c r="E155" s="174">
        <v>0.72813731395560755</v>
      </c>
      <c r="F155" s="174">
        <v>0.73902053556142266</v>
      </c>
      <c r="G155" s="174"/>
      <c r="H155" s="174">
        <v>0.60176856536942303</v>
      </c>
      <c r="I155" s="174">
        <v>0.67079806223578375</v>
      </c>
      <c r="J155" s="174">
        <v>0.56408868136103729</v>
      </c>
      <c r="K155" s="174">
        <v>0</v>
      </c>
      <c r="L155" s="174">
        <v>0</v>
      </c>
      <c r="M155" s="274">
        <v>0.59341482111985144</v>
      </c>
      <c r="N155" s="44"/>
      <c r="O155" s="44"/>
    </row>
    <row r="156" spans="1:15" ht="18.399999999999999" customHeight="1">
      <c r="A156" s="58"/>
      <c r="B156" s="59"/>
      <c r="C156" s="60" t="s">
        <v>4</v>
      </c>
      <c r="D156" s="64" t="s">
        <v>45</v>
      </c>
      <c r="E156" s="175">
        <v>0.726098836788163</v>
      </c>
      <c r="F156" s="175">
        <v>0.73748958749494531</v>
      </c>
      <c r="G156" s="175"/>
      <c r="H156" s="175">
        <v>0.60176856536942303</v>
      </c>
      <c r="I156" s="175">
        <v>0.68874220349505233</v>
      </c>
      <c r="J156" s="175">
        <v>0.4610694584442166</v>
      </c>
      <c r="K156" s="175">
        <v>0</v>
      </c>
      <c r="L156" s="175">
        <v>0</v>
      </c>
      <c r="M156" s="275">
        <v>0.71393885308421801</v>
      </c>
      <c r="N156" s="44"/>
      <c r="O156" s="44"/>
    </row>
    <row r="157" spans="1:15" ht="18.399999999999999" customHeight="1">
      <c r="A157" s="51" t="s">
        <v>112</v>
      </c>
      <c r="B157" s="52" t="s">
        <v>47</v>
      </c>
      <c r="C157" s="53" t="s">
        <v>113</v>
      </c>
      <c r="D157" s="63" t="s">
        <v>41</v>
      </c>
      <c r="E157" s="678">
        <v>49015371000</v>
      </c>
      <c r="F157" s="1079">
        <v>1975770000</v>
      </c>
      <c r="G157" s="1085"/>
      <c r="H157" s="1079">
        <v>8874493000</v>
      </c>
      <c r="I157" s="1079">
        <v>23811684000</v>
      </c>
      <c r="J157" s="1079">
        <v>14353424000</v>
      </c>
      <c r="K157" s="1079">
        <v>0</v>
      </c>
      <c r="L157" s="1079">
        <v>0</v>
      </c>
      <c r="M157" s="1087">
        <v>0</v>
      </c>
      <c r="N157" s="44"/>
      <c r="O157" s="44"/>
    </row>
    <row r="158" spans="1:15" ht="18.399999999999999" customHeight="1">
      <c r="A158" s="56"/>
      <c r="B158" s="52"/>
      <c r="C158" s="53" t="s">
        <v>4</v>
      </c>
      <c r="D158" s="62" t="s">
        <v>42</v>
      </c>
      <c r="E158" s="678">
        <v>49035414377</v>
      </c>
      <c r="F158" s="1079">
        <v>2652533376</v>
      </c>
      <c r="G158" s="1079"/>
      <c r="H158" s="1079">
        <v>8739782922.3500004</v>
      </c>
      <c r="I158" s="1079">
        <v>23864841543.649998</v>
      </c>
      <c r="J158" s="1079">
        <v>13778205400</v>
      </c>
      <c r="K158" s="1079">
        <v>0</v>
      </c>
      <c r="L158" s="1079">
        <v>0</v>
      </c>
      <c r="M158" s="1087">
        <v>51135</v>
      </c>
      <c r="N158" s="44"/>
      <c r="O158" s="44"/>
    </row>
    <row r="159" spans="1:15" ht="18.399999999999999" customHeight="1">
      <c r="A159" s="56"/>
      <c r="B159" s="52"/>
      <c r="C159" s="53" t="s">
        <v>4</v>
      </c>
      <c r="D159" s="62" t="s">
        <v>43</v>
      </c>
      <c r="E159" s="678">
        <v>29346495684.190002</v>
      </c>
      <c r="F159" s="1079">
        <v>2055638158.3699999</v>
      </c>
      <c r="G159" s="1079"/>
      <c r="H159" s="1079">
        <v>6773142840.6799994</v>
      </c>
      <c r="I159" s="1079">
        <v>14824377490.410004</v>
      </c>
      <c r="J159" s="1079">
        <v>5693337194.7299995</v>
      </c>
      <c r="K159" s="1079">
        <v>0</v>
      </c>
      <c r="L159" s="1079">
        <v>0</v>
      </c>
      <c r="M159" s="1087">
        <v>0</v>
      </c>
      <c r="N159" s="44"/>
      <c r="O159" s="44"/>
    </row>
    <row r="160" spans="1:15" ht="18.399999999999999" customHeight="1">
      <c r="A160" s="56"/>
      <c r="B160" s="52"/>
      <c r="C160" s="53" t="s">
        <v>4</v>
      </c>
      <c r="D160" s="62" t="s">
        <v>44</v>
      </c>
      <c r="E160" s="174">
        <v>0.5987202603075269</v>
      </c>
      <c r="F160" s="174">
        <v>1.0404238136878279</v>
      </c>
      <c r="G160" s="174"/>
      <c r="H160" s="174">
        <v>0.76321462428107156</v>
      </c>
      <c r="I160" s="174">
        <v>0.6225673703048471</v>
      </c>
      <c r="J160" s="174">
        <v>0.39665359253164956</v>
      </c>
      <c r="K160" s="174">
        <v>0</v>
      </c>
      <c r="L160" s="174">
        <v>0</v>
      </c>
      <c r="M160" s="660">
        <v>0</v>
      </c>
      <c r="N160" s="44"/>
      <c r="O160" s="44"/>
    </row>
    <row r="161" spans="1:15" ht="18.399999999999999" customHeight="1">
      <c r="A161" s="58"/>
      <c r="B161" s="59"/>
      <c r="C161" s="60" t="s">
        <v>4</v>
      </c>
      <c r="D161" s="64" t="s">
        <v>45</v>
      </c>
      <c r="E161" s="175">
        <v>0.59847553155286359</v>
      </c>
      <c r="F161" s="175">
        <v>0.77497164671680263</v>
      </c>
      <c r="G161" s="175"/>
      <c r="H161" s="175">
        <v>0.77497838342863556</v>
      </c>
      <c r="I161" s="175">
        <v>0.62118063777190691</v>
      </c>
      <c r="J161" s="175">
        <v>0.41321326177428008</v>
      </c>
      <c r="K161" s="175">
        <v>0</v>
      </c>
      <c r="L161" s="175">
        <v>0</v>
      </c>
      <c r="M161" s="661">
        <v>0</v>
      </c>
      <c r="N161" s="44"/>
      <c r="O161" s="44"/>
    </row>
    <row r="162" spans="1:15" ht="18.399999999999999" customHeight="1">
      <c r="A162" s="51" t="s">
        <v>114</v>
      </c>
      <c r="B162" s="52" t="s">
        <v>47</v>
      </c>
      <c r="C162" s="53" t="s">
        <v>115</v>
      </c>
      <c r="D162" s="62" t="s">
        <v>41</v>
      </c>
      <c r="E162" s="678">
        <v>467320000</v>
      </c>
      <c r="F162" s="1079">
        <v>37970000</v>
      </c>
      <c r="G162" s="1085"/>
      <c r="H162" s="1079">
        <v>15858000</v>
      </c>
      <c r="I162" s="1079">
        <v>377260000</v>
      </c>
      <c r="J162" s="1079">
        <v>1249000</v>
      </c>
      <c r="K162" s="1079">
        <v>0</v>
      </c>
      <c r="L162" s="1079">
        <v>0</v>
      </c>
      <c r="M162" s="1087">
        <v>34983000</v>
      </c>
      <c r="N162" s="44"/>
      <c r="O162" s="44"/>
    </row>
    <row r="163" spans="1:15" ht="18.399999999999999" customHeight="1">
      <c r="A163" s="56"/>
      <c r="B163" s="52"/>
      <c r="C163" s="53" t="s">
        <v>4</v>
      </c>
      <c r="D163" s="62" t="s">
        <v>42</v>
      </c>
      <c r="E163" s="678">
        <v>552558579</v>
      </c>
      <c r="F163" s="1079">
        <v>117531585</v>
      </c>
      <c r="G163" s="1079"/>
      <c r="H163" s="1079">
        <v>16332000</v>
      </c>
      <c r="I163" s="1079">
        <v>381836010</v>
      </c>
      <c r="J163" s="1079">
        <v>1049000</v>
      </c>
      <c r="K163" s="1079">
        <v>0</v>
      </c>
      <c r="L163" s="1079">
        <v>0</v>
      </c>
      <c r="M163" s="1087">
        <v>35809984</v>
      </c>
      <c r="N163" s="44"/>
      <c r="O163" s="44"/>
    </row>
    <row r="164" spans="1:15" ht="18.399999999999999" customHeight="1">
      <c r="A164" s="56"/>
      <c r="B164" s="52"/>
      <c r="C164" s="53" t="s">
        <v>4</v>
      </c>
      <c r="D164" s="62" t="s">
        <v>43</v>
      </c>
      <c r="E164" s="678">
        <v>420117096.4000001</v>
      </c>
      <c r="F164" s="1079">
        <v>107831556.91000001</v>
      </c>
      <c r="G164" s="1079"/>
      <c r="H164" s="1079">
        <v>6219285.1600000001</v>
      </c>
      <c r="I164" s="1079">
        <v>279449361.86000007</v>
      </c>
      <c r="J164" s="1079">
        <v>283524.19</v>
      </c>
      <c r="K164" s="1079">
        <v>0</v>
      </c>
      <c r="L164" s="1079">
        <v>0</v>
      </c>
      <c r="M164" s="1087">
        <v>26333368.280000005</v>
      </c>
      <c r="N164" s="44"/>
      <c r="O164" s="44"/>
    </row>
    <row r="165" spans="1:15" ht="18.399999999999999" customHeight="1">
      <c r="A165" s="56"/>
      <c r="B165" s="52"/>
      <c r="C165" s="53" t="s">
        <v>4</v>
      </c>
      <c r="D165" s="62" t="s">
        <v>44</v>
      </c>
      <c r="E165" s="174">
        <v>0.89899233159291303</v>
      </c>
      <c r="F165" s="174">
        <v>2.8399145880958656</v>
      </c>
      <c r="G165" s="174"/>
      <c r="H165" s="174">
        <v>0.39218597301046793</v>
      </c>
      <c r="I165" s="174">
        <v>0.74073414053968101</v>
      </c>
      <c r="J165" s="707">
        <v>0.22700095276220977</v>
      </c>
      <c r="K165" s="174">
        <v>0</v>
      </c>
      <c r="L165" s="174">
        <v>0</v>
      </c>
      <c r="M165" s="274">
        <v>0.75274757110596591</v>
      </c>
      <c r="N165" s="44"/>
      <c r="O165" s="44"/>
    </row>
    <row r="166" spans="1:15" ht="18.399999999999999" customHeight="1">
      <c r="A166" s="58"/>
      <c r="B166" s="59"/>
      <c r="C166" s="60" t="s">
        <v>4</v>
      </c>
      <c r="D166" s="61" t="s">
        <v>45</v>
      </c>
      <c r="E166" s="276">
        <v>0.76031232228863843</v>
      </c>
      <c r="F166" s="175">
        <v>0.91746875454797971</v>
      </c>
      <c r="G166" s="175"/>
      <c r="H166" s="175">
        <v>0.38080364682831253</v>
      </c>
      <c r="I166" s="175">
        <v>0.73185701332883735</v>
      </c>
      <c r="J166" s="175">
        <v>0.27028044804575785</v>
      </c>
      <c r="K166" s="175">
        <v>0</v>
      </c>
      <c r="L166" s="175">
        <v>0</v>
      </c>
      <c r="M166" s="275">
        <v>0.73536386612180571</v>
      </c>
      <c r="N166" s="44"/>
      <c r="O166" s="44"/>
    </row>
    <row r="167" spans="1:15" ht="18.399999999999999" customHeight="1">
      <c r="A167" s="51" t="s">
        <v>116</v>
      </c>
      <c r="B167" s="52" t="s">
        <v>47</v>
      </c>
      <c r="C167" s="53" t="s">
        <v>117</v>
      </c>
      <c r="D167" s="54" t="s">
        <v>41</v>
      </c>
      <c r="E167" s="678">
        <v>428201000</v>
      </c>
      <c r="F167" s="1079">
        <v>1700000</v>
      </c>
      <c r="G167" s="1085"/>
      <c r="H167" s="1079">
        <v>2507000</v>
      </c>
      <c r="I167" s="1079">
        <v>377172000</v>
      </c>
      <c r="J167" s="1079">
        <v>7441000</v>
      </c>
      <c r="K167" s="1079">
        <v>0</v>
      </c>
      <c r="L167" s="1079">
        <v>0</v>
      </c>
      <c r="M167" s="1087">
        <v>39381000</v>
      </c>
      <c r="N167" s="44"/>
      <c r="O167" s="44"/>
    </row>
    <row r="168" spans="1:15" ht="18.399999999999999" customHeight="1">
      <c r="A168" s="56"/>
      <c r="B168" s="52"/>
      <c r="C168" s="53" t="s">
        <v>4</v>
      </c>
      <c r="D168" s="62" t="s">
        <v>42</v>
      </c>
      <c r="E168" s="678">
        <v>488316462.38999999</v>
      </c>
      <c r="F168" s="1079">
        <v>1700000</v>
      </c>
      <c r="G168" s="1079"/>
      <c r="H168" s="1079">
        <v>2950145</v>
      </c>
      <c r="I168" s="1079">
        <v>376960413</v>
      </c>
      <c r="J168" s="1079">
        <v>7499795.3899999997</v>
      </c>
      <c r="K168" s="1079">
        <v>0</v>
      </c>
      <c r="L168" s="1079">
        <v>0</v>
      </c>
      <c r="M168" s="1087">
        <v>99206109</v>
      </c>
      <c r="N168" s="44"/>
      <c r="O168" s="44"/>
    </row>
    <row r="169" spans="1:15" ht="18.399999999999999" customHeight="1">
      <c r="A169" s="56"/>
      <c r="B169" s="52"/>
      <c r="C169" s="53" t="s">
        <v>4</v>
      </c>
      <c r="D169" s="62" t="s">
        <v>43</v>
      </c>
      <c r="E169" s="678">
        <v>323040082.93000001</v>
      </c>
      <c r="F169" s="1079">
        <v>1429972.37</v>
      </c>
      <c r="G169" s="1079"/>
      <c r="H169" s="1079">
        <v>1773459.5300000003</v>
      </c>
      <c r="I169" s="1079">
        <v>237878135.74000001</v>
      </c>
      <c r="J169" s="1079">
        <v>610364.31000000006</v>
      </c>
      <c r="K169" s="1079">
        <v>0</v>
      </c>
      <c r="L169" s="1079">
        <v>0</v>
      </c>
      <c r="M169" s="1087">
        <v>81348150.979999989</v>
      </c>
      <c r="N169" s="44"/>
      <c r="O169" s="44"/>
    </row>
    <row r="170" spans="1:15" ht="18.399999999999999" customHeight="1">
      <c r="A170" s="56"/>
      <c r="B170" s="52"/>
      <c r="C170" s="53" t="s">
        <v>4</v>
      </c>
      <c r="D170" s="62" t="s">
        <v>44</v>
      </c>
      <c r="E170" s="174">
        <v>0.75441225716427562</v>
      </c>
      <c r="F170" s="174">
        <v>0.84116021764705884</v>
      </c>
      <c r="G170" s="174"/>
      <c r="H170" s="174">
        <v>0.70740308336657365</v>
      </c>
      <c r="I170" s="174">
        <v>0.63068874608931735</v>
      </c>
      <c r="J170" s="174">
        <v>8.2027188549926092E-2</v>
      </c>
      <c r="K170" s="174">
        <v>0</v>
      </c>
      <c r="L170" s="174">
        <v>0</v>
      </c>
      <c r="M170" s="274">
        <v>2.0656700180289986</v>
      </c>
      <c r="N170" s="44"/>
      <c r="O170" s="44"/>
    </row>
    <row r="171" spans="1:15" ht="18.399999999999999" customHeight="1">
      <c r="A171" s="58"/>
      <c r="B171" s="59"/>
      <c r="C171" s="60" t="s">
        <v>4</v>
      </c>
      <c r="D171" s="64" t="s">
        <v>45</v>
      </c>
      <c r="E171" s="175">
        <v>0.66153838301687251</v>
      </c>
      <c r="F171" s="175">
        <v>0.84116021764705884</v>
      </c>
      <c r="G171" s="175"/>
      <c r="H171" s="175">
        <v>0.60114317431855058</v>
      </c>
      <c r="I171" s="175">
        <v>0.63104275021048428</v>
      </c>
      <c r="J171" s="175">
        <v>8.1384128267531317E-2</v>
      </c>
      <c r="K171" s="175">
        <v>0</v>
      </c>
      <c r="L171" s="175">
        <v>0</v>
      </c>
      <c r="M171" s="275">
        <v>0.81999134730704926</v>
      </c>
      <c r="N171" s="44"/>
      <c r="O171" s="44"/>
    </row>
    <row r="172" spans="1:15" ht="18.399999999999999" customHeight="1">
      <c r="A172" s="51" t="s">
        <v>118</v>
      </c>
      <c r="B172" s="52" t="s">
        <v>47</v>
      </c>
      <c r="C172" s="53" t="s">
        <v>119</v>
      </c>
      <c r="D172" s="62" t="s">
        <v>41</v>
      </c>
      <c r="E172" s="678">
        <v>1242724000</v>
      </c>
      <c r="F172" s="1079">
        <v>666360000</v>
      </c>
      <c r="G172" s="1085"/>
      <c r="H172" s="1079">
        <v>8385000</v>
      </c>
      <c r="I172" s="1079">
        <v>483154000</v>
      </c>
      <c r="J172" s="1079">
        <v>36736000</v>
      </c>
      <c r="K172" s="1079">
        <v>0</v>
      </c>
      <c r="L172" s="1079">
        <v>0</v>
      </c>
      <c r="M172" s="1087">
        <v>48089000</v>
      </c>
      <c r="N172" s="44"/>
      <c r="O172" s="44"/>
    </row>
    <row r="173" spans="1:15" ht="18.399999999999999" customHeight="1">
      <c r="A173" s="56"/>
      <c r="B173" s="52"/>
      <c r="C173" s="53" t="s">
        <v>4</v>
      </c>
      <c r="D173" s="62" t="s">
        <v>42</v>
      </c>
      <c r="E173" s="678">
        <v>1270138290</v>
      </c>
      <c r="F173" s="1079">
        <v>663577329.12</v>
      </c>
      <c r="G173" s="1079"/>
      <c r="H173" s="1079">
        <v>9033497</v>
      </c>
      <c r="I173" s="1079">
        <v>510041678.88</v>
      </c>
      <c r="J173" s="1079">
        <v>35962633</v>
      </c>
      <c r="K173" s="1079">
        <v>0</v>
      </c>
      <c r="L173" s="1079">
        <v>0</v>
      </c>
      <c r="M173" s="1087">
        <v>51523152</v>
      </c>
      <c r="N173" s="44"/>
      <c r="O173" s="44"/>
    </row>
    <row r="174" spans="1:15" ht="18.399999999999999" customHeight="1">
      <c r="A174" s="56"/>
      <c r="B174" s="52"/>
      <c r="C174" s="53" t="s">
        <v>4</v>
      </c>
      <c r="D174" s="62" t="s">
        <v>43</v>
      </c>
      <c r="E174" s="678">
        <v>791098311.43000007</v>
      </c>
      <c r="F174" s="1079">
        <v>423234375.30000001</v>
      </c>
      <c r="G174" s="1079"/>
      <c r="H174" s="1079">
        <v>5430864.9599999981</v>
      </c>
      <c r="I174" s="1079">
        <v>323610491.14000005</v>
      </c>
      <c r="J174" s="1079">
        <v>12232110.130000001</v>
      </c>
      <c r="K174" s="1079">
        <v>0</v>
      </c>
      <c r="L174" s="1079">
        <v>0</v>
      </c>
      <c r="M174" s="1087">
        <v>26590469.899999999</v>
      </c>
      <c r="N174" s="44"/>
      <c r="O174" s="44"/>
    </row>
    <row r="175" spans="1:15" ht="18.399999999999999" customHeight="1">
      <c r="A175" s="56"/>
      <c r="B175" s="52"/>
      <c r="C175" s="53" t="s">
        <v>4</v>
      </c>
      <c r="D175" s="62" t="s">
        <v>44</v>
      </c>
      <c r="E175" s="174">
        <v>0.63658407774373071</v>
      </c>
      <c r="F175" s="174">
        <v>0.63514372906537009</v>
      </c>
      <c r="G175" s="174"/>
      <c r="H175" s="174">
        <v>0.6476881288014309</v>
      </c>
      <c r="I175" s="174">
        <v>0.66978746143051704</v>
      </c>
      <c r="J175" s="174">
        <v>0.33297338115200353</v>
      </c>
      <c r="K175" s="174">
        <v>0</v>
      </c>
      <c r="L175" s="174">
        <v>0</v>
      </c>
      <c r="M175" s="274">
        <v>0.5529428746698829</v>
      </c>
      <c r="N175" s="44"/>
      <c r="O175" s="44"/>
    </row>
    <row r="176" spans="1:15" ht="18.399999999999999" customHeight="1">
      <c r="A176" s="58"/>
      <c r="B176" s="59"/>
      <c r="C176" s="60" t="s">
        <v>4</v>
      </c>
      <c r="D176" s="64" t="s">
        <v>45</v>
      </c>
      <c r="E176" s="175">
        <v>0.62284423488248675</v>
      </c>
      <c r="F176" s="175">
        <v>0.63780716538533699</v>
      </c>
      <c r="G176" s="175"/>
      <c r="H176" s="175">
        <v>0.60119187065651303</v>
      </c>
      <c r="I176" s="175">
        <v>0.63447852310935837</v>
      </c>
      <c r="J176" s="175">
        <v>0.34013388647043724</v>
      </c>
      <c r="K176" s="175">
        <v>0</v>
      </c>
      <c r="L176" s="175">
        <v>0</v>
      </c>
      <c r="M176" s="275">
        <v>0.51608779486161871</v>
      </c>
      <c r="N176" s="44"/>
      <c r="O176" s="44"/>
    </row>
    <row r="177" spans="1:15" ht="18.399999999999999" customHeight="1">
      <c r="A177" s="51" t="s">
        <v>120</v>
      </c>
      <c r="B177" s="52" t="s">
        <v>47</v>
      </c>
      <c r="C177" s="53" t="s">
        <v>121</v>
      </c>
      <c r="D177" s="62" t="s">
        <v>41</v>
      </c>
      <c r="E177" s="678">
        <v>3484304000</v>
      </c>
      <c r="F177" s="1079">
        <v>1986119000</v>
      </c>
      <c r="G177" s="1085"/>
      <c r="H177" s="1079">
        <v>34000</v>
      </c>
      <c r="I177" s="1079">
        <v>16932000</v>
      </c>
      <c r="J177" s="1079">
        <v>109753000</v>
      </c>
      <c r="K177" s="1079">
        <v>0</v>
      </c>
      <c r="L177" s="1079">
        <v>0</v>
      </c>
      <c r="M177" s="1087">
        <v>1371466000</v>
      </c>
      <c r="N177" s="44"/>
      <c r="O177" s="44"/>
    </row>
    <row r="178" spans="1:15" ht="18.399999999999999" customHeight="1">
      <c r="A178" s="56"/>
      <c r="B178" s="52"/>
      <c r="C178" s="53" t="s">
        <v>4</v>
      </c>
      <c r="D178" s="62" t="s">
        <v>42</v>
      </c>
      <c r="E178" s="678">
        <v>5431641443</v>
      </c>
      <c r="F178" s="1079">
        <v>3342218000</v>
      </c>
      <c r="G178" s="1079"/>
      <c r="H178" s="1079">
        <v>54000</v>
      </c>
      <c r="I178" s="1079">
        <v>16624443</v>
      </c>
      <c r="J178" s="1079">
        <v>109654000</v>
      </c>
      <c r="K178" s="1079">
        <v>0</v>
      </c>
      <c r="L178" s="1079">
        <v>0</v>
      </c>
      <c r="M178" s="1087">
        <v>1963091000</v>
      </c>
      <c r="N178" s="44"/>
      <c r="O178" s="44"/>
    </row>
    <row r="179" spans="1:15" ht="18.399999999999999" customHeight="1">
      <c r="A179" s="56"/>
      <c r="B179" s="52"/>
      <c r="C179" s="53" t="s">
        <v>4</v>
      </c>
      <c r="D179" s="62" t="s">
        <v>43</v>
      </c>
      <c r="E179" s="678">
        <v>4642875037.9700003</v>
      </c>
      <c r="F179" s="1079">
        <v>2659235651.6800003</v>
      </c>
      <c r="G179" s="1079"/>
      <c r="H179" s="1079">
        <v>40074.25</v>
      </c>
      <c r="I179" s="1079">
        <v>10347451.030000003</v>
      </c>
      <c r="J179" s="1079">
        <v>38594521.719999999</v>
      </c>
      <c r="K179" s="1079">
        <v>0</v>
      </c>
      <c r="L179" s="1079">
        <v>0</v>
      </c>
      <c r="M179" s="1087">
        <v>1934657339.29</v>
      </c>
      <c r="N179" s="44"/>
      <c r="O179" s="44"/>
    </row>
    <row r="180" spans="1:15" ht="18.399999999999999" customHeight="1">
      <c r="A180" s="56"/>
      <c r="B180" s="52"/>
      <c r="C180" s="53" t="s">
        <v>4</v>
      </c>
      <c r="D180" s="62" t="s">
        <v>44</v>
      </c>
      <c r="E180" s="174">
        <v>1.3325114679918859</v>
      </c>
      <c r="F180" s="174">
        <v>1.3389105344040313</v>
      </c>
      <c r="G180" s="174"/>
      <c r="H180" s="174">
        <v>1.178654411764706</v>
      </c>
      <c r="I180" s="174">
        <v>0.61111806224899612</v>
      </c>
      <c r="J180" s="174">
        <v>0.35164889998451065</v>
      </c>
      <c r="K180" s="174">
        <v>0</v>
      </c>
      <c r="L180" s="174">
        <v>0</v>
      </c>
      <c r="M180" s="274">
        <v>1.4106491442660627</v>
      </c>
      <c r="N180" s="44"/>
      <c r="O180" s="44"/>
    </row>
    <row r="181" spans="1:15" ht="18.399999999999999" customHeight="1">
      <c r="A181" s="58"/>
      <c r="B181" s="59"/>
      <c r="C181" s="60" t="s">
        <v>4</v>
      </c>
      <c r="D181" s="64" t="s">
        <v>45</v>
      </c>
      <c r="E181" s="175">
        <v>0.8547830497820289</v>
      </c>
      <c r="F181" s="175">
        <v>0.79564997007376548</v>
      </c>
      <c r="G181" s="175"/>
      <c r="H181" s="175">
        <v>0.74211574074074071</v>
      </c>
      <c r="I181" s="175">
        <v>0.62242392301504501</v>
      </c>
      <c r="J181" s="175">
        <v>0.35196638262170099</v>
      </c>
      <c r="K181" s="175">
        <v>0</v>
      </c>
      <c r="L181" s="175">
        <v>0</v>
      </c>
      <c r="M181" s="275">
        <v>0.98551587231055515</v>
      </c>
      <c r="N181" s="44"/>
      <c r="O181" s="44"/>
    </row>
    <row r="182" spans="1:15" ht="18.399999999999999" customHeight="1">
      <c r="A182" s="51" t="s">
        <v>122</v>
      </c>
      <c r="B182" s="52" t="s">
        <v>47</v>
      </c>
      <c r="C182" s="53" t="s">
        <v>123</v>
      </c>
      <c r="D182" s="62" t="s">
        <v>41</v>
      </c>
      <c r="E182" s="678">
        <v>1963470000</v>
      </c>
      <c r="F182" s="1079">
        <v>5000000</v>
      </c>
      <c r="G182" s="1085"/>
      <c r="H182" s="1079">
        <v>656000</v>
      </c>
      <c r="I182" s="1079">
        <v>54934000</v>
      </c>
      <c r="J182" s="1079">
        <v>5149000</v>
      </c>
      <c r="K182" s="1079">
        <v>0</v>
      </c>
      <c r="L182" s="1079">
        <v>0</v>
      </c>
      <c r="M182" s="1087">
        <v>1897731000</v>
      </c>
      <c r="N182" s="44"/>
      <c r="O182" s="44"/>
    </row>
    <row r="183" spans="1:15" ht="18.399999999999999" customHeight="1">
      <c r="A183" s="56"/>
      <c r="B183" s="52"/>
      <c r="C183" s="53" t="s">
        <v>4</v>
      </c>
      <c r="D183" s="62" t="s">
        <v>42</v>
      </c>
      <c r="E183" s="678">
        <v>2165623603</v>
      </c>
      <c r="F183" s="1079">
        <v>37795957</v>
      </c>
      <c r="G183" s="1079"/>
      <c r="H183" s="1079">
        <v>612245</v>
      </c>
      <c r="I183" s="1079">
        <v>57455916</v>
      </c>
      <c r="J183" s="1079">
        <v>5137000</v>
      </c>
      <c r="K183" s="1079">
        <v>0</v>
      </c>
      <c r="L183" s="1079">
        <v>0</v>
      </c>
      <c r="M183" s="1087">
        <v>2064622485</v>
      </c>
      <c r="N183" s="44"/>
      <c r="O183" s="44"/>
    </row>
    <row r="184" spans="1:15" ht="18.399999999999999" customHeight="1">
      <c r="A184" s="56"/>
      <c r="B184" s="52"/>
      <c r="C184" s="53" t="s">
        <v>4</v>
      </c>
      <c r="D184" s="62" t="s">
        <v>43</v>
      </c>
      <c r="E184" s="678">
        <v>1653520925.3499999</v>
      </c>
      <c r="F184" s="1079">
        <v>32198441</v>
      </c>
      <c r="G184" s="1079"/>
      <c r="H184" s="1079">
        <v>431646.44999999995</v>
      </c>
      <c r="I184" s="1079">
        <v>29789499.220000014</v>
      </c>
      <c r="J184" s="1079">
        <v>257487.18</v>
      </c>
      <c r="K184" s="1079">
        <v>0</v>
      </c>
      <c r="L184" s="1079">
        <v>0</v>
      </c>
      <c r="M184" s="1087">
        <v>1590843851.5</v>
      </c>
      <c r="N184" s="44"/>
      <c r="O184" s="44"/>
    </row>
    <row r="185" spans="1:15" ht="18.399999999999999" customHeight="1">
      <c r="A185" s="56"/>
      <c r="B185" s="52"/>
      <c r="C185" s="53" t="s">
        <v>4</v>
      </c>
      <c r="D185" s="62" t="s">
        <v>44</v>
      </c>
      <c r="E185" s="174">
        <v>0.84214218977117039</v>
      </c>
      <c r="F185" s="707">
        <v>6.4396882</v>
      </c>
      <c r="G185" s="707"/>
      <c r="H185" s="174">
        <v>0.65799763719512183</v>
      </c>
      <c r="I185" s="174">
        <v>0.54227799213601802</v>
      </c>
      <c r="J185" s="174">
        <v>5.0007220819576613E-2</v>
      </c>
      <c r="K185" s="174">
        <v>0</v>
      </c>
      <c r="L185" s="174">
        <v>0</v>
      </c>
      <c r="M185" s="274">
        <v>0.83828732918416782</v>
      </c>
      <c r="N185" s="44"/>
      <c r="O185" s="44"/>
    </row>
    <row r="186" spans="1:15" ht="18.399999999999999" customHeight="1">
      <c r="A186" s="58"/>
      <c r="B186" s="59"/>
      <c r="C186" s="60" t="s">
        <v>4</v>
      </c>
      <c r="D186" s="64" t="s">
        <v>45</v>
      </c>
      <c r="E186" s="175">
        <v>0.76353107855834534</v>
      </c>
      <c r="F186" s="175">
        <v>0.85190172589094648</v>
      </c>
      <c r="G186" s="175"/>
      <c r="H186" s="175">
        <v>0.70502241749626371</v>
      </c>
      <c r="I186" s="175">
        <v>0.51847575139172808</v>
      </c>
      <c r="J186" s="175">
        <v>5.0124037375900328E-2</v>
      </c>
      <c r="K186" s="175">
        <v>0</v>
      </c>
      <c r="L186" s="175">
        <v>0</v>
      </c>
      <c r="M186" s="275">
        <v>0.77052529605672682</v>
      </c>
      <c r="N186" s="44"/>
      <c r="O186" s="44"/>
    </row>
    <row r="187" spans="1:15" ht="18.399999999999999" customHeight="1">
      <c r="A187" s="51" t="s">
        <v>125</v>
      </c>
      <c r="B187" s="52" t="s">
        <v>47</v>
      </c>
      <c r="C187" s="53" t="s">
        <v>126</v>
      </c>
      <c r="D187" s="62" t="s">
        <v>41</v>
      </c>
      <c r="E187" s="678">
        <v>38755000</v>
      </c>
      <c r="F187" s="1079">
        <v>0</v>
      </c>
      <c r="G187" s="1085"/>
      <c r="H187" s="1079">
        <v>90000</v>
      </c>
      <c r="I187" s="1079">
        <v>37639000</v>
      </c>
      <c r="J187" s="1079">
        <v>1000000</v>
      </c>
      <c r="K187" s="1079">
        <v>0</v>
      </c>
      <c r="L187" s="1079">
        <v>0</v>
      </c>
      <c r="M187" s="1087">
        <v>26000</v>
      </c>
      <c r="N187" s="44"/>
      <c r="O187" s="44"/>
    </row>
    <row r="188" spans="1:15" ht="18.399999999999999" customHeight="1">
      <c r="A188" s="56"/>
      <c r="B188" s="52"/>
      <c r="C188" s="53" t="s">
        <v>4</v>
      </c>
      <c r="D188" s="62" t="s">
        <v>42</v>
      </c>
      <c r="E188" s="678">
        <v>41735803</v>
      </c>
      <c r="F188" s="1079">
        <v>0</v>
      </c>
      <c r="G188" s="1079"/>
      <c r="H188" s="1079">
        <v>106000</v>
      </c>
      <c r="I188" s="1079">
        <v>40303803</v>
      </c>
      <c r="J188" s="1079">
        <v>1300000</v>
      </c>
      <c r="K188" s="1079">
        <v>0</v>
      </c>
      <c r="L188" s="1079">
        <v>0</v>
      </c>
      <c r="M188" s="1087">
        <v>26000</v>
      </c>
      <c r="N188" s="44"/>
      <c r="O188" s="44"/>
    </row>
    <row r="189" spans="1:15" ht="18.399999999999999" customHeight="1">
      <c r="A189" s="56"/>
      <c r="B189" s="52"/>
      <c r="C189" s="53" t="s">
        <v>4</v>
      </c>
      <c r="D189" s="62" t="s">
        <v>43</v>
      </c>
      <c r="E189" s="678">
        <v>23197149.479999993</v>
      </c>
      <c r="F189" s="1079">
        <v>0</v>
      </c>
      <c r="G189" s="1079"/>
      <c r="H189" s="1079">
        <v>72679.75</v>
      </c>
      <c r="I189" s="1079">
        <v>22512146.569999993</v>
      </c>
      <c r="J189" s="1079">
        <v>612323.16</v>
      </c>
      <c r="K189" s="1079">
        <v>0</v>
      </c>
      <c r="L189" s="1079">
        <v>0</v>
      </c>
      <c r="M189" s="1087">
        <v>0</v>
      </c>
      <c r="N189" s="44"/>
      <c r="O189" s="44"/>
    </row>
    <row r="190" spans="1:15" ht="18.399999999999999" customHeight="1">
      <c r="A190" s="56"/>
      <c r="B190" s="52"/>
      <c r="C190" s="53" t="s">
        <v>4</v>
      </c>
      <c r="D190" s="62" t="s">
        <v>44</v>
      </c>
      <c r="E190" s="174">
        <v>0.59855888220874709</v>
      </c>
      <c r="F190" s="174">
        <v>0</v>
      </c>
      <c r="G190" s="174"/>
      <c r="H190" s="174">
        <v>0.80755277777777779</v>
      </c>
      <c r="I190" s="174">
        <v>0.59810692552937095</v>
      </c>
      <c r="J190" s="174">
        <v>0.61232315999999998</v>
      </c>
      <c r="K190" s="174">
        <v>0</v>
      </c>
      <c r="L190" s="174">
        <v>0</v>
      </c>
      <c r="M190" s="274">
        <v>0</v>
      </c>
      <c r="N190" s="44"/>
      <c r="O190" s="44"/>
    </row>
    <row r="191" spans="1:15" ht="18.399999999999999" customHeight="1">
      <c r="A191" s="58"/>
      <c r="B191" s="59"/>
      <c r="C191" s="60" t="s">
        <v>4</v>
      </c>
      <c r="D191" s="64" t="s">
        <v>45</v>
      </c>
      <c r="E191" s="175">
        <v>0.55580934863047904</v>
      </c>
      <c r="F191" s="175">
        <v>0</v>
      </c>
      <c r="G191" s="175"/>
      <c r="H191" s="175">
        <v>0.68565801886792455</v>
      </c>
      <c r="I191" s="175">
        <v>0.5585613489129051</v>
      </c>
      <c r="J191" s="175">
        <v>0.4710178153846154</v>
      </c>
      <c r="K191" s="175">
        <v>0</v>
      </c>
      <c r="L191" s="175">
        <v>0</v>
      </c>
      <c r="M191" s="275">
        <v>0</v>
      </c>
      <c r="N191" s="44"/>
      <c r="O191" s="44"/>
    </row>
    <row r="192" spans="1:15" ht="18.399999999999999" customHeight="1">
      <c r="A192" s="51" t="s">
        <v>127</v>
      </c>
      <c r="B192" s="52" t="s">
        <v>47</v>
      </c>
      <c r="C192" s="53" t="s">
        <v>128</v>
      </c>
      <c r="D192" s="54" t="s">
        <v>41</v>
      </c>
      <c r="E192" s="678">
        <v>5687980000</v>
      </c>
      <c r="F192" s="1079">
        <v>117378000</v>
      </c>
      <c r="G192" s="1085"/>
      <c r="H192" s="1079">
        <v>1783567000</v>
      </c>
      <c r="I192" s="1079">
        <v>3651507000</v>
      </c>
      <c r="J192" s="1079">
        <v>117170000</v>
      </c>
      <c r="K192" s="1079">
        <v>0</v>
      </c>
      <c r="L192" s="1079">
        <v>0</v>
      </c>
      <c r="M192" s="1087">
        <v>18358000</v>
      </c>
      <c r="N192" s="44"/>
      <c r="O192" s="44"/>
    </row>
    <row r="193" spans="1:15" ht="18.399999999999999" customHeight="1">
      <c r="A193" s="56"/>
      <c r="B193" s="52"/>
      <c r="C193" s="53" t="s">
        <v>4</v>
      </c>
      <c r="D193" s="62" t="s">
        <v>42</v>
      </c>
      <c r="E193" s="678">
        <v>5811527630</v>
      </c>
      <c r="F193" s="1079">
        <v>117378000</v>
      </c>
      <c r="G193" s="1079"/>
      <c r="H193" s="1079">
        <v>1791036541</v>
      </c>
      <c r="I193" s="1079">
        <v>3673797390</v>
      </c>
      <c r="J193" s="1079">
        <v>209835000</v>
      </c>
      <c r="K193" s="1079">
        <v>0</v>
      </c>
      <c r="L193" s="1079">
        <v>0</v>
      </c>
      <c r="M193" s="1087">
        <v>19480699</v>
      </c>
      <c r="N193" s="44"/>
      <c r="O193" s="44"/>
    </row>
    <row r="194" spans="1:15" ht="18.399999999999999" customHeight="1">
      <c r="A194" s="56"/>
      <c r="B194" s="52"/>
      <c r="C194" s="53" t="s">
        <v>4</v>
      </c>
      <c r="D194" s="62" t="s">
        <v>43</v>
      </c>
      <c r="E194" s="678">
        <v>4210400831.0999994</v>
      </c>
      <c r="F194" s="1079">
        <v>77655000</v>
      </c>
      <c r="G194" s="1079"/>
      <c r="H194" s="1079">
        <v>1411652909.79</v>
      </c>
      <c r="I194" s="1079">
        <v>2644365369.6699996</v>
      </c>
      <c r="J194" s="1079">
        <v>70167528.719999999</v>
      </c>
      <c r="K194" s="1079">
        <v>0</v>
      </c>
      <c r="L194" s="1079">
        <v>0</v>
      </c>
      <c r="M194" s="1087">
        <v>6560022.9199999999</v>
      </c>
      <c r="N194" s="44"/>
      <c r="O194" s="44"/>
    </row>
    <row r="195" spans="1:15" ht="18.399999999999999" customHeight="1">
      <c r="A195" s="56"/>
      <c r="B195" s="52"/>
      <c r="C195" s="53" t="s">
        <v>4</v>
      </c>
      <c r="D195" s="62" t="s">
        <v>44</v>
      </c>
      <c r="E195" s="174">
        <v>0.74022778404635725</v>
      </c>
      <c r="F195" s="174">
        <v>0.66158053468281963</v>
      </c>
      <c r="G195" s="174"/>
      <c r="H195" s="174">
        <v>0.79147736518448697</v>
      </c>
      <c r="I195" s="174">
        <v>0.72418466394012104</v>
      </c>
      <c r="J195" s="174">
        <v>0.59885234036016044</v>
      </c>
      <c r="K195" s="174">
        <v>0</v>
      </c>
      <c r="L195" s="174">
        <v>0</v>
      </c>
      <c r="M195" s="274">
        <v>0.35733864909031482</v>
      </c>
      <c r="N195" s="44"/>
      <c r="O195" s="44"/>
    </row>
    <row r="196" spans="1:15" ht="18.399999999999999" customHeight="1">
      <c r="A196" s="58"/>
      <c r="B196" s="59"/>
      <c r="C196" s="60" t="s">
        <v>4</v>
      </c>
      <c r="D196" s="64" t="s">
        <v>45</v>
      </c>
      <c r="E196" s="175">
        <v>0.72449123520729086</v>
      </c>
      <c r="F196" s="175">
        <v>0.66158053468281963</v>
      </c>
      <c r="G196" s="175"/>
      <c r="H196" s="175">
        <v>0.78817649862231365</v>
      </c>
      <c r="I196" s="175">
        <v>0.71979074754310268</v>
      </c>
      <c r="J196" s="175">
        <v>0.33439382714990351</v>
      </c>
      <c r="K196" s="175">
        <v>0</v>
      </c>
      <c r="L196" s="175">
        <v>0</v>
      </c>
      <c r="M196" s="275">
        <v>0.33674474001163923</v>
      </c>
      <c r="N196" s="44"/>
      <c r="O196" s="44"/>
    </row>
    <row r="197" spans="1:15" ht="18.399999999999999" customHeight="1">
      <c r="A197" s="51" t="s">
        <v>129</v>
      </c>
      <c r="B197" s="52" t="s">
        <v>47</v>
      </c>
      <c r="C197" s="53" t="s">
        <v>130</v>
      </c>
      <c r="D197" s="62" t="s">
        <v>41</v>
      </c>
      <c r="E197" s="678">
        <v>12440683000</v>
      </c>
      <c r="F197" s="1079">
        <v>5027494000</v>
      </c>
      <c r="G197" s="1085"/>
      <c r="H197" s="1079">
        <v>5460000</v>
      </c>
      <c r="I197" s="1079">
        <v>3257779000</v>
      </c>
      <c r="J197" s="1079">
        <v>3156208000</v>
      </c>
      <c r="K197" s="1079">
        <v>0</v>
      </c>
      <c r="L197" s="1079">
        <v>0</v>
      </c>
      <c r="M197" s="1087">
        <v>993742000</v>
      </c>
      <c r="N197" s="44"/>
      <c r="O197" s="44"/>
    </row>
    <row r="198" spans="1:15" ht="18.399999999999999" customHeight="1">
      <c r="A198" s="56"/>
      <c r="B198" s="52"/>
      <c r="C198" s="53" t="s">
        <v>4</v>
      </c>
      <c r="D198" s="62" t="s">
        <v>42</v>
      </c>
      <c r="E198" s="678">
        <v>13697800362.610001</v>
      </c>
      <c r="F198" s="1079">
        <v>6127494000</v>
      </c>
      <c r="G198" s="1079"/>
      <c r="H198" s="1079">
        <v>5722432</v>
      </c>
      <c r="I198" s="1079">
        <v>3265400478</v>
      </c>
      <c r="J198" s="1079">
        <v>3155217617.6100001</v>
      </c>
      <c r="K198" s="1079">
        <v>0</v>
      </c>
      <c r="L198" s="1079">
        <v>0</v>
      </c>
      <c r="M198" s="1087">
        <v>1143965835</v>
      </c>
      <c r="N198" s="44"/>
      <c r="O198" s="44"/>
    </row>
    <row r="199" spans="1:15" ht="18.399999999999999" customHeight="1">
      <c r="A199" s="56"/>
      <c r="B199" s="52"/>
      <c r="C199" s="53" t="s">
        <v>4</v>
      </c>
      <c r="D199" s="62" t="s">
        <v>43</v>
      </c>
      <c r="E199" s="678">
        <v>8891166688.2300014</v>
      </c>
      <c r="F199" s="1079">
        <v>4520103739.1300001</v>
      </c>
      <c r="G199" s="1079"/>
      <c r="H199" s="1079">
        <v>3036050.88</v>
      </c>
      <c r="I199" s="1079">
        <v>1890956140.650001</v>
      </c>
      <c r="J199" s="1079">
        <v>1505865051.97</v>
      </c>
      <c r="K199" s="1079">
        <v>0</v>
      </c>
      <c r="L199" s="1079">
        <v>0</v>
      </c>
      <c r="M199" s="1087">
        <v>971205705.5999999</v>
      </c>
      <c r="N199" s="44"/>
      <c r="O199" s="44"/>
    </row>
    <row r="200" spans="1:15" ht="18.399999999999999" customHeight="1">
      <c r="A200" s="56"/>
      <c r="B200" s="52"/>
      <c r="C200" s="53" t="s">
        <v>4</v>
      </c>
      <c r="D200" s="62" t="s">
        <v>44</v>
      </c>
      <c r="E200" s="174">
        <v>0.71468477158609389</v>
      </c>
      <c r="F200" s="174">
        <v>0.89907690374767235</v>
      </c>
      <c r="G200" s="174"/>
      <c r="H200" s="174">
        <v>0.55605327472527466</v>
      </c>
      <c r="I200" s="174">
        <v>0.58044334519008223</v>
      </c>
      <c r="J200" s="174">
        <v>0.47711210793775316</v>
      </c>
      <c r="K200" s="174">
        <v>0</v>
      </c>
      <c r="L200" s="174">
        <v>0</v>
      </c>
      <c r="M200" s="274">
        <v>0.97732178533261138</v>
      </c>
      <c r="N200" s="44"/>
      <c r="O200" s="44"/>
    </row>
    <row r="201" spans="1:15" ht="18.399999999999999" customHeight="1">
      <c r="A201" s="58"/>
      <c r="B201" s="59"/>
      <c r="C201" s="60" t="s">
        <v>4</v>
      </c>
      <c r="D201" s="64" t="s">
        <v>45</v>
      </c>
      <c r="E201" s="175">
        <v>0.64909448618477783</v>
      </c>
      <c r="F201" s="175">
        <v>0.73767575115210238</v>
      </c>
      <c r="G201" s="175"/>
      <c r="H201" s="175">
        <v>0.53055254828716181</v>
      </c>
      <c r="I201" s="175">
        <v>0.57908858450592815</v>
      </c>
      <c r="J201" s="175">
        <v>0.47726186731635195</v>
      </c>
      <c r="K201" s="175">
        <v>0</v>
      </c>
      <c r="L201" s="175">
        <v>0</v>
      </c>
      <c r="M201" s="275">
        <v>0.84898139077728652</v>
      </c>
      <c r="N201" s="44"/>
      <c r="O201" s="44"/>
    </row>
    <row r="202" spans="1:15" ht="18.399999999999999" customHeight="1">
      <c r="A202" s="51" t="s">
        <v>131</v>
      </c>
      <c r="B202" s="52" t="s">
        <v>47</v>
      </c>
      <c r="C202" s="53" t="s">
        <v>132</v>
      </c>
      <c r="D202" s="62" t="s">
        <v>41</v>
      </c>
      <c r="E202" s="678">
        <v>61047000</v>
      </c>
      <c r="F202" s="1079">
        <v>52105000</v>
      </c>
      <c r="G202" s="1085"/>
      <c r="H202" s="1079">
        <v>16000</v>
      </c>
      <c r="I202" s="1079">
        <v>8520000</v>
      </c>
      <c r="J202" s="1079">
        <v>373000</v>
      </c>
      <c r="K202" s="1079">
        <v>0</v>
      </c>
      <c r="L202" s="1079">
        <v>0</v>
      </c>
      <c r="M202" s="1087">
        <v>33000</v>
      </c>
      <c r="N202" s="44"/>
      <c r="O202" s="44"/>
    </row>
    <row r="203" spans="1:15" ht="18.399999999999999" customHeight="1">
      <c r="A203" s="56"/>
      <c r="B203" s="52"/>
      <c r="C203" s="53" t="s">
        <v>4</v>
      </c>
      <c r="D203" s="62" t="s">
        <v>42</v>
      </c>
      <c r="E203" s="678">
        <v>61071459</v>
      </c>
      <c r="F203" s="1079">
        <v>52105000</v>
      </c>
      <c r="G203" s="1079"/>
      <c r="H203" s="1079">
        <v>16000</v>
      </c>
      <c r="I203" s="1079">
        <v>8441135</v>
      </c>
      <c r="J203" s="1079">
        <v>373000</v>
      </c>
      <c r="K203" s="1079">
        <v>0</v>
      </c>
      <c r="L203" s="1079">
        <v>0</v>
      </c>
      <c r="M203" s="1087">
        <v>136324</v>
      </c>
      <c r="N203" s="44"/>
      <c r="O203" s="44"/>
    </row>
    <row r="204" spans="1:15" ht="18.399999999999999" customHeight="1">
      <c r="A204" s="56"/>
      <c r="B204" s="52"/>
      <c r="C204" s="53" t="s">
        <v>4</v>
      </c>
      <c r="D204" s="62" t="s">
        <v>43</v>
      </c>
      <c r="E204" s="678">
        <v>46769308.75</v>
      </c>
      <c r="F204" s="1079">
        <v>41600000</v>
      </c>
      <c r="G204" s="1079"/>
      <c r="H204" s="1079">
        <v>1495</v>
      </c>
      <c r="I204" s="1079">
        <v>5046762.6800000006</v>
      </c>
      <c r="J204" s="1079">
        <v>0</v>
      </c>
      <c r="K204" s="1079">
        <v>0</v>
      </c>
      <c r="L204" s="1079">
        <v>0</v>
      </c>
      <c r="M204" s="1087">
        <v>121051.07</v>
      </c>
      <c r="N204" s="44"/>
      <c r="O204" s="44"/>
    </row>
    <row r="205" spans="1:15" ht="18.399999999999999" customHeight="1">
      <c r="A205" s="56"/>
      <c r="B205" s="52"/>
      <c r="C205" s="53" t="s">
        <v>4</v>
      </c>
      <c r="D205" s="62" t="s">
        <v>44</v>
      </c>
      <c r="E205" s="174">
        <v>0.76611969056628504</v>
      </c>
      <c r="F205" s="174">
        <v>0.79838787064581129</v>
      </c>
      <c r="G205" s="174"/>
      <c r="H205" s="174">
        <v>9.3437500000000007E-2</v>
      </c>
      <c r="I205" s="174">
        <v>0.59234303755868556</v>
      </c>
      <c r="J205" s="174">
        <v>0</v>
      </c>
      <c r="K205" s="174">
        <v>0</v>
      </c>
      <c r="L205" s="174">
        <v>0</v>
      </c>
      <c r="M205" s="274">
        <v>3.6682142424242428</v>
      </c>
      <c r="N205" s="44"/>
      <c r="O205" s="44"/>
    </row>
    <row r="206" spans="1:15" ht="18.399999999999999" customHeight="1">
      <c r="A206" s="58"/>
      <c r="B206" s="59"/>
      <c r="C206" s="60" t="s">
        <v>4</v>
      </c>
      <c r="D206" s="64" t="s">
        <v>45</v>
      </c>
      <c r="E206" s="175">
        <v>0.76581286112715929</v>
      </c>
      <c r="F206" s="175">
        <v>0.79838787064581129</v>
      </c>
      <c r="G206" s="175"/>
      <c r="H206" s="175">
        <v>9.3437500000000007E-2</v>
      </c>
      <c r="I206" s="175">
        <v>0.59787726176633837</v>
      </c>
      <c r="J206" s="175">
        <v>0</v>
      </c>
      <c r="K206" s="175">
        <v>0</v>
      </c>
      <c r="L206" s="175">
        <v>0</v>
      </c>
      <c r="M206" s="275">
        <v>0.88796594876910895</v>
      </c>
      <c r="N206" s="44"/>
      <c r="O206" s="44"/>
    </row>
    <row r="207" spans="1:15" ht="18.399999999999999" customHeight="1">
      <c r="A207" s="51" t="s">
        <v>133</v>
      </c>
      <c r="B207" s="52" t="s">
        <v>47</v>
      </c>
      <c r="C207" s="53" t="s">
        <v>134</v>
      </c>
      <c r="D207" s="62" t="s">
        <v>41</v>
      </c>
      <c r="E207" s="678">
        <v>565291000</v>
      </c>
      <c r="F207" s="1079">
        <v>88774000</v>
      </c>
      <c r="G207" s="1085"/>
      <c r="H207" s="1079">
        <v>1479000</v>
      </c>
      <c r="I207" s="1079">
        <v>394742000</v>
      </c>
      <c r="J207" s="1079">
        <v>7015000</v>
      </c>
      <c r="K207" s="1079">
        <v>0</v>
      </c>
      <c r="L207" s="1079">
        <v>0</v>
      </c>
      <c r="M207" s="1087">
        <v>73281000</v>
      </c>
      <c r="N207" s="44"/>
      <c r="O207" s="44"/>
    </row>
    <row r="208" spans="1:15" ht="18.399999999999999" customHeight="1">
      <c r="A208" s="56"/>
      <c r="B208" s="52"/>
      <c r="C208" s="53" t="s">
        <v>4</v>
      </c>
      <c r="D208" s="62" t="s">
        <v>42</v>
      </c>
      <c r="E208" s="678">
        <v>439344384.43000007</v>
      </c>
      <c r="F208" s="1079">
        <v>88996689.930000007</v>
      </c>
      <c r="G208" s="1079"/>
      <c r="H208" s="1079">
        <v>1538035.91</v>
      </c>
      <c r="I208" s="1079">
        <v>308507163.98000008</v>
      </c>
      <c r="J208" s="1079">
        <v>10407526.699999999</v>
      </c>
      <c r="K208" s="1079">
        <v>0</v>
      </c>
      <c r="L208" s="1079">
        <v>0</v>
      </c>
      <c r="M208" s="1087">
        <v>29894967.91</v>
      </c>
      <c r="N208" s="44"/>
      <c r="O208" s="44"/>
    </row>
    <row r="209" spans="1:15" ht="18.399999999999999" customHeight="1">
      <c r="A209" s="56"/>
      <c r="B209" s="52"/>
      <c r="C209" s="53" t="s">
        <v>4</v>
      </c>
      <c r="D209" s="62" t="s">
        <v>43</v>
      </c>
      <c r="E209" s="678">
        <v>306998497.54000002</v>
      </c>
      <c r="F209" s="1079">
        <v>84145434.629999995</v>
      </c>
      <c r="G209" s="1079"/>
      <c r="H209" s="1079">
        <v>968259.82000000007</v>
      </c>
      <c r="I209" s="1079">
        <v>205957433.40000001</v>
      </c>
      <c r="J209" s="1079">
        <v>2590900.81</v>
      </c>
      <c r="K209" s="1079">
        <v>0</v>
      </c>
      <c r="L209" s="1079">
        <v>0</v>
      </c>
      <c r="M209" s="1087">
        <v>13336468.880000003</v>
      </c>
      <c r="N209" s="44"/>
      <c r="O209" s="44"/>
    </row>
    <row r="210" spans="1:15" ht="18.399999999999999" customHeight="1">
      <c r="A210" s="56"/>
      <c r="B210" s="52"/>
      <c r="C210" s="53" t="s">
        <v>4</v>
      </c>
      <c r="D210" s="62" t="s">
        <v>44</v>
      </c>
      <c r="E210" s="174">
        <v>0.54308046216904216</v>
      </c>
      <c r="F210" s="174">
        <v>0.94786125025345258</v>
      </c>
      <c r="G210" s="174"/>
      <c r="H210" s="174">
        <v>0.6546719540229885</v>
      </c>
      <c r="I210" s="174">
        <v>0.52175201372035407</v>
      </c>
      <c r="J210" s="174">
        <v>0.36933725017818958</v>
      </c>
      <c r="K210" s="174">
        <v>0</v>
      </c>
      <c r="L210" s="174">
        <v>0</v>
      </c>
      <c r="M210" s="274">
        <v>0.18199081453582788</v>
      </c>
      <c r="N210" s="44"/>
      <c r="O210" s="44"/>
    </row>
    <row r="211" spans="1:15" ht="18.399999999999999" customHeight="1">
      <c r="A211" s="58"/>
      <c r="B211" s="59"/>
      <c r="C211" s="60" t="s">
        <v>4</v>
      </c>
      <c r="D211" s="64" t="s">
        <v>45</v>
      </c>
      <c r="E211" s="175">
        <v>0.69876504268581019</v>
      </c>
      <c r="F211" s="175">
        <v>0.94548948613913897</v>
      </c>
      <c r="G211" s="175"/>
      <c r="H211" s="175">
        <v>0.62954305143629585</v>
      </c>
      <c r="I211" s="175">
        <v>0.66759368159551657</v>
      </c>
      <c r="J211" s="175">
        <v>0.24894491118624756</v>
      </c>
      <c r="K211" s="175">
        <v>0</v>
      </c>
      <c r="L211" s="175">
        <v>0</v>
      </c>
      <c r="M211" s="275">
        <v>0.44611082775368677</v>
      </c>
      <c r="N211" s="44"/>
      <c r="O211" s="44"/>
    </row>
    <row r="212" spans="1:15" ht="18.399999999999999" customHeight="1">
      <c r="A212" s="51" t="s">
        <v>135</v>
      </c>
      <c r="B212" s="52" t="s">
        <v>47</v>
      </c>
      <c r="C212" s="53" t="s">
        <v>136</v>
      </c>
      <c r="D212" s="62" t="s">
        <v>41</v>
      </c>
      <c r="E212" s="678">
        <v>23201868000</v>
      </c>
      <c r="F212" s="1079">
        <v>215186000</v>
      </c>
      <c r="G212" s="1085"/>
      <c r="H212" s="1079">
        <v>9636460000</v>
      </c>
      <c r="I212" s="1079">
        <v>12839459000</v>
      </c>
      <c r="J212" s="1079">
        <v>452579000</v>
      </c>
      <c r="K212" s="1079">
        <v>0</v>
      </c>
      <c r="L212" s="1079">
        <v>0</v>
      </c>
      <c r="M212" s="1087">
        <v>58184000</v>
      </c>
      <c r="N212" s="44"/>
      <c r="O212" s="44"/>
    </row>
    <row r="213" spans="1:15" ht="18.399999999999999" customHeight="1">
      <c r="A213" s="56"/>
      <c r="B213" s="52"/>
      <c r="C213" s="53" t="s">
        <v>4</v>
      </c>
      <c r="D213" s="62" t="s">
        <v>42</v>
      </c>
      <c r="E213" s="678">
        <v>23981047492.84</v>
      </c>
      <c r="F213" s="1079">
        <v>232875564</v>
      </c>
      <c r="G213" s="1079"/>
      <c r="H213" s="1079">
        <v>9739166653</v>
      </c>
      <c r="I213" s="1079">
        <v>12695653697</v>
      </c>
      <c r="J213" s="1079">
        <v>1146276109</v>
      </c>
      <c r="K213" s="1079">
        <v>0</v>
      </c>
      <c r="L213" s="1079">
        <v>0</v>
      </c>
      <c r="M213" s="1087">
        <v>167075469.83999997</v>
      </c>
      <c r="N213" s="44"/>
      <c r="O213" s="44"/>
    </row>
    <row r="214" spans="1:15" ht="18.399999999999999" customHeight="1">
      <c r="A214" s="56"/>
      <c r="B214" s="52"/>
      <c r="C214" s="53" t="s">
        <v>4</v>
      </c>
      <c r="D214" s="62" t="s">
        <v>43</v>
      </c>
      <c r="E214" s="678">
        <v>17697792780.330002</v>
      </c>
      <c r="F214" s="1079">
        <v>179743193.21999997</v>
      </c>
      <c r="G214" s="1079"/>
      <c r="H214" s="1079">
        <v>7480049531.3299999</v>
      </c>
      <c r="I214" s="1079">
        <v>9444503884.8300018</v>
      </c>
      <c r="J214" s="1079">
        <v>503367173.47000003</v>
      </c>
      <c r="K214" s="1079">
        <v>0</v>
      </c>
      <c r="L214" s="1079">
        <v>0</v>
      </c>
      <c r="M214" s="1087">
        <v>90128997.479999989</v>
      </c>
      <c r="N214" s="44"/>
      <c r="O214" s="44"/>
    </row>
    <row r="215" spans="1:15" ht="18.399999999999999" customHeight="1">
      <c r="A215" s="56"/>
      <c r="B215" s="52"/>
      <c r="C215" s="53" t="s">
        <v>4</v>
      </c>
      <c r="D215" s="62" t="s">
        <v>44</v>
      </c>
      <c r="E215" s="174">
        <v>0.76277447920701913</v>
      </c>
      <c r="F215" s="174">
        <v>0.8352922272824439</v>
      </c>
      <c r="G215" s="174"/>
      <c r="H215" s="174">
        <v>0.7762237929000898</v>
      </c>
      <c r="I215" s="174">
        <v>0.73558425513333558</v>
      </c>
      <c r="J215" s="174">
        <v>1.1122194654855837</v>
      </c>
      <c r="K215" s="174">
        <v>0</v>
      </c>
      <c r="L215" s="174">
        <v>0</v>
      </c>
      <c r="M215" s="274">
        <v>1.5490340554104218</v>
      </c>
      <c r="N215" s="44"/>
      <c r="O215" s="44"/>
    </row>
    <row r="216" spans="1:15" ht="18.399999999999999" customHeight="1">
      <c r="A216" s="58"/>
      <c r="B216" s="59"/>
      <c r="C216" s="60" t="s">
        <v>4</v>
      </c>
      <c r="D216" s="61" t="s">
        <v>45</v>
      </c>
      <c r="E216" s="276">
        <v>0.73799081485552354</v>
      </c>
      <c r="F216" s="175">
        <v>0.7718422239441145</v>
      </c>
      <c r="G216" s="175"/>
      <c r="H216" s="175">
        <v>0.7680379438856697</v>
      </c>
      <c r="I216" s="175">
        <v>0.74391631264026603</v>
      </c>
      <c r="J216" s="175">
        <v>0.43913256982136056</v>
      </c>
      <c r="K216" s="175">
        <v>0</v>
      </c>
      <c r="L216" s="175">
        <v>0</v>
      </c>
      <c r="M216" s="275">
        <v>0.53945080966291536</v>
      </c>
      <c r="N216" s="44"/>
      <c r="O216" s="44"/>
    </row>
    <row r="217" spans="1:15" ht="18.399999999999999" customHeight="1">
      <c r="A217" s="51" t="s">
        <v>137</v>
      </c>
      <c r="B217" s="52" t="s">
        <v>47</v>
      </c>
      <c r="C217" s="53" t="s">
        <v>138</v>
      </c>
      <c r="D217" s="54" t="s">
        <v>41</v>
      </c>
      <c r="E217" s="678">
        <v>165665000</v>
      </c>
      <c r="F217" s="1079">
        <v>157326000</v>
      </c>
      <c r="G217" s="1085"/>
      <c r="H217" s="1079">
        <v>1157000</v>
      </c>
      <c r="I217" s="1079">
        <v>5675000</v>
      </c>
      <c r="J217" s="1079">
        <v>1507000</v>
      </c>
      <c r="K217" s="1079">
        <v>0</v>
      </c>
      <c r="L217" s="1079">
        <v>0</v>
      </c>
      <c r="M217" s="1087">
        <v>0</v>
      </c>
      <c r="N217" s="44"/>
      <c r="O217" s="44"/>
    </row>
    <row r="218" spans="1:15" ht="18.399999999999999" customHeight="1">
      <c r="A218" s="56"/>
      <c r="B218" s="52"/>
      <c r="C218" s="53" t="s">
        <v>139</v>
      </c>
      <c r="D218" s="62" t="s">
        <v>42</v>
      </c>
      <c r="E218" s="678">
        <v>165895000</v>
      </c>
      <c r="F218" s="1079">
        <v>157556000</v>
      </c>
      <c r="G218" s="1079"/>
      <c r="H218" s="1079">
        <v>1157000</v>
      </c>
      <c r="I218" s="1079">
        <v>5575000</v>
      </c>
      <c r="J218" s="1079">
        <v>1607000</v>
      </c>
      <c r="K218" s="1079">
        <v>0</v>
      </c>
      <c r="L218" s="1079">
        <v>0</v>
      </c>
      <c r="M218" s="1087">
        <v>0</v>
      </c>
      <c r="N218" s="44"/>
      <c r="O218" s="44"/>
    </row>
    <row r="219" spans="1:15" ht="18.399999999999999" customHeight="1">
      <c r="A219" s="56"/>
      <c r="B219" s="52"/>
      <c r="C219" s="53" t="s">
        <v>4</v>
      </c>
      <c r="D219" s="62" t="s">
        <v>43</v>
      </c>
      <c r="E219" s="678">
        <v>148127641.18999994</v>
      </c>
      <c r="F219" s="1079">
        <v>143616817.02999997</v>
      </c>
      <c r="G219" s="1079"/>
      <c r="H219" s="1079">
        <v>721723.16999999993</v>
      </c>
      <c r="I219" s="1079">
        <v>3438113.6700000013</v>
      </c>
      <c r="J219" s="1079">
        <v>350987.32</v>
      </c>
      <c r="K219" s="1079">
        <v>0</v>
      </c>
      <c r="L219" s="1079">
        <v>0</v>
      </c>
      <c r="M219" s="1087">
        <v>0</v>
      </c>
      <c r="N219" s="44"/>
      <c r="O219" s="44"/>
    </row>
    <row r="220" spans="1:15" ht="18.399999999999999" customHeight="1">
      <c r="A220" s="56"/>
      <c r="B220" s="52"/>
      <c r="C220" s="53" t="s">
        <v>4</v>
      </c>
      <c r="D220" s="62" t="s">
        <v>44</v>
      </c>
      <c r="E220" s="174">
        <v>0.89413962629402677</v>
      </c>
      <c r="F220" s="174">
        <v>0.91286130092928042</v>
      </c>
      <c r="G220" s="174"/>
      <c r="H220" s="174">
        <v>0.62378839239412265</v>
      </c>
      <c r="I220" s="174">
        <v>0.60583500792951561</v>
      </c>
      <c r="J220" s="174">
        <v>0.2329046582614466</v>
      </c>
      <c r="K220" s="174">
        <v>0</v>
      </c>
      <c r="L220" s="174">
        <v>0</v>
      </c>
      <c r="M220" s="274">
        <v>0</v>
      </c>
      <c r="N220" s="44"/>
      <c r="O220" s="44"/>
    </row>
    <row r="221" spans="1:15" ht="18.399999999999999" customHeight="1">
      <c r="A221" s="58"/>
      <c r="B221" s="59"/>
      <c r="C221" s="60" t="s">
        <v>4</v>
      </c>
      <c r="D221" s="64" t="s">
        <v>45</v>
      </c>
      <c r="E221" s="175">
        <v>0.89289997401971088</v>
      </c>
      <c r="F221" s="175">
        <v>0.9115287074437024</v>
      </c>
      <c r="G221" s="175"/>
      <c r="H221" s="175">
        <v>0.62378839239412265</v>
      </c>
      <c r="I221" s="175">
        <v>0.6167020035874442</v>
      </c>
      <c r="J221" s="175">
        <v>0.21841152457996266</v>
      </c>
      <c r="K221" s="175">
        <v>0</v>
      </c>
      <c r="L221" s="175">
        <v>0</v>
      </c>
      <c r="M221" s="275">
        <v>0</v>
      </c>
      <c r="N221" s="44"/>
      <c r="O221" s="44"/>
    </row>
    <row r="222" spans="1:15" ht="18.399999999999999" customHeight="1">
      <c r="A222" s="51" t="s">
        <v>140</v>
      </c>
      <c r="B222" s="52" t="s">
        <v>47</v>
      </c>
      <c r="C222" s="53" t="s">
        <v>141</v>
      </c>
      <c r="D222" s="62" t="s">
        <v>41</v>
      </c>
      <c r="E222" s="678">
        <v>852923000</v>
      </c>
      <c r="F222" s="1079">
        <v>752500000</v>
      </c>
      <c r="G222" s="1085"/>
      <c r="H222" s="1079">
        <v>260000</v>
      </c>
      <c r="I222" s="1079">
        <v>57610000</v>
      </c>
      <c r="J222" s="1079">
        <v>211000</v>
      </c>
      <c r="K222" s="1079">
        <v>0</v>
      </c>
      <c r="L222" s="1079">
        <v>0</v>
      </c>
      <c r="M222" s="1087">
        <v>42342000</v>
      </c>
      <c r="N222" s="44"/>
      <c r="O222" s="44"/>
    </row>
    <row r="223" spans="1:15" ht="18.399999999999999" customHeight="1">
      <c r="A223" s="56"/>
      <c r="B223" s="52"/>
      <c r="C223" s="53" t="s">
        <v>4</v>
      </c>
      <c r="D223" s="62" t="s">
        <v>42</v>
      </c>
      <c r="E223" s="678">
        <v>897644241.5</v>
      </c>
      <c r="F223" s="1079">
        <v>759000000</v>
      </c>
      <c r="G223" s="1079"/>
      <c r="H223" s="1079">
        <v>260000</v>
      </c>
      <c r="I223" s="1079">
        <v>61055747</v>
      </c>
      <c r="J223" s="1079">
        <v>395607</v>
      </c>
      <c r="K223" s="1079">
        <v>0</v>
      </c>
      <c r="L223" s="1079">
        <v>0</v>
      </c>
      <c r="M223" s="1087">
        <v>76932887.5</v>
      </c>
      <c r="N223" s="44"/>
      <c r="O223" s="44"/>
    </row>
    <row r="224" spans="1:15" ht="18.399999999999999" customHeight="1">
      <c r="A224" s="56"/>
      <c r="B224" s="52"/>
      <c r="C224" s="53" t="s">
        <v>4</v>
      </c>
      <c r="D224" s="62" t="s">
        <v>43</v>
      </c>
      <c r="E224" s="678">
        <v>669634655.25000012</v>
      </c>
      <c r="F224" s="1079">
        <v>570979665.79000008</v>
      </c>
      <c r="G224" s="1079"/>
      <c r="H224" s="1079">
        <v>24756.33</v>
      </c>
      <c r="I224" s="1079">
        <v>36192058.420000009</v>
      </c>
      <c r="J224" s="1079">
        <v>219743.64</v>
      </c>
      <c r="K224" s="1079">
        <v>0</v>
      </c>
      <c r="L224" s="1079">
        <v>0</v>
      </c>
      <c r="M224" s="1087">
        <v>62218431.07</v>
      </c>
      <c r="N224" s="44"/>
      <c r="O224" s="44"/>
    </row>
    <row r="225" spans="1:15" ht="18.399999999999999" customHeight="1">
      <c r="A225" s="56"/>
      <c r="B225" s="52"/>
      <c r="C225" s="53" t="s">
        <v>4</v>
      </c>
      <c r="D225" s="62" t="s">
        <v>44</v>
      </c>
      <c r="E225" s="174">
        <v>0.78510563702702363</v>
      </c>
      <c r="F225" s="174">
        <v>0.75877696450498344</v>
      </c>
      <c r="G225" s="174"/>
      <c r="H225" s="174">
        <v>9.5216653846153854E-2</v>
      </c>
      <c r="I225" s="174">
        <v>0.62822528068043759</v>
      </c>
      <c r="J225" s="174">
        <v>1.0414390521327015</v>
      </c>
      <c r="K225" s="174">
        <v>0</v>
      </c>
      <c r="L225" s="174">
        <v>0</v>
      </c>
      <c r="M225" s="274">
        <v>1.4694258908412452</v>
      </c>
      <c r="N225" s="44"/>
      <c r="O225" s="44"/>
    </row>
    <row r="226" spans="1:15" ht="18.399999999999999" customHeight="1">
      <c r="A226" s="58"/>
      <c r="B226" s="59"/>
      <c r="C226" s="60" t="s">
        <v>4</v>
      </c>
      <c r="D226" s="64" t="s">
        <v>45</v>
      </c>
      <c r="E226" s="175">
        <v>0.74599114470005778</v>
      </c>
      <c r="F226" s="175">
        <v>0.75227887455862985</v>
      </c>
      <c r="G226" s="175"/>
      <c r="H226" s="175">
        <v>9.5216653846153854E-2</v>
      </c>
      <c r="I226" s="175">
        <v>0.59277070870986159</v>
      </c>
      <c r="J226" s="175">
        <v>0.55545943322539792</v>
      </c>
      <c r="K226" s="175">
        <v>0</v>
      </c>
      <c r="L226" s="175">
        <v>0</v>
      </c>
      <c r="M226" s="275">
        <v>0.80873645968377306</v>
      </c>
      <c r="N226" s="44"/>
      <c r="O226" s="44"/>
    </row>
    <row r="227" spans="1:15" ht="18.399999999999999" customHeight="1">
      <c r="A227" s="51" t="s">
        <v>142</v>
      </c>
      <c r="B227" s="52" t="s">
        <v>47</v>
      </c>
      <c r="C227" s="53" t="s">
        <v>143</v>
      </c>
      <c r="D227" s="62" t="s">
        <v>41</v>
      </c>
      <c r="E227" s="678">
        <v>2055560000</v>
      </c>
      <c r="F227" s="1079">
        <v>40992000</v>
      </c>
      <c r="G227" s="1085"/>
      <c r="H227" s="1079">
        <v>279206000</v>
      </c>
      <c r="I227" s="1079">
        <v>1707401000</v>
      </c>
      <c r="J227" s="1079">
        <v>27961000</v>
      </c>
      <c r="K227" s="1079">
        <v>0</v>
      </c>
      <c r="L227" s="1079">
        <v>0</v>
      </c>
      <c r="M227" s="1087">
        <v>0</v>
      </c>
      <c r="N227" s="44"/>
      <c r="O227" s="44"/>
    </row>
    <row r="228" spans="1:15" ht="18.399999999999999" customHeight="1">
      <c r="A228" s="51"/>
      <c r="B228" s="52"/>
      <c r="C228" s="53" t="s">
        <v>4</v>
      </c>
      <c r="D228" s="62" t="s">
        <v>42</v>
      </c>
      <c r="E228" s="678">
        <v>2171942209</v>
      </c>
      <c r="F228" s="1079">
        <v>115718522</v>
      </c>
      <c r="G228" s="1079"/>
      <c r="H228" s="1079">
        <v>284233000</v>
      </c>
      <c r="I228" s="1079">
        <v>1726992417</v>
      </c>
      <c r="J228" s="1079">
        <v>44568000</v>
      </c>
      <c r="K228" s="1079">
        <v>0</v>
      </c>
      <c r="L228" s="1079">
        <v>0</v>
      </c>
      <c r="M228" s="1087">
        <v>430270</v>
      </c>
      <c r="N228" s="44"/>
      <c r="O228" s="44"/>
    </row>
    <row r="229" spans="1:15" ht="18.399999999999999" customHeight="1">
      <c r="A229" s="56"/>
      <c r="B229" s="52"/>
      <c r="C229" s="53" t="s">
        <v>4</v>
      </c>
      <c r="D229" s="62" t="s">
        <v>43</v>
      </c>
      <c r="E229" s="678">
        <v>1564266795.5800002</v>
      </c>
      <c r="F229" s="1079">
        <v>99868639.479999989</v>
      </c>
      <c r="G229" s="1079"/>
      <c r="H229" s="1079">
        <v>188430070.45000002</v>
      </c>
      <c r="I229" s="1079">
        <v>1268816636.6900001</v>
      </c>
      <c r="J229" s="1079">
        <v>6867224.4300000006</v>
      </c>
      <c r="K229" s="1079">
        <v>0</v>
      </c>
      <c r="L229" s="1079">
        <v>0</v>
      </c>
      <c r="M229" s="1087">
        <v>284224.53000000003</v>
      </c>
      <c r="N229" s="44"/>
      <c r="O229" s="44"/>
    </row>
    <row r="230" spans="1:15" ht="18.399999999999999" customHeight="1">
      <c r="A230" s="56"/>
      <c r="B230" s="52"/>
      <c r="C230" s="53" t="s">
        <v>4</v>
      </c>
      <c r="D230" s="62" t="s">
        <v>44</v>
      </c>
      <c r="E230" s="174">
        <v>0.76099301191889324</v>
      </c>
      <c r="F230" s="174">
        <v>2.4362958499219358</v>
      </c>
      <c r="G230" s="174"/>
      <c r="H230" s="174">
        <v>0.67487829935603105</v>
      </c>
      <c r="I230" s="174">
        <v>0.74312750003660533</v>
      </c>
      <c r="J230" s="174">
        <v>0.245600101212403</v>
      </c>
      <c r="K230" s="174">
        <v>0</v>
      </c>
      <c r="L230" s="174">
        <v>0</v>
      </c>
      <c r="M230" s="274">
        <v>0</v>
      </c>
      <c r="N230" s="44"/>
      <c r="O230" s="44"/>
    </row>
    <row r="231" spans="1:15" ht="18.399999999999999" customHeight="1">
      <c r="A231" s="58"/>
      <c r="B231" s="59"/>
      <c r="C231" s="60" t="s">
        <v>4</v>
      </c>
      <c r="D231" s="64" t="s">
        <v>45</v>
      </c>
      <c r="E231" s="175">
        <v>0.72021566186156294</v>
      </c>
      <c r="F231" s="175">
        <v>0.86303072104567657</v>
      </c>
      <c r="G231" s="175"/>
      <c r="H231" s="175">
        <v>0.66294227077784784</v>
      </c>
      <c r="I231" s="175">
        <v>0.73469728309177629</v>
      </c>
      <c r="J231" s="175">
        <v>0.15408419561120087</v>
      </c>
      <c r="K231" s="175">
        <v>0</v>
      </c>
      <c r="L231" s="175">
        <v>0</v>
      </c>
      <c r="M231" s="275">
        <v>0.66057250098775189</v>
      </c>
      <c r="N231" s="44"/>
      <c r="O231" s="44"/>
    </row>
    <row r="232" spans="1:15" ht="18.399999999999999" customHeight="1">
      <c r="A232" s="51" t="s">
        <v>144</v>
      </c>
      <c r="B232" s="52" t="s">
        <v>47</v>
      </c>
      <c r="C232" s="53" t="s">
        <v>145</v>
      </c>
      <c r="D232" s="62" t="s">
        <v>41</v>
      </c>
      <c r="E232" s="678">
        <v>5221246000</v>
      </c>
      <c r="F232" s="1079">
        <v>2338370000</v>
      </c>
      <c r="G232" s="1085"/>
      <c r="H232" s="1079">
        <v>3102000</v>
      </c>
      <c r="I232" s="1079">
        <v>1675967000</v>
      </c>
      <c r="J232" s="1079">
        <v>908593000</v>
      </c>
      <c r="K232" s="1079">
        <v>0</v>
      </c>
      <c r="L232" s="1079">
        <v>0</v>
      </c>
      <c r="M232" s="1087">
        <v>295214000</v>
      </c>
      <c r="N232" s="44"/>
      <c r="O232" s="44"/>
    </row>
    <row r="233" spans="1:15" ht="18.399999999999999" customHeight="1">
      <c r="A233" s="56"/>
      <c r="B233" s="52"/>
      <c r="C233" s="53" t="s">
        <v>4</v>
      </c>
      <c r="D233" s="62" t="s">
        <v>42</v>
      </c>
      <c r="E233" s="678">
        <v>6407605056.3099995</v>
      </c>
      <c r="F233" s="1079">
        <v>2607109528.52</v>
      </c>
      <c r="G233" s="1079"/>
      <c r="H233" s="1079">
        <v>3116188</v>
      </c>
      <c r="I233" s="1079">
        <v>2104854017.1199996</v>
      </c>
      <c r="J233" s="1079">
        <v>1287009053.6700001</v>
      </c>
      <c r="K233" s="1079">
        <v>0</v>
      </c>
      <c r="L233" s="1079">
        <v>0</v>
      </c>
      <c r="M233" s="1087">
        <v>405516269</v>
      </c>
      <c r="N233" s="44"/>
      <c r="O233" s="44"/>
    </row>
    <row r="234" spans="1:15" ht="18.399999999999999" customHeight="1">
      <c r="A234" s="56"/>
      <c r="B234" s="52"/>
      <c r="C234" s="53" t="s">
        <v>4</v>
      </c>
      <c r="D234" s="62" t="s">
        <v>43</v>
      </c>
      <c r="E234" s="678">
        <v>4121018129.2199988</v>
      </c>
      <c r="F234" s="1079">
        <v>2021218759.4799998</v>
      </c>
      <c r="G234" s="1079"/>
      <c r="H234" s="1079">
        <v>1892364.8399999999</v>
      </c>
      <c r="I234" s="1079">
        <v>1394662623.7999995</v>
      </c>
      <c r="J234" s="1079">
        <v>445591691.56</v>
      </c>
      <c r="K234" s="1079">
        <v>0</v>
      </c>
      <c r="L234" s="1079">
        <v>0</v>
      </c>
      <c r="M234" s="1087">
        <v>257652689.54000002</v>
      </c>
      <c r="N234" s="44"/>
      <c r="O234" s="44"/>
    </row>
    <row r="235" spans="1:15" ht="18.399999999999999" customHeight="1">
      <c r="A235" s="56"/>
      <c r="B235" s="52"/>
      <c r="C235" s="53" t="s">
        <v>4</v>
      </c>
      <c r="D235" s="62" t="s">
        <v>44</v>
      </c>
      <c r="E235" s="174">
        <v>0.78927867586012967</v>
      </c>
      <c r="F235" s="174">
        <v>0.86437080508217257</v>
      </c>
      <c r="G235" s="174"/>
      <c r="H235" s="174">
        <v>0.61004669245647969</v>
      </c>
      <c r="I235" s="174">
        <v>0.83215398859285383</v>
      </c>
      <c r="J235" s="174">
        <v>0.49041946345613491</v>
      </c>
      <c r="K235" s="174">
        <v>0</v>
      </c>
      <c r="L235" s="174">
        <v>0</v>
      </c>
      <c r="M235" s="274">
        <v>0.8727658225558409</v>
      </c>
      <c r="N235" s="44"/>
      <c r="O235" s="44"/>
    </row>
    <row r="236" spans="1:15" ht="18.399999999999999" customHeight="1">
      <c r="A236" s="58"/>
      <c r="B236" s="59"/>
      <c r="C236" s="60" t="s">
        <v>4</v>
      </c>
      <c r="D236" s="64" t="s">
        <v>45</v>
      </c>
      <c r="E236" s="175">
        <v>0.64314484007745687</v>
      </c>
      <c r="F236" s="175">
        <v>0.77527190068896035</v>
      </c>
      <c r="G236" s="175"/>
      <c r="H236" s="175">
        <v>0.60726915064174558</v>
      </c>
      <c r="I236" s="175">
        <v>0.66259351596661753</v>
      </c>
      <c r="J236" s="175">
        <v>0.3462226549917134</v>
      </c>
      <c r="K236" s="175">
        <v>0</v>
      </c>
      <c r="L236" s="175">
        <v>0</v>
      </c>
      <c r="M236" s="275">
        <v>0.63536955046309129</v>
      </c>
      <c r="N236" s="44"/>
      <c r="O236" s="44"/>
    </row>
    <row r="237" spans="1:15" ht="18.399999999999999" customHeight="1">
      <c r="A237" s="51" t="s">
        <v>146</v>
      </c>
      <c r="B237" s="52" t="s">
        <v>47</v>
      </c>
      <c r="C237" s="53" t="s">
        <v>147</v>
      </c>
      <c r="D237" s="62" t="s">
        <v>41</v>
      </c>
      <c r="E237" s="678">
        <v>333698000</v>
      </c>
      <c r="F237" s="1079">
        <v>268204000</v>
      </c>
      <c r="G237" s="1085"/>
      <c r="H237" s="1079">
        <v>17000</v>
      </c>
      <c r="I237" s="1079">
        <v>37600000</v>
      </c>
      <c r="J237" s="1079">
        <v>850000</v>
      </c>
      <c r="K237" s="1079">
        <v>0</v>
      </c>
      <c r="L237" s="1079">
        <v>0</v>
      </c>
      <c r="M237" s="1087">
        <v>27027000</v>
      </c>
      <c r="N237" s="44"/>
      <c r="O237" s="44"/>
    </row>
    <row r="238" spans="1:15" ht="18" customHeight="1">
      <c r="A238" s="51"/>
      <c r="B238" s="52"/>
      <c r="C238" s="53" t="s">
        <v>4</v>
      </c>
      <c r="D238" s="62" t="s">
        <v>42</v>
      </c>
      <c r="E238" s="678">
        <v>1284054958.0700002</v>
      </c>
      <c r="F238" s="1079">
        <v>1198304000</v>
      </c>
      <c r="G238" s="1079"/>
      <c r="H238" s="1079">
        <v>63500</v>
      </c>
      <c r="I238" s="1079">
        <v>59633960.420000002</v>
      </c>
      <c r="J238" s="1079">
        <v>750000</v>
      </c>
      <c r="K238" s="1079">
        <v>0</v>
      </c>
      <c r="L238" s="1079">
        <v>0</v>
      </c>
      <c r="M238" s="1087">
        <v>25303497.649999999</v>
      </c>
      <c r="N238" s="44"/>
      <c r="O238" s="44"/>
    </row>
    <row r="239" spans="1:15" ht="18.399999999999999" customHeight="1">
      <c r="A239" s="56"/>
      <c r="B239" s="52"/>
      <c r="C239" s="53" t="s">
        <v>4</v>
      </c>
      <c r="D239" s="62" t="s">
        <v>43</v>
      </c>
      <c r="E239" s="678">
        <v>1212489635.5299997</v>
      </c>
      <c r="F239" s="1079">
        <v>1178355581.3599999</v>
      </c>
      <c r="G239" s="1079"/>
      <c r="H239" s="1079">
        <v>2400</v>
      </c>
      <c r="I239" s="1079">
        <v>28714247.049999997</v>
      </c>
      <c r="J239" s="1079">
        <v>152290</v>
      </c>
      <c r="K239" s="1079">
        <v>0</v>
      </c>
      <c r="L239" s="1079">
        <v>0</v>
      </c>
      <c r="M239" s="1087">
        <v>5265117.1199999982</v>
      </c>
      <c r="N239" s="44"/>
      <c r="O239" s="44"/>
    </row>
    <row r="240" spans="1:15" ht="18.399999999999999" customHeight="1">
      <c r="A240" s="56"/>
      <c r="B240" s="52"/>
      <c r="C240" s="53" t="s">
        <v>4</v>
      </c>
      <c r="D240" s="62" t="s">
        <v>44</v>
      </c>
      <c r="E240" s="174">
        <v>3.6334938643024524</v>
      </c>
      <c r="F240" s="174">
        <v>4.3935048744985155</v>
      </c>
      <c r="G240" s="174"/>
      <c r="H240" s="174">
        <v>0.14117647058823529</v>
      </c>
      <c r="I240" s="174">
        <v>0.7636767832446808</v>
      </c>
      <c r="J240" s="174">
        <v>0.17916470588235295</v>
      </c>
      <c r="K240" s="174">
        <v>0</v>
      </c>
      <c r="L240" s="174">
        <v>0</v>
      </c>
      <c r="M240" s="274">
        <v>0.19480952824952819</v>
      </c>
      <c r="N240" s="44"/>
      <c r="O240" s="44"/>
    </row>
    <row r="241" spans="1:15" ht="18.399999999999999" customHeight="1">
      <c r="A241" s="58"/>
      <c r="B241" s="59"/>
      <c r="C241" s="60" t="s">
        <v>4</v>
      </c>
      <c r="D241" s="64" t="s">
        <v>45</v>
      </c>
      <c r="E241" s="175">
        <v>0.94426615302543848</v>
      </c>
      <c r="F241" s="175">
        <v>0.98335278974283646</v>
      </c>
      <c r="G241" s="175"/>
      <c r="H241" s="175">
        <v>3.7795275590551181E-2</v>
      </c>
      <c r="I241" s="175">
        <v>0.4815083024465675</v>
      </c>
      <c r="J241" s="175">
        <v>0.20305333333333334</v>
      </c>
      <c r="K241" s="175">
        <v>0</v>
      </c>
      <c r="L241" s="175">
        <v>0</v>
      </c>
      <c r="M241" s="275">
        <v>0.20807862979369568</v>
      </c>
      <c r="N241" s="44"/>
      <c r="O241" s="44"/>
    </row>
    <row r="242" spans="1:15" ht="18.399999999999999" customHeight="1">
      <c r="A242" s="51" t="s">
        <v>148</v>
      </c>
      <c r="B242" s="52" t="s">
        <v>47</v>
      </c>
      <c r="C242" s="53" t="s">
        <v>149</v>
      </c>
      <c r="D242" s="62" t="s">
        <v>41</v>
      </c>
      <c r="E242" s="678">
        <v>735492000</v>
      </c>
      <c r="F242" s="1079">
        <v>694716000</v>
      </c>
      <c r="G242" s="1085"/>
      <c r="H242" s="1079">
        <v>94000</v>
      </c>
      <c r="I242" s="1079">
        <v>39212000</v>
      </c>
      <c r="J242" s="1079">
        <v>1470000</v>
      </c>
      <c r="K242" s="1079">
        <v>0</v>
      </c>
      <c r="L242" s="1079">
        <v>0</v>
      </c>
      <c r="M242" s="1087">
        <v>0</v>
      </c>
      <c r="N242" s="44"/>
      <c r="O242" s="44"/>
    </row>
    <row r="243" spans="1:15" ht="18.399999999999999" customHeight="1">
      <c r="A243" s="51"/>
      <c r="B243" s="52"/>
      <c r="C243" s="53" t="s">
        <v>4</v>
      </c>
      <c r="D243" s="62" t="s">
        <v>42</v>
      </c>
      <c r="E243" s="678">
        <v>732385265.21000004</v>
      </c>
      <c r="F243" s="1079">
        <v>694716000</v>
      </c>
      <c r="G243" s="1079"/>
      <c r="H243" s="1079">
        <v>174000</v>
      </c>
      <c r="I243" s="1079">
        <v>36450065.209999993</v>
      </c>
      <c r="J243" s="1079">
        <v>1045200</v>
      </c>
      <c r="K243" s="1079">
        <v>0</v>
      </c>
      <c r="L243" s="1079">
        <v>0</v>
      </c>
      <c r="M243" s="1087">
        <v>0</v>
      </c>
      <c r="N243" s="44"/>
      <c r="O243" s="44"/>
    </row>
    <row r="244" spans="1:15" ht="18.399999999999999" customHeight="1">
      <c r="A244" s="56"/>
      <c r="B244" s="52"/>
      <c r="C244" s="53" t="s">
        <v>4</v>
      </c>
      <c r="D244" s="62" t="s">
        <v>43</v>
      </c>
      <c r="E244" s="678">
        <v>682026109.24000001</v>
      </c>
      <c r="F244" s="1079">
        <v>654464967.42000008</v>
      </c>
      <c r="G244" s="1079"/>
      <c r="H244" s="1079">
        <v>145424.81</v>
      </c>
      <c r="I244" s="1079">
        <v>27271807.009999998</v>
      </c>
      <c r="J244" s="1079">
        <v>143910</v>
      </c>
      <c r="K244" s="1079">
        <v>0</v>
      </c>
      <c r="L244" s="1079">
        <v>0</v>
      </c>
      <c r="M244" s="1087">
        <v>0</v>
      </c>
      <c r="N244" s="44"/>
      <c r="O244" s="44"/>
    </row>
    <row r="245" spans="1:15" ht="18.399999999999999" customHeight="1">
      <c r="A245" s="56"/>
      <c r="B245" s="52"/>
      <c r="C245" s="53" t="s">
        <v>4</v>
      </c>
      <c r="D245" s="62" t="s">
        <v>44</v>
      </c>
      <c r="E245" s="174">
        <v>0.92730595198860089</v>
      </c>
      <c r="F245" s="174">
        <v>0.94206116948508467</v>
      </c>
      <c r="G245" s="174"/>
      <c r="H245" s="174">
        <v>1.5470724468085106</v>
      </c>
      <c r="I245" s="174">
        <v>0.6954964554218096</v>
      </c>
      <c r="J245" s="707">
        <v>9.7897959183673472E-2</v>
      </c>
      <c r="K245" s="174">
        <v>0</v>
      </c>
      <c r="L245" s="174">
        <v>0</v>
      </c>
      <c r="M245" s="274">
        <v>0</v>
      </c>
      <c r="N245" s="44"/>
      <c r="O245" s="44"/>
    </row>
    <row r="246" spans="1:15" ht="18.399999999999999" customHeight="1">
      <c r="A246" s="58"/>
      <c r="B246" s="59"/>
      <c r="C246" s="60" t="s">
        <v>4</v>
      </c>
      <c r="D246" s="64" t="s">
        <v>45</v>
      </c>
      <c r="E246" s="175">
        <v>0.93123952875327121</v>
      </c>
      <c r="F246" s="175">
        <v>0.94206116948508467</v>
      </c>
      <c r="G246" s="175"/>
      <c r="H246" s="175">
        <v>0.8357747701149425</v>
      </c>
      <c r="I246" s="175">
        <v>0.74819638463960936</v>
      </c>
      <c r="J246" s="175">
        <v>0.1376865671641791</v>
      </c>
      <c r="K246" s="175">
        <v>0</v>
      </c>
      <c r="L246" s="175">
        <v>0</v>
      </c>
      <c r="M246" s="275">
        <v>0</v>
      </c>
      <c r="N246" s="44"/>
      <c r="O246" s="44"/>
    </row>
    <row r="247" spans="1:15" ht="18.399999999999999" customHeight="1">
      <c r="A247" s="51" t="s">
        <v>150</v>
      </c>
      <c r="B247" s="52" t="s">
        <v>47</v>
      </c>
      <c r="C247" s="53" t="s">
        <v>151</v>
      </c>
      <c r="D247" s="62" t="s">
        <v>41</v>
      </c>
      <c r="E247" s="678">
        <v>37236000</v>
      </c>
      <c r="F247" s="1079">
        <v>0</v>
      </c>
      <c r="G247" s="1085"/>
      <c r="H247" s="1079">
        <v>14000</v>
      </c>
      <c r="I247" s="1079">
        <v>31039000</v>
      </c>
      <c r="J247" s="1079">
        <v>350000</v>
      </c>
      <c r="K247" s="1079">
        <v>0</v>
      </c>
      <c r="L247" s="1079">
        <v>0</v>
      </c>
      <c r="M247" s="1087">
        <v>5833000</v>
      </c>
      <c r="N247" s="44"/>
      <c r="O247" s="44"/>
    </row>
    <row r="248" spans="1:15" ht="18.399999999999999" customHeight="1">
      <c r="A248" s="56"/>
      <c r="B248" s="52"/>
      <c r="C248" s="53" t="s">
        <v>4</v>
      </c>
      <c r="D248" s="62" t="s">
        <v>42</v>
      </c>
      <c r="E248" s="678">
        <v>37412000</v>
      </c>
      <c r="F248" s="1079">
        <v>0</v>
      </c>
      <c r="G248" s="1079"/>
      <c r="H248" s="1079">
        <v>14000</v>
      </c>
      <c r="I248" s="1079">
        <v>31060240</v>
      </c>
      <c r="J248" s="1079">
        <v>504760</v>
      </c>
      <c r="K248" s="1079">
        <v>0</v>
      </c>
      <c r="L248" s="1079">
        <v>0</v>
      </c>
      <c r="M248" s="1087">
        <v>5833000</v>
      </c>
      <c r="N248" s="44"/>
      <c r="O248" s="44"/>
    </row>
    <row r="249" spans="1:15" ht="18.399999999999999" customHeight="1">
      <c r="A249" s="56"/>
      <c r="B249" s="52"/>
      <c r="C249" s="53" t="s">
        <v>4</v>
      </c>
      <c r="D249" s="62" t="s">
        <v>43</v>
      </c>
      <c r="E249" s="678">
        <v>25168169.010000002</v>
      </c>
      <c r="F249" s="1079">
        <v>0</v>
      </c>
      <c r="G249" s="1079"/>
      <c r="H249" s="1079">
        <v>6363.09</v>
      </c>
      <c r="I249" s="1079">
        <v>21618818.410000004</v>
      </c>
      <c r="J249" s="1079">
        <v>354329.79</v>
      </c>
      <c r="K249" s="1079">
        <v>0</v>
      </c>
      <c r="L249" s="1079">
        <v>0</v>
      </c>
      <c r="M249" s="1087">
        <v>3188657.72</v>
      </c>
      <c r="N249" s="44"/>
      <c r="O249" s="44"/>
    </row>
    <row r="250" spans="1:15" ht="18.399999999999999" customHeight="1">
      <c r="A250" s="56"/>
      <c r="B250" s="52"/>
      <c r="C250" s="53" t="s">
        <v>4</v>
      </c>
      <c r="D250" s="62" t="s">
        <v>44</v>
      </c>
      <c r="E250" s="174">
        <v>0.67590957702223664</v>
      </c>
      <c r="F250" s="174">
        <v>0</v>
      </c>
      <c r="G250" s="174"/>
      <c r="H250" s="174">
        <v>0.45450642857142859</v>
      </c>
      <c r="I250" s="174">
        <v>0.69650499081800332</v>
      </c>
      <c r="J250" s="174">
        <v>1.0123708285714286</v>
      </c>
      <c r="K250" s="174">
        <v>0</v>
      </c>
      <c r="L250" s="174">
        <v>0</v>
      </c>
      <c r="M250" s="274">
        <v>0.54665827533001887</v>
      </c>
      <c r="N250" s="44"/>
      <c r="O250" s="44"/>
    </row>
    <row r="251" spans="1:15" ht="18.399999999999999" customHeight="1">
      <c r="A251" s="58"/>
      <c r="B251" s="59"/>
      <c r="C251" s="60" t="s">
        <v>4</v>
      </c>
      <c r="D251" s="64" t="s">
        <v>45</v>
      </c>
      <c r="E251" s="175">
        <v>0.67272984630599808</v>
      </c>
      <c r="F251" s="175">
        <v>0</v>
      </c>
      <c r="G251" s="175"/>
      <c r="H251" s="175">
        <v>0.45450642857142859</v>
      </c>
      <c r="I251" s="175">
        <v>0.69602869810407142</v>
      </c>
      <c r="J251" s="175">
        <v>0.70197676123306119</v>
      </c>
      <c r="K251" s="175">
        <v>0</v>
      </c>
      <c r="L251" s="175">
        <v>0</v>
      </c>
      <c r="M251" s="275">
        <v>0.54665827533001887</v>
      </c>
      <c r="N251" s="44"/>
      <c r="O251" s="44"/>
    </row>
    <row r="252" spans="1:15" ht="18.399999999999999" customHeight="1">
      <c r="A252" s="51" t="s">
        <v>152</v>
      </c>
      <c r="B252" s="52" t="s">
        <v>47</v>
      </c>
      <c r="C252" s="53" t="s">
        <v>153</v>
      </c>
      <c r="D252" s="62" t="s">
        <v>41</v>
      </c>
      <c r="E252" s="678">
        <v>52988000</v>
      </c>
      <c r="F252" s="1079">
        <v>0</v>
      </c>
      <c r="G252" s="1085"/>
      <c r="H252" s="1079">
        <v>10000</v>
      </c>
      <c r="I252" s="1079">
        <v>52378000</v>
      </c>
      <c r="J252" s="1079">
        <v>600000</v>
      </c>
      <c r="K252" s="1079">
        <v>0</v>
      </c>
      <c r="L252" s="1079">
        <v>0</v>
      </c>
      <c r="M252" s="1087">
        <v>0</v>
      </c>
      <c r="N252" s="44"/>
      <c r="O252" s="44"/>
    </row>
    <row r="253" spans="1:15" ht="18.399999999999999" customHeight="1">
      <c r="A253" s="56"/>
      <c r="B253" s="52"/>
      <c r="C253" s="53" t="s">
        <v>4</v>
      </c>
      <c r="D253" s="62" t="s">
        <v>42</v>
      </c>
      <c r="E253" s="678">
        <v>56292146</v>
      </c>
      <c r="F253" s="1079">
        <v>0</v>
      </c>
      <c r="G253" s="1079"/>
      <c r="H253" s="1079">
        <v>15000</v>
      </c>
      <c r="I253" s="1079">
        <v>55627146</v>
      </c>
      <c r="J253" s="1079">
        <v>650000</v>
      </c>
      <c r="K253" s="1079">
        <v>0</v>
      </c>
      <c r="L253" s="1079">
        <v>0</v>
      </c>
      <c r="M253" s="1087">
        <v>0</v>
      </c>
      <c r="N253" s="44"/>
      <c r="O253" s="44"/>
    </row>
    <row r="254" spans="1:15" ht="18.399999999999999" customHeight="1">
      <c r="A254" s="56"/>
      <c r="B254" s="52"/>
      <c r="C254" s="53" t="s">
        <v>4</v>
      </c>
      <c r="D254" s="62" t="s">
        <v>43</v>
      </c>
      <c r="E254" s="678">
        <v>35581435.969999991</v>
      </c>
      <c r="F254" s="1079">
        <v>0</v>
      </c>
      <c r="G254" s="1079"/>
      <c r="H254" s="1079">
        <v>11351.86</v>
      </c>
      <c r="I254" s="1079">
        <v>35570084.109999992</v>
      </c>
      <c r="J254" s="1079">
        <v>0</v>
      </c>
      <c r="K254" s="1079">
        <v>0</v>
      </c>
      <c r="L254" s="1079">
        <v>0</v>
      </c>
      <c r="M254" s="1087">
        <v>0</v>
      </c>
      <c r="N254" s="44"/>
      <c r="O254" s="44"/>
    </row>
    <row r="255" spans="1:15" ht="18" customHeight="1">
      <c r="A255" s="56"/>
      <c r="B255" s="52"/>
      <c r="C255" s="53" t="s">
        <v>4</v>
      </c>
      <c r="D255" s="62" t="s">
        <v>44</v>
      </c>
      <c r="E255" s="174">
        <v>0.67149988620064904</v>
      </c>
      <c r="F255" s="174">
        <v>0</v>
      </c>
      <c r="G255" s="174"/>
      <c r="H255" s="174">
        <v>1.135186</v>
      </c>
      <c r="I255" s="174">
        <v>0.67910351884378928</v>
      </c>
      <c r="J255" s="174">
        <v>0</v>
      </c>
      <c r="K255" s="174">
        <v>0</v>
      </c>
      <c r="L255" s="174">
        <v>0</v>
      </c>
      <c r="M255" s="274">
        <v>0</v>
      </c>
      <c r="N255" s="44"/>
      <c r="O255" s="44"/>
    </row>
    <row r="256" spans="1:15" ht="18.399999999999999" customHeight="1">
      <c r="A256" s="58"/>
      <c r="B256" s="59"/>
      <c r="C256" s="60" t="s">
        <v>4</v>
      </c>
      <c r="D256" s="61" t="s">
        <v>45</v>
      </c>
      <c r="E256" s="276">
        <v>0.63208526407929078</v>
      </c>
      <c r="F256" s="175">
        <v>0</v>
      </c>
      <c r="G256" s="175"/>
      <c r="H256" s="175">
        <v>0.75679066666666672</v>
      </c>
      <c r="I256" s="175">
        <v>0.63943751689148298</v>
      </c>
      <c r="J256" s="175">
        <v>0</v>
      </c>
      <c r="K256" s="175">
        <v>0</v>
      </c>
      <c r="L256" s="175">
        <v>0</v>
      </c>
      <c r="M256" s="275">
        <v>0</v>
      </c>
      <c r="N256" s="44"/>
      <c r="O256" s="44"/>
    </row>
    <row r="257" spans="1:15" ht="18.399999999999999" customHeight="1">
      <c r="A257" s="51" t="s">
        <v>747</v>
      </c>
      <c r="B257" s="52" t="s">
        <v>47</v>
      </c>
      <c r="C257" s="53" t="s">
        <v>749</v>
      </c>
      <c r="D257" s="62" t="s">
        <v>41</v>
      </c>
      <c r="E257" s="678">
        <v>0</v>
      </c>
      <c r="F257" s="1079">
        <v>0</v>
      </c>
      <c r="G257" s="1085"/>
      <c r="H257" s="1079">
        <v>0</v>
      </c>
      <c r="I257" s="1079">
        <v>0</v>
      </c>
      <c r="J257" s="1079">
        <v>0</v>
      </c>
      <c r="K257" s="1079">
        <v>0</v>
      </c>
      <c r="L257" s="1079">
        <v>0</v>
      </c>
      <c r="M257" s="1087">
        <v>0</v>
      </c>
      <c r="N257" s="44"/>
      <c r="O257" s="44"/>
    </row>
    <row r="258" spans="1:15" ht="18.399999999999999" customHeight="1">
      <c r="A258" s="56"/>
      <c r="B258" s="52"/>
      <c r="C258" s="53" t="s">
        <v>4</v>
      </c>
      <c r="D258" s="62" t="s">
        <v>42</v>
      </c>
      <c r="E258" s="678">
        <v>280977164.38999999</v>
      </c>
      <c r="F258" s="1079">
        <v>0</v>
      </c>
      <c r="G258" s="1079"/>
      <c r="H258" s="1079">
        <v>355611.08999999997</v>
      </c>
      <c r="I258" s="1079">
        <v>224084793.23999998</v>
      </c>
      <c r="J258" s="1079">
        <v>8261813.2999999998</v>
      </c>
      <c r="K258" s="1079">
        <v>0</v>
      </c>
      <c r="L258" s="1079">
        <v>0</v>
      </c>
      <c r="M258" s="1087">
        <v>48274946.75999999</v>
      </c>
      <c r="N258" s="44"/>
      <c r="O258" s="44"/>
    </row>
    <row r="259" spans="1:15" ht="18.399999999999999" customHeight="1">
      <c r="A259" s="56"/>
      <c r="B259" s="52"/>
      <c r="C259" s="53" t="s">
        <v>4</v>
      </c>
      <c r="D259" s="62" t="s">
        <v>43</v>
      </c>
      <c r="E259" s="678">
        <v>146173535.65999997</v>
      </c>
      <c r="F259" s="1079">
        <v>0</v>
      </c>
      <c r="G259" s="1079"/>
      <c r="H259" s="1079">
        <v>98222.31</v>
      </c>
      <c r="I259" s="1079">
        <v>112264301.85999998</v>
      </c>
      <c r="J259" s="1079">
        <v>599330.15999999992</v>
      </c>
      <c r="K259" s="1079">
        <v>0</v>
      </c>
      <c r="L259" s="1079">
        <v>0</v>
      </c>
      <c r="M259" s="1087">
        <v>33211681.329999998</v>
      </c>
      <c r="N259" s="44"/>
      <c r="O259" s="44"/>
    </row>
    <row r="260" spans="1:15" ht="18.399999999999999" customHeight="1">
      <c r="A260" s="56"/>
      <c r="B260" s="52"/>
      <c r="C260" s="53" t="s">
        <v>4</v>
      </c>
      <c r="D260" s="62" t="s">
        <v>44</v>
      </c>
      <c r="E260" s="174">
        <v>0</v>
      </c>
      <c r="F260" s="174">
        <v>0</v>
      </c>
      <c r="G260" s="174"/>
      <c r="H260" s="174">
        <v>0</v>
      </c>
      <c r="I260" s="174">
        <v>0</v>
      </c>
      <c r="J260" s="174">
        <v>0</v>
      </c>
      <c r="K260" s="174">
        <v>0</v>
      </c>
      <c r="L260" s="174">
        <v>0</v>
      </c>
      <c r="M260" s="274">
        <v>0</v>
      </c>
      <c r="N260" s="44"/>
      <c r="O260" s="44"/>
    </row>
    <row r="261" spans="1:15" ht="18.399999999999999" customHeight="1">
      <c r="A261" s="58"/>
      <c r="B261" s="59"/>
      <c r="C261" s="60" t="s">
        <v>4</v>
      </c>
      <c r="D261" s="61" t="s">
        <v>45</v>
      </c>
      <c r="E261" s="276">
        <v>0.5202327953495508</v>
      </c>
      <c r="F261" s="175">
        <v>0</v>
      </c>
      <c r="G261" s="175"/>
      <c r="H261" s="175">
        <v>0.27620710591449782</v>
      </c>
      <c r="I261" s="175">
        <v>0.50099027353347592</v>
      </c>
      <c r="J261" s="175">
        <v>7.2542205716510197E-2</v>
      </c>
      <c r="K261" s="175">
        <v>0</v>
      </c>
      <c r="L261" s="175">
        <v>0</v>
      </c>
      <c r="M261" s="275">
        <v>0.68796929999970036</v>
      </c>
      <c r="N261" s="44"/>
      <c r="O261" s="44"/>
    </row>
    <row r="262" spans="1:15" ht="18.399999999999999" customHeight="1">
      <c r="A262" s="51" t="s">
        <v>154</v>
      </c>
      <c r="B262" s="52" t="s">
        <v>47</v>
      </c>
      <c r="C262" s="53" t="s">
        <v>155</v>
      </c>
      <c r="D262" s="54" t="s">
        <v>41</v>
      </c>
      <c r="E262" s="678">
        <v>16864000</v>
      </c>
      <c r="F262" s="1079">
        <v>0</v>
      </c>
      <c r="G262" s="1085"/>
      <c r="H262" s="1079">
        <v>3893000</v>
      </c>
      <c r="I262" s="1079">
        <v>12461000</v>
      </c>
      <c r="J262" s="1079">
        <v>510000</v>
      </c>
      <c r="K262" s="1079">
        <v>0</v>
      </c>
      <c r="L262" s="1079">
        <v>0</v>
      </c>
      <c r="M262" s="1087">
        <v>0</v>
      </c>
      <c r="N262" s="44"/>
      <c r="O262" s="44"/>
    </row>
    <row r="263" spans="1:15" ht="18.399999999999999" customHeight="1">
      <c r="A263" s="56"/>
      <c r="B263" s="52"/>
      <c r="C263" s="53" t="s">
        <v>4</v>
      </c>
      <c r="D263" s="62" t="s">
        <v>42</v>
      </c>
      <c r="E263" s="678">
        <v>16864000</v>
      </c>
      <c r="F263" s="1079">
        <v>0</v>
      </c>
      <c r="G263" s="1079"/>
      <c r="H263" s="1079">
        <v>3893000</v>
      </c>
      <c r="I263" s="1079">
        <v>12461000</v>
      </c>
      <c r="J263" s="1079">
        <v>510000</v>
      </c>
      <c r="K263" s="1079">
        <v>0</v>
      </c>
      <c r="L263" s="1079">
        <v>0</v>
      </c>
      <c r="M263" s="1087">
        <v>0</v>
      </c>
      <c r="N263" s="44"/>
      <c r="O263" s="44"/>
    </row>
    <row r="264" spans="1:15" ht="18.399999999999999" customHeight="1">
      <c r="A264" s="56"/>
      <c r="B264" s="52"/>
      <c r="C264" s="53" t="s">
        <v>4</v>
      </c>
      <c r="D264" s="62" t="s">
        <v>43</v>
      </c>
      <c r="E264" s="678">
        <v>11150471.18</v>
      </c>
      <c r="F264" s="1079">
        <v>0</v>
      </c>
      <c r="G264" s="1079"/>
      <c r="H264" s="1079">
        <v>2105247.7999999998</v>
      </c>
      <c r="I264" s="1079">
        <v>8696964.9499999993</v>
      </c>
      <c r="J264" s="1079">
        <v>348258.43</v>
      </c>
      <c r="K264" s="1079">
        <v>0</v>
      </c>
      <c r="L264" s="1079">
        <v>0</v>
      </c>
      <c r="M264" s="1087">
        <v>0</v>
      </c>
      <c r="N264" s="44"/>
      <c r="O264" s="44"/>
    </row>
    <row r="265" spans="1:15" ht="18.399999999999999" customHeight="1">
      <c r="A265" s="56"/>
      <c r="B265" s="52"/>
      <c r="C265" s="53" t="s">
        <v>4</v>
      </c>
      <c r="D265" s="62" t="s">
        <v>44</v>
      </c>
      <c r="E265" s="174">
        <v>0.6611996667457305</v>
      </c>
      <c r="F265" s="174">
        <v>0</v>
      </c>
      <c r="G265" s="174"/>
      <c r="H265" s="174">
        <v>0.54077775494477265</v>
      </c>
      <c r="I265" s="174">
        <v>0.69793475242757397</v>
      </c>
      <c r="J265" s="174">
        <v>0.68285966666666664</v>
      </c>
      <c r="K265" s="174">
        <v>0</v>
      </c>
      <c r="L265" s="174">
        <v>0</v>
      </c>
      <c r="M265" s="274">
        <v>0</v>
      </c>
      <c r="N265" s="44"/>
      <c r="O265" s="44"/>
    </row>
    <row r="266" spans="1:15" ht="18.399999999999999" customHeight="1">
      <c r="A266" s="58"/>
      <c r="B266" s="59"/>
      <c r="C266" s="60" t="s">
        <v>4</v>
      </c>
      <c r="D266" s="64" t="s">
        <v>45</v>
      </c>
      <c r="E266" s="175">
        <v>0.6611996667457305</v>
      </c>
      <c r="F266" s="175">
        <v>0</v>
      </c>
      <c r="G266" s="175"/>
      <c r="H266" s="175">
        <v>0.54077775494477265</v>
      </c>
      <c r="I266" s="175">
        <v>0.69793475242757397</v>
      </c>
      <c r="J266" s="175">
        <v>0.68285966666666664</v>
      </c>
      <c r="K266" s="175">
        <v>0</v>
      </c>
      <c r="L266" s="175">
        <v>0</v>
      </c>
      <c r="M266" s="275">
        <v>0</v>
      </c>
      <c r="N266" s="44"/>
      <c r="O266" s="44"/>
    </row>
    <row r="267" spans="1:15" ht="18.399999999999999" customHeight="1">
      <c r="A267" s="51" t="s">
        <v>156</v>
      </c>
      <c r="B267" s="52" t="s">
        <v>47</v>
      </c>
      <c r="C267" s="53" t="s">
        <v>157</v>
      </c>
      <c r="D267" s="62" t="s">
        <v>41</v>
      </c>
      <c r="E267" s="678">
        <v>102511000</v>
      </c>
      <c r="F267" s="1079">
        <v>2675000</v>
      </c>
      <c r="G267" s="1085"/>
      <c r="H267" s="1079">
        <v>477000</v>
      </c>
      <c r="I267" s="1079">
        <v>89105000</v>
      </c>
      <c r="J267" s="1079">
        <v>5500000</v>
      </c>
      <c r="K267" s="1079">
        <v>0</v>
      </c>
      <c r="L267" s="1079">
        <v>0</v>
      </c>
      <c r="M267" s="1087">
        <v>4754000</v>
      </c>
    </row>
    <row r="268" spans="1:15" ht="18.399999999999999" customHeight="1">
      <c r="A268" s="56"/>
      <c r="B268" s="52"/>
      <c r="C268" s="53" t="s">
        <v>158</v>
      </c>
      <c r="D268" s="62" t="s">
        <v>42</v>
      </c>
      <c r="E268" s="678">
        <v>102959261</v>
      </c>
      <c r="F268" s="1079">
        <v>2675000</v>
      </c>
      <c r="G268" s="1079"/>
      <c r="H268" s="1079">
        <v>486451</v>
      </c>
      <c r="I268" s="1079">
        <v>87035197</v>
      </c>
      <c r="J268" s="1079">
        <v>7480660</v>
      </c>
      <c r="K268" s="1079">
        <v>0</v>
      </c>
      <c r="L268" s="1079">
        <v>0</v>
      </c>
      <c r="M268" s="1087">
        <v>5281953</v>
      </c>
    </row>
    <row r="269" spans="1:15" ht="18.399999999999999" customHeight="1">
      <c r="A269" s="56"/>
      <c r="B269" s="52"/>
      <c r="C269" s="53" t="s">
        <v>4</v>
      </c>
      <c r="D269" s="62" t="s">
        <v>43</v>
      </c>
      <c r="E269" s="678">
        <v>59170570.400000006</v>
      </c>
      <c r="F269" s="1079">
        <v>2050000</v>
      </c>
      <c r="G269" s="1079"/>
      <c r="H269" s="1079">
        <v>374770.49</v>
      </c>
      <c r="I269" s="1079">
        <v>51738006.020000011</v>
      </c>
      <c r="J269" s="1079">
        <v>2164191.23</v>
      </c>
      <c r="K269" s="1079">
        <v>0</v>
      </c>
      <c r="L269" s="1079">
        <v>0</v>
      </c>
      <c r="M269" s="1087">
        <v>2843602.66</v>
      </c>
    </row>
    <row r="270" spans="1:15" ht="18.399999999999999" customHeight="1">
      <c r="A270" s="56"/>
      <c r="B270" s="52"/>
      <c r="C270" s="53" t="s">
        <v>4</v>
      </c>
      <c r="D270" s="62" t="s">
        <v>44</v>
      </c>
      <c r="E270" s="174">
        <v>0.57721191286788742</v>
      </c>
      <c r="F270" s="174">
        <v>0.76635514018691586</v>
      </c>
      <c r="G270" s="174"/>
      <c r="H270" s="174">
        <v>0.78568236897274635</v>
      </c>
      <c r="I270" s="174">
        <v>0.58064088457437868</v>
      </c>
      <c r="J270" s="174">
        <v>0.39348931454545455</v>
      </c>
      <c r="K270" s="174">
        <v>0</v>
      </c>
      <c r="L270" s="174">
        <v>0</v>
      </c>
      <c r="M270" s="274">
        <v>0.59814948674800172</v>
      </c>
    </row>
    <row r="271" spans="1:15" ht="18.399999999999999" customHeight="1">
      <c r="A271" s="58"/>
      <c r="B271" s="59"/>
      <c r="C271" s="60" t="s">
        <v>4</v>
      </c>
      <c r="D271" s="64" t="s">
        <v>45</v>
      </c>
      <c r="E271" s="175">
        <v>0.57469886463151676</v>
      </c>
      <c r="F271" s="175">
        <v>0.76635514018691586</v>
      </c>
      <c r="G271" s="175"/>
      <c r="H271" s="175">
        <v>0.77041776047330557</v>
      </c>
      <c r="I271" s="175">
        <v>0.59444923207331868</v>
      </c>
      <c r="J271" s="175">
        <v>0.28930485144358919</v>
      </c>
      <c r="K271" s="175">
        <v>0</v>
      </c>
      <c r="L271" s="175">
        <v>0</v>
      </c>
      <c r="M271" s="275">
        <v>0.53836197709445732</v>
      </c>
    </row>
    <row r="272" spans="1:15" ht="18.399999999999999" customHeight="1">
      <c r="A272" s="51" t="s">
        <v>159</v>
      </c>
      <c r="B272" s="52" t="s">
        <v>47</v>
      </c>
      <c r="C272" s="53" t="s">
        <v>160</v>
      </c>
      <c r="D272" s="62" t="s">
        <v>41</v>
      </c>
      <c r="E272" s="678">
        <v>55015000</v>
      </c>
      <c r="F272" s="1079">
        <v>2900000</v>
      </c>
      <c r="G272" s="1085"/>
      <c r="H272" s="1079">
        <v>29160000</v>
      </c>
      <c r="I272" s="1079">
        <v>22601000</v>
      </c>
      <c r="J272" s="1079">
        <v>354000</v>
      </c>
      <c r="K272" s="1079">
        <v>0</v>
      </c>
      <c r="L272" s="1079">
        <v>0</v>
      </c>
      <c r="M272" s="1087">
        <v>0</v>
      </c>
    </row>
    <row r="273" spans="1:13" ht="18.399999999999999" customHeight="1">
      <c r="A273" s="56"/>
      <c r="B273" s="52"/>
      <c r="C273" s="53" t="s">
        <v>161</v>
      </c>
      <c r="D273" s="62" t="s">
        <v>42</v>
      </c>
      <c r="E273" s="678">
        <v>122015000</v>
      </c>
      <c r="F273" s="1079">
        <v>3783150</v>
      </c>
      <c r="G273" s="1079"/>
      <c r="H273" s="1079">
        <v>95683220</v>
      </c>
      <c r="I273" s="1079">
        <v>22194630</v>
      </c>
      <c r="J273" s="1079">
        <v>354000</v>
      </c>
      <c r="K273" s="1079">
        <v>0</v>
      </c>
      <c r="L273" s="1079">
        <v>0</v>
      </c>
      <c r="M273" s="1087">
        <v>0</v>
      </c>
    </row>
    <row r="274" spans="1:13" ht="18.399999999999999" customHeight="1">
      <c r="A274" s="56"/>
      <c r="B274" s="52"/>
      <c r="C274" s="53" t="s">
        <v>4</v>
      </c>
      <c r="D274" s="62" t="s">
        <v>43</v>
      </c>
      <c r="E274" s="678">
        <v>95728552.51000002</v>
      </c>
      <c r="F274" s="1079">
        <v>3452311.19</v>
      </c>
      <c r="G274" s="1079"/>
      <c r="H274" s="1079">
        <v>77395983.960000008</v>
      </c>
      <c r="I274" s="1079">
        <v>14528608.460000001</v>
      </c>
      <c r="J274" s="1079">
        <v>351648.9</v>
      </c>
      <c r="K274" s="1079">
        <v>0</v>
      </c>
      <c r="L274" s="1079">
        <v>0</v>
      </c>
      <c r="M274" s="1087">
        <v>0</v>
      </c>
    </row>
    <row r="275" spans="1:13" ht="18.399999999999999" customHeight="1">
      <c r="A275" s="56"/>
      <c r="B275" s="52"/>
      <c r="C275" s="53" t="s">
        <v>4</v>
      </c>
      <c r="D275" s="62" t="s">
        <v>44</v>
      </c>
      <c r="E275" s="174">
        <v>1.7400445789330186</v>
      </c>
      <c r="F275" s="174">
        <v>1.1904521344827586</v>
      </c>
      <c r="G275" s="174"/>
      <c r="H275" s="174">
        <v>2.654183263374486</v>
      </c>
      <c r="I275" s="174">
        <v>0.64283033759568164</v>
      </c>
      <c r="J275" s="174">
        <v>0.99335847457627124</v>
      </c>
      <c r="K275" s="174">
        <v>0</v>
      </c>
      <c r="L275" s="174">
        <v>0</v>
      </c>
      <c r="M275" s="274">
        <v>0</v>
      </c>
    </row>
    <row r="276" spans="1:13" ht="18.399999999999999" customHeight="1">
      <c r="A276" s="58"/>
      <c r="B276" s="59"/>
      <c r="C276" s="60" t="s">
        <v>4</v>
      </c>
      <c r="D276" s="64" t="s">
        <v>45</v>
      </c>
      <c r="E276" s="175">
        <v>0.78456380371265844</v>
      </c>
      <c r="F276" s="175">
        <v>0.91254938080699943</v>
      </c>
      <c r="G276" s="175"/>
      <c r="H276" s="175">
        <v>0.80887729280013787</v>
      </c>
      <c r="I276" s="175">
        <v>0.65460016499486595</v>
      </c>
      <c r="J276" s="175">
        <v>0.99335847457627124</v>
      </c>
      <c r="K276" s="175">
        <v>0</v>
      </c>
      <c r="L276" s="175">
        <v>0</v>
      </c>
      <c r="M276" s="275">
        <v>0</v>
      </c>
    </row>
    <row r="277" spans="1:13" ht="18.399999999999999" customHeight="1">
      <c r="A277" s="51" t="s">
        <v>754</v>
      </c>
      <c r="B277" s="52" t="s">
        <v>47</v>
      </c>
      <c r="C277" s="53" t="s">
        <v>755</v>
      </c>
      <c r="D277" s="62" t="s">
        <v>41</v>
      </c>
      <c r="E277" s="678">
        <v>0</v>
      </c>
      <c r="F277" s="1079">
        <v>0</v>
      </c>
      <c r="G277" s="1085"/>
      <c r="H277" s="1079">
        <v>0</v>
      </c>
      <c r="I277" s="1079">
        <v>0</v>
      </c>
      <c r="J277" s="1079">
        <v>0</v>
      </c>
      <c r="K277" s="1079">
        <v>0</v>
      </c>
      <c r="L277" s="1079">
        <v>0</v>
      </c>
      <c r="M277" s="1087">
        <v>0</v>
      </c>
    </row>
    <row r="278" spans="1:13" ht="18.399999999999999" customHeight="1">
      <c r="A278" s="56"/>
      <c r="B278" s="52"/>
      <c r="C278" s="53"/>
      <c r="D278" s="62" t="s">
        <v>42</v>
      </c>
      <c r="E278" s="678">
        <v>29197580.870000001</v>
      </c>
      <c r="F278" s="1079">
        <v>0</v>
      </c>
      <c r="G278" s="1079"/>
      <c r="H278" s="1079">
        <v>35859</v>
      </c>
      <c r="I278" s="1079">
        <v>25964416.870000001</v>
      </c>
      <c r="J278" s="1079">
        <v>1460000</v>
      </c>
      <c r="K278" s="1079">
        <v>0</v>
      </c>
      <c r="L278" s="1079">
        <v>0</v>
      </c>
      <c r="M278" s="1087">
        <v>1737305</v>
      </c>
    </row>
    <row r="279" spans="1:13" ht="18.399999999999999" customHeight="1">
      <c r="A279" s="56"/>
      <c r="B279" s="52"/>
      <c r="C279" s="53" t="s">
        <v>4</v>
      </c>
      <c r="D279" s="62" t="s">
        <v>43</v>
      </c>
      <c r="E279" s="678">
        <v>8294637.8400000008</v>
      </c>
      <c r="F279" s="1079">
        <v>0</v>
      </c>
      <c r="G279" s="1079"/>
      <c r="H279" s="1079">
        <v>6515</v>
      </c>
      <c r="I279" s="1079">
        <v>7718542.8600000003</v>
      </c>
      <c r="J279" s="1079">
        <v>0</v>
      </c>
      <c r="K279" s="1079">
        <v>0</v>
      </c>
      <c r="L279" s="1079">
        <v>0</v>
      </c>
      <c r="M279" s="1087">
        <v>569579.9800000001</v>
      </c>
    </row>
    <row r="280" spans="1:13" ht="18.399999999999999" customHeight="1">
      <c r="A280" s="56"/>
      <c r="B280" s="52"/>
      <c r="C280" s="53" t="s">
        <v>4</v>
      </c>
      <c r="D280" s="62" t="s">
        <v>44</v>
      </c>
      <c r="E280" s="174">
        <v>0</v>
      </c>
      <c r="F280" s="174">
        <v>0</v>
      </c>
      <c r="G280" s="174"/>
      <c r="H280" s="174">
        <v>0</v>
      </c>
      <c r="I280" s="174">
        <v>0</v>
      </c>
      <c r="J280" s="174">
        <v>0</v>
      </c>
      <c r="K280" s="174">
        <v>0</v>
      </c>
      <c r="L280" s="174">
        <v>0</v>
      </c>
      <c r="M280" s="274">
        <v>0</v>
      </c>
    </row>
    <row r="281" spans="1:13" ht="18.399999999999999" customHeight="1">
      <c r="A281" s="58"/>
      <c r="B281" s="59"/>
      <c r="C281" s="60" t="s">
        <v>4</v>
      </c>
      <c r="D281" s="64" t="s">
        <v>45</v>
      </c>
      <c r="E281" s="175">
        <v>0.28408647541490656</v>
      </c>
      <c r="F281" s="175">
        <v>0</v>
      </c>
      <c r="G281" s="175"/>
      <c r="H281" s="175">
        <v>0.18168381717281576</v>
      </c>
      <c r="I281" s="175">
        <v>0.2972738767308199</v>
      </c>
      <c r="J281" s="175">
        <v>0</v>
      </c>
      <c r="K281" s="175">
        <v>0</v>
      </c>
      <c r="L281" s="175">
        <v>0</v>
      </c>
      <c r="M281" s="275">
        <v>0.32785261079660744</v>
      </c>
    </row>
    <row r="282" spans="1:13" ht="18.399999999999999" customHeight="1">
      <c r="A282" s="51" t="s">
        <v>162</v>
      </c>
      <c r="B282" s="52" t="s">
        <v>47</v>
      </c>
      <c r="C282" s="53" t="s">
        <v>163</v>
      </c>
      <c r="D282" s="62" t="s">
        <v>41</v>
      </c>
      <c r="E282" s="678">
        <v>212984000</v>
      </c>
      <c r="F282" s="1079">
        <v>0</v>
      </c>
      <c r="G282" s="1085"/>
      <c r="H282" s="1079">
        <v>2673000</v>
      </c>
      <c r="I282" s="1079">
        <v>192384000</v>
      </c>
      <c r="J282" s="1079">
        <v>17927000</v>
      </c>
      <c r="K282" s="1079">
        <v>0</v>
      </c>
      <c r="L282" s="1079">
        <v>0</v>
      </c>
      <c r="M282" s="1087">
        <v>0</v>
      </c>
    </row>
    <row r="283" spans="1:13" ht="18.399999999999999" customHeight="1">
      <c r="A283" s="56"/>
      <c r="B283" s="52"/>
      <c r="C283" s="53" t="s">
        <v>4</v>
      </c>
      <c r="D283" s="62" t="s">
        <v>42</v>
      </c>
      <c r="E283" s="678">
        <v>214644754</v>
      </c>
      <c r="F283" s="1079">
        <v>0</v>
      </c>
      <c r="G283" s="1079"/>
      <c r="H283" s="1079">
        <v>2857000</v>
      </c>
      <c r="I283" s="1079">
        <v>195947662</v>
      </c>
      <c r="J283" s="1079">
        <v>15840092</v>
      </c>
      <c r="K283" s="1079">
        <v>0</v>
      </c>
      <c r="L283" s="1079">
        <v>0</v>
      </c>
      <c r="M283" s="1087">
        <v>0</v>
      </c>
    </row>
    <row r="284" spans="1:13" ht="18.399999999999999" customHeight="1">
      <c r="A284" s="56"/>
      <c r="B284" s="52"/>
      <c r="C284" s="53" t="s">
        <v>4</v>
      </c>
      <c r="D284" s="62" t="s">
        <v>43</v>
      </c>
      <c r="E284" s="678">
        <v>138490756.72999993</v>
      </c>
      <c r="F284" s="1079">
        <v>0</v>
      </c>
      <c r="G284" s="1079"/>
      <c r="H284" s="1079">
        <v>2111880.85</v>
      </c>
      <c r="I284" s="1079">
        <v>134453059.89999995</v>
      </c>
      <c r="J284" s="1079">
        <v>1925815.98</v>
      </c>
      <c r="K284" s="1079">
        <v>0</v>
      </c>
      <c r="L284" s="1079">
        <v>0</v>
      </c>
      <c r="M284" s="1087">
        <v>0</v>
      </c>
    </row>
    <row r="285" spans="1:13" ht="18.399999999999999" customHeight="1">
      <c r="A285" s="56"/>
      <c r="B285" s="52"/>
      <c r="C285" s="53" t="s">
        <v>4</v>
      </c>
      <c r="D285" s="62" t="s">
        <v>44</v>
      </c>
      <c r="E285" s="174">
        <v>0.65024019048379189</v>
      </c>
      <c r="F285" s="174">
        <v>0</v>
      </c>
      <c r="G285" s="174"/>
      <c r="H285" s="174">
        <v>0.79007888140665927</v>
      </c>
      <c r="I285" s="174">
        <v>0.69887859645292716</v>
      </c>
      <c r="J285" s="174">
        <v>0.10742544653316227</v>
      </c>
      <c r="K285" s="174">
        <v>0</v>
      </c>
      <c r="L285" s="174">
        <v>0</v>
      </c>
      <c r="M285" s="274">
        <v>0</v>
      </c>
    </row>
    <row r="286" spans="1:13" ht="18.399999999999999" customHeight="1">
      <c r="A286" s="58"/>
      <c r="B286" s="59"/>
      <c r="C286" s="60" t="s">
        <v>4</v>
      </c>
      <c r="D286" s="64" t="s">
        <v>45</v>
      </c>
      <c r="E286" s="175">
        <v>0.64520913811851155</v>
      </c>
      <c r="F286" s="175">
        <v>0</v>
      </c>
      <c r="G286" s="175"/>
      <c r="H286" s="175">
        <v>0.73919525726286317</v>
      </c>
      <c r="I286" s="175">
        <v>0.68616822741166439</v>
      </c>
      <c r="J286" s="175">
        <v>0.12157858552841738</v>
      </c>
      <c r="K286" s="175">
        <v>0</v>
      </c>
      <c r="L286" s="175">
        <v>0</v>
      </c>
      <c r="M286" s="275">
        <v>0</v>
      </c>
    </row>
    <row r="287" spans="1:13" ht="18.399999999999999" customHeight="1">
      <c r="A287" s="51" t="s">
        <v>164</v>
      </c>
      <c r="B287" s="52" t="s">
        <v>47</v>
      </c>
      <c r="C287" s="53" t="s">
        <v>165</v>
      </c>
      <c r="D287" s="62" t="s">
        <v>41</v>
      </c>
      <c r="E287" s="678">
        <v>643806000</v>
      </c>
      <c r="F287" s="1079">
        <v>0</v>
      </c>
      <c r="G287" s="1085"/>
      <c r="H287" s="1079">
        <v>16636000</v>
      </c>
      <c r="I287" s="1079">
        <v>611257000</v>
      </c>
      <c r="J287" s="1079">
        <v>14659000</v>
      </c>
      <c r="K287" s="1079">
        <v>0</v>
      </c>
      <c r="L287" s="1079">
        <v>0</v>
      </c>
      <c r="M287" s="1087">
        <v>1254000</v>
      </c>
    </row>
    <row r="288" spans="1:13" ht="18.399999999999999" customHeight="1">
      <c r="A288" s="56"/>
      <c r="B288" s="52"/>
      <c r="C288" s="53" t="s">
        <v>166</v>
      </c>
      <c r="D288" s="62" t="s">
        <v>42</v>
      </c>
      <c r="E288" s="678">
        <v>650149572</v>
      </c>
      <c r="F288" s="1079">
        <v>0</v>
      </c>
      <c r="G288" s="1079"/>
      <c r="H288" s="1079">
        <v>16829608</v>
      </c>
      <c r="I288" s="1079">
        <v>608563392</v>
      </c>
      <c r="J288" s="1079">
        <v>17159000</v>
      </c>
      <c r="K288" s="1079">
        <v>0</v>
      </c>
      <c r="L288" s="1079">
        <v>0</v>
      </c>
      <c r="M288" s="1087">
        <v>7597572</v>
      </c>
    </row>
    <row r="289" spans="1:13" ht="18.399999999999999" customHeight="1">
      <c r="A289" s="56"/>
      <c r="B289" s="52"/>
      <c r="C289" s="53" t="s">
        <v>4</v>
      </c>
      <c r="D289" s="62" t="s">
        <v>43</v>
      </c>
      <c r="E289" s="678">
        <v>480986018.54000008</v>
      </c>
      <c r="F289" s="1079">
        <v>0</v>
      </c>
      <c r="G289" s="1079"/>
      <c r="H289" s="1079">
        <v>13612664.43</v>
      </c>
      <c r="I289" s="1079">
        <v>455630623.95000005</v>
      </c>
      <c r="J289" s="1079">
        <v>8002201.7399999993</v>
      </c>
      <c r="K289" s="1079">
        <v>0</v>
      </c>
      <c r="L289" s="1079">
        <v>0</v>
      </c>
      <c r="M289" s="1087">
        <v>3740528.42</v>
      </c>
    </row>
    <row r="290" spans="1:13" ht="18.399999999999999" customHeight="1">
      <c r="A290" s="56"/>
      <c r="B290" s="52"/>
      <c r="C290" s="53" t="s">
        <v>4</v>
      </c>
      <c r="D290" s="62" t="s">
        <v>44</v>
      </c>
      <c r="E290" s="174">
        <v>0.74709775699511982</v>
      </c>
      <c r="F290" s="174">
        <v>0</v>
      </c>
      <c r="G290" s="174"/>
      <c r="H290" s="174">
        <v>0.81826547427266172</v>
      </c>
      <c r="I290" s="174">
        <v>0.74539943747065485</v>
      </c>
      <c r="J290" s="174">
        <v>0.54589001569001971</v>
      </c>
      <c r="K290" s="174">
        <v>0</v>
      </c>
      <c r="L290" s="174">
        <v>0</v>
      </c>
      <c r="M290" s="274">
        <v>2.9828775279106856</v>
      </c>
    </row>
    <row r="291" spans="1:13" ht="18.399999999999999" customHeight="1">
      <c r="A291" s="58"/>
      <c r="B291" s="59"/>
      <c r="C291" s="60" t="s">
        <v>4</v>
      </c>
      <c r="D291" s="64" t="s">
        <v>45</v>
      </c>
      <c r="E291" s="175">
        <v>0.73980825221553803</v>
      </c>
      <c r="F291" s="175">
        <v>0</v>
      </c>
      <c r="G291" s="175"/>
      <c r="H291" s="175">
        <v>0.80885213903972097</v>
      </c>
      <c r="I291" s="175">
        <v>0.74869870573811981</v>
      </c>
      <c r="J291" s="175">
        <v>0.46635594964741534</v>
      </c>
      <c r="K291" s="175">
        <v>0</v>
      </c>
      <c r="L291" s="175">
        <v>0</v>
      </c>
      <c r="M291" s="275">
        <v>0.49233207924847566</v>
      </c>
    </row>
    <row r="292" spans="1:13" ht="18.399999999999999" customHeight="1">
      <c r="A292" s="51" t="s">
        <v>167</v>
      </c>
      <c r="B292" s="52" t="s">
        <v>47</v>
      </c>
      <c r="C292" s="53" t="s">
        <v>168</v>
      </c>
      <c r="D292" s="62" t="s">
        <v>41</v>
      </c>
      <c r="E292" s="678">
        <v>659808000</v>
      </c>
      <c r="F292" s="1079">
        <v>70509000</v>
      </c>
      <c r="G292" s="1085"/>
      <c r="H292" s="1079">
        <v>1344000</v>
      </c>
      <c r="I292" s="1079">
        <v>546438000</v>
      </c>
      <c r="J292" s="1079">
        <v>8018000</v>
      </c>
      <c r="K292" s="1079">
        <v>0</v>
      </c>
      <c r="L292" s="1079">
        <v>0</v>
      </c>
      <c r="M292" s="1087">
        <v>33499000</v>
      </c>
    </row>
    <row r="293" spans="1:13" ht="18.399999999999999" customHeight="1">
      <c r="A293" s="56"/>
      <c r="B293" s="52"/>
      <c r="C293" s="53" t="s">
        <v>4</v>
      </c>
      <c r="D293" s="62" t="s">
        <v>42</v>
      </c>
      <c r="E293" s="678">
        <v>664512194</v>
      </c>
      <c r="F293" s="1079">
        <v>70509000</v>
      </c>
      <c r="G293" s="1079"/>
      <c r="H293" s="1079">
        <v>1357039</v>
      </c>
      <c r="I293" s="1079">
        <v>544499383</v>
      </c>
      <c r="J293" s="1079">
        <v>9352829</v>
      </c>
      <c r="K293" s="1079">
        <v>0</v>
      </c>
      <c r="L293" s="1079">
        <v>0</v>
      </c>
      <c r="M293" s="1087">
        <v>38793943</v>
      </c>
    </row>
    <row r="294" spans="1:13" ht="18.399999999999999" customHeight="1">
      <c r="A294" s="56"/>
      <c r="B294" s="52"/>
      <c r="C294" s="53" t="s">
        <v>4</v>
      </c>
      <c r="D294" s="62" t="s">
        <v>43</v>
      </c>
      <c r="E294" s="678">
        <v>411979534.41000009</v>
      </c>
      <c r="F294" s="1079">
        <v>69807728.909999996</v>
      </c>
      <c r="G294" s="1079"/>
      <c r="H294" s="1079">
        <v>835492.33000000007</v>
      </c>
      <c r="I294" s="1079">
        <v>330715688.48000008</v>
      </c>
      <c r="J294" s="1079">
        <v>1001214.1100000001</v>
      </c>
      <c r="K294" s="1079">
        <v>0</v>
      </c>
      <c r="L294" s="1079">
        <v>0</v>
      </c>
      <c r="M294" s="1087">
        <v>9619410.5799999982</v>
      </c>
    </row>
    <row r="295" spans="1:13" ht="18.399999999999999" customHeight="1">
      <c r="A295" s="56"/>
      <c r="B295" s="52"/>
      <c r="C295" s="53" t="s">
        <v>4</v>
      </c>
      <c r="D295" s="62" t="s">
        <v>44</v>
      </c>
      <c r="E295" s="174">
        <v>0.62439305738942252</v>
      </c>
      <c r="F295" s="174">
        <v>0.99005416202186947</v>
      </c>
      <c r="G295" s="174"/>
      <c r="H295" s="174">
        <v>0.62164607886904766</v>
      </c>
      <c r="I295" s="174">
        <v>0.60522088229588733</v>
      </c>
      <c r="J295" s="174">
        <v>0.12487080444000999</v>
      </c>
      <c r="K295" s="174">
        <v>0</v>
      </c>
      <c r="L295" s="174">
        <v>0</v>
      </c>
      <c r="M295" s="274">
        <v>0.28715515627332155</v>
      </c>
    </row>
    <row r="296" spans="1:13" ht="18.399999999999999" customHeight="1">
      <c r="A296" s="58"/>
      <c r="B296" s="59"/>
      <c r="C296" s="60" t="s">
        <v>4</v>
      </c>
      <c r="D296" s="61" t="s">
        <v>45</v>
      </c>
      <c r="E296" s="276">
        <v>0.61997287353014341</v>
      </c>
      <c r="F296" s="175">
        <v>0.99005416202186947</v>
      </c>
      <c r="G296" s="175"/>
      <c r="H296" s="175">
        <v>0.61567304255809896</v>
      </c>
      <c r="I296" s="175">
        <v>0.60737569004738445</v>
      </c>
      <c r="J296" s="175">
        <v>0.1070493334155901</v>
      </c>
      <c r="K296" s="175">
        <v>0</v>
      </c>
      <c r="L296" s="175">
        <v>0</v>
      </c>
      <c r="M296" s="275">
        <v>0.247961661953259</v>
      </c>
    </row>
    <row r="297" spans="1:13" ht="18.399999999999999" customHeight="1">
      <c r="A297" s="51" t="s">
        <v>169</v>
      </c>
      <c r="B297" s="52" t="s">
        <v>47</v>
      </c>
      <c r="C297" s="53" t="s">
        <v>170</v>
      </c>
      <c r="D297" s="54" t="s">
        <v>41</v>
      </c>
      <c r="E297" s="679">
        <v>271787000</v>
      </c>
      <c r="F297" s="1079">
        <v>0</v>
      </c>
      <c r="G297" s="1085"/>
      <c r="H297" s="1079">
        <v>3943000</v>
      </c>
      <c r="I297" s="1079">
        <v>240111000</v>
      </c>
      <c r="J297" s="1079">
        <v>27733000</v>
      </c>
      <c r="K297" s="1079">
        <v>0</v>
      </c>
      <c r="L297" s="1079">
        <v>0</v>
      </c>
      <c r="M297" s="1087">
        <v>0</v>
      </c>
    </row>
    <row r="298" spans="1:13" ht="18.399999999999999" customHeight="1">
      <c r="A298" s="56"/>
      <c r="B298" s="52"/>
      <c r="C298" s="53" t="s">
        <v>4</v>
      </c>
      <c r="D298" s="62" t="s">
        <v>42</v>
      </c>
      <c r="E298" s="678">
        <v>271787000</v>
      </c>
      <c r="F298" s="1079">
        <v>0</v>
      </c>
      <c r="G298" s="1079"/>
      <c r="H298" s="1079">
        <v>3943000</v>
      </c>
      <c r="I298" s="1079">
        <v>240110999.99999997</v>
      </c>
      <c r="J298" s="1079">
        <v>27733000</v>
      </c>
      <c r="K298" s="1079">
        <v>0</v>
      </c>
      <c r="L298" s="1079">
        <v>0</v>
      </c>
      <c r="M298" s="1087">
        <v>0</v>
      </c>
    </row>
    <row r="299" spans="1:13" ht="18.399999999999999" customHeight="1">
      <c r="A299" s="56"/>
      <c r="B299" s="52"/>
      <c r="C299" s="53" t="s">
        <v>4</v>
      </c>
      <c r="D299" s="62" t="s">
        <v>43</v>
      </c>
      <c r="E299" s="678">
        <v>191609943.90999997</v>
      </c>
      <c r="F299" s="1079">
        <v>0</v>
      </c>
      <c r="G299" s="1079"/>
      <c r="H299" s="1079">
        <v>3039116.45</v>
      </c>
      <c r="I299" s="1079">
        <v>182836908.36999997</v>
      </c>
      <c r="J299" s="1079">
        <v>5733919.0899999999</v>
      </c>
      <c r="K299" s="1079">
        <v>0</v>
      </c>
      <c r="L299" s="1079">
        <v>0</v>
      </c>
      <c r="M299" s="1087">
        <v>0</v>
      </c>
    </row>
    <row r="300" spans="1:13" ht="18.399999999999999" customHeight="1">
      <c r="A300" s="56"/>
      <c r="B300" s="52"/>
      <c r="C300" s="53" t="s">
        <v>4</v>
      </c>
      <c r="D300" s="62" t="s">
        <v>44</v>
      </c>
      <c r="E300" s="174">
        <v>0.70500040071820935</v>
      </c>
      <c r="F300" s="174">
        <v>0</v>
      </c>
      <c r="G300" s="174"/>
      <c r="H300" s="174">
        <v>0.77076247780877505</v>
      </c>
      <c r="I300" s="174">
        <v>0.76146827246565119</v>
      </c>
      <c r="J300" s="174">
        <v>0.20675437529297228</v>
      </c>
      <c r="K300" s="174">
        <v>0</v>
      </c>
      <c r="L300" s="174">
        <v>0</v>
      </c>
      <c r="M300" s="274">
        <v>0</v>
      </c>
    </row>
    <row r="301" spans="1:13" ht="18.399999999999999" customHeight="1">
      <c r="A301" s="58"/>
      <c r="B301" s="59"/>
      <c r="C301" s="60" t="s">
        <v>4</v>
      </c>
      <c r="D301" s="64" t="s">
        <v>45</v>
      </c>
      <c r="E301" s="175">
        <v>0.70500040071820935</v>
      </c>
      <c r="F301" s="175">
        <v>0</v>
      </c>
      <c r="G301" s="175"/>
      <c r="H301" s="175">
        <v>0.77076247780877505</v>
      </c>
      <c r="I301" s="175">
        <v>0.7614682724656513</v>
      </c>
      <c r="J301" s="175">
        <v>0.20675437529297228</v>
      </c>
      <c r="K301" s="175">
        <v>0</v>
      </c>
      <c r="L301" s="175">
        <v>0</v>
      </c>
      <c r="M301" s="275">
        <v>0</v>
      </c>
    </row>
    <row r="302" spans="1:13" ht="18.399999999999999" customHeight="1">
      <c r="A302" s="51" t="s">
        <v>171</v>
      </c>
      <c r="B302" s="52" t="s">
        <v>47</v>
      </c>
      <c r="C302" s="53" t="s">
        <v>172</v>
      </c>
      <c r="D302" s="62" t="s">
        <v>41</v>
      </c>
      <c r="E302" s="678">
        <v>66233000</v>
      </c>
      <c r="F302" s="1079">
        <v>0</v>
      </c>
      <c r="G302" s="1085"/>
      <c r="H302" s="1079">
        <v>45000</v>
      </c>
      <c r="I302" s="1079">
        <v>64519000</v>
      </c>
      <c r="J302" s="1079">
        <v>1632000</v>
      </c>
      <c r="K302" s="1079">
        <v>0</v>
      </c>
      <c r="L302" s="1079">
        <v>0</v>
      </c>
      <c r="M302" s="1087">
        <v>37000</v>
      </c>
    </row>
    <row r="303" spans="1:13" ht="18.399999999999999" customHeight="1">
      <c r="A303" s="56"/>
      <c r="B303" s="52"/>
      <c r="C303" s="53" t="s">
        <v>4</v>
      </c>
      <c r="D303" s="62" t="s">
        <v>42</v>
      </c>
      <c r="E303" s="678">
        <v>66427296.299999997</v>
      </c>
      <c r="F303" s="1079">
        <v>0</v>
      </c>
      <c r="G303" s="1079"/>
      <c r="H303" s="1079">
        <v>272000</v>
      </c>
      <c r="I303" s="1079">
        <v>64683296.299999997</v>
      </c>
      <c r="J303" s="1079">
        <v>1435000</v>
      </c>
      <c r="K303" s="1079">
        <v>0</v>
      </c>
      <c r="L303" s="1079">
        <v>0</v>
      </c>
      <c r="M303" s="1087">
        <v>37000</v>
      </c>
    </row>
    <row r="304" spans="1:13" ht="18.399999999999999" customHeight="1">
      <c r="A304" s="56"/>
      <c r="B304" s="52"/>
      <c r="C304" s="53" t="s">
        <v>4</v>
      </c>
      <c r="D304" s="62" t="s">
        <v>43</v>
      </c>
      <c r="E304" s="678">
        <v>48040973.029999994</v>
      </c>
      <c r="F304" s="1079">
        <v>0</v>
      </c>
      <c r="G304" s="1079"/>
      <c r="H304" s="1079">
        <v>88324.55</v>
      </c>
      <c r="I304" s="1079">
        <v>47558416.600000001</v>
      </c>
      <c r="J304" s="1079">
        <v>365149.01</v>
      </c>
      <c r="K304" s="1079">
        <v>0</v>
      </c>
      <c r="L304" s="1079">
        <v>0</v>
      </c>
      <c r="M304" s="1087">
        <v>29082.869999999995</v>
      </c>
    </row>
    <row r="305" spans="1:13" ht="18.399999999999999" customHeight="1">
      <c r="A305" s="56"/>
      <c r="B305" s="52"/>
      <c r="C305" s="53" t="s">
        <v>4</v>
      </c>
      <c r="D305" s="62" t="s">
        <v>44</v>
      </c>
      <c r="E305" s="174">
        <v>0.72533288587260114</v>
      </c>
      <c r="F305" s="174">
        <v>0</v>
      </c>
      <c r="G305" s="174"/>
      <c r="H305" s="174">
        <v>1.9627677777777779</v>
      </c>
      <c r="I305" s="174">
        <v>0.7371226553418373</v>
      </c>
      <c r="J305" s="174">
        <v>0.22374326593137256</v>
      </c>
      <c r="K305" s="174">
        <v>0</v>
      </c>
      <c r="L305" s="174">
        <v>0</v>
      </c>
      <c r="M305" s="274">
        <v>0.78602351351351341</v>
      </c>
    </row>
    <row r="306" spans="1:13" ht="18.399999999999999" customHeight="1">
      <c r="A306" s="58"/>
      <c r="B306" s="59"/>
      <c r="C306" s="60" t="s">
        <v>4</v>
      </c>
      <c r="D306" s="64" t="s">
        <v>45</v>
      </c>
      <c r="E306" s="175">
        <v>0.72321132585370629</v>
      </c>
      <c r="F306" s="175">
        <v>0</v>
      </c>
      <c r="G306" s="175"/>
      <c r="H306" s="175">
        <v>0.32472261029411764</v>
      </c>
      <c r="I306" s="175">
        <v>0.73525035550793361</v>
      </c>
      <c r="J306" s="175">
        <v>0.25445924041811846</v>
      </c>
      <c r="K306" s="175">
        <v>0</v>
      </c>
      <c r="L306" s="175">
        <v>0</v>
      </c>
      <c r="M306" s="275">
        <v>0.78602351351351341</v>
      </c>
    </row>
    <row r="307" spans="1:13" ht="18.399999999999999" customHeight="1">
      <c r="A307" s="51" t="s">
        <v>173</v>
      </c>
      <c r="B307" s="52" t="s">
        <v>47</v>
      </c>
      <c r="C307" s="53" t="s">
        <v>174</v>
      </c>
      <c r="D307" s="62" t="s">
        <v>41</v>
      </c>
      <c r="E307" s="678">
        <v>61064000</v>
      </c>
      <c r="F307" s="1079">
        <v>0</v>
      </c>
      <c r="G307" s="1085"/>
      <c r="H307" s="1079">
        <v>52000</v>
      </c>
      <c r="I307" s="1079">
        <v>59518000</v>
      </c>
      <c r="J307" s="1079">
        <v>1300000</v>
      </c>
      <c r="K307" s="1079">
        <v>0</v>
      </c>
      <c r="L307" s="1079">
        <v>0</v>
      </c>
      <c r="M307" s="1087">
        <v>194000</v>
      </c>
    </row>
    <row r="308" spans="1:13" ht="18.399999999999999" customHeight="1">
      <c r="A308" s="56"/>
      <c r="B308" s="52"/>
      <c r="C308" s="53" t="s">
        <v>4</v>
      </c>
      <c r="D308" s="62" t="s">
        <v>42</v>
      </c>
      <c r="E308" s="678">
        <v>66002847.640000001</v>
      </c>
      <c r="F308" s="1079">
        <v>0</v>
      </c>
      <c r="G308" s="1079"/>
      <c r="H308" s="1079">
        <v>52000</v>
      </c>
      <c r="I308" s="1079">
        <v>63443643.640000001</v>
      </c>
      <c r="J308" s="1079">
        <v>1300000</v>
      </c>
      <c r="K308" s="1079">
        <v>0</v>
      </c>
      <c r="L308" s="1079">
        <v>0</v>
      </c>
      <c r="M308" s="1087">
        <v>1207204</v>
      </c>
    </row>
    <row r="309" spans="1:13" ht="18.399999999999999" customHeight="1">
      <c r="A309" s="56"/>
      <c r="B309" s="52"/>
      <c r="C309" s="53" t="s">
        <v>4</v>
      </c>
      <c r="D309" s="62" t="s">
        <v>43</v>
      </c>
      <c r="E309" s="678">
        <v>44499526.309999995</v>
      </c>
      <c r="F309" s="1079">
        <v>0</v>
      </c>
      <c r="G309" s="1079"/>
      <c r="H309" s="1079">
        <v>27411.94</v>
      </c>
      <c r="I309" s="1079">
        <v>43104941</v>
      </c>
      <c r="J309" s="1079">
        <v>172370</v>
      </c>
      <c r="K309" s="1079">
        <v>0</v>
      </c>
      <c r="L309" s="1079">
        <v>0</v>
      </c>
      <c r="M309" s="1087">
        <v>1194803.3699999999</v>
      </c>
    </row>
    <row r="310" spans="1:13" ht="18.399999999999999" customHeight="1">
      <c r="A310" s="56"/>
      <c r="B310" s="52"/>
      <c r="C310" s="53" t="s">
        <v>4</v>
      </c>
      <c r="D310" s="62" t="s">
        <v>44</v>
      </c>
      <c r="E310" s="174">
        <v>0.72873585598716095</v>
      </c>
      <c r="F310" s="174">
        <v>0</v>
      </c>
      <c r="G310" s="174"/>
      <c r="H310" s="174">
        <v>0.52715269230769224</v>
      </c>
      <c r="I310" s="174">
        <v>0.72423369400853521</v>
      </c>
      <c r="J310" s="174">
        <v>0.1325923076923077</v>
      </c>
      <c r="K310" s="174">
        <v>0</v>
      </c>
      <c r="L310" s="174">
        <v>0</v>
      </c>
      <c r="M310" s="274">
        <v>6.1587802577319577</v>
      </c>
    </row>
    <row r="311" spans="1:13" ht="18.399999999999999" customHeight="1">
      <c r="A311" s="58"/>
      <c r="B311" s="59"/>
      <c r="C311" s="60" t="s">
        <v>4</v>
      </c>
      <c r="D311" s="64" t="s">
        <v>45</v>
      </c>
      <c r="E311" s="175">
        <v>0.67420615778146742</v>
      </c>
      <c r="F311" s="175">
        <v>0</v>
      </c>
      <c r="G311" s="175"/>
      <c r="H311" s="175">
        <v>0.52715269230769224</v>
      </c>
      <c r="I311" s="175">
        <v>0.67942095577914063</v>
      </c>
      <c r="J311" s="175">
        <v>0.1325923076923077</v>
      </c>
      <c r="K311" s="175">
        <v>0</v>
      </c>
      <c r="L311" s="175">
        <v>0</v>
      </c>
      <c r="M311" s="275">
        <v>0.98972780905298519</v>
      </c>
    </row>
    <row r="312" spans="1:13" ht="18.399999999999999" customHeight="1">
      <c r="A312" s="51" t="s">
        <v>175</v>
      </c>
      <c r="B312" s="52" t="s">
        <v>47</v>
      </c>
      <c r="C312" s="53" t="s">
        <v>176</v>
      </c>
      <c r="D312" s="62" t="s">
        <v>41</v>
      </c>
      <c r="E312" s="678">
        <v>117271000</v>
      </c>
      <c r="F312" s="1079">
        <v>5000000</v>
      </c>
      <c r="G312" s="1085"/>
      <c r="H312" s="1079">
        <v>268000</v>
      </c>
      <c r="I312" s="1079">
        <v>22772000</v>
      </c>
      <c r="J312" s="1079">
        <v>117000</v>
      </c>
      <c r="K312" s="1079">
        <v>0</v>
      </c>
      <c r="L312" s="1079">
        <v>0</v>
      </c>
      <c r="M312" s="1087">
        <v>89114000</v>
      </c>
    </row>
    <row r="313" spans="1:13" ht="18.399999999999999" customHeight="1">
      <c r="A313" s="56"/>
      <c r="B313" s="52"/>
      <c r="C313" s="53"/>
      <c r="D313" s="62" t="s">
        <v>42</v>
      </c>
      <c r="E313" s="678">
        <v>183622194</v>
      </c>
      <c r="F313" s="1079">
        <v>5000000</v>
      </c>
      <c r="G313" s="1079"/>
      <c r="H313" s="1079">
        <v>267900</v>
      </c>
      <c r="I313" s="1079">
        <v>22720100</v>
      </c>
      <c r="J313" s="1079">
        <v>167000</v>
      </c>
      <c r="K313" s="1079">
        <v>0</v>
      </c>
      <c r="L313" s="1079">
        <v>0</v>
      </c>
      <c r="M313" s="1087">
        <v>155467194</v>
      </c>
    </row>
    <row r="314" spans="1:13" ht="18.399999999999999" customHeight="1">
      <c r="A314" s="56"/>
      <c r="B314" s="52"/>
      <c r="C314" s="53"/>
      <c r="D314" s="62" t="s">
        <v>43</v>
      </c>
      <c r="E314" s="678">
        <v>98224056.720000029</v>
      </c>
      <c r="F314" s="1079">
        <v>5000000</v>
      </c>
      <c r="G314" s="1079"/>
      <c r="H314" s="1079">
        <v>213692</v>
      </c>
      <c r="I314" s="1079">
        <v>12315273.899999997</v>
      </c>
      <c r="J314" s="1079">
        <v>41090.35</v>
      </c>
      <c r="K314" s="1079">
        <v>0</v>
      </c>
      <c r="L314" s="1079">
        <v>0</v>
      </c>
      <c r="M314" s="1087">
        <v>80654000.470000029</v>
      </c>
    </row>
    <row r="315" spans="1:13" ht="18.399999999999999" customHeight="1">
      <c r="A315" s="56"/>
      <c r="B315" s="52"/>
      <c r="C315" s="53"/>
      <c r="D315" s="62" t="s">
        <v>44</v>
      </c>
      <c r="E315" s="174">
        <v>0.83758181238328344</v>
      </c>
      <c r="F315" s="174">
        <v>1</v>
      </c>
      <c r="G315" s="174"/>
      <c r="H315" s="174">
        <v>0.79735820895522391</v>
      </c>
      <c r="I315" s="174">
        <v>0.54080774196381509</v>
      </c>
      <c r="J315" s="174">
        <v>0.35119957264957263</v>
      </c>
      <c r="K315" s="174">
        <v>0</v>
      </c>
      <c r="L315" s="174">
        <v>0</v>
      </c>
      <c r="M315" s="274">
        <v>0.90506542709338633</v>
      </c>
    </row>
    <row r="316" spans="1:13" ht="18.399999999999999" customHeight="1">
      <c r="A316" s="58"/>
      <c r="B316" s="59"/>
      <c r="C316" s="60"/>
      <c r="D316" s="64" t="s">
        <v>45</v>
      </c>
      <c r="E316" s="175">
        <v>0.53492475272351891</v>
      </c>
      <c r="F316" s="175">
        <v>1</v>
      </c>
      <c r="G316" s="175"/>
      <c r="H316" s="175">
        <v>0.79765584173198956</v>
      </c>
      <c r="I316" s="175">
        <v>0.54204312040880087</v>
      </c>
      <c r="J316" s="175">
        <v>0.24604999999999999</v>
      </c>
      <c r="K316" s="175">
        <v>0</v>
      </c>
      <c r="L316" s="175">
        <v>0</v>
      </c>
      <c r="M316" s="275">
        <v>0.51878469273717021</v>
      </c>
    </row>
    <row r="317" spans="1:13" ht="18.399999999999999" customHeight="1">
      <c r="A317" s="51" t="s">
        <v>177</v>
      </c>
      <c r="B317" s="52" t="s">
        <v>47</v>
      </c>
      <c r="C317" s="53" t="s">
        <v>178</v>
      </c>
      <c r="D317" s="62" t="s">
        <v>41</v>
      </c>
      <c r="E317" s="678">
        <v>24763000</v>
      </c>
      <c r="F317" s="1079">
        <v>11500000</v>
      </c>
      <c r="G317" s="1085"/>
      <c r="H317" s="1079">
        <v>11000</v>
      </c>
      <c r="I317" s="1079">
        <v>13227000</v>
      </c>
      <c r="J317" s="1079">
        <v>25000</v>
      </c>
      <c r="K317" s="1079">
        <v>0</v>
      </c>
      <c r="L317" s="1079">
        <v>0</v>
      </c>
      <c r="M317" s="1087">
        <v>0</v>
      </c>
    </row>
    <row r="318" spans="1:13" ht="18.399999999999999" customHeight="1">
      <c r="A318" s="56"/>
      <c r="B318" s="52"/>
      <c r="C318" s="53"/>
      <c r="D318" s="62" t="s">
        <v>42</v>
      </c>
      <c r="E318" s="678">
        <v>30892916</v>
      </c>
      <c r="F318" s="1079">
        <v>11150000</v>
      </c>
      <c r="G318" s="1079"/>
      <c r="H318" s="1079">
        <v>18000</v>
      </c>
      <c r="I318" s="1079">
        <v>19297103</v>
      </c>
      <c r="J318" s="1079">
        <v>333413</v>
      </c>
      <c r="K318" s="1079">
        <v>0</v>
      </c>
      <c r="L318" s="1079">
        <v>0</v>
      </c>
      <c r="M318" s="1087">
        <v>94400</v>
      </c>
    </row>
    <row r="319" spans="1:13" ht="18.399999999999999" customHeight="1">
      <c r="A319" s="56"/>
      <c r="B319" s="52"/>
      <c r="C319" s="53"/>
      <c r="D319" s="62" t="s">
        <v>43</v>
      </c>
      <c r="E319" s="678">
        <v>18059018.690000001</v>
      </c>
      <c r="F319" s="1079">
        <v>7125000</v>
      </c>
      <c r="G319" s="1079"/>
      <c r="H319" s="1079">
        <v>3866.95</v>
      </c>
      <c r="I319" s="1079">
        <v>10621748.520000001</v>
      </c>
      <c r="J319" s="1079">
        <v>308403.21999999997</v>
      </c>
      <c r="K319" s="1079">
        <v>0</v>
      </c>
      <c r="L319" s="1079">
        <v>0</v>
      </c>
      <c r="M319" s="1087">
        <v>0</v>
      </c>
    </row>
    <row r="320" spans="1:13" ht="18.399999999999999" customHeight="1">
      <c r="A320" s="56"/>
      <c r="B320" s="52"/>
      <c r="C320" s="53"/>
      <c r="D320" s="62" t="s">
        <v>44</v>
      </c>
      <c r="E320" s="174">
        <v>0.72927426765739212</v>
      </c>
      <c r="F320" s="174">
        <v>0.61956521739130432</v>
      </c>
      <c r="G320" s="174"/>
      <c r="H320" s="174">
        <v>0.35154090909090907</v>
      </c>
      <c r="I320" s="174">
        <v>0.8030353458834204</v>
      </c>
      <c r="J320" s="174" t="s">
        <v>750</v>
      </c>
      <c r="K320" s="174">
        <v>0</v>
      </c>
      <c r="L320" s="174">
        <v>0</v>
      </c>
      <c r="M320" s="274">
        <v>0</v>
      </c>
    </row>
    <row r="321" spans="1:13" ht="18.399999999999999" customHeight="1">
      <c r="A321" s="58"/>
      <c r="B321" s="59"/>
      <c r="C321" s="60"/>
      <c r="D321" s="64" t="s">
        <v>45</v>
      </c>
      <c r="E321" s="175">
        <v>0.58456827740055362</v>
      </c>
      <c r="F321" s="175">
        <v>0.63901345291479816</v>
      </c>
      <c r="G321" s="175"/>
      <c r="H321" s="175">
        <v>0.21483055555555555</v>
      </c>
      <c r="I321" s="175">
        <v>0.55043228613123951</v>
      </c>
      <c r="J321" s="175">
        <v>0.92498858772753301</v>
      </c>
      <c r="K321" s="175">
        <v>0</v>
      </c>
      <c r="L321" s="175">
        <v>0</v>
      </c>
      <c r="M321" s="275">
        <v>0</v>
      </c>
    </row>
    <row r="322" spans="1:13" ht="18.399999999999999" customHeight="1">
      <c r="A322" s="51" t="s">
        <v>179</v>
      </c>
      <c r="B322" s="52" t="s">
        <v>47</v>
      </c>
      <c r="C322" s="53" t="s">
        <v>180</v>
      </c>
      <c r="D322" s="62" t="s">
        <v>41</v>
      </c>
      <c r="E322" s="678">
        <v>170620000</v>
      </c>
      <c r="F322" s="1079">
        <v>0</v>
      </c>
      <c r="G322" s="1085"/>
      <c r="H322" s="1079">
        <v>421000</v>
      </c>
      <c r="I322" s="1079">
        <v>156972000</v>
      </c>
      <c r="J322" s="1079">
        <v>12500000</v>
      </c>
      <c r="K322" s="1079">
        <v>0</v>
      </c>
      <c r="L322" s="1079">
        <v>0</v>
      </c>
      <c r="M322" s="1087">
        <v>727000</v>
      </c>
    </row>
    <row r="323" spans="1:13" ht="18.399999999999999" customHeight="1">
      <c r="A323" s="56"/>
      <c r="B323" s="52"/>
      <c r="C323" s="53" t="s">
        <v>4</v>
      </c>
      <c r="D323" s="62" t="s">
        <v>42</v>
      </c>
      <c r="E323" s="678">
        <v>170928811</v>
      </c>
      <c r="F323" s="1079">
        <v>0</v>
      </c>
      <c r="G323" s="1079"/>
      <c r="H323" s="1079">
        <v>498600</v>
      </c>
      <c r="I323" s="1079">
        <v>156935808</v>
      </c>
      <c r="J323" s="1079">
        <v>12500000</v>
      </c>
      <c r="K323" s="1079">
        <v>0</v>
      </c>
      <c r="L323" s="1079">
        <v>0</v>
      </c>
      <c r="M323" s="1087">
        <v>994403</v>
      </c>
    </row>
    <row r="324" spans="1:13" ht="18.399999999999999" customHeight="1">
      <c r="A324" s="56"/>
      <c r="B324" s="52"/>
      <c r="C324" s="53" t="s">
        <v>4</v>
      </c>
      <c r="D324" s="62" t="s">
        <v>43</v>
      </c>
      <c r="E324" s="678">
        <v>107715643.83000004</v>
      </c>
      <c r="F324" s="1079">
        <v>0</v>
      </c>
      <c r="G324" s="1079"/>
      <c r="H324" s="1079">
        <v>287784.93</v>
      </c>
      <c r="I324" s="1079">
        <v>106058658.63000003</v>
      </c>
      <c r="J324" s="1079">
        <v>939368.59000000008</v>
      </c>
      <c r="K324" s="1079">
        <v>0</v>
      </c>
      <c r="L324" s="1079">
        <v>0</v>
      </c>
      <c r="M324" s="1087">
        <v>429831.67999999993</v>
      </c>
    </row>
    <row r="325" spans="1:13" ht="18.399999999999999" customHeight="1">
      <c r="A325" s="56"/>
      <c r="B325" s="52"/>
      <c r="C325" s="53" t="s">
        <v>4</v>
      </c>
      <c r="D325" s="62" t="s">
        <v>44</v>
      </c>
      <c r="E325" s="174">
        <v>0.63131897684913874</v>
      </c>
      <c r="F325" s="174">
        <v>0</v>
      </c>
      <c r="G325" s="174"/>
      <c r="H325" s="174">
        <v>0.68357465558194774</v>
      </c>
      <c r="I325" s="174">
        <v>0.6756533562036543</v>
      </c>
      <c r="J325" s="174">
        <v>7.5149487200000004E-2</v>
      </c>
      <c r="K325" s="174">
        <v>0</v>
      </c>
      <c r="L325" s="174">
        <v>0</v>
      </c>
      <c r="M325" s="274">
        <v>0.59124027510316357</v>
      </c>
    </row>
    <row r="326" spans="1:13" ht="18" customHeight="1">
      <c r="A326" s="58"/>
      <c r="B326" s="59"/>
      <c r="C326" s="60" t="s">
        <v>4</v>
      </c>
      <c r="D326" s="61" t="s">
        <v>45</v>
      </c>
      <c r="E326" s="276">
        <v>0.63017839532037723</v>
      </c>
      <c r="F326" s="175">
        <v>0</v>
      </c>
      <c r="G326" s="175"/>
      <c r="H326" s="175">
        <v>0.57718598074608907</v>
      </c>
      <c r="I326" s="175">
        <v>0.67580917307285293</v>
      </c>
      <c r="J326" s="175">
        <v>7.5149487200000004E-2</v>
      </c>
      <c r="K326" s="175">
        <v>0</v>
      </c>
      <c r="L326" s="175">
        <v>0</v>
      </c>
      <c r="M326" s="275">
        <v>0.43225098878422524</v>
      </c>
    </row>
    <row r="327" spans="1:13" ht="18.399999999999999" customHeight="1">
      <c r="A327" s="51" t="s">
        <v>181</v>
      </c>
      <c r="B327" s="52" t="s">
        <v>47</v>
      </c>
      <c r="C327" s="53" t="s">
        <v>182</v>
      </c>
      <c r="D327" s="54" t="s">
        <v>41</v>
      </c>
      <c r="E327" s="679">
        <v>35887000</v>
      </c>
      <c r="F327" s="1079">
        <v>0</v>
      </c>
      <c r="G327" s="1085"/>
      <c r="H327" s="1079">
        <v>55000</v>
      </c>
      <c r="I327" s="1079">
        <v>35332000</v>
      </c>
      <c r="J327" s="1079">
        <v>500000</v>
      </c>
      <c r="K327" s="1079">
        <v>0</v>
      </c>
      <c r="L327" s="1079">
        <v>0</v>
      </c>
      <c r="M327" s="1087">
        <v>0</v>
      </c>
    </row>
    <row r="328" spans="1:13" ht="18.399999999999999" customHeight="1">
      <c r="A328" s="56"/>
      <c r="B328" s="52"/>
      <c r="C328" s="53" t="s">
        <v>4</v>
      </c>
      <c r="D328" s="62" t="s">
        <v>42</v>
      </c>
      <c r="E328" s="678">
        <v>35887000</v>
      </c>
      <c r="F328" s="1079">
        <v>0</v>
      </c>
      <c r="G328" s="1079"/>
      <c r="H328" s="1079">
        <v>55000</v>
      </c>
      <c r="I328" s="1079">
        <v>35332000</v>
      </c>
      <c r="J328" s="1079">
        <v>500000</v>
      </c>
      <c r="K328" s="1079">
        <v>0</v>
      </c>
      <c r="L328" s="1079">
        <v>0</v>
      </c>
      <c r="M328" s="1087">
        <v>0</v>
      </c>
    </row>
    <row r="329" spans="1:13" ht="18.399999999999999" customHeight="1">
      <c r="A329" s="56"/>
      <c r="B329" s="52"/>
      <c r="C329" s="53" t="s">
        <v>4</v>
      </c>
      <c r="D329" s="62" t="s">
        <v>43</v>
      </c>
      <c r="E329" s="678">
        <v>24082466.059999999</v>
      </c>
      <c r="F329" s="1079">
        <v>0</v>
      </c>
      <c r="G329" s="1079"/>
      <c r="H329" s="1079">
        <v>10907.39</v>
      </c>
      <c r="I329" s="1079">
        <v>24071558.669999998</v>
      </c>
      <c r="J329" s="1079">
        <v>0</v>
      </c>
      <c r="K329" s="1079">
        <v>0</v>
      </c>
      <c r="L329" s="1079">
        <v>0</v>
      </c>
      <c r="M329" s="1087">
        <v>0</v>
      </c>
    </row>
    <row r="330" spans="1:13" ht="18.399999999999999" customHeight="1">
      <c r="A330" s="56"/>
      <c r="B330" s="52"/>
      <c r="C330" s="53" t="s">
        <v>4</v>
      </c>
      <c r="D330" s="62" t="s">
        <v>44</v>
      </c>
      <c r="E330" s="174">
        <v>0.67106378521470167</v>
      </c>
      <c r="F330" s="174">
        <v>0</v>
      </c>
      <c r="G330" s="174"/>
      <c r="H330" s="174">
        <v>0.19831618181818181</v>
      </c>
      <c r="I330" s="174">
        <v>0.68129623768821457</v>
      </c>
      <c r="J330" s="174">
        <v>0</v>
      </c>
      <c r="K330" s="174">
        <v>0</v>
      </c>
      <c r="L330" s="174">
        <v>0</v>
      </c>
      <c r="M330" s="274">
        <v>0</v>
      </c>
    </row>
    <row r="331" spans="1:13" ht="18.399999999999999" customHeight="1">
      <c r="A331" s="58"/>
      <c r="B331" s="59"/>
      <c r="C331" s="60" t="s">
        <v>4</v>
      </c>
      <c r="D331" s="64" t="s">
        <v>45</v>
      </c>
      <c r="E331" s="175">
        <v>0.67106378521470167</v>
      </c>
      <c r="F331" s="175">
        <v>0</v>
      </c>
      <c r="G331" s="175"/>
      <c r="H331" s="175">
        <v>0.19831618181818181</v>
      </c>
      <c r="I331" s="175">
        <v>0.68129623768821457</v>
      </c>
      <c r="J331" s="175">
        <v>0</v>
      </c>
      <c r="K331" s="175">
        <v>0</v>
      </c>
      <c r="L331" s="175">
        <v>0</v>
      </c>
      <c r="M331" s="275">
        <v>0</v>
      </c>
    </row>
    <row r="332" spans="1:13" ht="18.399999999999999" customHeight="1">
      <c r="A332" s="51" t="s">
        <v>183</v>
      </c>
      <c r="B332" s="52" t="s">
        <v>47</v>
      </c>
      <c r="C332" s="53" t="s">
        <v>184</v>
      </c>
      <c r="D332" s="62" t="s">
        <v>41</v>
      </c>
      <c r="E332" s="678">
        <v>14765000</v>
      </c>
      <c r="F332" s="1079">
        <v>0</v>
      </c>
      <c r="G332" s="1085"/>
      <c r="H332" s="1079">
        <v>25000</v>
      </c>
      <c r="I332" s="1079">
        <v>14740000</v>
      </c>
      <c r="J332" s="1079">
        <v>0</v>
      </c>
      <c r="K332" s="1079">
        <v>0</v>
      </c>
      <c r="L332" s="1079">
        <v>0</v>
      </c>
      <c r="M332" s="1087">
        <v>0</v>
      </c>
    </row>
    <row r="333" spans="1:13" ht="18.399999999999999" customHeight="1">
      <c r="A333" s="56"/>
      <c r="B333" s="52"/>
      <c r="C333" s="53"/>
      <c r="D333" s="62" t="s">
        <v>42</v>
      </c>
      <c r="E333" s="678">
        <v>14765000</v>
      </c>
      <c r="F333" s="1079">
        <v>0</v>
      </c>
      <c r="G333" s="1079"/>
      <c r="H333" s="1079">
        <v>67000</v>
      </c>
      <c r="I333" s="1079">
        <v>14698000</v>
      </c>
      <c r="J333" s="1079">
        <v>0</v>
      </c>
      <c r="K333" s="1079">
        <v>0</v>
      </c>
      <c r="L333" s="1079">
        <v>0</v>
      </c>
      <c r="M333" s="1087">
        <v>0</v>
      </c>
    </row>
    <row r="334" spans="1:13" ht="18.399999999999999" customHeight="1">
      <c r="A334" s="56"/>
      <c r="B334" s="52"/>
      <c r="C334" s="53"/>
      <c r="D334" s="62" t="s">
        <v>43</v>
      </c>
      <c r="E334" s="678">
        <v>10242892.019999998</v>
      </c>
      <c r="F334" s="1079">
        <v>0</v>
      </c>
      <c r="G334" s="1079"/>
      <c r="H334" s="1079">
        <v>57529.04</v>
      </c>
      <c r="I334" s="1079">
        <v>10185362.979999999</v>
      </c>
      <c r="J334" s="1079">
        <v>0</v>
      </c>
      <c r="K334" s="1079">
        <v>0</v>
      </c>
      <c r="L334" s="1079">
        <v>0</v>
      </c>
      <c r="M334" s="1087">
        <v>0</v>
      </c>
    </row>
    <row r="335" spans="1:13" ht="18.399999999999999" customHeight="1">
      <c r="A335" s="56"/>
      <c r="B335" s="52"/>
      <c r="C335" s="53"/>
      <c r="D335" s="62" t="s">
        <v>44</v>
      </c>
      <c r="E335" s="174">
        <v>0.69372787131730429</v>
      </c>
      <c r="F335" s="174">
        <v>0</v>
      </c>
      <c r="G335" s="174"/>
      <c r="H335" s="174">
        <v>2.3011615999999999</v>
      </c>
      <c r="I335" s="174">
        <v>0.69100155902306637</v>
      </c>
      <c r="J335" s="174">
        <v>0</v>
      </c>
      <c r="K335" s="174">
        <v>0</v>
      </c>
      <c r="L335" s="174">
        <v>0</v>
      </c>
      <c r="M335" s="274">
        <v>0</v>
      </c>
    </row>
    <row r="336" spans="1:13" ht="18.399999999999999" customHeight="1">
      <c r="A336" s="58"/>
      <c r="B336" s="59"/>
      <c r="C336" s="60"/>
      <c r="D336" s="65" t="s">
        <v>45</v>
      </c>
      <c r="E336" s="175">
        <v>0.69372787131730429</v>
      </c>
      <c r="F336" s="175">
        <v>0</v>
      </c>
      <c r="G336" s="175"/>
      <c r="H336" s="175">
        <v>0.8586423880597015</v>
      </c>
      <c r="I336" s="175">
        <v>0.69297611783916169</v>
      </c>
      <c r="J336" s="175">
        <v>0</v>
      </c>
      <c r="K336" s="175">
        <v>0</v>
      </c>
      <c r="L336" s="175">
        <v>0</v>
      </c>
      <c r="M336" s="275">
        <v>0</v>
      </c>
    </row>
    <row r="337" spans="1:13" ht="18.399999999999999" customHeight="1">
      <c r="A337" s="51" t="s">
        <v>185</v>
      </c>
      <c r="B337" s="52" t="s">
        <v>47</v>
      </c>
      <c r="C337" s="53" t="s">
        <v>186</v>
      </c>
      <c r="D337" s="62" t="s">
        <v>41</v>
      </c>
      <c r="E337" s="678">
        <v>90932000</v>
      </c>
      <c r="F337" s="1079">
        <v>88283000</v>
      </c>
      <c r="G337" s="1085"/>
      <c r="H337" s="1079">
        <v>0</v>
      </c>
      <c r="I337" s="1079">
        <v>5000</v>
      </c>
      <c r="J337" s="1079">
        <v>2498000</v>
      </c>
      <c r="K337" s="1079">
        <v>0</v>
      </c>
      <c r="L337" s="1079">
        <v>0</v>
      </c>
      <c r="M337" s="1087">
        <v>146000</v>
      </c>
    </row>
    <row r="338" spans="1:13" ht="18.399999999999999" customHeight="1">
      <c r="A338" s="56"/>
      <c r="B338" s="52"/>
      <c r="C338" s="53" t="s">
        <v>4</v>
      </c>
      <c r="D338" s="62" t="s">
        <v>42</v>
      </c>
      <c r="E338" s="678">
        <v>90932000</v>
      </c>
      <c r="F338" s="1079">
        <v>88283000</v>
      </c>
      <c r="G338" s="1079"/>
      <c r="H338" s="1079">
        <v>0</v>
      </c>
      <c r="I338" s="1079">
        <v>5000</v>
      </c>
      <c r="J338" s="1079">
        <v>2498000</v>
      </c>
      <c r="K338" s="1079">
        <v>0</v>
      </c>
      <c r="L338" s="1079">
        <v>0</v>
      </c>
      <c r="M338" s="1087">
        <v>146000</v>
      </c>
    </row>
    <row r="339" spans="1:13" ht="18.399999999999999" customHeight="1">
      <c r="A339" s="56"/>
      <c r="B339" s="52"/>
      <c r="C339" s="53" t="s">
        <v>4</v>
      </c>
      <c r="D339" s="62" t="s">
        <v>43</v>
      </c>
      <c r="E339" s="678">
        <v>65800000</v>
      </c>
      <c r="F339" s="1079">
        <v>64661000</v>
      </c>
      <c r="G339" s="1079"/>
      <c r="H339" s="1079">
        <v>0</v>
      </c>
      <c r="I339" s="1079">
        <v>0</v>
      </c>
      <c r="J339" s="1079">
        <v>1025000</v>
      </c>
      <c r="K339" s="1079">
        <v>0</v>
      </c>
      <c r="L339" s="1079">
        <v>0</v>
      </c>
      <c r="M339" s="1087">
        <v>114000</v>
      </c>
    </row>
    <row r="340" spans="1:13" ht="18.399999999999999" customHeight="1">
      <c r="A340" s="56"/>
      <c r="B340" s="52"/>
      <c r="C340" s="53" t="s">
        <v>4</v>
      </c>
      <c r="D340" s="62" t="s">
        <v>44</v>
      </c>
      <c r="E340" s="174">
        <v>0.72361764835261511</v>
      </c>
      <c r="F340" s="174">
        <v>0.73242866690076236</v>
      </c>
      <c r="G340" s="174"/>
      <c r="H340" s="174">
        <v>0</v>
      </c>
      <c r="I340" s="174">
        <v>0</v>
      </c>
      <c r="J340" s="174">
        <v>0.41032826261008809</v>
      </c>
      <c r="K340" s="174">
        <v>0</v>
      </c>
      <c r="L340" s="174">
        <v>0</v>
      </c>
      <c r="M340" s="274">
        <v>0.78082191780821919</v>
      </c>
    </row>
    <row r="341" spans="1:13" ht="18.399999999999999" customHeight="1">
      <c r="A341" s="58"/>
      <c r="B341" s="59"/>
      <c r="C341" s="60" t="s">
        <v>4</v>
      </c>
      <c r="D341" s="64" t="s">
        <v>45</v>
      </c>
      <c r="E341" s="175">
        <v>0.72361764835261511</v>
      </c>
      <c r="F341" s="175">
        <v>0.73242866690076236</v>
      </c>
      <c r="G341" s="175"/>
      <c r="H341" s="175">
        <v>0</v>
      </c>
      <c r="I341" s="175">
        <v>0</v>
      </c>
      <c r="J341" s="175">
        <v>0.41032826261008809</v>
      </c>
      <c r="K341" s="175">
        <v>0</v>
      </c>
      <c r="L341" s="175">
        <v>0</v>
      </c>
      <c r="M341" s="275">
        <v>0.78082191780821919</v>
      </c>
    </row>
    <row r="342" spans="1:13" ht="18.399999999999999" customHeight="1">
      <c r="A342" s="51" t="s">
        <v>187</v>
      </c>
      <c r="B342" s="52" t="s">
        <v>47</v>
      </c>
      <c r="C342" s="53" t="s">
        <v>188</v>
      </c>
      <c r="D342" s="62" t="s">
        <v>41</v>
      </c>
      <c r="E342" s="678">
        <v>34329000</v>
      </c>
      <c r="F342" s="1079">
        <v>0</v>
      </c>
      <c r="G342" s="1085"/>
      <c r="H342" s="1079">
        <v>182000</v>
      </c>
      <c r="I342" s="1079">
        <v>33720000</v>
      </c>
      <c r="J342" s="1079">
        <v>427000</v>
      </c>
      <c r="K342" s="1079">
        <v>0</v>
      </c>
      <c r="L342" s="1079">
        <v>0</v>
      </c>
      <c r="M342" s="1087">
        <v>0</v>
      </c>
    </row>
    <row r="343" spans="1:13" ht="18.399999999999999" customHeight="1">
      <c r="A343" s="56"/>
      <c r="B343" s="52"/>
      <c r="C343" s="53" t="s">
        <v>4</v>
      </c>
      <c r="D343" s="62" t="s">
        <v>42</v>
      </c>
      <c r="E343" s="678">
        <v>35241408</v>
      </c>
      <c r="F343" s="1079">
        <v>0</v>
      </c>
      <c r="G343" s="1079"/>
      <c r="H343" s="1079">
        <v>162000</v>
      </c>
      <c r="I343" s="1079">
        <v>34131408</v>
      </c>
      <c r="J343" s="1079">
        <v>948000</v>
      </c>
      <c r="K343" s="1079">
        <v>0</v>
      </c>
      <c r="L343" s="1079">
        <v>0</v>
      </c>
      <c r="M343" s="1087">
        <v>0</v>
      </c>
    </row>
    <row r="344" spans="1:13" ht="18.399999999999999" customHeight="1">
      <c r="A344" s="56"/>
      <c r="B344" s="52"/>
      <c r="C344" s="53" t="s">
        <v>4</v>
      </c>
      <c r="D344" s="62" t="s">
        <v>43</v>
      </c>
      <c r="E344" s="678">
        <v>27126767.720000006</v>
      </c>
      <c r="F344" s="1079">
        <v>0</v>
      </c>
      <c r="G344" s="1079"/>
      <c r="H344" s="1079">
        <v>134743.51</v>
      </c>
      <c r="I344" s="1079">
        <v>26913181.210000005</v>
      </c>
      <c r="J344" s="1079">
        <v>78843</v>
      </c>
      <c r="K344" s="1079">
        <v>0</v>
      </c>
      <c r="L344" s="1079">
        <v>0</v>
      </c>
      <c r="M344" s="1087">
        <v>0</v>
      </c>
    </row>
    <row r="345" spans="1:13" ht="18.399999999999999" customHeight="1">
      <c r="A345" s="56"/>
      <c r="B345" s="52"/>
      <c r="C345" s="53" t="s">
        <v>4</v>
      </c>
      <c r="D345" s="62" t="s">
        <v>44</v>
      </c>
      <c r="E345" s="174">
        <v>0.79019976463048758</v>
      </c>
      <c r="F345" s="174">
        <v>0</v>
      </c>
      <c r="G345" s="174"/>
      <c r="H345" s="174">
        <v>0.74034895604395612</v>
      </c>
      <c r="I345" s="174">
        <v>0.79813704655990525</v>
      </c>
      <c r="J345" s="174">
        <v>0.18464402810304451</v>
      </c>
      <c r="K345" s="174">
        <v>0</v>
      </c>
      <c r="L345" s="174">
        <v>0</v>
      </c>
      <c r="M345" s="274">
        <v>0</v>
      </c>
    </row>
    <row r="346" spans="1:13" ht="18" customHeight="1">
      <c r="A346" s="58"/>
      <c r="B346" s="59"/>
      <c r="C346" s="60" t="s">
        <v>4</v>
      </c>
      <c r="D346" s="64" t="s">
        <v>45</v>
      </c>
      <c r="E346" s="175">
        <v>0.7697413145354467</v>
      </c>
      <c r="F346" s="175">
        <v>0</v>
      </c>
      <c r="G346" s="175"/>
      <c r="H346" s="175">
        <v>0.83175006172839516</v>
      </c>
      <c r="I346" s="175">
        <v>0.7885165830252302</v>
      </c>
      <c r="J346" s="175">
        <v>8.3167721518987339E-2</v>
      </c>
      <c r="K346" s="175">
        <v>0</v>
      </c>
      <c r="L346" s="175">
        <v>0</v>
      </c>
      <c r="M346" s="275">
        <v>0</v>
      </c>
    </row>
    <row r="347" spans="1:13" ht="18.399999999999999" customHeight="1">
      <c r="A347" s="51" t="s">
        <v>189</v>
      </c>
      <c r="B347" s="52" t="s">
        <v>47</v>
      </c>
      <c r="C347" s="53" t="s">
        <v>190</v>
      </c>
      <c r="D347" s="62" t="s">
        <v>41</v>
      </c>
      <c r="E347" s="678">
        <v>25757000</v>
      </c>
      <c r="F347" s="1079">
        <v>0</v>
      </c>
      <c r="G347" s="1085"/>
      <c r="H347" s="1079">
        <v>103000</v>
      </c>
      <c r="I347" s="1079">
        <v>22018000</v>
      </c>
      <c r="J347" s="1079">
        <v>2800000</v>
      </c>
      <c r="K347" s="1079">
        <v>0</v>
      </c>
      <c r="L347" s="1079">
        <v>0</v>
      </c>
      <c r="M347" s="1087">
        <v>836000</v>
      </c>
    </row>
    <row r="348" spans="1:13" ht="18.399999999999999" customHeight="1">
      <c r="A348" s="51"/>
      <c r="B348" s="52"/>
      <c r="C348" s="53" t="s">
        <v>4</v>
      </c>
      <c r="D348" s="62" t="s">
        <v>42</v>
      </c>
      <c r="E348" s="678">
        <v>28261049</v>
      </c>
      <c r="F348" s="1079">
        <v>0</v>
      </c>
      <c r="G348" s="1079"/>
      <c r="H348" s="1079">
        <v>113000</v>
      </c>
      <c r="I348" s="1079">
        <v>21574395</v>
      </c>
      <c r="J348" s="1079">
        <v>5044885</v>
      </c>
      <c r="K348" s="1079">
        <v>0</v>
      </c>
      <c r="L348" s="1079">
        <v>0</v>
      </c>
      <c r="M348" s="1087">
        <v>1528769</v>
      </c>
    </row>
    <row r="349" spans="1:13" ht="18.399999999999999" customHeight="1">
      <c r="A349" s="56"/>
      <c r="B349" s="52"/>
      <c r="C349" s="53" t="s">
        <v>4</v>
      </c>
      <c r="D349" s="62" t="s">
        <v>43</v>
      </c>
      <c r="E349" s="678">
        <v>14120147.430000002</v>
      </c>
      <c r="F349" s="1079">
        <v>0</v>
      </c>
      <c r="G349" s="1079"/>
      <c r="H349" s="1079">
        <v>58443</v>
      </c>
      <c r="I349" s="1079">
        <v>13735291.130000001</v>
      </c>
      <c r="J349" s="1079">
        <v>223122</v>
      </c>
      <c r="K349" s="1079">
        <v>0</v>
      </c>
      <c r="L349" s="1079">
        <v>0</v>
      </c>
      <c r="M349" s="1087">
        <v>103291.3</v>
      </c>
    </row>
    <row r="350" spans="1:13" ht="18.399999999999999" customHeight="1">
      <c r="A350" s="56"/>
      <c r="B350" s="52"/>
      <c r="C350" s="53" t="s">
        <v>4</v>
      </c>
      <c r="D350" s="62" t="s">
        <v>44</v>
      </c>
      <c r="E350" s="174">
        <v>0.5482062130682922</v>
      </c>
      <c r="F350" s="174">
        <v>0</v>
      </c>
      <c r="G350" s="174"/>
      <c r="H350" s="174">
        <v>0.56740776699029127</v>
      </c>
      <c r="I350" s="174">
        <v>0.62382101598691986</v>
      </c>
      <c r="J350" s="174">
        <v>7.9686428571428575E-2</v>
      </c>
      <c r="K350" s="174">
        <v>0</v>
      </c>
      <c r="L350" s="174">
        <v>0</v>
      </c>
      <c r="M350" s="274">
        <v>0.12355418660287082</v>
      </c>
    </row>
    <row r="351" spans="1:13" ht="18.399999999999999" customHeight="1">
      <c r="A351" s="58"/>
      <c r="B351" s="59"/>
      <c r="C351" s="60" t="s">
        <v>4</v>
      </c>
      <c r="D351" s="64" t="s">
        <v>45</v>
      </c>
      <c r="E351" s="175">
        <v>0.49963281370058138</v>
      </c>
      <c r="F351" s="175">
        <v>0</v>
      </c>
      <c r="G351" s="175"/>
      <c r="H351" s="175">
        <v>0.5171946902654867</v>
      </c>
      <c r="I351" s="175">
        <v>0.63664780078421668</v>
      </c>
      <c r="J351" s="175">
        <v>4.422737089150694E-2</v>
      </c>
      <c r="K351" s="175">
        <v>0</v>
      </c>
      <c r="L351" s="175">
        <v>0</v>
      </c>
      <c r="M351" s="275">
        <v>6.7565014727535691E-2</v>
      </c>
    </row>
    <row r="352" spans="1:13" ht="18.399999999999999" customHeight="1">
      <c r="A352" s="51" t="s">
        <v>191</v>
      </c>
      <c r="B352" s="52" t="s">
        <v>47</v>
      </c>
      <c r="C352" s="53" t="s">
        <v>192</v>
      </c>
      <c r="D352" s="62" t="s">
        <v>41</v>
      </c>
      <c r="E352" s="678">
        <v>41592000</v>
      </c>
      <c r="F352" s="1079">
        <v>0</v>
      </c>
      <c r="G352" s="1085"/>
      <c r="H352" s="1079">
        <v>60000</v>
      </c>
      <c r="I352" s="1079">
        <v>35334000</v>
      </c>
      <c r="J352" s="1079">
        <v>703000</v>
      </c>
      <c r="K352" s="1079">
        <v>0</v>
      </c>
      <c r="L352" s="1079">
        <v>0</v>
      </c>
      <c r="M352" s="1087">
        <v>5495000</v>
      </c>
    </row>
    <row r="353" spans="1:13" ht="18.399999999999999" customHeight="1">
      <c r="A353" s="56"/>
      <c r="B353" s="52"/>
      <c r="C353" s="53" t="s">
        <v>4</v>
      </c>
      <c r="D353" s="62" t="s">
        <v>42</v>
      </c>
      <c r="E353" s="678">
        <v>43989046.539999999</v>
      </c>
      <c r="F353" s="1079">
        <v>0</v>
      </c>
      <c r="G353" s="1079"/>
      <c r="H353" s="1079">
        <v>60000</v>
      </c>
      <c r="I353" s="1079">
        <v>37301584.539999999</v>
      </c>
      <c r="J353" s="1079">
        <v>703000</v>
      </c>
      <c r="K353" s="1079">
        <v>0</v>
      </c>
      <c r="L353" s="1079">
        <v>0</v>
      </c>
      <c r="M353" s="1087">
        <v>5924462</v>
      </c>
    </row>
    <row r="354" spans="1:13" ht="18.399999999999999" customHeight="1">
      <c r="A354" s="56"/>
      <c r="B354" s="52"/>
      <c r="C354" s="53" t="s">
        <v>4</v>
      </c>
      <c r="D354" s="62" t="s">
        <v>43</v>
      </c>
      <c r="E354" s="678">
        <v>28612672.479999997</v>
      </c>
      <c r="F354" s="1079">
        <v>0</v>
      </c>
      <c r="G354" s="1079"/>
      <c r="H354" s="1079">
        <v>28195.4</v>
      </c>
      <c r="I354" s="1079">
        <v>25055772.329999998</v>
      </c>
      <c r="J354" s="1079">
        <v>0</v>
      </c>
      <c r="K354" s="1079">
        <v>0</v>
      </c>
      <c r="L354" s="1079">
        <v>0</v>
      </c>
      <c r="M354" s="1087">
        <v>3528704.7500000005</v>
      </c>
    </row>
    <row r="355" spans="1:13" ht="18.399999999999999" customHeight="1">
      <c r="A355" s="56"/>
      <c r="B355" s="52"/>
      <c r="C355" s="53" t="s">
        <v>4</v>
      </c>
      <c r="D355" s="62" t="s">
        <v>44</v>
      </c>
      <c r="E355" s="174">
        <v>0.68793692248509319</v>
      </c>
      <c r="F355" s="174">
        <v>0</v>
      </c>
      <c r="G355" s="174"/>
      <c r="H355" s="174">
        <v>0.46992333333333336</v>
      </c>
      <c r="I355" s="174">
        <v>0.70911225250466969</v>
      </c>
      <c r="J355" s="174">
        <v>0</v>
      </c>
      <c r="K355" s="174">
        <v>0</v>
      </c>
      <c r="L355" s="174">
        <v>0</v>
      </c>
      <c r="M355" s="274">
        <v>0.64216646951774348</v>
      </c>
    </row>
    <row r="356" spans="1:13" ht="18.399999999999999" customHeight="1">
      <c r="A356" s="58"/>
      <c r="B356" s="59"/>
      <c r="C356" s="60" t="s">
        <v>4</v>
      </c>
      <c r="D356" s="61" t="s">
        <v>45</v>
      </c>
      <c r="E356" s="276">
        <v>0.65044993539430318</v>
      </c>
      <c r="F356" s="175">
        <v>0</v>
      </c>
      <c r="G356" s="175"/>
      <c r="H356" s="175">
        <v>0.46992333333333336</v>
      </c>
      <c r="I356" s="175">
        <v>0.67170798878883231</v>
      </c>
      <c r="J356" s="175">
        <v>0</v>
      </c>
      <c r="K356" s="175">
        <v>0</v>
      </c>
      <c r="L356" s="175">
        <v>0</v>
      </c>
      <c r="M356" s="275">
        <v>0.59561606606642092</v>
      </c>
    </row>
    <row r="357" spans="1:13" ht="18.399999999999999" customHeight="1">
      <c r="A357" s="51" t="s">
        <v>193</v>
      </c>
      <c r="B357" s="52" t="s">
        <v>47</v>
      </c>
      <c r="C357" s="53" t="s">
        <v>194</v>
      </c>
      <c r="D357" s="54" t="s">
        <v>41</v>
      </c>
      <c r="E357" s="679">
        <v>17951189000</v>
      </c>
      <c r="F357" s="1079">
        <v>17645343000</v>
      </c>
      <c r="G357" s="1085"/>
      <c r="H357" s="1079">
        <v>295246000</v>
      </c>
      <c r="I357" s="1079">
        <v>10600000</v>
      </c>
      <c r="J357" s="1079">
        <v>0</v>
      </c>
      <c r="K357" s="1079">
        <v>0</v>
      </c>
      <c r="L357" s="1079">
        <v>0</v>
      </c>
      <c r="M357" s="1087">
        <v>0</v>
      </c>
    </row>
    <row r="358" spans="1:13" ht="18.399999999999999" customHeight="1">
      <c r="A358" s="56"/>
      <c r="B358" s="52"/>
      <c r="C358" s="53" t="s">
        <v>195</v>
      </c>
      <c r="D358" s="62" t="s">
        <v>42</v>
      </c>
      <c r="E358" s="678">
        <v>17951195906.439999</v>
      </c>
      <c r="F358" s="1079">
        <v>17645343000</v>
      </c>
      <c r="G358" s="1079"/>
      <c r="H358" s="1079">
        <v>295252906.44</v>
      </c>
      <c r="I358" s="1079">
        <v>10600000</v>
      </c>
      <c r="J358" s="1079">
        <v>0</v>
      </c>
      <c r="K358" s="1079">
        <v>0</v>
      </c>
      <c r="L358" s="1079">
        <v>0</v>
      </c>
      <c r="M358" s="1087">
        <v>0</v>
      </c>
    </row>
    <row r="359" spans="1:13" ht="18.399999999999999" customHeight="1">
      <c r="A359" s="56"/>
      <c r="B359" s="52"/>
      <c r="C359" s="53" t="s">
        <v>4</v>
      </c>
      <c r="D359" s="62" t="s">
        <v>43</v>
      </c>
      <c r="E359" s="678">
        <v>14002006906.439999</v>
      </c>
      <c r="F359" s="1079">
        <v>13607691515.709999</v>
      </c>
      <c r="G359" s="1079"/>
      <c r="H359" s="1079">
        <v>386528673.73000002</v>
      </c>
      <c r="I359" s="1079">
        <v>7786717</v>
      </c>
      <c r="J359" s="1079">
        <v>0</v>
      </c>
      <c r="K359" s="1079">
        <v>0</v>
      </c>
      <c r="L359" s="1079">
        <v>0</v>
      </c>
      <c r="M359" s="1087">
        <v>0</v>
      </c>
    </row>
    <row r="360" spans="1:13" ht="18.399999999999999" customHeight="1">
      <c r="A360" s="56"/>
      <c r="B360" s="52"/>
      <c r="C360" s="53" t="s">
        <v>4</v>
      </c>
      <c r="D360" s="62" t="s">
        <v>44</v>
      </c>
      <c r="E360" s="174">
        <v>0.78000442792062397</v>
      </c>
      <c r="F360" s="174">
        <v>0.77117750081197056</v>
      </c>
      <c r="G360" s="174"/>
      <c r="H360" s="174">
        <v>1.3091749718201093</v>
      </c>
      <c r="I360" s="174">
        <v>0.73459594339622647</v>
      </c>
      <c r="J360" s="174">
        <v>0</v>
      </c>
      <c r="K360" s="174">
        <v>0</v>
      </c>
      <c r="L360" s="174">
        <v>0</v>
      </c>
      <c r="M360" s="274">
        <v>0</v>
      </c>
    </row>
    <row r="361" spans="1:13" ht="18.399999999999999" customHeight="1">
      <c r="A361" s="58"/>
      <c r="B361" s="59"/>
      <c r="C361" s="60" t="s">
        <v>4</v>
      </c>
      <c r="D361" s="64" t="s">
        <v>45</v>
      </c>
      <c r="E361" s="175">
        <v>0.78000412782620088</v>
      </c>
      <c r="F361" s="175">
        <v>0.77117750081197056</v>
      </c>
      <c r="G361" s="175"/>
      <c r="H361" s="175">
        <v>1.3091443481134661</v>
      </c>
      <c r="I361" s="175">
        <v>0.73459594339622647</v>
      </c>
      <c r="J361" s="175">
        <v>0</v>
      </c>
      <c r="K361" s="175">
        <v>0</v>
      </c>
      <c r="L361" s="175">
        <v>0</v>
      </c>
      <c r="M361" s="275">
        <v>0</v>
      </c>
    </row>
    <row r="362" spans="1:13" ht="18.399999999999999" customHeight="1">
      <c r="A362" s="51" t="s">
        <v>196</v>
      </c>
      <c r="B362" s="52" t="s">
        <v>47</v>
      </c>
      <c r="C362" s="53" t="s">
        <v>197</v>
      </c>
      <c r="D362" s="54" t="s">
        <v>41</v>
      </c>
      <c r="E362" s="678">
        <v>44856690000</v>
      </c>
      <c r="F362" s="1079">
        <v>38142004000</v>
      </c>
      <c r="G362" s="1085"/>
      <c r="H362" s="1079">
        <v>2888032000</v>
      </c>
      <c r="I362" s="1079">
        <v>3826654000</v>
      </c>
      <c r="J362" s="1079">
        <v>0</v>
      </c>
      <c r="K362" s="1079">
        <v>0</v>
      </c>
      <c r="L362" s="1079">
        <v>0</v>
      </c>
      <c r="M362" s="1087">
        <v>0</v>
      </c>
    </row>
    <row r="363" spans="1:13" ht="18.399999999999999" customHeight="1">
      <c r="A363" s="56"/>
      <c r="B363" s="52"/>
      <c r="C363" s="53" t="s">
        <v>4</v>
      </c>
      <c r="D363" s="57" t="s">
        <v>42</v>
      </c>
      <c r="E363" s="678">
        <v>44856732666.68</v>
      </c>
      <c r="F363" s="1079">
        <v>38142004000</v>
      </c>
      <c r="G363" s="1079"/>
      <c r="H363" s="1079">
        <v>2888074666.6799998</v>
      </c>
      <c r="I363" s="1079">
        <v>3826654000</v>
      </c>
      <c r="J363" s="1079">
        <v>0</v>
      </c>
      <c r="K363" s="1079">
        <v>0</v>
      </c>
      <c r="L363" s="1079">
        <v>0</v>
      </c>
      <c r="M363" s="1087">
        <v>0</v>
      </c>
    </row>
    <row r="364" spans="1:13" ht="18.399999999999999" customHeight="1">
      <c r="A364" s="56"/>
      <c r="B364" s="52"/>
      <c r="C364" s="53" t="s">
        <v>4</v>
      </c>
      <c r="D364" s="57" t="s">
        <v>43</v>
      </c>
      <c r="E364" s="678">
        <v>36257041795.129997</v>
      </c>
      <c r="F364" s="1079">
        <v>31071620497.029999</v>
      </c>
      <c r="G364" s="1079"/>
      <c r="H364" s="1079">
        <v>2502589012.4799995</v>
      </c>
      <c r="I364" s="1079">
        <v>2682832285.6199999</v>
      </c>
      <c r="J364" s="1079">
        <v>0</v>
      </c>
      <c r="K364" s="1079">
        <v>0</v>
      </c>
      <c r="L364" s="1079">
        <v>0</v>
      </c>
      <c r="M364" s="1087">
        <v>0</v>
      </c>
    </row>
    <row r="365" spans="1:13" ht="18.399999999999999" customHeight="1">
      <c r="A365" s="56"/>
      <c r="B365" s="52"/>
      <c r="C365" s="53" t="s">
        <v>4</v>
      </c>
      <c r="D365" s="57" t="s">
        <v>44</v>
      </c>
      <c r="E365" s="174">
        <v>0.80828616188867253</v>
      </c>
      <c r="F365" s="174">
        <v>0.81462999419301618</v>
      </c>
      <c r="G365" s="174"/>
      <c r="H365" s="174">
        <v>0.86653784046714144</v>
      </c>
      <c r="I365" s="174">
        <v>0.70109089706568717</v>
      </c>
      <c r="J365" s="174">
        <v>0</v>
      </c>
      <c r="K365" s="174">
        <v>0</v>
      </c>
      <c r="L365" s="174">
        <v>0</v>
      </c>
      <c r="M365" s="274">
        <v>0</v>
      </c>
    </row>
    <row r="366" spans="1:13" ht="18.399999999999999" customHeight="1">
      <c r="A366" s="58"/>
      <c r="B366" s="59"/>
      <c r="C366" s="60" t="s">
        <v>4</v>
      </c>
      <c r="D366" s="61" t="s">
        <v>45</v>
      </c>
      <c r="E366" s="175">
        <v>0.80828539306568947</v>
      </c>
      <c r="F366" s="175">
        <v>0.81462999419301618</v>
      </c>
      <c r="G366" s="175"/>
      <c r="H366" s="175">
        <v>0.86652503875769349</v>
      </c>
      <c r="I366" s="175">
        <v>0.70109089706568717</v>
      </c>
      <c r="J366" s="175">
        <v>0</v>
      </c>
      <c r="K366" s="175">
        <v>0</v>
      </c>
      <c r="L366" s="175">
        <v>0</v>
      </c>
      <c r="M366" s="275">
        <v>0</v>
      </c>
    </row>
    <row r="367" spans="1:13" ht="18.399999999999999" customHeight="1">
      <c r="A367" s="51" t="s">
        <v>198</v>
      </c>
      <c r="B367" s="52" t="s">
        <v>47</v>
      </c>
      <c r="C367" s="53" t="s">
        <v>427</v>
      </c>
      <c r="D367" s="54" t="s">
        <v>41</v>
      </c>
      <c r="E367" s="678">
        <v>53312000</v>
      </c>
      <c r="F367" s="1079">
        <v>0</v>
      </c>
      <c r="G367" s="1085"/>
      <c r="H367" s="1079">
        <v>55000</v>
      </c>
      <c r="I367" s="1079">
        <v>52772000</v>
      </c>
      <c r="J367" s="1079">
        <v>485000</v>
      </c>
      <c r="K367" s="1079">
        <v>0</v>
      </c>
      <c r="L367" s="1079">
        <v>0</v>
      </c>
      <c r="M367" s="1087">
        <v>0</v>
      </c>
    </row>
    <row r="368" spans="1:13" ht="18.399999999999999" customHeight="1">
      <c r="A368" s="56"/>
      <c r="B368" s="52"/>
      <c r="C368" s="53" t="s">
        <v>428</v>
      </c>
      <c r="D368" s="57" t="s">
        <v>42</v>
      </c>
      <c r="E368" s="678">
        <v>58598829</v>
      </c>
      <c r="F368" s="1079">
        <v>0</v>
      </c>
      <c r="G368" s="1079"/>
      <c r="H368" s="1079">
        <v>71226.880000000005</v>
      </c>
      <c r="I368" s="1079">
        <v>58042602.119999997</v>
      </c>
      <c r="J368" s="1079">
        <v>485000</v>
      </c>
      <c r="K368" s="1079">
        <v>0</v>
      </c>
      <c r="L368" s="1079">
        <v>0</v>
      </c>
      <c r="M368" s="1087">
        <v>0</v>
      </c>
    </row>
    <row r="369" spans="1:13" ht="18.399999999999999" customHeight="1">
      <c r="A369" s="56"/>
      <c r="B369" s="52"/>
      <c r="C369" s="53" t="s">
        <v>4</v>
      </c>
      <c r="D369" s="57" t="s">
        <v>43</v>
      </c>
      <c r="E369" s="678">
        <v>35908579.369999997</v>
      </c>
      <c r="F369" s="1079">
        <v>0</v>
      </c>
      <c r="G369" s="1079"/>
      <c r="H369" s="1079">
        <v>39779.61</v>
      </c>
      <c r="I369" s="1079">
        <v>35577782.989999995</v>
      </c>
      <c r="J369" s="1079">
        <v>291016.77</v>
      </c>
      <c r="K369" s="1079">
        <v>0</v>
      </c>
      <c r="L369" s="1079">
        <v>0</v>
      </c>
      <c r="M369" s="1087">
        <v>0</v>
      </c>
    </row>
    <row r="370" spans="1:13" ht="18.399999999999999" customHeight="1">
      <c r="A370" s="56"/>
      <c r="B370" s="52"/>
      <c r="C370" s="53" t="s">
        <v>4</v>
      </c>
      <c r="D370" s="57" t="s">
        <v>44</v>
      </c>
      <c r="E370" s="174">
        <v>0.67355528530162057</v>
      </c>
      <c r="F370" s="174">
        <v>0</v>
      </c>
      <c r="G370" s="174"/>
      <c r="H370" s="174">
        <v>0.72326563636363639</v>
      </c>
      <c r="I370" s="174">
        <v>0.67417916679299617</v>
      </c>
      <c r="J370" s="174">
        <v>0.60003457731958765</v>
      </c>
      <c r="K370" s="174">
        <v>0</v>
      </c>
      <c r="L370" s="174">
        <v>0</v>
      </c>
      <c r="M370" s="274">
        <v>0</v>
      </c>
    </row>
    <row r="371" spans="1:13" ht="18.399999999999999" customHeight="1">
      <c r="A371" s="58"/>
      <c r="B371" s="59"/>
      <c r="C371" s="60" t="s">
        <v>4</v>
      </c>
      <c r="D371" s="61" t="s">
        <v>45</v>
      </c>
      <c r="E371" s="175">
        <v>0.61278663725515736</v>
      </c>
      <c r="F371" s="175">
        <v>0</v>
      </c>
      <c r="G371" s="175"/>
      <c r="H371" s="175">
        <v>0.55849154139560797</v>
      </c>
      <c r="I371" s="175">
        <v>0.61295982072693467</v>
      </c>
      <c r="J371" s="175">
        <v>0.60003457731958765</v>
      </c>
      <c r="K371" s="175">
        <v>0</v>
      </c>
      <c r="L371" s="175">
        <v>0</v>
      </c>
      <c r="M371" s="275">
        <v>0</v>
      </c>
    </row>
    <row r="372" spans="1:13" ht="18.399999999999999" customHeight="1">
      <c r="A372" s="51" t="s">
        <v>199</v>
      </c>
      <c r="B372" s="52" t="s">
        <v>47</v>
      </c>
      <c r="C372" s="53" t="s">
        <v>200</v>
      </c>
      <c r="D372" s="62" t="s">
        <v>41</v>
      </c>
      <c r="E372" s="678">
        <v>29640000</v>
      </c>
      <c r="F372" s="1079">
        <v>0</v>
      </c>
      <c r="G372" s="1085"/>
      <c r="H372" s="1079">
        <v>17000</v>
      </c>
      <c r="I372" s="1079">
        <v>29158000</v>
      </c>
      <c r="J372" s="1079">
        <v>465000</v>
      </c>
      <c r="K372" s="1079">
        <v>0</v>
      </c>
      <c r="L372" s="1079">
        <v>0</v>
      </c>
      <c r="M372" s="1087">
        <v>0</v>
      </c>
    </row>
    <row r="373" spans="1:13" ht="18" customHeight="1">
      <c r="A373" s="56"/>
      <c r="B373" s="52"/>
      <c r="C373" s="53" t="s">
        <v>4</v>
      </c>
      <c r="D373" s="62" t="s">
        <v>42</v>
      </c>
      <c r="E373" s="678">
        <v>29640000</v>
      </c>
      <c r="F373" s="1079">
        <v>0</v>
      </c>
      <c r="G373" s="1079"/>
      <c r="H373" s="1079">
        <v>172243</v>
      </c>
      <c r="I373" s="1079">
        <v>29038796</v>
      </c>
      <c r="J373" s="1079">
        <v>428961</v>
      </c>
      <c r="K373" s="1079">
        <v>0</v>
      </c>
      <c r="L373" s="1079">
        <v>0</v>
      </c>
      <c r="M373" s="1087">
        <v>0</v>
      </c>
    </row>
    <row r="374" spans="1:13" ht="18.399999999999999" customHeight="1">
      <c r="A374" s="56"/>
      <c r="B374" s="52"/>
      <c r="C374" s="53" t="s">
        <v>4</v>
      </c>
      <c r="D374" s="62" t="s">
        <v>43</v>
      </c>
      <c r="E374" s="678">
        <v>21257837.469999999</v>
      </c>
      <c r="F374" s="1079">
        <v>0</v>
      </c>
      <c r="G374" s="1079"/>
      <c r="H374" s="1079">
        <v>1800</v>
      </c>
      <c r="I374" s="1079">
        <v>20827077.43</v>
      </c>
      <c r="J374" s="1079">
        <v>428960.04</v>
      </c>
      <c r="K374" s="1079">
        <v>0</v>
      </c>
      <c r="L374" s="1079">
        <v>0</v>
      </c>
      <c r="M374" s="1087">
        <v>0</v>
      </c>
    </row>
    <row r="375" spans="1:13" ht="18.399999999999999" customHeight="1">
      <c r="A375" s="56"/>
      <c r="B375" s="52"/>
      <c r="C375" s="53" t="s">
        <v>4</v>
      </c>
      <c r="D375" s="62" t="s">
        <v>44</v>
      </c>
      <c r="E375" s="174">
        <v>0.71720099426450734</v>
      </c>
      <c r="F375" s="174">
        <v>0</v>
      </c>
      <c r="G375" s="174"/>
      <c r="H375" s="174">
        <v>0.10588235294117647</v>
      </c>
      <c r="I375" s="174">
        <v>0.71428347040263396</v>
      </c>
      <c r="J375" s="174">
        <v>0.92249470967741931</v>
      </c>
      <c r="K375" s="174">
        <v>0</v>
      </c>
      <c r="L375" s="174">
        <v>0</v>
      </c>
      <c r="M375" s="274">
        <v>0</v>
      </c>
    </row>
    <row r="376" spans="1:13" ht="18.399999999999999" customHeight="1">
      <c r="A376" s="58"/>
      <c r="B376" s="59"/>
      <c r="C376" s="60" t="s">
        <v>4</v>
      </c>
      <c r="D376" s="62" t="s">
        <v>45</v>
      </c>
      <c r="E376" s="175">
        <v>0.71720099426450734</v>
      </c>
      <c r="F376" s="175">
        <v>0</v>
      </c>
      <c r="G376" s="175"/>
      <c r="H376" s="175">
        <v>1.0450352118808893E-2</v>
      </c>
      <c r="I376" s="175">
        <v>0.71721559771279775</v>
      </c>
      <c r="J376" s="175">
        <v>0.99999776203431079</v>
      </c>
      <c r="K376" s="175">
        <v>0</v>
      </c>
      <c r="L376" s="175">
        <v>0</v>
      </c>
      <c r="M376" s="275">
        <v>0</v>
      </c>
    </row>
    <row r="377" spans="1:13" ht="18.399999999999999" customHeight="1">
      <c r="A377" s="70" t="s">
        <v>201</v>
      </c>
      <c r="B377" s="71" t="s">
        <v>47</v>
      </c>
      <c r="C377" s="52" t="s">
        <v>202</v>
      </c>
      <c r="D377" s="63" t="s">
        <v>41</v>
      </c>
      <c r="E377" s="678">
        <v>125536000</v>
      </c>
      <c r="F377" s="1079">
        <v>0</v>
      </c>
      <c r="G377" s="1085"/>
      <c r="H377" s="1079">
        <v>250000</v>
      </c>
      <c r="I377" s="1079">
        <v>102309000</v>
      </c>
      <c r="J377" s="1079">
        <v>10860000</v>
      </c>
      <c r="K377" s="1079">
        <v>0</v>
      </c>
      <c r="L377" s="1079">
        <v>0</v>
      </c>
      <c r="M377" s="1087">
        <v>12117000</v>
      </c>
    </row>
    <row r="378" spans="1:13" ht="18.399999999999999" customHeight="1">
      <c r="A378" s="56"/>
      <c r="B378" s="52"/>
      <c r="C378" s="53" t="s">
        <v>203</v>
      </c>
      <c r="D378" s="62" t="s">
        <v>42</v>
      </c>
      <c r="E378" s="678">
        <v>126733675</v>
      </c>
      <c r="F378" s="1079">
        <v>0</v>
      </c>
      <c r="G378" s="1079"/>
      <c r="H378" s="1079">
        <v>350000</v>
      </c>
      <c r="I378" s="1079">
        <v>103406675</v>
      </c>
      <c r="J378" s="1079">
        <v>10860000</v>
      </c>
      <c r="K378" s="1079">
        <v>0</v>
      </c>
      <c r="L378" s="1079">
        <v>0</v>
      </c>
      <c r="M378" s="1087">
        <v>12117000</v>
      </c>
    </row>
    <row r="379" spans="1:13" ht="18.399999999999999" customHeight="1">
      <c r="A379" s="56"/>
      <c r="B379" s="52"/>
      <c r="C379" s="53" t="s">
        <v>4</v>
      </c>
      <c r="D379" s="62" t="s">
        <v>43</v>
      </c>
      <c r="E379" s="678">
        <v>73623145.050000012</v>
      </c>
      <c r="F379" s="1079">
        <v>0</v>
      </c>
      <c r="G379" s="1079"/>
      <c r="H379" s="1079">
        <v>229700.87</v>
      </c>
      <c r="I379" s="1079">
        <v>65559523.230000012</v>
      </c>
      <c r="J379" s="1079">
        <v>564803.31000000006</v>
      </c>
      <c r="K379" s="1079">
        <v>0</v>
      </c>
      <c r="L379" s="1079">
        <v>0</v>
      </c>
      <c r="M379" s="1087">
        <v>7269117.6399999997</v>
      </c>
    </row>
    <row r="380" spans="1:13" ht="18.399999999999999" customHeight="1">
      <c r="A380" s="56"/>
      <c r="B380" s="52"/>
      <c r="C380" s="53" t="s">
        <v>4</v>
      </c>
      <c r="D380" s="62" t="s">
        <v>44</v>
      </c>
      <c r="E380" s="174">
        <v>0.58647037543015557</v>
      </c>
      <c r="F380" s="174">
        <v>0</v>
      </c>
      <c r="G380" s="174"/>
      <c r="H380" s="174">
        <v>0.91880348000000001</v>
      </c>
      <c r="I380" s="174">
        <v>0.64079917925109242</v>
      </c>
      <c r="J380" s="174">
        <v>5.2007671270718238E-2</v>
      </c>
      <c r="K380" s="174">
        <v>0</v>
      </c>
      <c r="L380" s="174">
        <v>0</v>
      </c>
      <c r="M380" s="274">
        <v>0.59991067425930511</v>
      </c>
    </row>
    <row r="381" spans="1:13" ht="18.399999999999999" customHeight="1">
      <c r="A381" s="58"/>
      <c r="B381" s="59"/>
      <c r="C381" s="60" t="s">
        <v>4</v>
      </c>
      <c r="D381" s="64" t="s">
        <v>45</v>
      </c>
      <c r="E381" s="175">
        <v>0.58092803708248819</v>
      </c>
      <c r="F381" s="175">
        <v>0</v>
      </c>
      <c r="G381" s="175"/>
      <c r="H381" s="175">
        <v>0.65628819999999999</v>
      </c>
      <c r="I381" s="175">
        <v>0.63399701450607526</v>
      </c>
      <c r="J381" s="175">
        <v>5.2007671270718238E-2</v>
      </c>
      <c r="K381" s="175">
        <v>0</v>
      </c>
      <c r="L381" s="175">
        <v>0</v>
      </c>
      <c r="M381" s="275">
        <v>0.59991067425930511</v>
      </c>
    </row>
    <row r="382" spans="1:13" ht="18.399999999999999" customHeight="1">
      <c r="A382" s="51" t="s">
        <v>204</v>
      </c>
      <c r="B382" s="52" t="s">
        <v>47</v>
      </c>
      <c r="C382" s="53" t="s">
        <v>224</v>
      </c>
      <c r="D382" s="54" t="s">
        <v>41</v>
      </c>
      <c r="E382" s="679">
        <v>27600000000</v>
      </c>
      <c r="F382" s="1079">
        <v>0</v>
      </c>
      <c r="G382" s="1085"/>
      <c r="H382" s="1079">
        <v>0</v>
      </c>
      <c r="I382" s="1079">
        <v>100000</v>
      </c>
      <c r="J382" s="1079">
        <v>0</v>
      </c>
      <c r="K382" s="1079">
        <v>27599900000</v>
      </c>
      <c r="L382" s="1079">
        <v>0</v>
      </c>
      <c r="M382" s="1087">
        <v>0</v>
      </c>
    </row>
    <row r="383" spans="1:13" ht="18.399999999999999" customHeight="1">
      <c r="A383" s="51"/>
      <c r="B383" s="52"/>
      <c r="C383" s="53" t="s">
        <v>4</v>
      </c>
      <c r="D383" s="62" t="s">
        <v>42</v>
      </c>
      <c r="E383" s="678">
        <v>27600000000</v>
      </c>
      <c r="F383" s="1079">
        <v>0</v>
      </c>
      <c r="G383" s="1079"/>
      <c r="H383" s="1079">
        <v>0</v>
      </c>
      <c r="I383" s="1079">
        <v>100000</v>
      </c>
      <c r="J383" s="1079">
        <v>0</v>
      </c>
      <c r="K383" s="1079">
        <v>27599900000</v>
      </c>
      <c r="L383" s="1079">
        <v>0</v>
      </c>
      <c r="M383" s="1087">
        <v>0</v>
      </c>
    </row>
    <row r="384" spans="1:13" ht="18.399999999999999" customHeight="1">
      <c r="A384" s="56"/>
      <c r="B384" s="52"/>
      <c r="C384" s="53" t="s">
        <v>4</v>
      </c>
      <c r="D384" s="62" t="s">
        <v>43</v>
      </c>
      <c r="E384" s="678">
        <v>20776377513.75</v>
      </c>
      <c r="F384" s="1079">
        <v>0</v>
      </c>
      <c r="G384" s="1079"/>
      <c r="H384" s="1079">
        <v>0</v>
      </c>
      <c r="I384" s="1079">
        <v>0</v>
      </c>
      <c r="J384" s="1079">
        <v>0</v>
      </c>
      <c r="K384" s="1079">
        <v>20776377513.75</v>
      </c>
      <c r="L384" s="1079">
        <v>0</v>
      </c>
      <c r="M384" s="1087">
        <v>0</v>
      </c>
    </row>
    <row r="385" spans="1:13" ht="18.399999999999999" customHeight="1">
      <c r="A385" s="56"/>
      <c r="B385" s="52"/>
      <c r="C385" s="53" t="s">
        <v>4</v>
      </c>
      <c r="D385" s="62" t="s">
        <v>44</v>
      </c>
      <c r="E385" s="174">
        <v>0.75276730122282609</v>
      </c>
      <c r="F385" s="174">
        <v>0</v>
      </c>
      <c r="G385" s="174"/>
      <c r="H385" s="174">
        <v>0</v>
      </c>
      <c r="I385" s="174">
        <v>0</v>
      </c>
      <c r="J385" s="174">
        <v>0</v>
      </c>
      <c r="K385" s="174">
        <v>0.75277002865046616</v>
      </c>
      <c r="L385" s="174">
        <v>0</v>
      </c>
      <c r="M385" s="274">
        <v>0</v>
      </c>
    </row>
    <row r="386" spans="1:13" ht="18.399999999999999" customHeight="1">
      <c r="A386" s="58"/>
      <c r="B386" s="59"/>
      <c r="C386" s="60" t="s">
        <v>4</v>
      </c>
      <c r="D386" s="64" t="s">
        <v>45</v>
      </c>
      <c r="E386" s="175">
        <v>0.75276730122282609</v>
      </c>
      <c r="F386" s="175">
        <v>0</v>
      </c>
      <c r="G386" s="175"/>
      <c r="H386" s="175">
        <v>0</v>
      </c>
      <c r="I386" s="175">
        <v>0</v>
      </c>
      <c r="J386" s="175">
        <v>0</v>
      </c>
      <c r="K386" s="175">
        <v>0.75277002865046616</v>
      </c>
      <c r="L386" s="175">
        <v>0</v>
      </c>
      <c r="M386" s="275">
        <v>0</v>
      </c>
    </row>
    <row r="387" spans="1:13" ht="18.399999999999999" customHeight="1">
      <c r="A387" s="51" t="s">
        <v>205</v>
      </c>
      <c r="B387" s="52" t="s">
        <v>47</v>
      </c>
      <c r="C387" s="53" t="s">
        <v>206</v>
      </c>
      <c r="D387" s="62" t="s">
        <v>41</v>
      </c>
      <c r="E387" s="678">
        <v>133246000</v>
      </c>
      <c r="F387" s="1079">
        <v>0</v>
      </c>
      <c r="G387" s="1085"/>
      <c r="H387" s="1079">
        <v>134000</v>
      </c>
      <c r="I387" s="1079">
        <v>130641000</v>
      </c>
      <c r="J387" s="1079">
        <v>2471000</v>
      </c>
      <c r="K387" s="1079">
        <v>0</v>
      </c>
      <c r="L387" s="1079">
        <v>0</v>
      </c>
      <c r="M387" s="1087">
        <v>0</v>
      </c>
    </row>
    <row r="388" spans="1:13" ht="18.399999999999999" customHeight="1">
      <c r="A388" s="56"/>
      <c r="B388" s="52"/>
      <c r="C388" s="53" t="s">
        <v>4</v>
      </c>
      <c r="D388" s="62" t="s">
        <v>42</v>
      </c>
      <c r="E388" s="678">
        <v>133246000</v>
      </c>
      <c r="F388" s="1079">
        <v>0</v>
      </c>
      <c r="G388" s="1079"/>
      <c r="H388" s="1079">
        <v>133217</v>
      </c>
      <c r="I388" s="1079">
        <v>130289131</v>
      </c>
      <c r="J388" s="1079">
        <v>1043652</v>
      </c>
      <c r="K388" s="1079">
        <v>0</v>
      </c>
      <c r="L388" s="1079">
        <v>0</v>
      </c>
      <c r="M388" s="1087">
        <v>1780000</v>
      </c>
    </row>
    <row r="389" spans="1:13" ht="18.399999999999999" customHeight="1">
      <c r="A389" s="56"/>
      <c r="B389" s="52"/>
      <c r="C389" s="53" t="s">
        <v>4</v>
      </c>
      <c r="D389" s="62" t="s">
        <v>43</v>
      </c>
      <c r="E389" s="678">
        <v>97861457.650000006</v>
      </c>
      <c r="F389" s="1079">
        <v>0</v>
      </c>
      <c r="G389" s="1079"/>
      <c r="H389" s="1079">
        <v>61052.84</v>
      </c>
      <c r="I389" s="1079">
        <v>96315737</v>
      </c>
      <c r="J389" s="1079">
        <v>576749.13</v>
      </c>
      <c r="K389" s="1079">
        <v>0</v>
      </c>
      <c r="L389" s="1079">
        <v>0</v>
      </c>
      <c r="M389" s="1087">
        <v>907918.68</v>
      </c>
    </row>
    <row r="390" spans="1:13" ht="18.399999999999999" customHeight="1">
      <c r="A390" s="56"/>
      <c r="B390" s="52"/>
      <c r="C390" s="53" t="s">
        <v>4</v>
      </c>
      <c r="D390" s="62" t="s">
        <v>44</v>
      </c>
      <c r="E390" s="174">
        <v>0.73444199187968129</v>
      </c>
      <c r="F390" s="174">
        <v>0</v>
      </c>
      <c r="G390" s="174"/>
      <c r="H390" s="174">
        <v>0.45561820895522387</v>
      </c>
      <c r="I390" s="174">
        <v>0.73725505009912662</v>
      </c>
      <c r="J390" s="174">
        <v>0.23340717523269933</v>
      </c>
      <c r="K390" s="174">
        <v>0</v>
      </c>
      <c r="L390" s="174">
        <v>0</v>
      </c>
      <c r="M390" s="274">
        <v>0</v>
      </c>
    </row>
    <row r="391" spans="1:13" ht="18.399999999999999" customHeight="1">
      <c r="A391" s="58"/>
      <c r="B391" s="59"/>
      <c r="C391" s="60" t="s">
        <v>4</v>
      </c>
      <c r="D391" s="64" t="s">
        <v>45</v>
      </c>
      <c r="E391" s="175">
        <v>0.73444199187968129</v>
      </c>
      <c r="F391" s="175">
        <v>0</v>
      </c>
      <c r="G391" s="175"/>
      <c r="H391" s="175">
        <v>0.45829616340256873</v>
      </c>
      <c r="I391" s="175">
        <v>0.73924613865142752</v>
      </c>
      <c r="J391" s="175">
        <v>0.55262590403697787</v>
      </c>
      <c r="K391" s="175">
        <v>0</v>
      </c>
      <c r="L391" s="175">
        <v>0</v>
      </c>
      <c r="M391" s="275">
        <v>0.51006667415730345</v>
      </c>
    </row>
    <row r="392" spans="1:13" ht="18" customHeight="1">
      <c r="A392" s="51" t="s">
        <v>207</v>
      </c>
      <c r="B392" s="52" t="s">
        <v>47</v>
      </c>
      <c r="C392" s="53" t="s">
        <v>208</v>
      </c>
      <c r="D392" s="62" t="s">
        <v>41</v>
      </c>
      <c r="E392" s="678">
        <v>257935000</v>
      </c>
      <c r="F392" s="1079">
        <v>0</v>
      </c>
      <c r="G392" s="1085"/>
      <c r="H392" s="1079">
        <v>0</v>
      </c>
      <c r="I392" s="1079">
        <v>257935000</v>
      </c>
      <c r="J392" s="1079">
        <v>0</v>
      </c>
      <c r="K392" s="1079">
        <v>0</v>
      </c>
      <c r="L392" s="1079">
        <v>0</v>
      </c>
      <c r="M392" s="1087">
        <v>0</v>
      </c>
    </row>
    <row r="393" spans="1:13" ht="18.399999999999999" customHeight="1">
      <c r="A393" s="56"/>
      <c r="B393" s="52"/>
      <c r="C393" s="53" t="s">
        <v>4</v>
      </c>
      <c r="D393" s="62" t="s">
        <v>42</v>
      </c>
      <c r="E393" s="678">
        <v>94185182.260000005</v>
      </c>
      <c r="F393" s="1079">
        <v>0</v>
      </c>
      <c r="G393" s="1079"/>
      <c r="H393" s="1079">
        <v>0</v>
      </c>
      <c r="I393" s="1079">
        <v>94185182.260000005</v>
      </c>
      <c r="J393" s="1079">
        <v>0</v>
      </c>
      <c r="K393" s="1079">
        <v>0</v>
      </c>
      <c r="L393" s="1079">
        <v>0</v>
      </c>
      <c r="M393" s="1087">
        <v>0</v>
      </c>
    </row>
    <row r="394" spans="1:13" ht="18.399999999999999" customHeight="1">
      <c r="A394" s="56"/>
      <c r="B394" s="52"/>
      <c r="C394" s="53" t="s">
        <v>4</v>
      </c>
      <c r="D394" s="62" t="s">
        <v>43</v>
      </c>
      <c r="E394" s="678">
        <v>0</v>
      </c>
      <c r="F394" s="1079">
        <v>0</v>
      </c>
      <c r="G394" s="1079"/>
      <c r="H394" s="1079">
        <v>0</v>
      </c>
      <c r="I394" s="1079">
        <v>0</v>
      </c>
      <c r="J394" s="1079">
        <v>0</v>
      </c>
      <c r="K394" s="1079">
        <v>0</v>
      </c>
      <c r="L394" s="1079">
        <v>0</v>
      </c>
      <c r="M394" s="1087">
        <v>0</v>
      </c>
    </row>
    <row r="395" spans="1:13" ht="18.399999999999999" customHeight="1">
      <c r="A395" s="56"/>
      <c r="B395" s="52"/>
      <c r="C395" s="53" t="s">
        <v>4</v>
      </c>
      <c r="D395" s="62" t="s">
        <v>44</v>
      </c>
      <c r="E395" s="174">
        <v>0</v>
      </c>
      <c r="F395" s="174">
        <v>0</v>
      </c>
      <c r="G395" s="174"/>
      <c r="H395" s="174">
        <v>0</v>
      </c>
      <c r="I395" s="174">
        <v>0</v>
      </c>
      <c r="J395" s="174">
        <v>0</v>
      </c>
      <c r="K395" s="174">
        <v>0</v>
      </c>
      <c r="L395" s="174">
        <v>0</v>
      </c>
      <c r="M395" s="274">
        <v>0</v>
      </c>
    </row>
    <row r="396" spans="1:13" ht="18.399999999999999" customHeight="1">
      <c r="A396" s="58"/>
      <c r="B396" s="59"/>
      <c r="C396" s="60" t="s">
        <v>4</v>
      </c>
      <c r="D396" s="65" t="s">
        <v>45</v>
      </c>
      <c r="E396" s="175">
        <v>0</v>
      </c>
      <c r="F396" s="175">
        <v>0</v>
      </c>
      <c r="G396" s="175"/>
      <c r="H396" s="175">
        <v>0</v>
      </c>
      <c r="I396" s="175">
        <v>0</v>
      </c>
      <c r="J396" s="175">
        <v>0</v>
      </c>
      <c r="K396" s="175">
        <v>0</v>
      </c>
      <c r="L396" s="175">
        <v>0</v>
      </c>
      <c r="M396" s="275">
        <v>0</v>
      </c>
    </row>
    <row r="397" spans="1:13" ht="18.399999999999999" customHeight="1">
      <c r="A397" s="51" t="s">
        <v>209</v>
      </c>
      <c r="B397" s="52" t="s">
        <v>47</v>
      </c>
      <c r="C397" s="53" t="s">
        <v>210</v>
      </c>
      <c r="D397" s="62" t="s">
        <v>41</v>
      </c>
      <c r="E397" s="678">
        <v>66697426000</v>
      </c>
      <c r="F397" s="1079">
        <v>66697426000</v>
      </c>
      <c r="G397" s="1085"/>
      <c r="H397" s="1079">
        <v>0</v>
      </c>
      <c r="I397" s="1079">
        <v>0</v>
      </c>
      <c r="J397" s="1079">
        <v>0</v>
      </c>
      <c r="K397" s="1079">
        <v>0</v>
      </c>
      <c r="L397" s="1079">
        <v>0</v>
      </c>
      <c r="M397" s="1087">
        <v>0</v>
      </c>
    </row>
    <row r="398" spans="1:13" ht="18.399999999999999" customHeight="1">
      <c r="A398" s="56"/>
      <c r="B398" s="52"/>
      <c r="C398" s="53" t="s">
        <v>211</v>
      </c>
      <c r="D398" s="62" t="s">
        <v>42</v>
      </c>
      <c r="E398" s="678">
        <v>66747426000</v>
      </c>
      <c r="F398" s="1079">
        <v>66455524962</v>
      </c>
      <c r="H398" s="1079">
        <v>0</v>
      </c>
      <c r="I398" s="1079">
        <v>0</v>
      </c>
      <c r="J398" s="1079">
        <v>291901038</v>
      </c>
      <c r="K398" s="1079">
        <v>0</v>
      </c>
      <c r="L398" s="1079">
        <v>0</v>
      </c>
      <c r="M398" s="1087">
        <v>0</v>
      </c>
    </row>
    <row r="399" spans="1:13" ht="18.399999999999999" customHeight="1">
      <c r="A399" s="56"/>
      <c r="B399" s="52"/>
      <c r="C399" s="53" t="s">
        <v>4</v>
      </c>
      <c r="D399" s="62" t="s">
        <v>43</v>
      </c>
      <c r="E399" s="678">
        <v>54541293975</v>
      </c>
      <c r="F399" s="1079">
        <v>54341892937</v>
      </c>
      <c r="G399" s="1137" t="s">
        <v>711</v>
      </c>
      <c r="H399" s="1079">
        <v>0</v>
      </c>
      <c r="I399" s="1079">
        <v>0</v>
      </c>
      <c r="J399" s="1079">
        <v>199401038</v>
      </c>
      <c r="K399" s="1079">
        <v>0</v>
      </c>
      <c r="L399" s="1079">
        <v>0</v>
      </c>
      <c r="M399" s="1087">
        <v>0</v>
      </c>
    </row>
    <row r="400" spans="1:13" ht="18.399999999999999" customHeight="1">
      <c r="A400" s="56"/>
      <c r="B400" s="52"/>
      <c r="C400" s="53" t="s">
        <v>4</v>
      </c>
      <c r="D400" s="62" t="s">
        <v>44</v>
      </c>
      <c r="E400" s="174">
        <v>0.8177421115921325</v>
      </c>
      <c r="F400" s="174">
        <v>0.81475247541037044</v>
      </c>
      <c r="G400" s="174"/>
      <c r="H400" s="174">
        <v>0</v>
      </c>
      <c r="I400" s="174">
        <v>0</v>
      </c>
      <c r="J400" s="174">
        <v>0</v>
      </c>
      <c r="K400" s="174">
        <v>0</v>
      </c>
      <c r="L400" s="174">
        <v>0</v>
      </c>
      <c r="M400" s="274">
        <v>0</v>
      </c>
    </row>
    <row r="401" spans="1:13" ht="18.399999999999999" customHeight="1">
      <c r="A401" s="58"/>
      <c r="B401" s="59"/>
      <c r="C401" s="60" t="s">
        <v>4</v>
      </c>
      <c r="D401" s="65" t="s">
        <v>45</v>
      </c>
      <c r="E401" s="175">
        <v>0.81712954706298335</v>
      </c>
      <c r="F401" s="175">
        <v>0.8177182103079208</v>
      </c>
      <c r="G401" s="175"/>
      <c r="H401" s="175">
        <v>0</v>
      </c>
      <c r="I401" s="175">
        <v>0</v>
      </c>
      <c r="J401" s="175">
        <v>0.68311178119209015</v>
      </c>
      <c r="K401" s="175">
        <v>0</v>
      </c>
      <c r="L401" s="175">
        <v>0</v>
      </c>
      <c r="M401" s="275">
        <v>0</v>
      </c>
    </row>
    <row r="402" spans="1:13" ht="18.399999999999999" customHeight="1">
      <c r="A402" s="51" t="s">
        <v>212</v>
      </c>
      <c r="B402" s="52" t="s">
        <v>47</v>
      </c>
      <c r="C402" s="53" t="s">
        <v>213</v>
      </c>
      <c r="D402" s="63" t="s">
        <v>41</v>
      </c>
      <c r="E402" s="678">
        <v>22734149000</v>
      </c>
      <c r="F402" s="1079">
        <v>9989829000</v>
      </c>
      <c r="G402" s="1085"/>
      <c r="H402" s="1079">
        <v>838140000</v>
      </c>
      <c r="I402" s="1079">
        <v>3534853000</v>
      </c>
      <c r="J402" s="1079">
        <v>2099693000</v>
      </c>
      <c r="K402" s="1079">
        <v>0</v>
      </c>
      <c r="L402" s="1079">
        <v>2000000000</v>
      </c>
      <c r="M402" s="1087">
        <v>4271634000</v>
      </c>
    </row>
    <row r="403" spans="1:13" ht="18.399999999999999" customHeight="1">
      <c r="A403" s="56"/>
      <c r="B403" s="52"/>
      <c r="C403" s="53" t="s">
        <v>4</v>
      </c>
      <c r="D403" s="62" t="s">
        <v>42</v>
      </c>
      <c r="E403" s="678">
        <v>6984752071.1500006</v>
      </c>
      <c r="F403" s="1079">
        <v>2284905555.0300002</v>
      </c>
      <c r="G403" s="1079"/>
      <c r="H403" s="1079">
        <v>720995334</v>
      </c>
      <c r="I403" s="1079">
        <v>1155541407.6599998</v>
      </c>
      <c r="J403" s="1079">
        <v>719586726.86000001</v>
      </c>
      <c r="K403" s="1079">
        <v>0</v>
      </c>
      <c r="L403" s="1079">
        <v>18571311.420000002</v>
      </c>
      <c r="M403" s="1087">
        <v>2085151736.1800001</v>
      </c>
    </row>
    <row r="404" spans="1:13" ht="18.399999999999999" customHeight="1">
      <c r="A404" s="56"/>
      <c r="B404" s="52"/>
      <c r="C404" s="53" t="s">
        <v>4</v>
      </c>
      <c r="D404" s="62" t="s">
        <v>43</v>
      </c>
      <c r="E404" s="678">
        <v>0</v>
      </c>
      <c r="F404" s="1079">
        <v>0</v>
      </c>
      <c r="G404" s="1079"/>
      <c r="H404" s="1079">
        <v>0</v>
      </c>
      <c r="I404" s="1079">
        <v>0</v>
      </c>
      <c r="J404" s="1079">
        <v>0</v>
      </c>
      <c r="K404" s="1079">
        <v>0</v>
      </c>
      <c r="L404" s="1079">
        <v>0</v>
      </c>
      <c r="M404" s="1087">
        <v>0</v>
      </c>
    </row>
    <row r="405" spans="1:13" ht="18.399999999999999" customHeight="1">
      <c r="A405" s="56"/>
      <c r="B405" s="52"/>
      <c r="C405" s="53" t="s">
        <v>4</v>
      </c>
      <c r="D405" s="62" t="s">
        <v>44</v>
      </c>
      <c r="E405" s="174">
        <v>0</v>
      </c>
      <c r="F405" s="174">
        <v>0</v>
      </c>
      <c r="G405" s="174"/>
      <c r="H405" s="174">
        <v>0</v>
      </c>
      <c r="I405" s="174">
        <v>0</v>
      </c>
      <c r="J405" s="174">
        <v>0</v>
      </c>
      <c r="K405" s="174">
        <v>0</v>
      </c>
      <c r="L405" s="174">
        <v>0</v>
      </c>
      <c r="M405" s="274">
        <v>0</v>
      </c>
    </row>
    <row r="406" spans="1:13" ht="18.399999999999999" customHeight="1">
      <c r="A406" s="58"/>
      <c r="B406" s="59"/>
      <c r="C406" s="60" t="s">
        <v>4</v>
      </c>
      <c r="D406" s="64" t="s">
        <v>45</v>
      </c>
      <c r="E406" s="175">
        <v>0</v>
      </c>
      <c r="F406" s="175">
        <v>0</v>
      </c>
      <c r="G406" s="175"/>
      <c r="H406" s="175">
        <v>0</v>
      </c>
      <c r="I406" s="175">
        <v>0</v>
      </c>
      <c r="J406" s="175">
        <v>0</v>
      </c>
      <c r="K406" s="175">
        <v>0</v>
      </c>
      <c r="L406" s="175">
        <v>0</v>
      </c>
      <c r="M406" s="275">
        <v>0</v>
      </c>
    </row>
    <row r="407" spans="1:13" ht="18.399999999999999" customHeight="1">
      <c r="A407" s="51" t="s">
        <v>214</v>
      </c>
      <c r="B407" s="52" t="s">
        <v>47</v>
      </c>
      <c r="C407" s="53" t="s">
        <v>215</v>
      </c>
      <c r="D407" s="63" t="s">
        <v>41</v>
      </c>
      <c r="E407" s="678">
        <v>21327650000</v>
      </c>
      <c r="F407" s="1079">
        <v>0</v>
      </c>
      <c r="G407" s="1085"/>
      <c r="H407" s="1079">
        <v>0</v>
      </c>
      <c r="I407" s="1079">
        <v>0</v>
      </c>
      <c r="J407" s="1079">
        <v>0</v>
      </c>
      <c r="K407" s="1079">
        <v>0</v>
      </c>
      <c r="L407" s="1079">
        <v>21327650000</v>
      </c>
      <c r="M407" s="1087">
        <v>0</v>
      </c>
    </row>
    <row r="408" spans="1:13" ht="18.399999999999999" customHeight="1">
      <c r="A408" s="56"/>
      <c r="B408" s="52"/>
      <c r="C408" s="53" t="s">
        <v>4</v>
      </c>
      <c r="D408" s="62" t="s">
        <v>42</v>
      </c>
      <c r="E408" s="678">
        <v>21327650000</v>
      </c>
      <c r="F408" s="1079">
        <v>0</v>
      </c>
      <c r="G408" s="1079"/>
      <c r="H408" s="1079">
        <v>0</v>
      </c>
      <c r="I408" s="1079">
        <v>0</v>
      </c>
      <c r="J408" s="1079">
        <v>0</v>
      </c>
      <c r="K408" s="1079">
        <v>0</v>
      </c>
      <c r="L408" s="1079">
        <v>21327650000</v>
      </c>
      <c r="M408" s="1087">
        <v>0</v>
      </c>
    </row>
    <row r="409" spans="1:13" ht="18.399999999999999" customHeight="1">
      <c r="A409" s="56"/>
      <c r="B409" s="52"/>
      <c r="C409" s="53" t="s">
        <v>4</v>
      </c>
      <c r="D409" s="62" t="s">
        <v>43</v>
      </c>
      <c r="E409" s="678">
        <v>17136516563.739998</v>
      </c>
      <c r="F409" s="1079">
        <v>0</v>
      </c>
      <c r="G409" s="1079"/>
      <c r="H409" s="1079">
        <v>0</v>
      </c>
      <c r="I409" s="1079">
        <v>0</v>
      </c>
      <c r="J409" s="1079">
        <v>0</v>
      </c>
      <c r="K409" s="1079">
        <v>0</v>
      </c>
      <c r="L409" s="1079">
        <v>17136516563.739998</v>
      </c>
      <c r="M409" s="1087">
        <v>0</v>
      </c>
    </row>
    <row r="410" spans="1:13" ht="18.399999999999999" customHeight="1">
      <c r="A410" s="56"/>
      <c r="B410" s="52"/>
      <c r="C410" s="53" t="s">
        <v>4</v>
      </c>
      <c r="D410" s="62" t="s">
        <v>44</v>
      </c>
      <c r="E410" s="174">
        <v>0.80348826822176833</v>
      </c>
      <c r="F410" s="174">
        <v>0</v>
      </c>
      <c r="G410" s="174"/>
      <c r="H410" s="174">
        <v>0</v>
      </c>
      <c r="I410" s="174">
        <v>0</v>
      </c>
      <c r="J410" s="174">
        <v>0</v>
      </c>
      <c r="K410" s="174">
        <v>0</v>
      </c>
      <c r="L410" s="174">
        <v>0.80348826822176833</v>
      </c>
      <c r="M410" s="274">
        <v>0</v>
      </c>
    </row>
    <row r="411" spans="1:13" ht="18.399999999999999" customHeight="1">
      <c r="A411" s="58"/>
      <c r="B411" s="59"/>
      <c r="C411" s="60" t="s">
        <v>4</v>
      </c>
      <c r="D411" s="61" t="s">
        <v>45</v>
      </c>
      <c r="E411" s="276">
        <v>0.80348826822176833</v>
      </c>
      <c r="F411" s="175">
        <v>0</v>
      </c>
      <c r="G411" s="175"/>
      <c r="H411" s="175">
        <v>0</v>
      </c>
      <c r="I411" s="175">
        <v>0</v>
      </c>
      <c r="J411" s="175">
        <v>0</v>
      </c>
      <c r="K411" s="175">
        <v>0</v>
      </c>
      <c r="L411" s="175">
        <v>0.80348826822176833</v>
      </c>
      <c r="M411" s="275">
        <v>0</v>
      </c>
    </row>
    <row r="412" spans="1:13" ht="18.399999999999999" customHeight="1">
      <c r="A412" s="51" t="s">
        <v>216</v>
      </c>
      <c r="B412" s="52" t="s">
        <v>47</v>
      </c>
      <c r="C412" s="53" t="s">
        <v>217</v>
      </c>
      <c r="D412" s="54" t="s">
        <v>41</v>
      </c>
      <c r="E412" s="679">
        <v>69789478000</v>
      </c>
      <c r="F412" s="1079">
        <v>64671622000</v>
      </c>
      <c r="G412" s="1085"/>
      <c r="H412" s="1079">
        <v>29573000</v>
      </c>
      <c r="I412" s="1079">
        <v>4606406000</v>
      </c>
      <c r="J412" s="1079">
        <v>176053000</v>
      </c>
      <c r="K412" s="1079">
        <v>0</v>
      </c>
      <c r="L412" s="1079">
        <v>0</v>
      </c>
      <c r="M412" s="1087">
        <v>305824000</v>
      </c>
    </row>
    <row r="413" spans="1:13" ht="18.399999999999999" customHeight="1">
      <c r="A413" s="56"/>
      <c r="B413" s="52"/>
      <c r="C413" s="53" t="s">
        <v>4</v>
      </c>
      <c r="D413" s="62" t="s">
        <v>42</v>
      </c>
      <c r="E413" s="678">
        <v>75807988130.079987</v>
      </c>
      <c r="F413" s="1079">
        <v>69086739459.139984</v>
      </c>
      <c r="G413" s="1079"/>
      <c r="H413" s="1079">
        <v>40563973.999999993</v>
      </c>
      <c r="I413" s="1079">
        <v>5389331855.3000021</v>
      </c>
      <c r="J413" s="1079">
        <v>822361018.07999992</v>
      </c>
      <c r="K413" s="1079">
        <v>5000</v>
      </c>
      <c r="L413" s="1079">
        <v>0</v>
      </c>
      <c r="M413" s="1087">
        <v>468986823.56000024</v>
      </c>
    </row>
    <row r="414" spans="1:13" ht="18.399999999999999" customHeight="1">
      <c r="A414" s="56"/>
      <c r="B414" s="52"/>
      <c r="C414" s="53" t="s">
        <v>4</v>
      </c>
      <c r="D414" s="62" t="s">
        <v>43</v>
      </c>
      <c r="E414" s="678">
        <v>58266051691.469986</v>
      </c>
      <c r="F414" s="1079">
        <v>53866784325.849991</v>
      </c>
      <c r="G414" s="1079"/>
      <c r="H414" s="1079">
        <v>25110636.080000021</v>
      </c>
      <c r="I414" s="1079">
        <v>3743375593.3199887</v>
      </c>
      <c r="J414" s="1079">
        <v>401211857.03999984</v>
      </c>
      <c r="K414" s="1079">
        <v>0</v>
      </c>
      <c r="L414" s="1079">
        <v>0</v>
      </c>
      <c r="M414" s="1087">
        <v>229569279.17999977</v>
      </c>
    </row>
    <row r="415" spans="1:13" ht="18.399999999999999" customHeight="1">
      <c r="A415" s="56"/>
      <c r="B415" s="52"/>
      <c r="C415" s="53" t="s">
        <v>4</v>
      </c>
      <c r="D415" s="62" t="s">
        <v>44</v>
      </c>
      <c r="E415" s="174">
        <v>0.83488304198908014</v>
      </c>
      <c r="F415" s="174">
        <v>0.83292768388969729</v>
      </c>
      <c r="G415" s="174"/>
      <c r="H415" s="174">
        <v>0.84910682311568053</v>
      </c>
      <c r="I415" s="174">
        <v>0.81264560555886489</v>
      </c>
      <c r="J415" s="174">
        <v>2.2789265564347092</v>
      </c>
      <c r="K415" s="174">
        <v>0</v>
      </c>
      <c r="L415" s="174">
        <v>0</v>
      </c>
      <c r="M415" s="274">
        <v>0.75065815364392519</v>
      </c>
    </row>
    <row r="416" spans="1:13" ht="18.399999999999999" customHeight="1">
      <c r="A416" s="58"/>
      <c r="B416" s="59"/>
      <c r="C416" s="60" t="s">
        <v>4</v>
      </c>
      <c r="D416" s="64" t="s">
        <v>45</v>
      </c>
      <c r="E416" s="175">
        <v>0.76860042231288939</v>
      </c>
      <c r="F416" s="175">
        <v>0.77969788048411892</v>
      </c>
      <c r="G416" s="175"/>
      <c r="H416" s="175">
        <v>0.61903787040194891</v>
      </c>
      <c r="I416" s="175">
        <v>0.69458992205845715</v>
      </c>
      <c r="J416" s="175">
        <v>0.48787801004566783</v>
      </c>
      <c r="K416" s="175">
        <v>0</v>
      </c>
      <c r="L416" s="175">
        <v>0</v>
      </c>
      <c r="M416" s="275">
        <v>0.48950048838766497</v>
      </c>
    </row>
    <row r="417" spans="1:13" ht="18.399999999999999" customHeight="1">
      <c r="A417" s="51" t="s">
        <v>218</v>
      </c>
      <c r="B417" s="52" t="s">
        <v>47</v>
      </c>
      <c r="C417" s="53" t="s">
        <v>219</v>
      </c>
      <c r="D417" s="62" t="s">
        <v>41</v>
      </c>
      <c r="E417" s="678">
        <v>138153000</v>
      </c>
      <c r="F417" s="1079">
        <v>0</v>
      </c>
      <c r="G417" s="1085"/>
      <c r="H417" s="1079">
        <v>141000</v>
      </c>
      <c r="I417" s="1079">
        <v>136316000</v>
      </c>
      <c r="J417" s="1079">
        <v>1696000</v>
      </c>
      <c r="K417" s="1079">
        <v>0</v>
      </c>
      <c r="L417" s="1079">
        <v>0</v>
      </c>
      <c r="M417" s="1087">
        <v>0</v>
      </c>
    </row>
    <row r="418" spans="1:13" ht="17.25" customHeight="1">
      <c r="A418" s="56"/>
      <c r="B418" s="52"/>
      <c r="C418" s="53" t="s">
        <v>220</v>
      </c>
      <c r="D418" s="62" t="s">
        <v>42</v>
      </c>
      <c r="E418" s="678">
        <v>141475413.02000001</v>
      </c>
      <c r="F418" s="1079">
        <v>0</v>
      </c>
      <c r="G418" s="1079"/>
      <c r="H418" s="1079">
        <v>156535.77999999997</v>
      </c>
      <c r="I418" s="1079">
        <v>139840196.97</v>
      </c>
      <c r="J418" s="1079">
        <v>1478680.27</v>
      </c>
      <c r="K418" s="1079">
        <v>0</v>
      </c>
      <c r="L418" s="1079">
        <v>0</v>
      </c>
      <c r="M418" s="1087">
        <v>0</v>
      </c>
    </row>
    <row r="419" spans="1:13" ht="18" customHeight="1">
      <c r="A419" s="56"/>
      <c r="B419" s="52"/>
      <c r="C419" s="53" t="s">
        <v>4</v>
      </c>
      <c r="D419" s="62" t="s">
        <v>43</v>
      </c>
      <c r="E419" s="678">
        <v>102648804.17999999</v>
      </c>
      <c r="F419" s="1079">
        <v>0</v>
      </c>
      <c r="G419" s="1079"/>
      <c r="H419" s="1079">
        <v>75660.72</v>
      </c>
      <c r="I419" s="1079">
        <v>102186025.39</v>
      </c>
      <c r="J419" s="1079">
        <v>387118.07</v>
      </c>
      <c r="K419" s="1079">
        <v>0</v>
      </c>
      <c r="L419" s="1079">
        <v>0</v>
      </c>
      <c r="M419" s="1087">
        <v>0</v>
      </c>
    </row>
    <row r="420" spans="1:13" ht="18.399999999999999" customHeight="1">
      <c r="A420" s="56"/>
      <c r="B420" s="52"/>
      <c r="C420" s="53" t="s">
        <v>4</v>
      </c>
      <c r="D420" s="62" t="s">
        <v>44</v>
      </c>
      <c r="E420" s="174">
        <v>0.74300814444854613</v>
      </c>
      <c r="F420" s="174">
        <v>0</v>
      </c>
      <c r="G420" s="174"/>
      <c r="H420" s="174">
        <v>0.53660085106382982</v>
      </c>
      <c r="I420" s="174">
        <v>0.7496260555620764</v>
      </c>
      <c r="J420" s="174">
        <v>0.22825357900943397</v>
      </c>
      <c r="K420" s="174">
        <v>0</v>
      </c>
      <c r="L420" s="174">
        <v>0</v>
      </c>
      <c r="M420" s="274">
        <v>0</v>
      </c>
    </row>
    <row r="421" spans="1:13" ht="18.399999999999999" customHeight="1">
      <c r="A421" s="58"/>
      <c r="B421" s="59"/>
      <c r="C421" s="60" t="s">
        <v>4</v>
      </c>
      <c r="D421" s="64" t="s">
        <v>45</v>
      </c>
      <c r="E421" s="175">
        <v>0.72555931796777151</v>
      </c>
      <c r="F421" s="175">
        <v>0</v>
      </c>
      <c r="G421" s="175"/>
      <c r="H421" s="175">
        <v>0.48334457463974062</v>
      </c>
      <c r="I421" s="175">
        <v>0.73073427815552938</v>
      </c>
      <c r="J421" s="175">
        <v>0.26179971279389558</v>
      </c>
      <c r="K421" s="175">
        <v>0</v>
      </c>
      <c r="L421" s="175">
        <v>0</v>
      </c>
      <c r="M421" s="275">
        <v>0</v>
      </c>
    </row>
    <row r="422" spans="1:13" ht="18.399999999999999" customHeight="1">
      <c r="A422" s="51" t="s">
        <v>221</v>
      </c>
      <c r="B422" s="52" t="s">
        <v>47</v>
      </c>
      <c r="C422" s="53" t="s">
        <v>222</v>
      </c>
      <c r="D422" s="62" t="s">
        <v>41</v>
      </c>
      <c r="E422" s="678">
        <v>2915310000</v>
      </c>
      <c r="F422" s="1079">
        <v>0</v>
      </c>
      <c r="G422" s="1085"/>
      <c r="H422" s="1079">
        <v>402398000</v>
      </c>
      <c r="I422" s="1079">
        <v>2438693000</v>
      </c>
      <c r="J422" s="1079">
        <v>73589000</v>
      </c>
      <c r="K422" s="1079">
        <v>0</v>
      </c>
      <c r="L422" s="1079">
        <v>0</v>
      </c>
      <c r="M422" s="1087">
        <v>630000</v>
      </c>
    </row>
    <row r="423" spans="1:13" ht="18" customHeight="1">
      <c r="A423" s="56"/>
      <c r="B423" s="52"/>
      <c r="C423" s="53" t="s">
        <v>223</v>
      </c>
      <c r="D423" s="62" t="s">
        <v>42</v>
      </c>
      <c r="E423" s="678">
        <v>2928513337</v>
      </c>
      <c r="F423" s="1079">
        <v>0</v>
      </c>
      <c r="G423" s="1079"/>
      <c r="H423" s="1079">
        <v>402853600</v>
      </c>
      <c r="I423" s="1079">
        <v>2444761400</v>
      </c>
      <c r="J423" s="1079">
        <v>73629000</v>
      </c>
      <c r="K423" s="1079">
        <v>0</v>
      </c>
      <c r="L423" s="1079">
        <v>0</v>
      </c>
      <c r="M423" s="1087">
        <v>7269337</v>
      </c>
    </row>
    <row r="424" spans="1:13" ht="18" customHeight="1">
      <c r="A424" s="56"/>
      <c r="B424" s="52"/>
      <c r="C424" s="53" t="s">
        <v>4</v>
      </c>
      <c r="D424" s="62" t="s">
        <v>43</v>
      </c>
      <c r="E424" s="678">
        <v>2131535768.9000001</v>
      </c>
      <c r="F424" s="1079">
        <v>0</v>
      </c>
      <c r="G424" s="1079"/>
      <c r="H424" s="1079">
        <v>286328573.94</v>
      </c>
      <c r="I424" s="1079">
        <v>1809144861.75</v>
      </c>
      <c r="J424" s="1079">
        <v>29790562.919999998</v>
      </c>
      <c r="K424" s="1079">
        <v>0</v>
      </c>
      <c r="L424" s="1079">
        <v>0</v>
      </c>
      <c r="M424" s="1087">
        <v>6271770.29</v>
      </c>
    </row>
    <row r="425" spans="1:13" ht="18" customHeight="1">
      <c r="A425" s="56"/>
      <c r="B425" s="52"/>
      <c r="C425" s="53" t="s">
        <v>4</v>
      </c>
      <c r="D425" s="62" t="s">
        <v>44</v>
      </c>
      <c r="E425" s="174">
        <v>0.73115235391776523</v>
      </c>
      <c r="F425" s="174">
        <v>0</v>
      </c>
      <c r="G425" s="174"/>
      <c r="H425" s="174">
        <v>0.71155565867623594</v>
      </c>
      <c r="I425" s="174">
        <v>0.74185018850261186</v>
      </c>
      <c r="J425" s="174">
        <v>0.40482358667735663</v>
      </c>
      <c r="K425" s="174">
        <v>0</v>
      </c>
      <c r="L425" s="174">
        <v>0</v>
      </c>
      <c r="M425" s="274">
        <v>9.9551909365079361</v>
      </c>
    </row>
    <row r="426" spans="1:13" ht="18.399999999999999" customHeight="1">
      <c r="A426" s="58"/>
      <c r="B426" s="59"/>
      <c r="C426" s="60" t="s">
        <v>4</v>
      </c>
      <c r="D426" s="61" t="s">
        <v>45</v>
      </c>
      <c r="E426" s="276">
        <v>0.72785591991995768</v>
      </c>
      <c r="F426" s="175">
        <v>0</v>
      </c>
      <c r="G426" s="175"/>
      <c r="H426" s="175">
        <v>0.71075093766072839</v>
      </c>
      <c r="I426" s="175">
        <v>0.74000876394318071</v>
      </c>
      <c r="J426" s="175">
        <v>0.40460366051419955</v>
      </c>
      <c r="K426" s="175">
        <v>0</v>
      </c>
      <c r="L426" s="175">
        <v>0</v>
      </c>
      <c r="M426" s="275">
        <v>0.86277060617770229</v>
      </c>
    </row>
    <row r="427" spans="1:13" s="665" customFormat="1" ht="23.25" customHeight="1">
      <c r="A427" s="1629" t="s">
        <v>781</v>
      </c>
      <c r="B427" s="1630"/>
      <c r="C427" s="1630"/>
      <c r="D427" s="1631"/>
      <c r="E427" s="1631"/>
      <c r="F427" s="1631"/>
      <c r="G427" s="1142"/>
      <c r="H427" s="666"/>
      <c r="I427" s="666"/>
      <c r="J427" s="666"/>
      <c r="K427" s="666"/>
      <c r="L427" s="666"/>
      <c r="M427" s="666"/>
    </row>
    <row r="428" spans="1:13" ht="19.5" customHeight="1">
      <c r="A428" s="1632" t="s">
        <v>764</v>
      </c>
      <c r="B428" s="1632"/>
      <c r="C428" s="1632"/>
      <c r="D428" s="1632"/>
      <c r="E428" s="1632"/>
      <c r="F428" s="1632"/>
      <c r="G428" s="1632"/>
      <c r="H428" s="1632"/>
      <c r="I428" s="1632"/>
      <c r="J428" s="1632"/>
      <c r="K428" s="1632"/>
      <c r="L428" s="1632"/>
      <c r="M428" s="1632"/>
    </row>
    <row r="437" spans="6:9">
      <c r="I437" s="1625"/>
    </row>
    <row r="438" spans="6:9">
      <c r="I438" s="1625"/>
    </row>
    <row r="440" spans="6:9">
      <c r="F440" s="1626" t="s">
        <v>4</v>
      </c>
      <c r="G440" s="928"/>
    </row>
    <row r="441" spans="6:9">
      <c r="F441" s="1626"/>
      <c r="G441" s="928"/>
    </row>
  </sheetData>
  <mergeCells count="5">
    <mergeCell ref="I437:I438"/>
    <mergeCell ref="F440:F441"/>
    <mergeCell ref="F11:G11"/>
    <mergeCell ref="A427:F427"/>
    <mergeCell ref="A428:M428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31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86"/>
  <sheetViews>
    <sheetView showGridLines="0" zoomScale="70" zoomScaleNormal="70" workbookViewId="0">
      <selection activeCell="P18" sqref="P18"/>
    </sheetView>
  </sheetViews>
  <sheetFormatPr defaultColWidth="16.28515625" defaultRowHeight="15"/>
  <cols>
    <col min="1" max="1" width="5.140625" style="938" customWidth="1"/>
    <col min="2" max="2" width="1.42578125" style="938" customWidth="1"/>
    <col min="3" max="3" width="42.5703125" style="938" bestFit="1" customWidth="1"/>
    <col min="4" max="4" width="3.7109375" style="938" customWidth="1"/>
    <col min="5" max="5" width="17.7109375" style="938" customWidth="1"/>
    <col min="6" max="11" width="14.7109375" style="938" customWidth="1"/>
    <col min="12" max="12" width="23" style="938" customWidth="1"/>
    <col min="13" max="16384" width="16.28515625" style="938"/>
  </cols>
  <sheetData>
    <row r="1" spans="1:15" ht="16.5" customHeight="1">
      <c r="A1" s="943" t="s">
        <v>429</v>
      </c>
      <c r="B1" s="943"/>
      <c r="C1" s="932"/>
      <c r="D1" s="932"/>
      <c r="E1" s="932"/>
      <c r="F1" s="932"/>
      <c r="G1" s="932"/>
      <c r="H1" s="932"/>
      <c r="I1" s="932"/>
      <c r="J1" s="932"/>
      <c r="K1" s="932"/>
      <c r="L1" s="932"/>
    </row>
    <row r="2" spans="1:15" ht="15" customHeight="1">
      <c r="A2" s="950" t="s">
        <v>430</v>
      </c>
      <c r="B2" s="950"/>
      <c r="C2" s="950"/>
      <c r="D2" s="950"/>
      <c r="E2" s="950"/>
      <c r="F2" s="950"/>
      <c r="G2" s="951"/>
      <c r="H2" s="951"/>
      <c r="I2" s="951"/>
      <c r="J2" s="951"/>
      <c r="K2" s="951"/>
      <c r="L2" s="951"/>
    </row>
    <row r="3" spans="1:15" ht="15" customHeight="1">
      <c r="A3" s="950"/>
      <c r="B3" s="950"/>
      <c r="C3" s="950"/>
      <c r="D3" s="950"/>
      <c r="E3" s="950"/>
      <c r="F3" s="950"/>
      <c r="G3" s="951"/>
      <c r="H3" s="951"/>
      <c r="I3" s="951"/>
      <c r="J3" s="951"/>
      <c r="K3" s="951"/>
      <c r="L3" s="951"/>
    </row>
    <row r="4" spans="1:15" ht="15.2" customHeight="1">
      <c r="A4" s="932"/>
      <c r="B4" s="952"/>
      <c r="C4" s="952"/>
      <c r="D4" s="932"/>
      <c r="E4" s="932"/>
      <c r="F4" s="932"/>
      <c r="G4" s="932"/>
      <c r="H4" s="932"/>
      <c r="I4" s="932"/>
      <c r="J4" s="943"/>
      <c r="K4" s="943"/>
      <c r="L4" s="953" t="s">
        <v>2</v>
      </c>
    </row>
    <row r="5" spans="1:15" ht="15.95" customHeight="1">
      <c r="A5" s="954" t="s">
        <v>4</v>
      </c>
      <c r="B5" s="955" t="s">
        <v>4</v>
      </c>
      <c r="C5" s="955" t="s">
        <v>3</v>
      </c>
      <c r="D5" s="956"/>
      <c r="E5" s="931" t="s">
        <v>4</v>
      </c>
      <c r="F5" s="944" t="s">
        <v>4</v>
      </c>
      <c r="G5" s="929" t="s">
        <v>4</v>
      </c>
      <c r="H5" s="930" t="s">
        <v>4</v>
      </c>
      <c r="I5" s="931" t="s">
        <v>4</v>
      </c>
      <c r="J5" s="930" t="s">
        <v>4</v>
      </c>
      <c r="K5" s="931" t="s">
        <v>4</v>
      </c>
      <c r="L5" s="931" t="s">
        <v>4</v>
      </c>
    </row>
    <row r="6" spans="1:15" ht="15.95" customHeight="1">
      <c r="A6" s="957"/>
      <c r="B6" s="958"/>
      <c r="C6" s="933" t="s">
        <v>746</v>
      </c>
      <c r="D6" s="958"/>
      <c r="E6" s="945"/>
      <c r="F6" s="946" t="s">
        <v>5</v>
      </c>
      <c r="G6" s="934" t="s">
        <v>6</v>
      </c>
      <c r="H6" s="935" t="s">
        <v>7</v>
      </c>
      <c r="I6" s="936" t="s">
        <v>7</v>
      </c>
      <c r="J6" s="935" t="s">
        <v>8</v>
      </c>
      <c r="K6" s="937" t="s">
        <v>9</v>
      </c>
      <c r="L6" s="936" t="s">
        <v>10</v>
      </c>
    </row>
    <row r="7" spans="1:15" ht="15.95" customHeight="1">
      <c r="A7" s="957" t="s">
        <v>4</v>
      </c>
      <c r="B7" s="958"/>
      <c r="C7" s="933" t="s">
        <v>11</v>
      </c>
      <c r="D7" s="932"/>
      <c r="E7" s="937" t="s">
        <v>12</v>
      </c>
      <c r="F7" s="946" t="s">
        <v>13</v>
      </c>
      <c r="G7" s="939" t="s">
        <v>14</v>
      </c>
      <c r="H7" s="935" t="s">
        <v>15</v>
      </c>
      <c r="I7" s="936" t="s">
        <v>16</v>
      </c>
      <c r="J7" s="935" t="s">
        <v>17</v>
      </c>
      <c r="K7" s="936" t="s">
        <v>18</v>
      </c>
      <c r="L7" s="940" t="s">
        <v>19</v>
      </c>
    </row>
    <row r="8" spans="1:15" ht="15.95" customHeight="1">
      <c r="A8" s="959" t="s">
        <v>4</v>
      </c>
      <c r="B8" s="960"/>
      <c r="C8" s="933" t="s">
        <v>705</v>
      </c>
      <c r="D8" s="932"/>
      <c r="E8" s="937" t="s">
        <v>4</v>
      </c>
      <c r="F8" s="946" t="s">
        <v>20</v>
      </c>
      <c r="G8" s="939" t="s">
        <v>21</v>
      </c>
      <c r="H8" s="935" t="s">
        <v>22</v>
      </c>
      <c r="I8" s="936" t="s">
        <v>4</v>
      </c>
      <c r="J8" s="935" t="s">
        <v>23</v>
      </c>
      <c r="K8" s="936" t="s">
        <v>24</v>
      </c>
      <c r="L8" s="936" t="s">
        <v>25</v>
      </c>
    </row>
    <row r="9" spans="1:15" ht="15.95" customHeight="1">
      <c r="A9" s="961" t="s">
        <v>4</v>
      </c>
      <c r="B9" s="962"/>
      <c r="C9" s="933" t="s">
        <v>26</v>
      </c>
      <c r="D9" s="932"/>
      <c r="E9" s="947" t="s">
        <v>4</v>
      </c>
      <c r="F9" s="946" t="s">
        <v>4</v>
      </c>
      <c r="G9" s="939" t="s">
        <v>4</v>
      </c>
      <c r="H9" s="935" t="s">
        <v>27</v>
      </c>
      <c r="I9" s="936"/>
      <c r="J9" s="935" t="s">
        <v>28</v>
      </c>
      <c r="K9" s="936" t="s">
        <v>4</v>
      </c>
      <c r="L9" s="936" t="s">
        <v>29</v>
      </c>
    </row>
    <row r="10" spans="1:15" ht="15.95" customHeight="1">
      <c r="A10" s="957"/>
      <c r="B10" s="958"/>
      <c r="C10" s="933" t="s">
        <v>30</v>
      </c>
      <c r="D10" s="963"/>
      <c r="E10" s="941"/>
      <c r="F10" s="964"/>
      <c r="G10" s="965"/>
      <c r="H10" s="955"/>
      <c r="I10" s="966"/>
      <c r="J10" s="967"/>
      <c r="K10" s="955"/>
      <c r="L10" s="966"/>
    </row>
    <row r="11" spans="1:15" s="976" customFormat="1" ht="9.9499999999999993" customHeight="1">
      <c r="A11" s="968">
        <v>1</v>
      </c>
      <c r="B11" s="969"/>
      <c r="C11" s="969"/>
      <c r="D11" s="969"/>
      <c r="E11" s="970" t="s">
        <v>32</v>
      </c>
      <c r="F11" s="970">
        <v>3</v>
      </c>
      <c r="G11" s="971" t="s">
        <v>34</v>
      </c>
      <c r="H11" s="972" t="s">
        <v>35</v>
      </c>
      <c r="I11" s="973" t="s">
        <v>36</v>
      </c>
      <c r="J11" s="974">
        <v>7</v>
      </c>
      <c r="K11" s="972">
        <v>8</v>
      </c>
      <c r="L11" s="975">
        <v>9</v>
      </c>
    </row>
    <row r="12" spans="1:15" ht="18.95" customHeight="1">
      <c r="A12" s="977"/>
      <c r="B12" s="978"/>
      <c r="C12" s="979" t="s">
        <v>40</v>
      </c>
      <c r="D12" s="980" t="s">
        <v>41</v>
      </c>
      <c r="E12" s="680">
        <v>69789478000</v>
      </c>
      <c r="F12" s="681">
        <v>64671622000</v>
      </c>
      <c r="G12" s="681">
        <v>29573000</v>
      </c>
      <c r="H12" s="681">
        <v>4606406000</v>
      </c>
      <c r="I12" s="681">
        <v>176053000</v>
      </c>
      <c r="J12" s="681">
        <v>0</v>
      </c>
      <c r="K12" s="681">
        <v>0</v>
      </c>
      <c r="L12" s="1081">
        <v>305824000</v>
      </c>
      <c r="O12" s="1148"/>
    </row>
    <row r="13" spans="1:15" ht="18.95" customHeight="1">
      <c r="A13" s="981"/>
      <c r="B13" s="982"/>
      <c r="C13" s="983"/>
      <c r="D13" s="964" t="s">
        <v>42</v>
      </c>
      <c r="E13" s="1082">
        <v>75807988130.080002</v>
      </c>
      <c r="F13" s="1080">
        <v>69086739459.139999</v>
      </c>
      <c r="G13" s="1080">
        <v>40563974</v>
      </c>
      <c r="H13" s="1080">
        <v>5389331855.3000002</v>
      </c>
      <c r="I13" s="1080">
        <v>822361018.07999992</v>
      </c>
      <c r="J13" s="1080">
        <v>5000</v>
      </c>
      <c r="K13" s="1080">
        <v>0</v>
      </c>
      <c r="L13" s="1083">
        <v>468986823.56000006</v>
      </c>
    </row>
    <row r="14" spans="1:15" ht="18.95" customHeight="1">
      <c r="A14" s="981"/>
      <c r="B14" s="982"/>
      <c r="C14" s="948" t="s">
        <v>4</v>
      </c>
      <c r="D14" s="964" t="s">
        <v>43</v>
      </c>
      <c r="E14" s="1082">
        <v>58266051691.470016</v>
      </c>
      <c r="F14" s="1080">
        <v>53866784325.850014</v>
      </c>
      <c r="G14" s="1080">
        <v>25110636.080000006</v>
      </c>
      <c r="H14" s="1080">
        <v>3743375593.3199997</v>
      </c>
      <c r="I14" s="1080">
        <v>401211857.03999996</v>
      </c>
      <c r="J14" s="1080">
        <v>0</v>
      </c>
      <c r="K14" s="1080">
        <v>0</v>
      </c>
      <c r="L14" s="1083">
        <v>229569279.18000001</v>
      </c>
    </row>
    <row r="15" spans="1:15" ht="18.95" customHeight="1">
      <c r="A15" s="981"/>
      <c r="B15" s="982"/>
      <c r="C15" s="983"/>
      <c r="D15" s="964" t="s">
        <v>44</v>
      </c>
      <c r="E15" s="1009">
        <v>0.83488304198908059</v>
      </c>
      <c r="F15" s="1010">
        <v>0.83292768388969762</v>
      </c>
      <c r="G15" s="1010">
        <v>0.84910682311568009</v>
      </c>
      <c r="H15" s="1010">
        <v>0.81264560555886733</v>
      </c>
      <c r="I15" s="1010">
        <v>2.2789265564347096</v>
      </c>
      <c r="J15" s="1010">
        <v>0</v>
      </c>
      <c r="K15" s="1010">
        <v>0</v>
      </c>
      <c r="L15" s="1011">
        <v>0.75065815364392596</v>
      </c>
    </row>
    <row r="16" spans="1:15" ht="18.95" customHeight="1">
      <c r="A16" s="984"/>
      <c r="B16" s="985"/>
      <c r="C16" s="986"/>
      <c r="D16" s="964" t="s">
        <v>45</v>
      </c>
      <c r="E16" s="1012">
        <v>0.76860042231288972</v>
      </c>
      <c r="F16" s="1013">
        <v>0.77969788048411914</v>
      </c>
      <c r="G16" s="1013">
        <v>0.61903787040194846</v>
      </c>
      <c r="H16" s="1013">
        <v>0.69458992205845949</v>
      </c>
      <c r="I16" s="1013">
        <v>0.487878010045668</v>
      </c>
      <c r="J16" s="1013">
        <v>0</v>
      </c>
      <c r="K16" s="1013">
        <v>0</v>
      </c>
      <c r="L16" s="1014">
        <v>0.48950048838766563</v>
      </c>
    </row>
    <row r="17" spans="1:15" ht="18.95" customHeight="1">
      <c r="A17" s="987" t="s">
        <v>350</v>
      </c>
      <c r="B17" s="988" t="s">
        <v>47</v>
      </c>
      <c r="C17" s="989" t="s">
        <v>351</v>
      </c>
      <c r="D17" s="990" t="s">
        <v>41</v>
      </c>
      <c r="E17" s="1084">
        <v>1297451000</v>
      </c>
      <c r="F17" s="1079">
        <v>17761000</v>
      </c>
      <c r="G17" s="1079">
        <v>1544000</v>
      </c>
      <c r="H17" s="1079">
        <v>1013834000</v>
      </c>
      <c r="I17" s="1079">
        <v>6480000</v>
      </c>
      <c r="J17" s="1079">
        <v>0</v>
      </c>
      <c r="K17" s="1079">
        <v>0</v>
      </c>
      <c r="L17" s="1087">
        <v>257832000</v>
      </c>
    </row>
    <row r="18" spans="1:15" ht="18.95" customHeight="1">
      <c r="A18" s="991"/>
      <c r="B18" s="988"/>
      <c r="C18" s="989"/>
      <c r="D18" s="992" t="s">
        <v>42</v>
      </c>
      <c r="E18" s="1086">
        <v>2398734802.3599997</v>
      </c>
      <c r="F18" s="1079">
        <v>757233797.59000003</v>
      </c>
      <c r="G18" s="1079">
        <v>2130013.06</v>
      </c>
      <c r="H18" s="1079">
        <v>1291057402.5899999</v>
      </c>
      <c r="I18" s="1079">
        <v>31057120</v>
      </c>
      <c r="J18" s="1079">
        <v>0</v>
      </c>
      <c r="K18" s="1079">
        <v>0</v>
      </c>
      <c r="L18" s="1087">
        <v>317256469.12</v>
      </c>
    </row>
    <row r="19" spans="1:15" ht="18.95" customHeight="1">
      <c r="A19" s="991"/>
      <c r="B19" s="988"/>
      <c r="C19" s="989"/>
      <c r="D19" s="992" t="s">
        <v>43</v>
      </c>
      <c r="E19" s="1086">
        <v>1796597770.5299983</v>
      </c>
      <c r="F19" s="1079">
        <v>717917175.11000001</v>
      </c>
      <c r="G19" s="1079">
        <v>1094624.2800000005</v>
      </c>
      <c r="H19" s="1079">
        <v>941654042.16999829</v>
      </c>
      <c r="I19" s="1079">
        <v>14046061.209999997</v>
      </c>
      <c r="J19" s="1079">
        <v>0</v>
      </c>
      <c r="K19" s="1079">
        <v>0</v>
      </c>
      <c r="L19" s="1087">
        <v>121885867.75999996</v>
      </c>
    </row>
    <row r="20" spans="1:15" ht="18.95" customHeight="1">
      <c r="A20" s="991"/>
      <c r="B20" s="989"/>
      <c r="C20" s="989"/>
      <c r="D20" s="992" t="s">
        <v>44</v>
      </c>
      <c r="E20" s="1015">
        <v>1.3847133884285405</v>
      </c>
      <c r="F20" s="949" t="s">
        <v>750</v>
      </c>
      <c r="G20" s="949">
        <v>0.7089535492227983</v>
      </c>
      <c r="H20" s="949">
        <v>0.928804954430408</v>
      </c>
      <c r="I20" s="949">
        <v>2.1676020385802466</v>
      </c>
      <c r="J20" s="949">
        <v>0</v>
      </c>
      <c r="K20" s="949">
        <v>0</v>
      </c>
      <c r="L20" s="1016">
        <v>0.47273367060721694</v>
      </c>
    </row>
    <row r="21" spans="1:15" s="996" customFormat="1" ht="18.95" customHeight="1">
      <c r="A21" s="993"/>
      <c r="B21" s="994"/>
      <c r="C21" s="994"/>
      <c r="D21" s="995" t="s">
        <v>45</v>
      </c>
      <c r="E21" s="1017">
        <v>0.74897723948575401</v>
      </c>
      <c r="F21" s="1018">
        <v>0.94807862168179691</v>
      </c>
      <c r="G21" s="1018">
        <v>0.51390496169070454</v>
      </c>
      <c r="H21" s="1018">
        <v>0.7293665179262665</v>
      </c>
      <c r="I21" s="1018">
        <v>0.45226541321281555</v>
      </c>
      <c r="J21" s="1018">
        <v>0</v>
      </c>
      <c r="K21" s="1018">
        <v>0</v>
      </c>
      <c r="L21" s="1019">
        <v>0.38418717858798807</v>
      </c>
      <c r="O21" s="938"/>
    </row>
    <row r="22" spans="1:15" ht="18.95" customHeight="1">
      <c r="A22" s="987" t="s">
        <v>352</v>
      </c>
      <c r="B22" s="988" t="s">
        <v>47</v>
      </c>
      <c r="C22" s="989" t="s">
        <v>353</v>
      </c>
      <c r="D22" s="992" t="s">
        <v>41</v>
      </c>
      <c r="E22" s="1084">
        <v>484000</v>
      </c>
      <c r="F22" s="1079">
        <v>484000</v>
      </c>
      <c r="G22" s="1079">
        <v>0</v>
      </c>
      <c r="H22" s="1079">
        <v>0</v>
      </c>
      <c r="I22" s="1079">
        <v>0</v>
      </c>
      <c r="J22" s="1079">
        <v>0</v>
      </c>
      <c r="K22" s="1079">
        <v>0</v>
      </c>
      <c r="L22" s="1087">
        <v>0</v>
      </c>
    </row>
    <row r="23" spans="1:15" ht="18.95" customHeight="1">
      <c r="A23" s="987"/>
      <c r="B23" s="988"/>
      <c r="C23" s="989"/>
      <c r="D23" s="992" t="s">
        <v>42</v>
      </c>
      <c r="E23" s="1086">
        <v>500496.31</v>
      </c>
      <c r="F23" s="1079">
        <v>500496.31</v>
      </c>
      <c r="G23" s="1079">
        <v>0</v>
      </c>
      <c r="H23" s="1079">
        <v>0</v>
      </c>
      <c r="I23" s="1079">
        <v>0</v>
      </c>
      <c r="J23" s="1079">
        <v>0</v>
      </c>
      <c r="K23" s="1079">
        <v>0</v>
      </c>
      <c r="L23" s="1087">
        <v>0</v>
      </c>
    </row>
    <row r="24" spans="1:15" ht="18.95" customHeight="1">
      <c r="A24" s="987"/>
      <c r="B24" s="988"/>
      <c r="C24" s="989"/>
      <c r="D24" s="992" t="s">
        <v>43</v>
      </c>
      <c r="E24" s="1086">
        <v>210092.55</v>
      </c>
      <c r="F24" s="1079">
        <v>210092.55</v>
      </c>
      <c r="G24" s="1079">
        <v>0</v>
      </c>
      <c r="H24" s="1079">
        <v>0</v>
      </c>
      <c r="I24" s="1079">
        <v>0</v>
      </c>
      <c r="J24" s="1079">
        <v>0</v>
      </c>
      <c r="K24" s="1079">
        <v>0</v>
      </c>
      <c r="L24" s="1087">
        <v>0</v>
      </c>
    </row>
    <row r="25" spans="1:15" ht="18.95" customHeight="1">
      <c r="A25" s="987"/>
      <c r="B25" s="989"/>
      <c r="C25" s="989"/>
      <c r="D25" s="992" t="s">
        <v>44</v>
      </c>
      <c r="E25" s="1015">
        <v>0.43407551652892562</v>
      </c>
      <c r="F25" s="949">
        <v>0.43407551652892562</v>
      </c>
      <c r="G25" s="949">
        <v>0</v>
      </c>
      <c r="H25" s="949">
        <v>0</v>
      </c>
      <c r="I25" s="949">
        <v>0</v>
      </c>
      <c r="J25" s="949">
        <v>0</v>
      </c>
      <c r="K25" s="949">
        <v>0</v>
      </c>
      <c r="L25" s="1016">
        <v>0</v>
      </c>
    </row>
    <row r="26" spans="1:15" ht="18.95" customHeight="1">
      <c r="A26" s="993"/>
      <c r="B26" s="994"/>
      <c r="C26" s="994"/>
      <c r="D26" s="992" t="s">
        <v>45</v>
      </c>
      <c r="E26" s="1017">
        <v>0.41976842946154785</v>
      </c>
      <c r="F26" s="1018">
        <v>0.41976842946154785</v>
      </c>
      <c r="G26" s="1018">
        <v>0</v>
      </c>
      <c r="H26" s="1018">
        <v>0</v>
      </c>
      <c r="I26" s="1018">
        <v>0</v>
      </c>
      <c r="J26" s="1018">
        <v>0</v>
      </c>
      <c r="K26" s="1018">
        <v>0</v>
      </c>
      <c r="L26" s="1019">
        <v>0</v>
      </c>
    </row>
    <row r="27" spans="1:15" ht="18.95" customHeight="1">
      <c r="A27" s="987" t="s">
        <v>354</v>
      </c>
      <c r="B27" s="988" t="s">
        <v>47</v>
      </c>
      <c r="C27" s="989" t="s">
        <v>355</v>
      </c>
      <c r="D27" s="990" t="s">
        <v>41</v>
      </c>
      <c r="E27" s="1084">
        <v>36722000</v>
      </c>
      <c r="F27" s="1079">
        <v>233000</v>
      </c>
      <c r="G27" s="1079">
        <v>967000</v>
      </c>
      <c r="H27" s="1079">
        <v>27274000</v>
      </c>
      <c r="I27" s="1079">
        <v>452000</v>
      </c>
      <c r="J27" s="1079">
        <v>0</v>
      </c>
      <c r="K27" s="1079">
        <v>0</v>
      </c>
      <c r="L27" s="1087">
        <v>7796000</v>
      </c>
    </row>
    <row r="28" spans="1:15" ht="18.95" customHeight="1">
      <c r="A28" s="987"/>
      <c r="B28" s="988"/>
      <c r="C28" s="989"/>
      <c r="D28" s="992" t="s">
        <v>42</v>
      </c>
      <c r="E28" s="1086">
        <v>37188089</v>
      </c>
      <c r="F28" s="1079">
        <v>233000</v>
      </c>
      <c r="G28" s="1079">
        <v>976688</v>
      </c>
      <c r="H28" s="1079">
        <v>27277312</v>
      </c>
      <c r="I28" s="1079">
        <v>474000</v>
      </c>
      <c r="J28" s="1079">
        <v>0</v>
      </c>
      <c r="K28" s="1079">
        <v>0</v>
      </c>
      <c r="L28" s="1087">
        <v>8227089</v>
      </c>
    </row>
    <row r="29" spans="1:15" ht="18.95" customHeight="1">
      <c r="A29" s="987"/>
      <c r="B29" s="988"/>
      <c r="C29" s="989"/>
      <c r="D29" s="992" t="s">
        <v>43</v>
      </c>
      <c r="E29" s="1086">
        <v>26165564.640000012</v>
      </c>
      <c r="F29" s="1079">
        <v>197405</v>
      </c>
      <c r="G29" s="1079">
        <v>632578.77</v>
      </c>
      <c r="H29" s="1079">
        <v>19472664.990000013</v>
      </c>
      <c r="I29" s="1079">
        <v>281097.27</v>
      </c>
      <c r="J29" s="1079">
        <v>0</v>
      </c>
      <c r="K29" s="1079">
        <v>0</v>
      </c>
      <c r="L29" s="1087">
        <v>5581818.6100000003</v>
      </c>
    </row>
    <row r="30" spans="1:15" ht="18.95" customHeight="1">
      <c r="A30" s="991"/>
      <c r="B30" s="989"/>
      <c r="C30" s="989"/>
      <c r="D30" s="992" t="s">
        <v>44</v>
      </c>
      <c r="E30" s="1015">
        <v>0.71253103425739373</v>
      </c>
      <c r="F30" s="949">
        <v>0.84723175965665232</v>
      </c>
      <c r="G30" s="949">
        <v>0.65416625646328852</v>
      </c>
      <c r="H30" s="949">
        <v>0.71396439796142896</v>
      </c>
      <c r="I30" s="949">
        <v>0.62189661504424787</v>
      </c>
      <c r="J30" s="949">
        <v>0</v>
      </c>
      <c r="K30" s="949">
        <v>0</v>
      </c>
      <c r="L30" s="1016">
        <v>0.7159849422780914</v>
      </c>
    </row>
    <row r="31" spans="1:15" ht="18.95" customHeight="1">
      <c r="A31" s="993"/>
      <c r="B31" s="994"/>
      <c r="C31" s="994"/>
      <c r="D31" s="995" t="s">
        <v>45</v>
      </c>
      <c r="E31" s="1017">
        <v>0.70360067816337679</v>
      </c>
      <c r="F31" s="1018">
        <v>0.84723175965665232</v>
      </c>
      <c r="G31" s="1018">
        <v>0.64767742615860957</v>
      </c>
      <c r="H31" s="1018">
        <v>0.71387770869798362</v>
      </c>
      <c r="I31" s="1018">
        <v>0.59303221518987348</v>
      </c>
      <c r="J31" s="1018">
        <v>0</v>
      </c>
      <c r="K31" s="1018">
        <v>0</v>
      </c>
      <c r="L31" s="1019">
        <v>0.67846824192615396</v>
      </c>
    </row>
    <row r="32" spans="1:15" ht="18.95" customHeight="1">
      <c r="A32" s="987" t="s">
        <v>356</v>
      </c>
      <c r="B32" s="988" t="s">
        <v>47</v>
      </c>
      <c r="C32" s="989" t="s">
        <v>357</v>
      </c>
      <c r="D32" s="992" t="s">
        <v>41</v>
      </c>
      <c r="E32" s="1086">
        <v>763000</v>
      </c>
      <c r="F32" s="1079">
        <v>763000</v>
      </c>
      <c r="G32" s="1079">
        <v>0</v>
      </c>
      <c r="H32" s="1079">
        <v>0</v>
      </c>
      <c r="I32" s="1079">
        <v>0</v>
      </c>
      <c r="J32" s="1079">
        <v>0</v>
      </c>
      <c r="K32" s="1079">
        <v>0</v>
      </c>
      <c r="L32" s="1087">
        <v>0</v>
      </c>
    </row>
    <row r="33" spans="1:12" ht="18.95" customHeight="1">
      <c r="A33" s="987"/>
      <c r="B33" s="988"/>
      <c r="C33" s="989"/>
      <c r="D33" s="992" t="s">
        <v>42</v>
      </c>
      <c r="E33" s="1086">
        <v>763000</v>
      </c>
      <c r="F33" s="1079">
        <v>763000</v>
      </c>
      <c r="G33" s="1079">
        <v>0</v>
      </c>
      <c r="H33" s="1079">
        <v>0</v>
      </c>
      <c r="I33" s="1079">
        <v>0</v>
      </c>
      <c r="J33" s="1079">
        <v>0</v>
      </c>
      <c r="K33" s="1079">
        <v>0</v>
      </c>
      <c r="L33" s="1087">
        <v>0</v>
      </c>
    </row>
    <row r="34" spans="1:12" ht="18.95" customHeight="1">
      <c r="A34" s="987"/>
      <c r="B34" s="988"/>
      <c r="C34" s="989"/>
      <c r="D34" s="992" t="s">
        <v>43</v>
      </c>
      <c r="E34" s="1086">
        <v>589171</v>
      </c>
      <c r="F34" s="1079">
        <v>589171</v>
      </c>
      <c r="G34" s="1079">
        <v>0</v>
      </c>
      <c r="H34" s="1079">
        <v>0</v>
      </c>
      <c r="I34" s="1079">
        <v>0</v>
      </c>
      <c r="J34" s="1079">
        <v>0</v>
      </c>
      <c r="K34" s="1079">
        <v>0</v>
      </c>
      <c r="L34" s="1087">
        <v>0</v>
      </c>
    </row>
    <row r="35" spans="1:12" ht="18.95" customHeight="1">
      <c r="A35" s="991"/>
      <c r="B35" s="989"/>
      <c r="C35" s="989"/>
      <c r="D35" s="992" t="s">
        <v>44</v>
      </c>
      <c r="E35" s="1015">
        <v>0.77217693315858449</v>
      </c>
      <c r="F35" s="949">
        <v>0.77217693315858449</v>
      </c>
      <c r="G35" s="949">
        <v>0</v>
      </c>
      <c r="H35" s="949">
        <v>0</v>
      </c>
      <c r="I35" s="949">
        <v>0</v>
      </c>
      <c r="J35" s="949">
        <v>0</v>
      </c>
      <c r="K35" s="949">
        <v>0</v>
      </c>
      <c r="L35" s="1016">
        <v>0</v>
      </c>
    </row>
    <row r="36" spans="1:12" ht="18.75" customHeight="1">
      <c r="A36" s="993"/>
      <c r="B36" s="994"/>
      <c r="C36" s="994"/>
      <c r="D36" s="992" t="s">
        <v>45</v>
      </c>
      <c r="E36" s="1017">
        <v>0.77217693315858449</v>
      </c>
      <c r="F36" s="1018">
        <v>0.77217693315858449</v>
      </c>
      <c r="G36" s="1018">
        <v>0</v>
      </c>
      <c r="H36" s="1018">
        <v>0</v>
      </c>
      <c r="I36" s="1018">
        <v>0</v>
      </c>
      <c r="J36" s="1018">
        <v>0</v>
      </c>
      <c r="K36" s="1018">
        <v>0</v>
      </c>
      <c r="L36" s="1019">
        <v>0</v>
      </c>
    </row>
    <row r="37" spans="1:12" ht="18.95" hidden="1" customHeight="1">
      <c r="A37" s="987" t="s">
        <v>358</v>
      </c>
      <c r="B37" s="988" t="s">
        <v>47</v>
      </c>
      <c r="C37" s="989" t="s">
        <v>359</v>
      </c>
      <c r="D37" s="990" t="s">
        <v>41</v>
      </c>
      <c r="E37" s="1084">
        <v>0</v>
      </c>
      <c r="F37" s="1085">
        <v>0</v>
      </c>
      <c r="G37" s="1085">
        <v>0</v>
      </c>
      <c r="H37" s="1085">
        <v>0</v>
      </c>
      <c r="I37" s="1085">
        <v>0</v>
      </c>
      <c r="J37" s="1085">
        <v>0</v>
      </c>
      <c r="K37" s="1085">
        <v>0</v>
      </c>
      <c r="L37" s="1088">
        <v>0</v>
      </c>
    </row>
    <row r="38" spans="1:12" ht="18.95" hidden="1" customHeight="1">
      <c r="A38" s="987"/>
      <c r="B38" s="988"/>
      <c r="C38" s="989"/>
      <c r="D38" s="992" t="s">
        <v>42</v>
      </c>
      <c r="E38" s="1086">
        <v>0</v>
      </c>
      <c r="F38" s="1079">
        <v>0</v>
      </c>
      <c r="G38" s="1079">
        <v>0</v>
      </c>
      <c r="H38" s="1079">
        <v>0</v>
      </c>
      <c r="I38" s="1079">
        <v>0</v>
      </c>
      <c r="J38" s="1079">
        <v>0</v>
      </c>
      <c r="K38" s="1079">
        <v>0</v>
      </c>
      <c r="L38" s="1087">
        <v>0</v>
      </c>
    </row>
    <row r="39" spans="1:12" ht="18.95" hidden="1" customHeight="1">
      <c r="A39" s="987"/>
      <c r="B39" s="988"/>
      <c r="C39" s="989"/>
      <c r="D39" s="992" t="s">
        <v>43</v>
      </c>
      <c r="E39" s="1086">
        <v>0</v>
      </c>
      <c r="F39" s="1079">
        <v>0</v>
      </c>
      <c r="G39" s="1079">
        <v>0</v>
      </c>
      <c r="H39" s="1079">
        <v>0</v>
      </c>
      <c r="I39" s="1079">
        <v>0</v>
      </c>
      <c r="J39" s="1079">
        <v>0</v>
      </c>
      <c r="K39" s="1079">
        <v>0</v>
      </c>
      <c r="L39" s="1087">
        <v>0</v>
      </c>
    </row>
    <row r="40" spans="1:12" ht="18.95" hidden="1" customHeight="1">
      <c r="A40" s="991"/>
      <c r="B40" s="989"/>
      <c r="C40" s="989"/>
      <c r="D40" s="992" t="s">
        <v>44</v>
      </c>
      <c r="E40" s="1015">
        <v>0</v>
      </c>
      <c r="F40" s="949">
        <v>0</v>
      </c>
      <c r="G40" s="949">
        <v>0</v>
      </c>
      <c r="H40" s="949">
        <v>0</v>
      </c>
      <c r="I40" s="949">
        <v>0</v>
      </c>
      <c r="J40" s="949">
        <v>0</v>
      </c>
      <c r="K40" s="949">
        <v>0</v>
      </c>
      <c r="L40" s="1016">
        <v>0</v>
      </c>
    </row>
    <row r="41" spans="1:12" ht="18.95" hidden="1" customHeight="1">
      <c r="A41" s="993"/>
      <c r="B41" s="994"/>
      <c r="C41" s="994"/>
      <c r="D41" s="998" t="s">
        <v>45</v>
      </c>
      <c r="E41" s="1017">
        <v>0</v>
      </c>
      <c r="F41" s="1018">
        <v>0</v>
      </c>
      <c r="G41" s="1018">
        <v>0</v>
      </c>
      <c r="H41" s="1018">
        <v>0</v>
      </c>
      <c r="I41" s="1018">
        <v>0</v>
      </c>
      <c r="J41" s="1018">
        <v>0</v>
      </c>
      <c r="K41" s="1018">
        <v>0</v>
      </c>
      <c r="L41" s="1019">
        <v>0</v>
      </c>
    </row>
    <row r="42" spans="1:12" ht="18.95" customHeight="1">
      <c r="A42" s="999" t="s">
        <v>360</v>
      </c>
      <c r="B42" s="1000" t="s">
        <v>47</v>
      </c>
      <c r="C42" s="1001" t="s">
        <v>361</v>
      </c>
      <c r="D42" s="1002" t="s">
        <v>41</v>
      </c>
      <c r="E42" s="1161">
        <v>0</v>
      </c>
      <c r="F42" s="1159">
        <v>0</v>
      </c>
      <c r="G42" s="1159">
        <v>0</v>
      </c>
      <c r="H42" s="1159">
        <v>0</v>
      </c>
      <c r="I42" s="1159">
        <v>0</v>
      </c>
      <c r="J42" s="1159">
        <v>0</v>
      </c>
      <c r="K42" s="1159">
        <v>0</v>
      </c>
      <c r="L42" s="1162">
        <v>0</v>
      </c>
    </row>
    <row r="43" spans="1:12" ht="18.95" customHeight="1">
      <c r="A43" s="991"/>
      <c r="B43" s="989"/>
      <c r="C43" s="989" t="s">
        <v>362</v>
      </c>
      <c r="D43" s="992" t="s">
        <v>42</v>
      </c>
      <c r="E43" s="1086">
        <v>1498962</v>
      </c>
      <c r="F43" s="1079">
        <v>0</v>
      </c>
      <c r="G43" s="1079">
        <v>0</v>
      </c>
      <c r="H43" s="1079">
        <v>0</v>
      </c>
      <c r="I43" s="1079">
        <v>1498962</v>
      </c>
      <c r="J43" s="1079">
        <v>0</v>
      </c>
      <c r="K43" s="1079">
        <v>0</v>
      </c>
      <c r="L43" s="1087">
        <v>0</v>
      </c>
    </row>
    <row r="44" spans="1:12" ht="18.95" customHeight="1">
      <c r="A44" s="991"/>
      <c r="B44" s="989"/>
      <c r="C44" s="989"/>
      <c r="D44" s="992" t="s">
        <v>43</v>
      </c>
      <c r="E44" s="1086">
        <v>494203</v>
      </c>
      <c r="F44" s="1079">
        <v>0</v>
      </c>
      <c r="G44" s="1079">
        <v>0</v>
      </c>
      <c r="H44" s="1079">
        <v>0</v>
      </c>
      <c r="I44" s="1079">
        <v>494203</v>
      </c>
      <c r="J44" s="1079">
        <v>0</v>
      </c>
      <c r="K44" s="1079">
        <v>0</v>
      </c>
      <c r="L44" s="1087">
        <v>0</v>
      </c>
    </row>
    <row r="45" spans="1:12" ht="18.95" customHeight="1">
      <c r="A45" s="991"/>
      <c r="B45" s="989"/>
      <c r="C45" s="989"/>
      <c r="D45" s="992" t="s">
        <v>44</v>
      </c>
      <c r="E45" s="1015">
        <v>0</v>
      </c>
      <c r="F45" s="949">
        <v>0</v>
      </c>
      <c r="G45" s="949">
        <v>0</v>
      </c>
      <c r="H45" s="949">
        <v>0</v>
      </c>
      <c r="I45" s="949">
        <v>0</v>
      </c>
      <c r="J45" s="949">
        <v>0</v>
      </c>
      <c r="K45" s="949">
        <v>0</v>
      </c>
      <c r="L45" s="1016">
        <v>0</v>
      </c>
    </row>
    <row r="46" spans="1:12" ht="18.95" customHeight="1">
      <c r="A46" s="993"/>
      <c r="B46" s="994"/>
      <c r="C46" s="994"/>
      <c r="D46" s="995" t="s">
        <v>45</v>
      </c>
      <c r="E46" s="1017">
        <v>0.32969681686393654</v>
      </c>
      <c r="F46" s="1018">
        <v>0</v>
      </c>
      <c r="G46" s="1018">
        <v>0</v>
      </c>
      <c r="H46" s="1018">
        <v>0</v>
      </c>
      <c r="I46" s="1018">
        <v>0.32969681686393654</v>
      </c>
      <c r="J46" s="1018">
        <v>0</v>
      </c>
      <c r="K46" s="1018">
        <v>0</v>
      </c>
      <c r="L46" s="1019">
        <v>0</v>
      </c>
    </row>
    <row r="47" spans="1:12" ht="18.95" customHeight="1">
      <c r="A47" s="987" t="s">
        <v>363</v>
      </c>
      <c r="B47" s="988" t="s">
        <v>47</v>
      </c>
      <c r="C47" s="989" t="s">
        <v>364</v>
      </c>
      <c r="D47" s="1003" t="s">
        <v>41</v>
      </c>
      <c r="E47" s="1084">
        <v>99696000</v>
      </c>
      <c r="F47" s="1079">
        <v>0</v>
      </c>
      <c r="G47" s="1079">
        <v>257000</v>
      </c>
      <c r="H47" s="1079">
        <v>98989000</v>
      </c>
      <c r="I47" s="1079">
        <v>450000</v>
      </c>
      <c r="J47" s="1079">
        <v>0</v>
      </c>
      <c r="K47" s="1079">
        <v>0</v>
      </c>
      <c r="L47" s="1087">
        <v>0</v>
      </c>
    </row>
    <row r="48" spans="1:12" ht="18.95" customHeight="1">
      <c r="A48" s="987"/>
      <c r="B48" s="988"/>
      <c r="C48" s="989"/>
      <c r="D48" s="992" t="s">
        <v>42</v>
      </c>
      <c r="E48" s="1086">
        <v>96424408.650000006</v>
      </c>
      <c r="F48" s="1079">
        <v>0</v>
      </c>
      <c r="G48" s="1079">
        <v>284000</v>
      </c>
      <c r="H48" s="1079">
        <v>95677472.650000006</v>
      </c>
      <c r="I48" s="1079">
        <v>462936</v>
      </c>
      <c r="J48" s="1079">
        <v>0</v>
      </c>
      <c r="K48" s="1079">
        <v>0</v>
      </c>
      <c r="L48" s="1087">
        <v>0</v>
      </c>
    </row>
    <row r="49" spans="1:12" ht="18.95" customHeight="1">
      <c r="A49" s="987"/>
      <c r="B49" s="988"/>
      <c r="C49" s="989"/>
      <c r="D49" s="992" t="s">
        <v>43</v>
      </c>
      <c r="E49" s="1086">
        <v>67735062.629999995</v>
      </c>
      <c r="F49" s="1079">
        <v>0</v>
      </c>
      <c r="G49" s="1079">
        <v>141115.05000000002</v>
      </c>
      <c r="H49" s="1079">
        <v>67275531.079999998</v>
      </c>
      <c r="I49" s="1079">
        <v>318416.5</v>
      </c>
      <c r="J49" s="1079">
        <v>0</v>
      </c>
      <c r="K49" s="1079">
        <v>0</v>
      </c>
      <c r="L49" s="1087">
        <v>0</v>
      </c>
    </row>
    <row r="50" spans="1:12" ht="18.95" customHeight="1">
      <c r="A50" s="987"/>
      <c r="B50" s="989"/>
      <c r="C50" s="989"/>
      <c r="D50" s="992" t="s">
        <v>44</v>
      </c>
      <c r="E50" s="1015">
        <v>0.67941605109532976</v>
      </c>
      <c r="F50" s="949">
        <v>0</v>
      </c>
      <c r="G50" s="949">
        <v>0.54908579766536969</v>
      </c>
      <c r="H50" s="949">
        <v>0.67962633302690201</v>
      </c>
      <c r="I50" s="949">
        <v>0.70759222222222218</v>
      </c>
      <c r="J50" s="949">
        <v>0</v>
      </c>
      <c r="K50" s="949">
        <v>0</v>
      </c>
      <c r="L50" s="1016">
        <v>0</v>
      </c>
    </row>
    <row r="51" spans="1:12" ht="18.95" customHeight="1">
      <c r="A51" s="993"/>
      <c r="B51" s="994"/>
      <c r="C51" s="994"/>
      <c r="D51" s="997" t="s">
        <v>45</v>
      </c>
      <c r="E51" s="1017">
        <v>0.70246801176519313</v>
      </c>
      <c r="F51" s="1018">
        <v>0</v>
      </c>
      <c r="G51" s="1018">
        <v>0.49688397887323948</v>
      </c>
      <c r="H51" s="1018">
        <v>0.70314912399601304</v>
      </c>
      <c r="I51" s="1018">
        <v>0.68781969861924763</v>
      </c>
      <c r="J51" s="1018">
        <v>0</v>
      </c>
      <c r="K51" s="1018">
        <v>0</v>
      </c>
      <c r="L51" s="1019">
        <v>0</v>
      </c>
    </row>
    <row r="52" spans="1:12" ht="18.95" hidden="1" customHeight="1">
      <c r="A52" s="987" t="s">
        <v>365</v>
      </c>
      <c r="B52" s="988" t="s">
        <v>47</v>
      </c>
      <c r="C52" s="989" t="s">
        <v>366</v>
      </c>
      <c r="D52" s="990" t="s">
        <v>41</v>
      </c>
      <c r="E52" s="1084">
        <v>0</v>
      </c>
      <c r="F52" s="1085">
        <v>0</v>
      </c>
      <c r="G52" s="1085">
        <v>0</v>
      </c>
      <c r="H52" s="1085">
        <v>0</v>
      </c>
      <c r="I52" s="1085">
        <v>0</v>
      </c>
      <c r="J52" s="1085">
        <v>0</v>
      </c>
      <c r="K52" s="1085">
        <v>0</v>
      </c>
      <c r="L52" s="1088">
        <v>0</v>
      </c>
    </row>
    <row r="53" spans="1:12" ht="18.95" hidden="1" customHeight="1">
      <c r="A53" s="987"/>
      <c r="B53" s="988"/>
      <c r="C53" s="989"/>
      <c r="D53" s="992" t="s">
        <v>42</v>
      </c>
      <c r="E53" s="1086">
        <v>0</v>
      </c>
      <c r="F53" s="1079">
        <v>0</v>
      </c>
      <c r="G53" s="1079">
        <v>0</v>
      </c>
      <c r="H53" s="1079">
        <v>0</v>
      </c>
      <c r="I53" s="1079">
        <v>0</v>
      </c>
      <c r="J53" s="1079">
        <v>0</v>
      </c>
      <c r="K53" s="1079">
        <v>0</v>
      </c>
      <c r="L53" s="1087">
        <v>0</v>
      </c>
    </row>
    <row r="54" spans="1:12" ht="18.95" hidden="1" customHeight="1">
      <c r="A54" s="987"/>
      <c r="B54" s="988"/>
      <c r="C54" s="989"/>
      <c r="D54" s="992" t="s">
        <v>43</v>
      </c>
      <c r="E54" s="1086">
        <v>0</v>
      </c>
      <c r="F54" s="1079">
        <v>0</v>
      </c>
      <c r="G54" s="1079">
        <v>0</v>
      </c>
      <c r="H54" s="1079">
        <v>0</v>
      </c>
      <c r="I54" s="1079">
        <v>0</v>
      </c>
      <c r="J54" s="1079">
        <v>0</v>
      </c>
      <c r="K54" s="1079">
        <v>0</v>
      </c>
      <c r="L54" s="1087">
        <v>0</v>
      </c>
    </row>
    <row r="55" spans="1:12" ht="18.95" hidden="1" customHeight="1">
      <c r="A55" s="991"/>
      <c r="B55" s="989"/>
      <c r="C55" s="989"/>
      <c r="D55" s="992" t="s">
        <v>44</v>
      </c>
      <c r="E55" s="1015">
        <v>0</v>
      </c>
      <c r="F55" s="949">
        <v>0</v>
      </c>
      <c r="G55" s="949">
        <v>0</v>
      </c>
      <c r="H55" s="949">
        <v>0</v>
      </c>
      <c r="I55" s="949">
        <v>0</v>
      </c>
      <c r="J55" s="949">
        <v>0</v>
      </c>
      <c r="K55" s="949">
        <v>0</v>
      </c>
      <c r="L55" s="1016">
        <v>0</v>
      </c>
    </row>
    <row r="56" spans="1:12" ht="18.95" hidden="1" customHeight="1">
      <c r="A56" s="993"/>
      <c r="B56" s="994"/>
      <c r="C56" s="994"/>
      <c r="D56" s="997" t="s">
        <v>45</v>
      </c>
      <c r="E56" s="1017">
        <v>0</v>
      </c>
      <c r="F56" s="1018">
        <v>0</v>
      </c>
      <c r="G56" s="1018">
        <v>0</v>
      </c>
      <c r="H56" s="1018">
        <v>0</v>
      </c>
      <c r="I56" s="1018">
        <v>0</v>
      </c>
      <c r="J56" s="1018">
        <v>0</v>
      </c>
      <c r="K56" s="1018">
        <v>0</v>
      </c>
      <c r="L56" s="1019">
        <v>0</v>
      </c>
    </row>
    <row r="57" spans="1:12" ht="18.95" customHeight="1">
      <c r="A57" s="987" t="s">
        <v>367</v>
      </c>
      <c r="B57" s="988" t="s">
        <v>47</v>
      </c>
      <c r="C57" s="989" t="s">
        <v>368</v>
      </c>
      <c r="D57" s="992" t="s">
        <v>41</v>
      </c>
      <c r="E57" s="1084">
        <v>894199000</v>
      </c>
      <c r="F57" s="1079">
        <v>649264000</v>
      </c>
      <c r="G57" s="1079">
        <v>2301000</v>
      </c>
      <c r="H57" s="1079">
        <v>203415000</v>
      </c>
      <c r="I57" s="1079">
        <v>38307000</v>
      </c>
      <c r="J57" s="1079">
        <v>0</v>
      </c>
      <c r="K57" s="1079">
        <v>0</v>
      </c>
      <c r="L57" s="1087">
        <v>912000</v>
      </c>
    </row>
    <row r="58" spans="1:12" ht="18.95" customHeight="1">
      <c r="A58" s="987"/>
      <c r="B58" s="988"/>
      <c r="C58" s="989"/>
      <c r="D58" s="992" t="s">
        <v>42</v>
      </c>
      <c r="E58" s="1086">
        <v>1036125368.9300001</v>
      </c>
      <c r="F58" s="1079">
        <v>649978650.77999997</v>
      </c>
      <c r="G58" s="1079">
        <v>2361000</v>
      </c>
      <c r="H58" s="1079">
        <v>217780405.19</v>
      </c>
      <c r="I58" s="1079">
        <v>142360969.48999998</v>
      </c>
      <c r="J58" s="1079">
        <v>0</v>
      </c>
      <c r="K58" s="1079">
        <v>0</v>
      </c>
      <c r="L58" s="1087">
        <v>23644343.469999999</v>
      </c>
    </row>
    <row r="59" spans="1:12" ht="18.95" customHeight="1">
      <c r="A59" s="987"/>
      <c r="B59" s="988"/>
      <c r="C59" s="989"/>
      <c r="D59" s="992" t="s">
        <v>43</v>
      </c>
      <c r="E59" s="1086">
        <v>509324487.55999988</v>
      </c>
      <c r="F59" s="1079">
        <v>294609700.65999997</v>
      </c>
      <c r="G59" s="1079">
        <v>1333649.9000000001</v>
      </c>
      <c r="H59" s="1079">
        <v>141338734.26999995</v>
      </c>
      <c r="I59" s="1079">
        <v>51753517.529999994</v>
      </c>
      <c r="J59" s="1079">
        <v>0</v>
      </c>
      <c r="K59" s="1079">
        <v>0</v>
      </c>
      <c r="L59" s="1087">
        <v>20288885.199999999</v>
      </c>
    </row>
    <row r="60" spans="1:12" ht="18.95" customHeight="1">
      <c r="A60" s="991"/>
      <c r="B60" s="989"/>
      <c r="C60" s="989"/>
      <c r="D60" s="992" t="s">
        <v>44</v>
      </c>
      <c r="E60" s="1015">
        <v>0.56958740454865175</v>
      </c>
      <c r="F60" s="949">
        <v>0.45375948868256977</v>
      </c>
      <c r="G60" s="949">
        <v>0.57959578444154725</v>
      </c>
      <c r="H60" s="949">
        <v>0.69482945834869581</v>
      </c>
      <c r="I60" s="949">
        <v>1.3510198535515701</v>
      </c>
      <c r="J60" s="949">
        <v>0</v>
      </c>
      <c r="K60" s="949">
        <v>0</v>
      </c>
      <c r="L60" s="1016" t="s">
        <v>750</v>
      </c>
    </row>
    <row r="61" spans="1:12" ht="18.95" customHeight="1">
      <c r="A61" s="993"/>
      <c r="B61" s="994"/>
      <c r="C61" s="994"/>
      <c r="D61" s="992" t="s">
        <v>45</v>
      </c>
      <c r="E61" s="1017">
        <v>0.49156646756557654</v>
      </c>
      <c r="F61" s="1018">
        <v>0.4532605806459285</v>
      </c>
      <c r="G61" s="1018">
        <v>0.56486653960186373</v>
      </c>
      <c r="H61" s="1018">
        <v>0.64899656214107326</v>
      </c>
      <c r="I61" s="1018">
        <v>0.36353726527294672</v>
      </c>
      <c r="J61" s="1018">
        <v>0</v>
      </c>
      <c r="K61" s="1018">
        <v>0</v>
      </c>
      <c r="L61" s="1019">
        <v>0.85808621523970785</v>
      </c>
    </row>
    <row r="62" spans="1:12" ht="18.95" customHeight="1">
      <c r="A62" s="987" t="s">
        <v>369</v>
      </c>
      <c r="B62" s="988" t="s">
        <v>47</v>
      </c>
      <c r="C62" s="989" t="s">
        <v>132</v>
      </c>
      <c r="D62" s="990" t="s">
        <v>41</v>
      </c>
      <c r="E62" s="1084">
        <v>3038000</v>
      </c>
      <c r="F62" s="1079">
        <v>3038000</v>
      </c>
      <c r="G62" s="1079">
        <v>0</v>
      </c>
      <c r="H62" s="1079">
        <v>0</v>
      </c>
      <c r="I62" s="1079">
        <v>0</v>
      </c>
      <c r="J62" s="1079">
        <v>0</v>
      </c>
      <c r="K62" s="1079">
        <v>0</v>
      </c>
      <c r="L62" s="1087">
        <v>0</v>
      </c>
    </row>
    <row r="63" spans="1:12" ht="18.95" customHeight="1">
      <c r="A63" s="987"/>
      <c r="B63" s="988"/>
      <c r="C63" s="989"/>
      <c r="D63" s="992" t="s">
        <v>42</v>
      </c>
      <c r="E63" s="1086">
        <v>3038000</v>
      </c>
      <c r="F63" s="1079">
        <v>3038000</v>
      </c>
      <c r="G63" s="1079">
        <v>0</v>
      </c>
      <c r="H63" s="1079">
        <v>0</v>
      </c>
      <c r="I63" s="1079">
        <v>0</v>
      </c>
      <c r="J63" s="1079">
        <v>0</v>
      </c>
      <c r="K63" s="1079">
        <v>0</v>
      </c>
      <c r="L63" s="1087">
        <v>0</v>
      </c>
    </row>
    <row r="64" spans="1:12" ht="18.95" customHeight="1">
      <c r="A64" s="987"/>
      <c r="B64" s="988"/>
      <c r="C64" s="989"/>
      <c r="D64" s="992" t="s">
        <v>43</v>
      </c>
      <c r="E64" s="1086">
        <v>2426491</v>
      </c>
      <c r="F64" s="1079">
        <v>2426491</v>
      </c>
      <c r="G64" s="1079">
        <v>0</v>
      </c>
      <c r="H64" s="1079">
        <v>0</v>
      </c>
      <c r="I64" s="1079">
        <v>0</v>
      </c>
      <c r="J64" s="1079">
        <v>0</v>
      </c>
      <c r="K64" s="1079">
        <v>0</v>
      </c>
      <c r="L64" s="1087">
        <v>0</v>
      </c>
    </row>
    <row r="65" spans="1:12" ht="18.95" customHeight="1">
      <c r="A65" s="991"/>
      <c r="B65" s="989"/>
      <c r="C65" s="989"/>
      <c r="D65" s="992" t="s">
        <v>44</v>
      </c>
      <c r="E65" s="1015">
        <v>0.7987132982225148</v>
      </c>
      <c r="F65" s="949">
        <v>0.7987132982225148</v>
      </c>
      <c r="G65" s="949">
        <v>0</v>
      </c>
      <c r="H65" s="949">
        <v>0</v>
      </c>
      <c r="I65" s="949">
        <v>0</v>
      </c>
      <c r="J65" s="949">
        <v>0</v>
      </c>
      <c r="K65" s="949">
        <v>0</v>
      </c>
      <c r="L65" s="1016">
        <v>0</v>
      </c>
    </row>
    <row r="66" spans="1:12" ht="18.95" customHeight="1">
      <c r="A66" s="993"/>
      <c r="B66" s="994"/>
      <c r="C66" s="994"/>
      <c r="D66" s="997" t="s">
        <v>45</v>
      </c>
      <c r="E66" s="1017">
        <v>0.7987132982225148</v>
      </c>
      <c r="F66" s="1018">
        <v>0.7987132982225148</v>
      </c>
      <c r="G66" s="1018">
        <v>0</v>
      </c>
      <c r="H66" s="1018">
        <v>0</v>
      </c>
      <c r="I66" s="1018">
        <v>0</v>
      </c>
      <c r="J66" s="1018">
        <v>0</v>
      </c>
      <c r="K66" s="1018">
        <v>0</v>
      </c>
      <c r="L66" s="1019">
        <v>0</v>
      </c>
    </row>
    <row r="67" spans="1:12" ht="18.95" customHeight="1">
      <c r="A67" s="987" t="s">
        <v>370</v>
      </c>
      <c r="B67" s="988" t="s">
        <v>47</v>
      </c>
      <c r="C67" s="989" t="s">
        <v>371</v>
      </c>
      <c r="D67" s="990" t="s">
        <v>41</v>
      </c>
      <c r="E67" s="1084">
        <v>105995000</v>
      </c>
      <c r="F67" s="1079">
        <v>96626000</v>
      </c>
      <c r="G67" s="1079">
        <v>0</v>
      </c>
      <c r="H67" s="1079">
        <v>8897000</v>
      </c>
      <c r="I67" s="1079">
        <v>472000</v>
      </c>
      <c r="J67" s="1079">
        <v>0</v>
      </c>
      <c r="K67" s="1079">
        <v>0</v>
      </c>
      <c r="L67" s="1087">
        <v>0</v>
      </c>
    </row>
    <row r="68" spans="1:12" ht="18.95" customHeight="1">
      <c r="A68" s="987"/>
      <c r="B68" s="988"/>
      <c r="C68" s="989"/>
      <c r="D68" s="992" t="s">
        <v>42</v>
      </c>
      <c r="E68" s="1086">
        <v>216149691.12</v>
      </c>
      <c r="F68" s="1079">
        <v>169971273.37</v>
      </c>
      <c r="G68" s="1079">
        <v>0</v>
      </c>
      <c r="H68" s="1079">
        <v>41208240.799999997</v>
      </c>
      <c r="I68" s="1079">
        <v>4970176.95</v>
      </c>
      <c r="J68" s="1079">
        <v>0</v>
      </c>
      <c r="K68" s="1079">
        <v>0</v>
      </c>
      <c r="L68" s="1087">
        <v>0</v>
      </c>
    </row>
    <row r="69" spans="1:12" ht="18.95" customHeight="1">
      <c r="A69" s="987"/>
      <c r="B69" s="988"/>
      <c r="C69" s="989"/>
      <c r="D69" s="992" t="s">
        <v>43</v>
      </c>
      <c r="E69" s="1086">
        <v>154101022.23999998</v>
      </c>
      <c r="F69" s="1079">
        <v>123885421.50999999</v>
      </c>
      <c r="G69" s="1079">
        <v>0</v>
      </c>
      <c r="H69" s="1079">
        <v>29377220.629999999</v>
      </c>
      <c r="I69" s="1079">
        <v>838380.1</v>
      </c>
      <c r="J69" s="1079">
        <v>0</v>
      </c>
      <c r="K69" s="1079">
        <v>0</v>
      </c>
      <c r="L69" s="1087">
        <v>0</v>
      </c>
    </row>
    <row r="70" spans="1:12" ht="18.95" customHeight="1">
      <c r="A70" s="991"/>
      <c r="B70" s="989"/>
      <c r="C70" s="989"/>
      <c r="D70" s="992" t="s">
        <v>44</v>
      </c>
      <c r="E70" s="1015">
        <v>1.4538518065946504</v>
      </c>
      <c r="F70" s="949">
        <v>1.2821126975141266</v>
      </c>
      <c r="G70" s="949">
        <v>0</v>
      </c>
      <c r="H70" s="949">
        <v>3.3019243149376192</v>
      </c>
      <c r="I70" s="949">
        <v>1.7762290254237287</v>
      </c>
      <c r="J70" s="949">
        <v>0</v>
      </c>
      <c r="K70" s="949">
        <v>0</v>
      </c>
      <c r="L70" s="1016">
        <v>0</v>
      </c>
    </row>
    <row r="71" spans="1:12" ht="18.95" customHeight="1">
      <c r="A71" s="993"/>
      <c r="B71" s="994"/>
      <c r="C71" s="994"/>
      <c r="D71" s="995" t="s">
        <v>45</v>
      </c>
      <c r="E71" s="1017">
        <v>0.7129365831684098</v>
      </c>
      <c r="F71" s="1018">
        <v>0.72886093663793083</v>
      </c>
      <c r="G71" s="1018">
        <v>0</v>
      </c>
      <c r="H71" s="1018">
        <v>0.7128967424884588</v>
      </c>
      <c r="I71" s="1018">
        <v>0.16868214319814107</v>
      </c>
      <c r="J71" s="1018">
        <v>0</v>
      </c>
      <c r="K71" s="1018">
        <v>0</v>
      </c>
      <c r="L71" s="1019">
        <v>0</v>
      </c>
    </row>
    <row r="72" spans="1:12" ht="18.95" customHeight="1">
      <c r="A72" s="1004" t="s">
        <v>372</v>
      </c>
      <c r="B72" s="1000" t="s">
        <v>47</v>
      </c>
      <c r="C72" s="1005" t="s">
        <v>373</v>
      </c>
      <c r="D72" s="1002" t="s">
        <v>41</v>
      </c>
      <c r="E72" s="1084">
        <v>420597000</v>
      </c>
      <c r="F72" s="1079">
        <v>343703000</v>
      </c>
      <c r="G72" s="1079">
        <v>157000</v>
      </c>
      <c r="H72" s="1079">
        <v>60380000</v>
      </c>
      <c r="I72" s="1079">
        <v>1239000</v>
      </c>
      <c r="J72" s="1079">
        <v>0</v>
      </c>
      <c r="K72" s="1079">
        <v>0</v>
      </c>
      <c r="L72" s="1087">
        <v>15118000</v>
      </c>
    </row>
    <row r="73" spans="1:12" ht="18.95" customHeight="1">
      <c r="A73" s="987"/>
      <c r="B73" s="988"/>
      <c r="C73" s="989"/>
      <c r="D73" s="992" t="s">
        <v>42</v>
      </c>
      <c r="E73" s="1086">
        <v>425424557.11999995</v>
      </c>
      <c r="F73" s="1079">
        <v>348512453.44999993</v>
      </c>
      <c r="G73" s="1079">
        <v>167329</v>
      </c>
      <c r="H73" s="1079">
        <v>57600049.469999999</v>
      </c>
      <c r="I73" s="1079">
        <v>2439210.2000000002</v>
      </c>
      <c r="J73" s="1079">
        <v>0</v>
      </c>
      <c r="K73" s="1079">
        <v>0</v>
      </c>
      <c r="L73" s="1087">
        <v>16705515</v>
      </c>
    </row>
    <row r="74" spans="1:12" ht="18.95" customHeight="1">
      <c r="A74" s="987"/>
      <c r="B74" s="988"/>
      <c r="C74" s="989"/>
      <c r="D74" s="992" t="s">
        <v>43</v>
      </c>
      <c r="E74" s="1086">
        <v>279825553.93000007</v>
      </c>
      <c r="F74" s="1079">
        <v>232413239.26000002</v>
      </c>
      <c r="G74" s="1079">
        <v>93931.28</v>
      </c>
      <c r="H74" s="1079">
        <v>35663955.980000034</v>
      </c>
      <c r="I74" s="1079">
        <v>1460546.79</v>
      </c>
      <c r="J74" s="1079">
        <v>0</v>
      </c>
      <c r="K74" s="1079">
        <v>0</v>
      </c>
      <c r="L74" s="1087">
        <v>10193880.620000001</v>
      </c>
    </row>
    <row r="75" spans="1:12" ht="18.95" customHeight="1">
      <c r="A75" s="991"/>
      <c r="B75" s="989"/>
      <c r="C75" s="989" t="s">
        <v>4</v>
      </c>
      <c r="D75" s="992" t="s">
        <v>44</v>
      </c>
      <c r="E75" s="1015">
        <v>0.66530563444342228</v>
      </c>
      <c r="F75" s="949">
        <v>0.67620369697093141</v>
      </c>
      <c r="G75" s="949">
        <v>0.59828840764331215</v>
      </c>
      <c r="H75" s="949">
        <v>0.59065842961245507</v>
      </c>
      <c r="I75" s="949">
        <v>1.1788109685230024</v>
      </c>
      <c r="J75" s="949">
        <v>0</v>
      </c>
      <c r="K75" s="949">
        <v>0</v>
      </c>
      <c r="L75" s="1016">
        <v>0.67428764519116291</v>
      </c>
    </row>
    <row r="76" spans="1:12" ht="18.75" customHeight="1">
      <c r="A76" s="993"/>
      <c r="B76" s="994"/>
      <c r="C76" s="994"/>
      <c r="D76" s="998" t="s">
        <v>45</v>
      </c>
      <c r="E76" s="1017">
        <v>0.65775599750126645</v>
      </c>
      <c r="F76" s="1018">
        <v>0.66687212166822518</v>
      </c>
      <c r="G76" s="1018">
        <v>0.56135684788649909</v>
      </c>
      <c r="H76" s="1018">
        <v>0.61916537065779775</v>
      </c>
      <c r="I76" s="1018">
        <v>0.59877856775115157</v>
      </c>
      <c r="J76" s="1018">
        <v>0</v>
      </c>
      <c r="K76" s="1018">
        <v>0</v>
      </c>
      <c r="L76" s="1019">
        <v>0.61021049755125789</v>
      </c>
    </row>
    <row r="77" spans="1:12" ht="18.95" hidden="1" customHeight="1">
      <c r="A77" s="987" t="s">
        <v>374</v>
      </c>
      <c r="B77" s="988" t="s">
        <v>47</v>
      </c>
      <c r="C77" s="989" t="s">
        <v>375</v>
      </c>
      <c r="D77" s="1003" t="s">
        <v>41</v>
      </c>
      <c r="E77" s="1084">
        <v>0</v>
      </c>
      <c r="F77" s="1085">
        <v>0</v>
      </c>
      <c r="G77" s="1085">
        <v>0</v>
      </c>
      <c r="H77" s="1085">
        <v>0</v>
      </c>
      <c r="I77" s="1085">
        <v>0</v>
      </c>
      <c r="J77" s="1085">
        <v>0</v>
      </c>
      <c r="K77" s="1085">
        <v>0</v>
      </c>
      <c r="L77" s="1088">
        <v>0</v>
      </c>
    </row>
    <row r="78" spans="1:12" ht="18.95" hidden="1" customHeight="1">
      <c r="A78" s="987"/>
      <c r="B78" s="988"/>
      <c r="C78" s="989"/>
      <c r="D78" s="992" t="s">
        <v>42</v>
      </c>
      <c r="E78" s="1086">
        <v>0</v>
      </c>
      <c r="F78" s="1079">
        <v>0</v>
      </c>
      <c r="G78" s="1079">
        <v>0</v>
      </c>
      <c r="H78" s="1079">
        <v>0</v>
      </c>
      <c r="I78" s="1079">
        <v>0</v>
      </c>
      <c r="J78" s="1079">
        <v>0</v>
      </c>
      <c r="K78" s="1079">
        <v>0</v>
      </c>
      <c r="L78" s="1087">
        <v>0</v>
      </c>
    </row>
    <row r="79" spans="1:12" ht="18.95" hidden="1" customHeight="1">
      <c r="A79" s="987"/>
      <c r="B79" s="988"/>
      <c r="C79" s="989"/>
      <c r="D79" s="992" t="s">
        <v>43</v>
      </c>
      <c r="E79" s="1086">
        <v>0</v>
      </c>
      <c r="F79" s="1079">
        <v>0</v>
      </c>
      <c r="G79" s="1079">
        <v>0</v>
      </c>
      <c r="H79" s="1079">
        <v>0</v>
      </c>
      <c r="I79" s="1079">
        <v>0</v>
      </c>
      <c r="J79" s="1079">
        <v>0</v>
      </c>
      <c r="K79" s="1079">
        <v>0</v>
      </c>
      <c r="L79" s="1087">
        <v>0</v>
      </c>
    </row>
    <row r="80" spans="1:12" ht="18.95" hidden="1" customHeight="1">
      <c r="A80" s="991"/>
      <c r="B80" s="989"/>
      <c r="C80" s="989"/>
      <c r="D80" s="992" t="s">
        <v>44</v>
      </c>
      <c r="E80" s="1015">
        <v>0</v>
      </c>
      <c r="F80" s="949">
        <v>0</v>
      </c>
      <c r="G80" s="949">
        <v>0</v>
      </c>
      <c r="H80" s="949">
        <v>0</v>
      </c>
      <c r="I80" s="949">
        <v>0</v>
      </c>
      <c r="J80" s="949">
        <v>0</v>
      </c>
      <c r="K80" s="949">
        <v>0</v>
      </c>
      <c r="L80" s="1016">
        <v>0</v>
      </c>
    </row>
    <row r="81" spans="1:12" ht="18.95" hidden="1" customHeight="1">
      <c r="A81" s="993"/>
      <c r="B81" s="994"/>
      <c r="C81" s="994"/>
      <c r="D81" s="992" t="s">
        <v>45</v>
      </c>
      <c r="E81" s="1017">
        <v>0</v>
      </c>
      <c r="F81" s="1018">
        <v>0</v>
      </c>
      <c r="G81" s="1018">
        <v>0</v>
      </c>
      <c r="H81" s="1018">
        <v>0</v>
      </c>
      <c r="I81" s="1018">
        <v>0</v>
      </c>
      <c r="J81" s="1018">
        <v>0</v>
      </c>
      <c r="K81" s="1018">
        <v>0</v>
      </c>
      <c r="L81" s="1019">
        <v>0</v>
      </c>
    </row>
    <row r="82" spans="1:12" ht="18.95" hidden="1" customHeight="1">
      <c r="A82" s="987" t="s">
        <v>376</v>
      </c>
      <c r="B82" s="988" t="s">
        <v>47</v>
      </c>
      <c r="C82" s="989" t="s">
        <v>111</v>
      </c>
      <c r="D82" s="990" t="s">
        <v>41</v>
      </c>
      <c r="E82" s="1084">
        <v>0</v>
      </c>
      <c r="F82" s="1085">
        <v>0</v>
      </c>
      <c r="G82" s="1085">
        <v>0</v>
      </c>
      <c r="H82" s="1085">
        <v>0</v>
      </c>
      <c r="I82" s="1085">
        <v>0</v>
      </c>
      <c r="J82" s="1085">
        <v>0</v>
      </c>
      <c r="K82" s="1085">
        <v>0</v>
      </c>
      <c r="L82" s="1088">
        <v>0</v>
      </c>
    </row>
    <row r="83" spans="1:12" ht="18.95" hidden="1" customHeight="1">
      <c r="A83" s="987"/>
      <c r="B83" s="988"/>
      <c r="C83" s="989"/>
      <c r="D83" s="992" t="s">
        <v>42</v>
      </c>
      <c r="E83" s="1086">
        <v>0</v>
      </c>
      <c r="F83" s="1079">
        <v>0</v>
      </c>
      <c r="G83" s="1079">
        <v>0</v>
      </c>
      <c r="H83" s="1079">
        <v>0</v>
      </c>
      <c r="I83" s="1079">
        <v>0</v>
      </c>
      <c r="J83" s="1079">
        <v>0</v>
      </c>
      <c r="K83" s="1079">
        <v>0</v>
      </c>
      <c r="L83" s="1087">
        <v>0</v>
      </c>
    </row>
    <row r="84" spans="1:12" ht="18.95" hidden="1" customHeight="1">
      <c r="A84" s="987"/>
      <c r="B84" s="988"/>
      <c r="C84" s="989"/>
      <c r="D84" s="992" t="s">
        <v>43</v>
      </c>
      <c r="E84" s="1086">
        <v>0</v>
      </c>
      <c r="F84" s="1079">
        <v>0</v>
      </c>
      <c r="G84" s="1079">
        <v>0</v>
      </c>
      <c r="H84" s="1079">
        <v>0</v>
      </c>
      <c r="I84" s="1079">
        <v>0</v>
      </c>
      <c r="J84" s="1079">
        <v>0</v>
      </c>
      <c r="K84" s="1079">
        <v>0</v>
      </c>
      <c r="L84" s="1087">
        <v>0</v>
      </c>
    </row>
    <row r="85" spans="1:12" ht="18.95" hidden="1" customHeight="1">
      <c r="A85" s="991"/>
      <c r="B85" s="989"/>
      <c r="C85" s="989"/>
      <c r="D85" s="992" t="s">
        <v>44</v>
      </c>
      <c r="E85" s="1015">
        <v>0</v>
      </c>
      <c r="F85" s="949">
        <v>0</v>
      </c>
      <c r="G85" s="949">
        <v>0</v>
      </c>
      <c r="H85" s="949">
        <v>0</v>
      </c>
      <c r="I85" s="949">
        <v>0</v>
      </c>
      <c r="J85" s="949">
        <v>0</v>
      </c>
      <c r="K85" s="949">
        <v>0</v>
      </c>
      <c r="L85" s="1016">
        <v>0</v>
      </c>
    </row>
    <row r="86" spans="1:12" ht="18.95" hidden="1" customHeight="1">
      <c r="A86" s="993"/>
      <c r="B86" s="994"/>
      <c r="C86" s="994"/>
      <c r="D86" s="997" t="s">
        <v>45</v>
      </c>
      <c r="E86" s="1017">
        <v>0</v>
      </c>
      <c r="F86" s="1018">
        <v>0</v>
      </c>
      <c r="G86" s="1018">
        <v>0</v>
      </c>
      <c r="H86" s="1018">
        <v>0</v>
      </c>
      <c r="I86" s="1018">
        <v>0</v>
      </c>
      <c r="J86" s="1018">
        <v>0</v>
      </c>
      <c r="K86" s="1018">
        <v>0</v>
      </c>
      <c r="L86" s="1019">
        <v>0</v>
      </c>
    </row>
    <row r="87" spans="1:12" ht="18.95" customHeight="1">
      <c r="A87" s="987" t="s">
        <v>377</v>
      </c>
      <c r="B87" s="988" t="s">
        <v>47</v>
      </c>
      <c r="C87" s="989" t="s">
        <v>83</v>
      </c>
      <c r="D87" s="992" t="s">
        <v>41</v>
      </c>
      <c r="E87" s="1084">
        <v>1684879000</v>
      </c>
      <c r="F87" s="1079">
        <v>504576000</v>
      </c>
      <c r="G87" s="1079">
        <v>2411000</v>
      </c>
      <c r="H87" s="1079">
        <v>1116860000</v>
      </c>
      <c r="I87" s="1079">
        <v>46077000</v>
      </c>
      <c r="J87" s="1079">
        <v>0</v>
      </c>
      <c r="K87" s="1079">
        <v>0</v>
      </c>
      <c r="L87" s="1087">
        <v>14955000</v>
      </c>
    </row>
    <row r="88" spans="1:12" ht="18.95" customHeight="1">
      <c r="A88" s="987"/>
      <c r="B88" s="988"/>
      <c r="C88" s="989"/>
      <c r="D88" s="992" t="s">
        <v>42</v>
      </c>
      <c r="E88" s="1086">
        <v>1784977655.4499998</v>
      </c>
      <c r="F88" s="1079">
        <v>509540126.83999997</v>
      </c>
      <c r="G88" s="1079">
        <v>2550459.2999999998</v>
      </c>
      <c r="H88" s="1079">
        <v>1152436792.2599995</v>
      </c>
      <c r="I88" s="1079">
        <v>64623604.68</v>
      </c>
      <c r="J88" s="1079">
        <v>5000</v>
      </c>
      <c r="K88" s="1079">
        <v>0</v>
      </c>
      <c r="L88" s="1087">
        <v>55821672.37000002</v>
      </c>
    </row>
    <row r="89" spans="1:12" ht="18.95" customHeight="1">
      <c r="A89" s="987"/>
      <c r="B89" s="988"/>
      <c r="C89" s="989"/>
      <c r="D89" s="992" t="s">
        <v>43</v>
      </c>
      <c r="E89" s="1086">
        <v>1217592729.6600001</v>
      </c>
      <c r="F89" s="1079">
        <v>356779098.08999997</v>
      </c>
      <c r="G89" s="1079">
        <v>1460189.6400000001</v>
      </c>
      <c r="H89" s="1079">
        <v>809177263.17999983</v>
      </c>
      <c r="I89" s="1079">
        <v>11713612.630000001</v>
      </c>
      <c r="J89" s="1079">
        <v>0</v>
      </c>
      <c r="K89" s="1079">
        <v>0</v>
      </c>
      <c r="L89" s="1087">
        <v>38462566.12000002</v>
      </c>
    </row>
    <row r="90" spans="1:12" ht="18.95" customHeight="1">
      <c r="A90" s="987"/>
      <c r="B90" s="989"/>
      <c r="C90" s="989"/>
      <c r="D90" s="992" t="s">
        <v>44</v>
      </c>
      <c r="E90" s="1015">
        <v>0.72265885541929131</v>
      </c>
      <c r="F90" s="949">
        <v>0.70708693653681498</v>
      </c>
      <c r="G90" s="949">
        <v>0.6056365159684779</v>
      </c>
      <c r="H90" s="949">
        <v>0.724510917375499</v>
      </c>
      <c r="I90" s="949">
        <v>0.25421821364238123</v>
      </c>
      <c r="J90" s="949">
        <v>0</v>
      </c>
      <c r="K90" s="949">
        <v>0</v>
      </c>
      <c r="L90" s="1016">
        <v>2.5718867348712817</v>
      </c>
    </row>
    <row r="91" spans="1:12" ht="18.95" customHeight="1">
      <c r="A91" s="993"/>
      <c r="B91" s="994"/>
      <c r="C91" s="994"/>
      <c r="D91" s="995" t="s">
        <v>45</v>
      </c>
      <c r="E91" s="1017">
        <v>0.68213331743530436</v>
      </c>
      <c r="F91" s="1018">
        <v>0.70019823620688404</v>
      </c>
      <c r="G91" s="1018">
        <v>0.57252026723186689</v>
      </c>
      <c r="H91" s="1018">
        <v>0.70214459362509019</v>
      </c>
      <c r="I91" s="1018">
        <v>0.18125904130546253</v>
      </c>
      <c r="J91" s="1018">
        <v>0</v>
      </c>
      <c r="K91" s="1018">
        <v>0</v>
      </c>
      <c r="L91" s="1019">
        <v>0.68902568638683026</v>
      </c>
    </row>
    <row r="92" spans="1:12" ht="18.95" hidden="1" customHeight="1">
      <c r="A92" s="987" t="s">
        <v>378</v>
      </c>
      <c r="B92" s="988" t="s">
        <v>47</v>
      </c>
      <c r="C92" s="989" t="s">
        <v>379</v>
      </c>
      <c r="D92" s="990" t="s">
        <v>41</v>
      </c>
      <c r="E92" s="1084">
        <v>0</v>
      </c>
      <c r="F92" s="1085">
        <v>0</v>
      </c>
      <c r="G92" s="1085">
        <v>0</v>
      </c>
      <c r="H92" s="1085">
        <v>0</v>
      </c>
      <c r="I92" s="1085">
        <v>0</v>
      </c>
      <c r="J92" s="1085">
        <v>0</v>
      </c>
      <c r="K92" s="1085">
        <v>0</v>
      </c>
      <c r="L92" s="1088">
        <v>0</v>
      </c>
    </row>
    <row r="93" spans="1:12" ht="18.95" hidden="1" customHeight="1">
      <c r="A93" s="987"/>
      <c r="B93" s="988"/>
      <c r="C93" s="989" t="s">
        <v>380</v>
      </c>
      <c r="D93" s="992" t="s">
        <v>42</v>
      </c>
      <c r="E93" s="1086">
        <v>0</v>
      </c>
      <c r="F93" s="1079">
        <v>0</v>
      </c>
      <c r="G93" s="1079">
        <v>0</v>
      </c>
      <c r="H93" s="1079">
        <v>0</v>
      </c>
      <c r="I93" s="1079">
        <v>0</v>
      </c>
      <c r="J93" s="1079">
        <v>0</v>
      </c>
      <c r="K93" s="1079">
        <v>0</v>
      </c>
      <c r="L93" s="1087">
        <v>0</v>
      </c>
    </row>
    <row r="94" spans="1:12" ht="18.95" hidden="1" customHeight="1">
      <c r="A94" s="987"/>
      <c r="B94" s="988"/>
      <c r="C94" s="989" t="s">
        <v>381</v>
      </c>
      <c r="D94" s="992" t="s">
        <v>43</v>
      </c>
      <c r="E94" s="1086">
        <v>0</v>
      </c>
      <c r="F94" s="1079">
        <v>0</v>
      </c>
      <c r="G94" s="1079">
        <v>0</v>
      </c>
      <c r="H94" s="1079">
        <v>0</v>
      </c>
      <c r="I94" s="1079">
        <v>0</v>
      </c>
      <c r="J94" s="1079">
        <v>0</v>
      </c>
      <c r="K94" s="1079">
        <v>0</v>
      </c>
      <c r="L94" s="1087">
        <v>0</v>
      </c>
    </row>
    <row r="95" spans="1:12" ht="18.95" hidden="1" customHeight="1">
      <c r="A95" s="991"/>
      <c r="B95" s="989"/>
      <c r="C95" s="989" t="s">
        <v>382</v>
      </c>
      <c r="D95" s="992" t="s">
        <v>44</v>
      </c>
      <c r="E95" s="1015">
        <v>0</v>
      </c>
      <c r="F95" s="949">
        <v>0</v>
      </c>
      <c r="G95" s="949">
        <v>0</v>
      </c>
      <c r="H95" s="949">
        <v>0</v>
      </c>
      <c r="I95" s="949">
        <v>0</v>
      </c>
      <c r="J95" s="949">
        <v>0</v>
      </c>
      <c r="K95" s="949">
        <v>0</v>
      </c>
      <c r="L95" s="1016">
        <v>0</v>
      </c>
    </row>
    <row r="96" spans="1:12" ht="18.95" hidden="1" customHeight="1">
      <c r="A96" s="993"/>
      <c r="B96" s="994"/>
      <c r="C96" s="994"/>
      <c r="D96" s="997" t="s">
        <v>45</v>
      </c>
      <c r="E96" s="1017">
        <v>0</v>
      </c>
      <c r="F96" s="1018">
        <v>0</v>
      </c>
      <c r="G96" s="1018">
        <v>0</v>
      </c>
      <c r="H96" s="1018">
        <v>0</v>
      </c>
      <c r="I96" s="1018">
        <v>0</v>
      </c>
      <c r="J96" s="1018">
        <v>0</v>
      </c>
      <c r="K96" s="1018">
        <v>0</v>
      </c>
      <c r="L96" s="1019">
        <v>0</v>
      </c>
    </row>
    <row r="97" spans="1:12" ht="18.95" customHeight="1">
      <c r="A97" s="987" t="s">
        <v>383</v>
      </c>
      <c r="B97" s="988" t="s">
        <v>47</v>
      </c>
      <c r="C97" s="989" t="s">
        <v>113</v>
      </c>
      <c r="D97" s="992" t="s">
        <v>41</v>
      </c>
      <c r="E97" s="1084">
        <v>6340000</v>
      </c>
      <c r="F97" s="1079">
        <v>1633000</v>
      </c>
      <c r="G97" s="1079">
        <v>5000</v>
      </c>
      <c r="H97" s="1079">
        <v>3560000</v>
      </c>
      <c r="I97" s="1079">
        <v>1142000</v>
      </c>
      <c r="J97" s="1079">
        <v>0</v>
      </c>
      <c r="K97" s="1079">
        <v>0</v>
      </c>
      <c r="L97" s="1087">
        <v>0</v>
      </c>
    </row>
    <row r="98" spans="1:12" ht="18.95" customHeight="1">
      <c r="A98" s="987"/>
      <c r="B98" s="988"/>
      <c r="C98" s="989"/>
      <c r="D98" s="992" t="s">
        <v>42</v>
      </c>
      <c r="E98" s="1086">
        <v>45740000</v>
      </c>
      <c r="F98" s="1079">
        <v>23970700</v>
      </c>
      <c r="G98" s="1079">
        <v>5000</v>
      </c>
      <c r="H98" s="1079">
        <v>9376400</v>
      </c>
      <c r="I98" s="1079">
        <v>12387900</v>
      </c>
      <c r="J98" s="1079">
        <v>0</v>
      </c>
      <c r="K98" s="1079">
        <v>0</v>
      </c>
      <c r="L98" s="1087">
        <v>0</v>
      </c>
    </row>
    <row r="99" spans="1:12" ht="18.95" customHeight="1">
      <c r="A99" s="987"/>
      <c r="B99" s="988"/>
      <c r="C99" s="989"/>
      <c r="D99" s="992" t="s">
        <v>43</v>
      </c>
      <c r="E99" s="1086">
        <v>24585613.699999999</v>
      </c>
      <c r="F99" s="1079">
        <v>18279833.199999999</v>
      </c>
      <c r="G99" s="1079">
        <v>0</v>
      </c>
      <c r="H99" s="1079">
        <v>1953538.4100000004</v>
      </c>
      <c r="I99" s="1079">
        <v>4352242.0900000008</v>
      </c>
      <c r="J99" s="1079">
        <v>0</v>
      </c>
      <c r="K99" s="1079">
        <v>0</v>
      </c>
      <c r="L99" s="1087">
        <v>0</v>
      </c>
    </row>
    <row r="100" spans="1:12" ht="18.95" customHeight="1">
      <c r="A100" s="991"/>
      <c r="B100" s="989"/>
      <c r="C100" s="989"/>
      <c r="D100" s="992" t="s">
        <v>44</v>
      </c>
      <c r="E100" s="1015">
        <v>3.8778570504731862</v>
      </c>
      <c r="F100" s="949" t="s">
        <v>750</v>
      </c>
      <c r="G100" s="949">
        <v>0</v>
      </c>
      <c r="H100" s="949">
        <v>0.54874674438202253</v>
      </c>
      <c r="I100" s="949">
        <v>3.811070131348512</v>
      </c>
      <c r="J100" s="949">
        <v>0</v>
      </c>
      <c r="K100" s="949">
        <v>0</v>
      </c>
      <c r="L100" s="1016">
        <v>0</v>
      </c>
    </row>
    <row r="101" spans="1:12" ht="18.95" customHeight="1">
      <c r="A101" s="993"/>
      <c r="B101" s="994"/>
      <c r="C101" s="994"/>
      <c r="D101" s="995" t="s">
        <v>45</v>
      </c>
      <c r="E101" s="1017">
        <v>0.53750795146480101</v>
      </c>
      <c r="F101" s="1018">
        <v>0.76259071282857815</v>
      </c>
      <c r="G101" s="1018">
        <v>0</v>
      </c>
      <c r="H101" s="1018">
        <v>0.20834631734994244</v>
      </c>
      <c r="I101" s="1018">
        <v>0.35133009549641186</v>
      </c>
      <c r="J101" s="1018">
        <v>0</v>
      </c>
      <c r="K101" s="1018">
        <v>0</v>
      </c>
      <c r="L101" s="1019">
        <v>0</v>
      </c>
    </row>
    <row r="102" spans="1:12" ht="18.95" hidden="1" customHeight="1">
      <c r="A102" s="1004" t="s">
        <v>384</v>
      </c>
      <c r="B102" s="1000" t="s">
        <v>47</v>
      </c>
      <c r="C102" s="1005" t="s">
        <v>385</v>
      </c>
      <c r="D102" s="1002" t="s">
        <v>41</v>
      </c>
      <c r="E102" s="1084">
        <v>0</v>
      </c>
      <c r="F102" s="1079">
        <v>0</v>
      </c>
      <c r="G102" s="1079">
        <v>0</v>
      </c>
      <c r="H102" s="1079">
        <v>0</v>
      </c>
      <c r="I102" s="1079">
        <v>0</v>
      </c>
      <c r="J102" s="1079">
        <v>0</v>
      </c>
      <c r="K102" s="1079">
        <v>0</v>
      </c>
      <c r="L102" s="1087">
        <v>0</v>
      </c>
    </row>
    <row r="103" spans="1:12" ht="18.95" hidden="1" customHeight="1">
      <c r="A103" s="987"/>
      <c r="B103" s="988"/>
      <c r="C103" s="989" t="s">
        <v>386</v>
      </c>
      <c r="D103" s="992" t="s">
        <v>42</v>
      </c>
      <c r="E103" s="1086">
        <v>0</v>
      </c>
      <c r="F103" s="1079">
        <v>0</v>
      </c>
      <c r="G103" s="1079">
        <v>0</v>
      </c>
      <c r="H103" s="1079">
        <v>0</v>
      </c>
      <c r="I103" s="1079">
        <v>0</v>
      </c>
      <c r="J103" s="1079">
        <v>0</v>
      </c>
      <c r="K103" s="1079">
        <v>0</v>
      </c>
      <c r="L103" s="1087">
        <v>0</v>
      </c>
    </row>
    <row r="104" spans="1:12" ht="18.95" hidden="1" customHeight="1">
      <c r="A104" s="987"/>
      <c r="B104" s="988"/>
      <c r="C104" s="989"/>
      <c r="D104" s="992" t="s">
        <v>43</v>
      </c>
      <c r="E104" s="1086">
        <v>0</v>
      </c>
      <c r="F104" s="1079">
        <v>0</v>
      </c>
      <c r="G104" s="1079">
        <v>0</v>
      </c>
      <c r="H104" s="1079">
        <v>0</v>
      </c>
      <c r="I104" s="1079">
        <v>0</v>
      </c>
      <c r="J104" s="1079">
        <v>0</v>
      </c>
      <c r="K104" s="1079">
        <v>0</v>
      </c>
      <c r="L104" s="1087">
        <v>0</v>
      </c>
    </row>
    <row r="105" spans="1:12" ht="18.95" hidden="1" customHeight="1">
      <c r="A105" s="991"/>
      <c r="B105" s="989"/>
      <c r="C105" s="989"/>
      <c r="D105" s="992" t="s">
        <v>44</v>
      </c>
      <c r="E105" s="1015">
        <v>0</v>
      </c>
      <c r="F105" s="949">
        <v>0</v>
      </c>
      <c r="G105" s="949">
        <v>0</v>
      </c>
      <c r="H105" s="949">
        <v>0</v>
      </c>
      <c r="I105" s="949">
        <v>0</v>
      </c>
      <c r="J105" s="949">
        <v>0</v>
      </c>
      <c r="K105" s="949">
        <v>0</v>
      </c>
      <c r="L105" s="1016">
        <v>0</v>
      </c>
    </row>
    <row r="106" spans="1:12" ht="18.95" hidden="1" customHeight="1">
      <c r="A106" s="993"/>
      <c r="B106" s="994"/>
      <c r="C106" s="994"/>
      <c r="D106" s="998" t="s">
        <v>45</v>
      </c>
      <c r="E106" s="1017">
        <v>0</v>
      </c>
      <c r="F106" s="1018">
        <v>0</v>
      </c>
      <c r="G106" s="1018">
        <v>0</v>
      </c>
      <c r="H106" s="1018">
        <v>0</v>
      </c>
      <c r="I106" s="1018">
        <v>0</v>
      </c>
      <c r="J106" s="1018">
        <v>0</v>
      </c>
      <c r="K106" s="1018">
        <v>0</v>
      </c>
      <c r="L106" s="1019">
        <v>0</v>
      </c>
    </row>
    <row r="107" spans="1:12" ht="18.95" customHeight="1">
      <c r="A107" s="987" t="s">
        <v>387</v>
      </c>
      <c r="B107" s="988" t="s">
        <v>47</v>
      </c>
      <c r="C107" s="989" t="s">
        <v>388</v>
      </c>
      <c r="D107" s="1003" t="s">
        <v>41</v>
      </c>
      <c r="E107" s="1084">
        <v>2902905000</v>
      </c>
      <c r="F107" s="1079">
        <v>2636154000</v>
      </c>
      <c r="G107" s="1079">
        <v>4694000</v>
      </c>
      <c r="H107" s="1079">
        <v>198723000</v>
      </c>
      <c r="I107" s="1079">
        <v>55726000</v>
      </c>
      <c r="J107" s="1079">
        <v>0</v>
      </c>
      <c r="K107" s="1079">
        <v>0</v>
      </c>
      <c r="L107" s="1087">
        <v>7608000</v>
      </c>
    </row>
    <row r="108" spans="1:12" ht="18.95" customHeight="1">
      <c r="A108" s="987"/>
      <c r="B108" s="988"/>
      <c r="C108" s="989" t="s">
        <v>389</v>
      </c>
      <c r="D108" s="992" t="s">
        <v>42</v>
      </c>
      <c r="E108" s="1086">
        <v>3286931893.7200003</v>
      </c>
      <c r="F108" s="1079">
        <v>2871810732.4299998</v>
      </c>
      <c r="G108" s="1079">
        <v>4401830.3599999994</v>
      </c>
      <c r="H108" s="1079">
        <v>261842198.41999999</v>
      </c>
      <c r="I108" s="1079">
        <v>128855003.50999999</v>
      </c>
      <c r="J108" s="1079">
        <v>0</v>
      </c>
      <c r="K108" s="1079">
        <v>0</v>
      </c>
      <c r="L108" s="1087">
        <v>20022129</v>
      </c>
    </row>
    <row r="109" spans="1:12" ht="18.95" customHeight="1">
      <c r="A109" s="987"/>
      <c r="B109" s="988"/>
      <c r="C109" s="989"/>
      <c r="D109" s="992" t="s">
        <v>43</v>
      </c>
      <c r="E109" s="1086">
        <v>2678837966.2400002</v>
      </c>
      <c r="F109" s="1079">
        <v>2417567926.5599999</v>
      </c>
      <c r="G109" s="1079">
        <v>2677447.46</v>
      </c>
      <c r="H109" s="1079">
        <v>177678351.13000014</v>
      </c>
      <c r="I109" s="1079">
        <v>71757735.059999987</v>
      </c>
      <c r="J109" s="1079">
        <v>0</v>
      </c>
      <c r="K109" s="1079">
        <v>0</v>
      </c>
      <c r="L109" s="1087">
        <v>9156506.0300000012</v>
      </c>
    </row>
    <row r="110" spans="1:12" ht="18.95" customHeight="1">
      <c r="A110" s="987"/>
      <c r="B110" s="989"/>
      <c r="C110" s="989"/>
      <c r="D110" s="992" t="s">
        <v>44</v>
      </c>
      <c r="E110" s="1015">
        <v>0.9228128258554793</v>
      </c>
      <c r="F110" s="949">
        <v>0.91708144765442379</v>
      </c>
      <c r="G110" s="949">
        <v>0.57039783979548364</v>
      </c>
      <c r="H110" s="949">
        <v>0.89410058790376623</v>
      </c>
      <c r="I110" s="949">
        <v>1.2876886024476903</v>
      </c>
      <c r="J110" s="949">
        <v>0</v>
      </c>
      <c r="K110" s="949">
        <v>0</v>
      </c>
      <c r="L110" s="1016">
        <v>1.2035365444269193</v>
      </c>
    </row>
    <row r="111" spans="1:12" ht="18.95" customHeight="1">
      <c r="A111" s="993"/>
      <c r="B111" s="994"/>
      <c r="C111" s="994"/>
      <c r="D111" s="992" t="s">
        <v>45</v>
      </c>
      <c r="E111" s="1017">
        <v>0.81499649303904897</v>
      </c>
      <c r="F111" s="1018">
        <v>0.84182703938652681</v>
      </c>
      <c r="G111" s="1018">
        <v>0.60825775666647919</v>
      </c>
      <c r="H111" s="1018">
        <v>0.67857034581187181</v>
      </c>
      <c r="I111" s="1018">
        <v>0.55688745570854858</v>
      </c>
      <c r="J111" s="1018">
        <v>0</v>
      </c>
      <c r="K111" s="1018">
        <v>0</v>
      </c>
      <c r="L111" s="1019">
        <v>0.45731930055989556</v>
      </c>
    </row>
    <row r="112" spans="1:12" ht="18.95" customHeight="1">
      <c r="A112" s="987" t="s">
        <v>390</v>
      </c>
      <c r="B112" s="988" t="s">
        <v>47</v>
      </c>
      <c r="C112" s="989" t="s">
        <v>391</v>
      </c>
      <c r="D112" s="990" t="s">
        <v>41</v>
      </c>
      <c r="E112" s="1084">
        <v>100518000</v>
      </c>
      <c r="F112" s="1079">
        <v>100518000</v>
      </c>
      <c r="G112" s="1079">
        <v>0</v>
      </c>
      <c r="H112" s="1079">
        <v>0</v>
      </c>
      <c r="I112" s="1079">
        <v>0</v>
      </c>
      <c r="J112" s="1079">
        <v>0</v>
      </c>
      <c r="K112" s="1079">
        <v>0</v>
      </c>
      <c r="L112" s="1087">
        <v>0</v>
      </c>
    </row>
    <row r="113" spans="1:12" ht="18.95" customHeight="1">
      <c r="A113" s="987"/>
      <c r="B113" s="988"/>
      <c r="C113" s="989"/>
      <c r="D113" s="992" t="s">
        <v>42</v>
      </c>
      <c r="E113" s="1086">
        <v>100522932.59999999</v>
      </c>
      <c r="F113" s="1079">
        <v>100517500</v>
      </c>
      <c r="G113" s="1079">
        <v>0</v>
      </c>
      <c r="H113" s="1079">
        <v>5432.6</v>
      </c>
      <c r="I113" s="1079">
        <v>0</v>
      </c>
      <c r="J113" s="1079">
        <v>0</v>
      </c>
      <c r="K113" s="1079">
        <v>0</v>
      </c>
      <c r="L113" s="1087">
        <v>0</v>
      </c>
    </row>
    <row r="114" spans="1:12" ht="18.95" customHeight="1">
      <c r="A114" s="987"/>
      <c r="B114" s="988"/>
      <c r="C114" s="989"/>
      <c r="D114" s="992" t="s">
        <v>43</v>
      </c>
      <c r="E114" s="1086">
        <v>75044113.319999993</v>
      </c>
      <c r="F114" s="1079">
        <v>75044113.319999993</v>
      </c>
      <c r="G114" s="1079">
        <v>0</v>
      </c>
      <c r="H114" s="1079">
        <v>0</v>
      </c>
      <c r="I114" s="1079">
        <v>0</v>
      </c>
      <c r="J114" s="1079">
        <v>0</v>
      </c>
      <c r="K114" s="1079">
        <v>0</v>
      </c>
      <c r="L114" s="1087">
        <v>0</v>
      </c>
    </row>
    <row r="115" spans="1:12" ht="18.95" customHeight="1">
      <c r="A115" s="991"/>
      <c r="B115" s="989"/>
      <c r="C115" s="989"/>
      <c r="D115" s="992" t="s">
        <v>44</v>
      </c>
      <c r="E115" s="1015">
        <v>0.74657388049901507</v>
      </c>
      <c r="F115" s="949">
        <v>0.74657388049901507</v>
      </c>
      <c r="G115" s="949">
        <v>0</v>
      </c>
      <c r="H115" s="949">
        <v>0</v>
      </c>
      <c r="I115" s="949">
        <v>0</v>
      </c>
      <c r="J115" s="949">
        <v>0</v>
      </c>
      <c r="K115" s="949">
        <v>0</v>
      </c>
      <c r="L115" s="1016">
        <v>0</v>
      </c>
    </row>
    <row r="116" spans="1:12" ht="18.95" customHeight="1">
      <c r="A116" s="993"/>
      <c r="B116" s="994"/>
      <c r="C116" s="994"/>
      <c r="D116" s="997" t="s">
        <v>45</v>
      </c>
      <c r="E116" s="1017">
        <v>0.74653724656656106</v>
      </c>
      <c r="F116" s="1018">
        <v>0.74657759415027225</v>
      </c>
      <c r="G116" s="1018">
        <v>0</v>
      </c>
      <c r="H116" s="1018">
        <v>0</v>
      </c>
      <c r="I116" s="1018">
        <v>0</v>
      </c>
      <c r="J116" s="1018">
        <v>0</v>
      </c>
      <c r="K116" s="1018">
        <v>0</v>
      </c>
      <c r="L116" s="1019">
        <v>0</v>
      </c>
    </row>
    <row r="117" spans="1:12" ht="18.95" customHeight="1">
      <c r="A117" s="987" t="s">
        <v>392</v>
      </c>
      <c r="B117" s="988" t="s">
        <v>47</v>
      </c>
      <c r="C117" s="989" t="s">
        <v>393</v>
      </c>
      <c r="D117" s="990" t="s">
        <v>41</v>
      </c>
      <c r="E117" s="1160">
        <v>0</v>
      </c>
      <c r="F117" s="1159">
        <v>0</v>
      </c>
      <c r="G117" s="1159">
        <v>0</v>
      </c>
      <c r="H117" s="1159">
        <v>0</v>
      </c>
      <c r="I117" s="1159">
        <v>0</v>
      </c>
      <c r="J117" s="1159">
        <v>0</v>
      </c>
      <c r="K117" s="1159">
        <v>0</v>
      </c>
      <c r="L117" s="1162">
        <v>0</v>
      </c>
    </row>
    <row r="118" spans="1:12" ht="18.95" customHeight="1">
      <c r="A118" s="987"/>
      <c r="B118" s="988"/>
      <c r="C118" s="989" t="s">
        <v>394</v>
      </c>
      <c r="D118" s="992" t="s">
        <v>42</v>
      </c>
      <c r="E118" s="1086">
        <v>6094428</v>
      </c>
      <c r="F118" s="1079">
        <v>6094428</v>
      </c>
      <c r="G118" s="1079">
        <v>0</v>
      </c>
      <c r="H118" s="1079">
        <v>0</v>
      </c>
      <c r="I118" s="1079">
        <v>0</v>
      </c>
      <c r="J118" s="1079">
        <v>0</v>
      </c>
      <c r="K118" s="1079">
        <v>0</v>
      </c>
      <c r="L118" s="1087">
        <v>0</v>
      </c>
    </row>
    <row r="119" spans="1:12" ht="18.95" customHeight="1">
      <c r="A119" s="987"/>
      <c r="B119" s="988"/>
      <c r="C119" s="989" t="s">
        <v>395</v>
      </c>
      <c r="D119" s="992" t="s">
        <v>43</v>
      </c>
      <c r="E119" s="1086">
        <v>6094427.4100000001</v>
      </c>
      <c r="F119" s="1079">
        <v>6094427.4100000001</v>
      </c>
      <c r="G119" s="1079">
        <v>0</v>
      </c>
      <c r="H119" s="1079">
        <v>0</v>
      </c>
      <c r="I119" s="1079">
        <v>0</v>
      </c>
      <c r="J119" s="1079">
        <v>0</v>
      </c>
      <c r="K119" s="1079">
        <v>0</v>
      </c>
      <c r="L119" s="1087">
        <v>0</v>
      </c>
    </row>
    <row r="120" spans="1:12" ht="18.95" customHeight="1">
      <c r="A120" s="991"/>
      <c r="B120" s="989"/>
      <c r="C120" s="989" t="s">
        <v>396</v>
      </c>
      <c r="D120" s="992" t="s">
        <v>44</v>
      </c>
      <c r="E120" s="1015">
        <v>0</v>
      </c>
      <c r="F120" s="949">
        <v>0</v>
      </c>
      <c r="G120" s="949">
        <v>0</v>
      </c>
      <c r="H120" s="949">
        <v>0</v>
      </c>
      <c r="I120" s="949">
        <v>0</v>
      </c>
      <c r="J120" s="949">
        <v>0</v>
      </c>
      <c r="K120" s="949">
        <v>0</v>
      </c>
      <c r="L120" s="1016">
        <v>0</v>
      </c>
    </row>
    <row r="121" spans="1:12" ht="18.95" customHeight="1">
      <c r="A121" s="993"/>
      <c r="B121" s="994"/>
      <c r="C121" s="994" t="s">
        <v>397</v>
      </c>
      <c r="D121" s="997" t="s">
        <v>45</v>
      </c>
      <c r="E121" s="1017">
        <v>0.99999990319025844</v>
      </c>
      <c r="F121" s="1018">
        <v>0.99999990319025844</v>
      </c>
      <c r="G121" s="1018">
        <v>0</v>
      </c>
      <c r="H121" s="1018">
        <v>0</v>
      </c>
      <c r="I121" s="1018">
        <v>0</v>
      </c>
      <c r="J121" s="1018">
        <v>0</v>
      </c>
      <c r="K121" s="1018">
        <v>0</v>
      </c>
      <c r="L121" s="1019">
        <v>0</v>
      </c>
    </row>
    <row r="122" spans="1:12" ht="18.95" hidden="1" customHeight="1">
      <c r="A122" s="987" t="s">
        <v>398</v>
      </c>
      <c r="B122" s="988" t="s">
        <v>47</v>
      </c>
      <c r="C122" s="989" t="s">
        <v>399</v>
      </c>
      <c r="D122" s="990" t="s">
        <v>41</v>
      </c>
      <c r="E122" s="1084">
        <v>0</v>
      </c>
      <c r="F122" s="1079">
        <v>0</v>
      </c>
      <c r="G122" s="1079">
        <v>0</v>
      </c>
      <c r="H122" s="1079">
        <v>0</v>
      </c>
      <c r="I122" s="1079">
        <v>0</v>
      </c>
      <c r="J122" s="1079">
        <v>0</v>
      </c>
      <c r="K122" s="1079">
        <v>0</v>
      </c>
      <c r="L122" s="1087">
        <v>0</v>
      </c>
    </row>
    <row r="123" spans="1:12" ht="18.95" hidden="1" customHeight="1">
      <c r="A123" s="987"/>
      <c r="B123" s="988"/>
      <c r="C123" s="989"/>
      <c r="D123" s="992" t="s">
        <v>42</v>
      </c>
      <c r="E123" s="1086">
        <v>0</v>
      </c>
      <c r="F123" s="1079">
        <v>0</v>
      </c>
      <c r="G123" s="1079">
        <v>0</v>
      </c>
      <c r="H123" s="1079">
        <v>0</v>
      </c>
      <c r="I123" s="1079">
        <v>0</v>
      </c>
      <c r="J123" s="1079">
        <v>0</v>
      </c>
      <c r="K123" s="1079">
        <v>0</v>
      </c>
      <c r="L123" s="1087">
        <v>0</v>
      </c>
    </row>
    <row r="124" spans="1:12" ht="18.95" hidden="1" customHeight="1">
      <c r="A124" s="987"/>
      <c r="B124" s="988"/>
      <c r="C124" s="989"/>
      <c r="D124" s="992" t="s">
        <v>43</v>
      </c>
      <c r="E124" s="1086">
        <v>0</v>
      </c>
      <c r="F124" s="1079">
        <v>0</v>
      </c>
      <c r="G124" s="1079">
        <v>0</v>
      </c>
      <c r="H124" s="1079">
        <v>0</v>
      </c>
      <c r="I124" s="1079">
        <v>0</v>
      </c>
      <c r="J124" s="1079">
        <v>0</v>
      </c>
      <c r="K124" s="1079">
        <v>0</v>
      </c>
      <c r="L124" s="1087">
        <v>0</v>
      </c>
    </row>
    <row r="125" spans="1:12" ht="18.95" hidden="1" customHeight="1">
      <c r="A125" s="991"/>
      <c r="B125" s="989"/>
      <c r="C125" s="989"/>
      <c r="D125" s="992" t="s">
        <v>44</v>
      </c>
      <c r="E125" s="1015">
        <v>0</v>
      </c>
      <c r="F125" s="949">
        <v>0</v>
      </c>
      <c r="G125" s="949">
        <v>0</v>
      </c>
      <c r="H125" s="949">
        <v>0</v>
      </c>
      <c r="I125" s="949">
        <v>0</v>
      </c>
      <c r="J125" s="949">
        <v>0</v>
      </c>
      <c r="K125" s="949">
        <v>0</v>
      </c>
      <c r="L125" s="1016">
        <v>0</v>
      </c>
    </row>
    <row r="126" spans="1:12" ht="18.95" hidden="1" customHeight="1">
      <c r="A126" s="993"/>
      <c r="B126" s="994"/>
      <c r="C126" s="994"/>
      <c r="D126" s="997" t="s">
        <v>45</v>
      </c>
      <c r="E126" s="1017">
        <v>0</v>
      </c>
      <c r="F126" s="1018">
        <v>0</v>
      </c>
      <c r="G126" s="1018">
        <v>0</v>
      </c>
      <c r="H126" s="1018">
        <v>0</v>
      </c>
      <c r="I126" s="1018">
        <v>0</v>
      </c>
      <c r="J126" s="1018">
        <v>0</v>
      </c>
      <c r="K126" s="1018">
        <v>0</v>
      </c>
      <c r="L126" s="1019">
        <v>0</v>
      </c>
    </row>
    <row r="127" spans="1:12" ht="18.95" customHeight="1">
      <c r="A127" s="987" t="s">
        <v>400</v>
      </c>
      <c r="B127" s="988" t="s">
        <v>47</v>
      </c>
      <c r="C127" s="989" t="s">
        <v>401</v>
      </c>
      <c r="D127" s="990" t="s">
        <v>41</v>
      </c>
      <c r="E127" s="1084">
        <v>91058000</v>
      </c>
      <c r="F127" s="1079">
        <v>70677000</v>
      </c>
      <c r="G127" s="1079">
        <v>0</v>
      </c>
      <c r="H127" s="1079">
        <v>14600000</v>
      </c>
      <c r="I127" s="1079">
        <v>4431000</v>
      </c>
      <c r="J127" s="1079">
        <v>0</v>
      </c>
      <c r="K127" s="1079">
        <v>0</v>
      </c>
      <c r="L127" s="1087">
        <v>1350000</v>
      </c>
    </row>
    <row r="128" spans="1:12" ht="18.95" customHeight="1">
      <c r="A128" s="991"/>
      <c r="B128" s="989"/>
      <c r="C128" s="989"/>
      <c r="D128" s="992" t="s">
        <v>42</v>
      </c>
      <c r="E128" s="1086">
        <v>214468798.84999999</v>
      </c>
      <c r="F128" s="1079">
        <v>156375095.07000002</v>
      </c>
      <c r="G128" s="1079">
        <v>0</v>
      </c>
      <c r="H128" s="1079">
        <v>6716070.1699999999</v>
      </c>
      <c r="I128" s="1079">
        <v>49789544.609999992</v>
      </c>
      <c r="J128" s="1079">
        <v>0</v>
      </c>
      <c r="K128" s="1079">
        <v>0</v>
      </c>
      <c r="L128" s="1087">
        <v>1588089</v>
      </c>
    </row>
    <row r="129" spans="1:12" ht="18.95" customHeight="1">
      <c r="A129" s="991"/>
      <c r="B129" s="989"/>
      <c r="C129" s="989"/>
      <c r="D129" s="992" t="s">
        <v>43</v>
      </c>
      <c r="E129" s="1086">
        <v>204397387.20000002</v>
      </c>
      <c r="F129" s="1079">
        <v>156312064.64000005</v>
      </c>
      <c r="G129" s="1079">
        <v>0</v>
      </c>
      <c r="H129" s="1079">
        <v>203190.63</v>
      </c>
      <c r="I129" s="1079">
        <v>46765331.269999996</v>
      </c>
      <c r="J129" s="1079">
        <v>0</v>
      </c>
      <c r="K129" s="1079">
        <v>0</v>
      </c>
      <c r="L129" s="1087">
        <v>1116800.6599999999</v>
      </c>
    </row>
    <row r="130" spans="1:12" ht="18.95" customHeight="1">
      <c r="A130" s="991"/>
      <c r="B130" s="989"/>
      <c r="C130" s="989"/>
      <c r="D130" s="992" t="s">
        <v>44</v>
      </c>
      <c r="E130" s="1015">
        <v>2.2446944496914059</v>
      </c>
      <c r="F130" s="949">
        <v>2.211639778711604</v>
      </c>
      <c r="G130" s="949">
        <v>0</v>
      </c>
      <c r="H130" s="949">
        <v>1.3917166438356166E-2</v>
      </c>
      <c r="I130" s="949" t="s">
        <v>750</v>
      </c>
      <c r="J130" s="949">
        <v>0</v>
      </c>
      <c r="K130" s="949">
        <v>0</v>
      </c>
      <c r="L130" s="1016">
        <v>0.82725974814814807</v>
      </c>
    </row>
    <row r="131" spans="1:12" ht="18.95" customHeight="1">
      <c r="A131" s="993"/>
      <c r="B131" s="994"/>
      <c r="C131" s="994"/>
      <c r="D131" s="995" t="s">
        <v>45</v>
      </c>
      <c r="E131" s="1017">
        <v>0.95304020116677235</v>
      </c>
      <c r="F131" s="1018">
        <v>0.99959692795088784</v>
      </c>
      <c r="G131" s="1018">
        <v>0</v>
      </c>
      <c r="H131" s="1018">
        <v>3.0254393545146658E-2</v>
      </c>
      <c r="I131" s="1018">
        <v>0.93926007229653197</v>
      </c>
      <c r="J131" s="1018">
        <v>0</v>
      </c>
      <c r="K131" s="1018">
        <v>0</v>
      </c>
      <c r="L131" s="1019">
        <v>0.7032355617348901</v>
      </c>
    </row>
    <row r="132" spans="1:12" ht="18.95" customHeight="1">
      <c r="A132" s="1004" t="s">
        <v>402</v>
      </c>
      <c r="B132" s="1000" t="s">
        <v>47</v>
      </c>
      <c r="C132" s="1005" t="s">
        <v>115</v>
      </c>
      <c r="D132" s="1002" t="s">
        <v>41</v>
      </c>
      <c r="E132" s="1084">
        <v>300090000</v>
      </c>
      <c r="F132" s="1079">
        <v>76150000</v>
      </c>
      <c r="G132" s="1079">
        <v>6025000</v>
      </c>
      <c r="H132" s="1079">
        <v>217698000</v>
      </c>
      <c r="I132" s="1079">
        <v>217000</v>
      </c>
      <c r="J132" s="1079">
        <v>0</v>
      </c>
      <c r="K132" s="1079">
        <v>0</v>
      </c>
      <c r="L132" s="1087">
        <v>0</v>
      </c>
    </row>
    <row r="133" spans="1:12" ht="18.95" customHeight="1">
      <c r="A133" s="987"/>
      <c r="B133" s="989"/>
      <c r="C133" s="989"/>
      <c r="D133" s="992" t="s">
        <v>42</v>
      </c>
      <c r="E133" s="1086">
        <v>2223019401.0899997</v>
      </c>
      <c r="F133" s="1079">
        <v>1980875618.3299997</v>
      </c>
      <c r="G133" s="1079">
        <v>6315016</v>
      </c>
      <c r="H133" s="1079">
        <v>218092643.16999999</v>
      </c>
      <c r="I133" s="1079">
        <v>17736123.59</v>
      </c>
      <c r="J133" s="1079">
        <v>0</v>
      </c>
      <c r="K133" s="1079">
        <v>0</v>
      </c>
      <c r="L133" s="1087">
        <v>0</v>
      </c>
    </row>
    <row r="134" spans="1:12" ht="18.95" customHeight="1">
      <c r="A134" s="987"/>
      <c r="B134" s="989"/>
      <c r="C134" s="989"/>
      <c r="D134" s="992" t="s">
        <v>43</v>
      </c>
      <c r="E134" s="1086">
        <v>1708569544.8199995</v>
      </c>
      <c r="F134" s="1079">
        <v>1554009855.4099996</v>
      </c>
      <c r="G134" s="1079">
        <v>867508.87000000023</v>
      </c>
      <c r="H134" s="1079">
        <v>148405777.19</v>
      </c>
      <c r="I134" s="1079">
        <v>5286403.3499999996</v>
      </c>
      <c r="J134" s="1079">
        <v>0</v>
      </c>
      <c r="K134" s="1079">
        <v>0</v>
      </c>
      <c r="L134" s="1087">
        <v>0</v>
      </c>
    </row>
    <row r="135" spans="1:12" ht="18.95" customHeight="1">
      <c r="A135" s="987"/>
      <c r="B135" s="989"/>
      <c r="C135" s="989"/>
      <c r="D135" s="992" t="s">
        <v>44</v>
      </c>
      <c r="E135" s="682">
        <v>5.6935237589389835</v>
      </c>
      <c r="F135" s="949" t="s">
        <v>750</v>
      </c>
      <c r="G135" s="949">
        <v>0.14398487468879673</v>
      </c>
      <c r="H135" s="949">
        <v>0.68170482590561232</v>
      </c>
      <c r="I135" s="949" t="s">
        <v>750</v>
      </c>
      <c r="J135" s="949">
        <v>0</v>
      </c>
      <c r="K135" s="949">
        <v>0</v>
      </c>
      <c r="L135" s="1016">
        <v>0</v>
      </c>
    </row>
    <row r="136" spans="1:12" ht="18.95" customHeight="1">
      <c r="A136" s="1006"/>
      <c r="B136" s="994"/>
      <c r="C136" s="994"/>
      <c r="D136" s="995" t="s">
        <v>45</v>
      </c>
      <c r="E136" s="1017">
        <v>0.76858058187987333</v>
      </c>
      <c r="F136" s="1018">
        <v>0.7845065288451204</v>
      </c>
      <c r="G136" s="1018">
        <v>0.13737239462259482</v>
      </c>
      <c r="H136" s="1018">
        <v>0.68047126685662607</v>
      </c>
      <c r="I136" s="1018">
        <v>0.29805855395485548</v>
      </c>
      <c r="J136" s="1018">
        <v>0</v>
      </c>
      <c r="K136" s="1018">
        <v>0</v>
      </c>
      <c r="L136" s="1019">
        <v>0</v>
      </c>
    </row>
    <row r="137" spans="1:12" ht="18.95" customHeight="1">
      <c r="A137" s="987" t="s">
        <v>403</v>
      </c>
      <c r="B137" s="988" t="s">
        <v>47</v>
      </c>
      <c r="C137" s="989" t="s">
        <v>404</v>
      </c>
      <c r="D137" s="1003" t="s">
        <v>41</v>
      </c>
      <c r="E137" s="1084">
        <v>4316416000</v>
      </c>
      <c r="F137" s="1079">
        <v>2990871000</v>
      </c>
      <c r="G137" s="1079">
        <v>10200000</v>
      </c>
      <c r="H137" s="1079">
        <v>1298178000</v>
      </c>
      <c r="I137" s="1079">
        <v>17027000</v>
      </c>
      <c r="J137" s="1079">
        <v>0</v>
      </c>
      <c r="K137" s="1079">
        <v>0</v>
      </c>
      <c r="L137" s="1087">
        <v>140000</v>
      </c>
    </row>
    <row r="138" spans="1:12" ht="18.95" customHeight="1">
      <c r="A138" s="987"/>
      <c r="B138" s="988"/>
      <c r="C138" s="989"/>
      <c r="D138" s="992" t="s">
        <v>42</v>
      </c>
      <c r="E138" s="1086">
        <v>4881880737.2000008</v>
      </c>
      <c r="F138" s="1079">
        <v>3048706743.5300002</v>
      </c>
      <c r="G138" s="1079">
        <v>13579398.279999999</v>
      </c>
      <c r="H138" s="1079">
        <v>1663309320.5400004</v>
      </c>
      <c r="I138" s="1079">
        <v>156051644.84999999</v>
      </c>
      <c r="J138" s="1079">
        <v>0</v>
      </c>
      <c r="K138" s="1079">
        <v>0</v>
      </c>
      <c r="L138" s="1087">
        <v>233630</v>
      </c>
    </row>
    <row r="139" spans="1:12" ht="18.95" customHeight="1">
      <c r="A139" s="987"/>
      <c r="B139" s="988"/>
      <c r="C139" s="989"/>
      <c r="D139" s="992" t="s">
        <v>43</v>
      </c>
      <c r="E139" s="1086">
        <v>3468469357.3400016</v>
      </c>
      <c r="F139" s="1079">
        <v>2203786291.7500005</v>
      </c>
      <c r="G139" s="1079">
        <v>9243468.6000000015</v>
      </c>
      <c r="H139" s="1079">
        <v>1140893705.940001</v>
      </c>
      <c r="I139" s="1079">
        <v>114540041.75</v>
      </c>
      <c r="J139" s="1079">
        <v>0</v>
      </c>
      <c r="K139" s="1079">
        <v>0</v>
      </c>
      <c r="L139" s="1087">
        <v>5849.3</v>
      </c>
    </row>
    <row r="140" spans="1:12" ht="18.95" customHeight="1">
      <c r="A140" s="987"/>
      <c r="B140" s="989"/>
      <c r="C140" s="989"/>
      <c r="D140" s="992" t="s">
        <v>44</v>
      </c>
      <c r="E140" s="1015">
        <v>0.80355307675163878</v>
      </c>
      <c r="F140" s="949">
        <v>0.73683762748376658</v>
      </c>
      <c r="G140" s="949">
        <v>0.90622241176470608</v>
      </c>
      <c r="H140" s="949">
        <v>0.87884227427979911</v>
      </c>
      <c r="I140" s="1077">
        <v>6.7269655106595403</v>
      </c>
      <c r="J140" s="949">
        <v>0</v>
      </c>
      <c r="K140" s="949">
        <v>0</v>
      </c>
      <c r="L140" s="1016">
        <v>4.1780714285714289E-2</v>
      </c>
    </row>
    <row r="141" spans="1:12" ht="18.95" customHeight="1">
      <c r="A141" s="993"/>
      <c r="B141" s="994"/>
      <c r="C141" s="994"/>
      <c r="D141" s="995" t="s">
        <v>45</v>
      </c>
      <c r="E141" s="1017">
        <v>0.71047810138216116</v>
      </c>
      <c r="F141" s="1018">
        <v>0.72285938830518892</v>
      </c>
      <c r="G141" s="1018">
        <v>0.68069795210395745</v>
      </c>
      <c r="H141" s="1018">
        <v>0.68591794193133304</v>
      </c>
      <c r="I141" s="1018">
        <v>0.73398804517631466</v>
      </c>
      <c r="J141" s="1018">
        <v>0</v>
      </c>
      <c r="K141" s="1018">
        <v>0</v>
      </c>
      <c r="L141" s="1019">
        <v>2.5036596327526431E-2</v>
      </c>
    </row>
    <row r="142" spans="1:12" ht="18.95" customHeight="1">
      <c r="A142" s="987" t="s">
        <v>405</v>
      </c>
      <c r="B142" s="988" t="s">
        <v>47</v>
      </c>
      <c r="C142" s="989" t="s">
        <v>406</v>
      </c>
      <c r="D142" s="1002" t="s">
        <v>41</v>
      </c>
      <c r="E142" s="1084">
        <v>3987888000</v>
      </c>
      <c r="F142" s="1079">
        <v>3987581000</v>
      </c>
      <c r="G142" s="1079">
        <v>12000</v>
      </c>
      <c r="H142" s="1079">
        <v>48000</v>
      </c>
      <c r="I142" s="1079">
        <v>134000</v>
      </c>
      <c r="J142" s="1079">
        <v>0</v>
      </c>
      <c r="K142" s="1079">
        <v>0</v>
      </c>
      <c r="L142" s="1087">
        <v>113000</v>
      </c>
    </row>
    <row r="143" spans="1:12" ht="18.95" customHeight="1">
      <c r="A143" s="987"/>
      <c r="B143" s="988"/>
      <c r="C143" s="989"/>
      <c r="D143" s="992" t="s">
        <v>42</v>
      </c>
      <c r="E143" s="1086">
        <v>4667620506.8900003</v>
      </c>
      <c r="F143" s="1079">
        <v>4601989284.29</v>
      </c>
      <c r="G143" s="1079">
        <v>12000</v>
      </c>
      <c r="H143" s="1079">
        <v>554302</v>
      </c>
      <c r="I143" s="1079">
        <v>60086260</v>
      </c>
      <c r="J143" s="1079">
        <v>0</v>
      </c>
      <c r="K143" s="1079">
        <v>0</v>
      </c>
      <c r="L143" s="1087">
        <v>4978660.6000000006</v>
      </c>
    </row>
    <row r="144" spans="1:12" ht="18.95" customHeight="1">
      <c r="A144" s="987"/>
      <c r="B144" s="988"/>
      <c r="C144" s="989"/>
      <c r="D144" s="992" t="s">
        <v>43</v>
      </c>
      <c r="E144" s="1086">
        <v>3311528338.8400016</v>
      </c>
      <c r="F144" s="1079">
        <v>3293592163.2700019</v>
      </c>
      <c r="G144" s="1079">
        <v>9000</v>
      </c>
      <c r="H144" s="1079">
        <v>151143.27000000005</v>
      </c>
      <c r="I144" s="1079">
        <v>14087262.58</v>
      </c>
      <c r="J144" s="1079">
        <v>0</v>
      </c>
      <c r="K144" s="1079">
        <v>0</v>
      </c>
      <c r="L144" s="1087">
        <v>3688769.7199999997</v>
      </c>
    </row>
    <row r="145" spans="1:12" ht="18.95" customHeight="1">
      <c r="A145" s="987"/>
      <c r="B145" s="989"/>
      <c r="C145" s="989"/>
      <c r="D145" s="992" t="s">
        <v>44</v>
      </c>
      <c r="E145" s="1015">
        <v>0.83039652538887787</v>
      </c>
      <c r="F145" s="949">
        <v>0.82596244772708116</v>
      </c>
      <c r="G145" s="949">
        <v>0.75</v>
      </c>
      <c r="H145" s="949">
        <v>3.1488181250000009</v>
      </c>
      <c r="I145" s="949" t="s">
        <v>750</v>
      </c>
      <c r="J145" s="949">
        <v>0</v>
      </c>
      <c r="K145" s="949">
        <v>0</v>
      </c>
      <c r="L145" s="1016" t="s">
        <v>750</v>
      </c>
    </row>
    <row r="146" spans="1:12" ht="18.95" customHeight="1">
      <c r="A146" s="993"/>
      <c r="B146" s="994"/>
      <c r="C146" s="994"/>
      <c r="D146" s="995" t="s">
        <v>45</v>
      </c>
      <c r="E146" s="1017">
        <v>0.70946820418493006</v>
      </c>
      <c r="F146" s="1018">
        <v>0.71568879452055068</v>
      </c>
      <c r="G146" s="1018">
        <v>0.75</v>
      </c>
      <c r="H146" s="1018">
        <v>0.27267314568592582</v>
      </c>
      <c r="I146" s="1018">
        <v>0.23445064778536723</v>
      </c>
      <c r="J146" s="1018">
        <v>0</v>
      </c>
      <c r="K146" s="1018">
        <v>0</v>
      </c>
      <c r="L146" s="1019">
        <v>0.74091608494059613</v>
      </c>
    </row>
    <row r="147" spans="1:12" ht="18.75" customHeight="1">
      <c r="A147" s="987" t="s">
        <v>407</v>
      </c>
      <c r="B147" s="988" t="s">
        <v>47</v>
      </c>
      <c r="C147" s="989" t="s">
        <v>408</v>
      </c>
      <c r="D147" s="992" t="s">
        <v>41</v>
      </c>
      <c r="E147" s="1086">
        <v>104830000</v>
      </c>
      <c r="F147" s="1079">
        <v>88825000</v>
      </c>
      <c r="G147" s="1079">
        <v>510000</v>
      </c>
      <c r="H147" s="1079">
        <v>15495000</v>
      </c>
      <c r="I147" s="1079">
        <v>0</v>
      </c>
      <c r="J147" s="1079">
        <v>0</v>
      </c>
      <c r="K147" s="1079">
        <v>0</v>
      </c>
      <c r="L147" s="1087">
        <v>0</v>
      </c>
    </row>
    <row r="148" spans="1:12" ht="18.95" customHeight="1">
      <c r="A148" s="987"/>
      <c r="B148" s="988"/>
      <c r="C148" s="989" t="s">
        <v>409</v>
      </c>
      <c r="D148" s="992" t="s">
        <v>42</v>
      </c>
      <c r="E148" s="1086">
        <v>244035697.44999999</v>
      </c>
      <c r="F148" s="1079">
        <v>222795477.44999999</v>
      </c>
      <c r="G148" s="1079">
        <v>520550</v>
      </c>
      <c r="H148" s="1079">
        <v>17619896</v>
      </c>
      <c r="I148" s="1079">
        <v>3099774</v>
      </c>
      <c r="J148" s="1079">
        <v>0</v>
      </c>
      <c r="K148" s="1079">
        <v>0</v>
      </c>
      <c r="L148" s="1087">
        <v>0</v>
      </c>
    </row>
    <row r="149" spans="1:12" ht="18.95" customHeight="1">
      <c r="A149" s="987"/>
      <c r="B149" s="988"/>
      <c r="C149" s="989"/>
      <c r="D149" s="992" t="s">
        <v>43</v>
      </c>
      <c r="E149" s="1086">
        <v>165627208.43000001</v>
      </c>
      <c r="F149" s="1079">
        <v>152551259.60000002</v>
      </c>
      <c r="G149" s="1079">
        <v>503467.26</v>
      </c>
      <c r="H149" s="1079">
        <v>10683698.870000005</v>
      </c>
      <c r="I149" s="1079">
        <v>1888782.7</v>
      </c>
      <c r="J149" s="1079">
        <v>0</v>
      </c>
      <c r="K149" s="1079">
        <v>0</v>
      </c>
      <c r="L149" s="1087">
        <v>0</v>
      </c>
    </row>
    <row r="150" spans="1:12" ht="18.95" customHeight="1">
      <c r="A150" s="987"/>
      <c r="B150" s="989"/>
      <c r="C150" s="989"/>
      <c r="D150" s="992" t="s">
        <v>44</v>
      </c>
      <c r="E150" s="1015">
        <v>1.5799600155489841</v>
      </c>
      <c r="F150" s="949">
        <v>1.7174360776808333</v>
      </c>
      <c r="G150" s="949">
        <v>0.98719070588235291</v>
      </c>
      <c r="H150" s="949">
        <v>0.68949331203614095</v>
      </c>
      <c r="I150" s="949">
        <v>0</v>
      </c>
      <c r="J150" s="949">
        <v>0</v>
      </c>
      <c r="K150" s="949">
        <v>0</v>
      </c>
      <c r="L150" s="1016">
        <v>0</v>
      </c>
    </row>
    <row r="151" spans="1:12" ht="18.95" customHeight="1">
      <c r="A151" s="993"/>
      <c r="B151" s="994"/>
      <c r="C151" s="994"/>
      <c r="D151" s="997" t="s">
        <v>45</v>
      </c>
      <c r="E151" s="1017">
        <v>0.6787007399355377</v>
      </c>
      <c r="F151" s="1018">
        <v>0.68471434584768787</v>
      </c>
      <c r="G151" s="1018">
        <v>0.96718328690807798</v>
      </c>
      <c r="H151" s="1018">
        <v>0.60634290179692352</v>
      </c>
      <c r="I151" s="1018">
        <v>0.60932916399711723</v>
      </c>
      <c r="J151" s="1018">
        <v>0</v>
      </c>
      <c r="K151" s="1018">
        <v>0</v>
      </c>
      <c r="L151" s="1019">
        <v>0</v>
      </c>
    </row>
    <row r="152" spans="1:12" ht="18.95" customHeight="1">
      <c r="A152" s="987" t="s">
        <v>410</v>
      </c>
      <c r="B152" s="988" t="s">
        <v>47</v>
      </c>
      <c r="C152" s="989" t="s">
        <v>411</v>
      </c>
      <c r="D152" s="990" t="s">
        <v>41</v>
      </c>
      <c r="E152" s="1084">
        <v>27808000</v>
      </c>
      <c r="F152" s="1079">
        <v>18833000</v>
      </c>
      <c r="G152" s="1079">
        <v>0</v>
      </c>
      <c r="H152" s="1079">
        <v>8975000</v>
      </c>
      <c r="I152" s="1079">
        <v>0</v>
      </c>
      <c r="J152" s="1079">
        <v>0</v>
      </c>
      <c r="K152" s="1079">
        <v>0</v>
      </c>
      <c r="L152" s="1087">
        <v>0</v>
      </c>
    </row>
    <row r="153" spans="1:12" ht="18.95" customHeight="1">
      <c r="A153" s="987"/>
      <c r="B153" s="988"/>
      <c r="C153" s="989" t="s">
        <v>412</v>
      </c>
      <c r="D153" s="992" t="s">
        <v>42</v>
      </c>
      <c r="E153" s="1086">
        <v>286794835.73000002</v>
      </c>
      <c r="F153" s="1079">
        <v>271053541</v>
      </c>
      <c r="G153" s="1079">
        <v>6684600</v>
      </c>
      <c r="H153" s="1079">
        <v>8699800</v>
      </c>
      <c r="I153" s="1079">
        <v>356894.73</v>
      </c>
      <c r="J153" s="1079">
        <v>0</v>
      </c>
      <c r="K153" s="1079">
        <v>0</v>
      </c>
      <c r="L153" s="1087">
        <v>0</v>
      </c>
    </row>
    <row r="154" spans="1:12" ht="18.95" customHeight="1">
      <c r="A154" s="987"/>
      <c r="B154" s="988"/>
      <c r="C154" s="989"/>
      <c r="D154" s="992" t="s">
        <v>43</v>
      </c>
      <c r="E154" s="1086">
        <v>207523340.07999998</v>
      </c>
      <c r="F154" s="1079">
        <v>194577329.87</v>
      </c>
      <c r="G154" s="1079">
        <v>6684600</v>
      </c>
      <c r="H154" s="1079">
        <v>5909615.4800000004</v>
      </c>
      <c r="I154" s="1079">
        <v>351794.73</v>
      </c>
      <c r="J154" s="1079">
        <v>0</v>
      </c>
      <c r="K154" s="1079">
        <v>0</v>
      </c>
      <c r="L154" s="1087">
        <v>0</v>
      </c>
    </row>
    <row r="155" spans="1:12" ht="18.95" customHeight="1">
      <c r="A155" s="987"/>
      <c r="B155" s="989"/>
      <c r="C155" s="989"/>
      <c r="D155" s="992" t="s">
        <v>44</v>
      </c>
      <c r="E155" s="1015">
        <v>7.4627208026467198</v>
      </c>
      <c r="F155" s="949" t="s">
        <v>750</v>
      </c>
      <c r="G155" s="949">
        <v>0</v>
      </c>
      <c r="H155" s="949">
        <v>0.65845297827298055</v>
      </c>
      <c r="I155" s="949">
        <v>0</v>
      </c>
      <c r="J155" s="949">
        <v>0</v>
      </c>
      <c r="K155" s="949">
        <v>0</v>
      </c>
      <c r="L155" s="1016">
        <v>0</v>
      </c>
    </row>
    <row r="156" spans="1:12" ht="18.95" customHeight="1">
      <c r="A156" s="993"/>
      <c r="B156" s="994"/>
      <c r="C156" s="994"/>
      <c r="D156" s="997" t="s">
        <v>45</v>
      </c>
      <c r="E156" s="1017">
        <v>0.72359510781208991</v>
      </c>
      <c r="F156" s="1018">
        <v>0.7178557016895788</v>
      </c>
      <c r="G156" s="1018">
        <v>1</v>
      </c>
      <c r="H156" s="1018">
        <v>0.67928176279914487</v>
      </c>
      <c r="I156" s="1018">
        <v>0.9857100719867733</v>
      </c>
      <c r="J156" s="1018">
        <v>0</v>
      </c>
      <c r="K156" s="1018">
        <v>0</v>
      </c>
      <c r="L156" s="1019">
        <v>0</v>
      </c>
    </row>
    <row r="157" spans="1:12" ht="18.95" customHeight="1">
      <c r="A157" s="987" t="s">
        <v>426</v>
      </c>
      <c r="B157" s="988" t="s">
        <v>47</v>
      </c>
      <c r="C157" s="989" t="s">
        <v>178</v>
      </c>
      <c r="D157" s="992" t="s">
        <v>41</v>
      </c>
      <c r="E157" s="1084">
        <v>53064080000</v>
      </c>
      <c r="F157" s="1079">
        <v>53011346000</v>
      </c>
      <c r="G157" s="1079">
        <v>16000</v>
      </c>
      <c r="H157" s="1079">
        <v>52718000</v>
      </c>
      <c r="I157" s="1079">
        <v>0</v>
      </c>
      <c r="J157" s="1079">
        <v>0</v>
      </c>
      <c r="K157" s="1079">
        <v>0</v>
      </c>
      <c r="L157" s="1087">
        <v>0</v>
      </c>
    </row>
    <row r="158" spans="1:12" ht="18.95" customHeight="1">
      <c r="A158" s="987"/>
      <c r="B158" s="988"/>
      <c r="C158" s="989"/>
      <c r="D158" s="992" t="s">
        <v>42</v>
      </c>
      <c r="E158" s="1086">
        <v>53495920538.630005</v>
      </c>
      <c r="F158" s="1079">
        <v>53288719816.93</v>
      </c>
      <c r="G158" s="1079">
        <v>20800</v>
      </c>
      <c r="H158" s="1079">
        <v>52904969.229999989</v>
      </c>
      <c r="I158" s="1079">
        <v>133790589.47</v>
      </c>
      <c r="J158" s="1079">
        <v>0</v>
      </c>
      <c r="K158" s="1079">
        <v>0</v>
      </c>
      <c r="L158" s="1087">
        <v>20484363</v>
      </c>
    </row>
    <row r="159" spans="1:12" ht="18.95" customHeight="1">
      <c r="A159" s="987"/>
      <c r="B159" s="988"/>
      <c r="C159" s="989"/>
      <c r="D159" s="992" t="s">
        <v>43</v>
      </c>
      <c r="E159" s="1086">
        <v>42133002428.960022</v>
      </c>
      <c r="F159" s="1079">
        <v>42020921129.400017</v>
      </c>
      <c r="G159" s="1079">
        <v>13737.3</v>
      </c>
      <c r="H159" s="1079">
        <v>35697771.449999966</v>
      </c>
      <c r="I159" s="1079">
        <v>57190358.299999997</v>
      </c>
      <c r="J159" s="1079">
        <v>0</v>
      </c>
      <c r="K159" s="1079">
        <v>0</v>
      </c>
      <c r="L159" s="1087">
        <v>19179432.509999998</v>
      </c>
    </row>
    <row r="160" spans="1:12" ht="18.95" customHeight="1">
      <c r="A160" s="991"/>
      <c r="B160" s="989"/>
      <c r="C160" s="989"/>
      <c r="D160" s="992" t="s">
        <v>44</v>
      </c>
      <c r="E160" s="1015">
        <v>0.79400231623652051</v>
      </c>
      <c r="F160" s="949">
        <v>0.79267787558912417</v>
      </c>
      <c r="G160" s="949">
        <v>0.85858124999999996</v>
      </c>
      <c r="H160" s="949">
        <v>0.67714578417238824</v>
      </c>
      <c r="I160" s="949">
        <v>0</v>
      </c>
      <c r="J160" s="949">
        <v>0</v>
      </c>
      <c r="K160" s="949">
        <v>0</v>
      </c>
      <c r="L160" s="1016">
        <v>0</v>
      </c>
    </row>
    <row r="161" spans="1:12" ht="18.75" customHeight="1">
      <c r="A161" s="993"/>
      <c r="B161" s="994"/>
      <c r="C161" s="994"/>
      <c r="D161" s="998" t="s">
        <v>45</v>
      </c>
      <c r="E161" s="1017">
        <v>0.78759281090481115</v>
      </c>
      <c r="F161" s="1018">
        <v>0.78855189754530064</v>
      </c>
      <c r="G161" s="1018">
        <v>0.66044711538461531</v>
      </c>
      <c r="H161" s="1018">
        <v>0.67475271169342999</v>
      </c>
      <c r="I161" s="1018">
        <v>0.42746174096814071</v>
      </c>
      <c r="J161" s="1018">
        <v>0</v>
      </c>
      <c r="K161" s="1018">
        <v>0</v>
      </c>
      <c r="L161" s="1019">
        <v>0.93629626217813056</v>
      </c>
    </row>
    <row r="162" spans="1:12" ht="18.95" customHeight="1">
      <c r="A162" s="1004" t="s">
        <v>413</v>
      </c>
      <c r="B162" s="1000" t="s">
        <v>47</v>
      </c>
      <c r="C162" s="1005" t="s">
        <v>414</v>
      </c>
      <c r="D162" s="1002" t="s">
        <v>41</v>
      </c>
      <c r="E162" s="1084">
        <v>177816000</v>
      </c>
      <c r="F162" s="1079">
        <v>4396000</v>
      </c>
      <c r="G162" s="1079">
        <v>268000</v>
      </c>
      <c r="H162" s="1079">
        <v>171347000</v>
      </c>
      <c r="I162" s="1079">
        <v>1805000</v>
      </c>
      <c r="J162" s="1079">
        <v>0</v>
      </c>
      <c r="K162" s="1079">
        <v>0</v>
      </c>
      <c r="L162" s="1087">
        <v>0</v>
      </c>
    </row>
    <row r="163" spans="1:12" ht="18.95" customHeight="1">
      <c r="A163" s="987"/>
      <c r="B163" s="988"/>
      <c r="C163" s="989" t="s">
        <v>415</v>
      </c>
      <c r="D163" s="992" t="s">
        <v>42</v>
      </c>
      <c r="E163" s="1086">
        <v>187092919.20999998</v>
      </c>
      <c r="F163" s="1079">
        <v>4359617</v>
      </c>
      <c r="G163" s="1079">
        <v>313000</v>
      </c>
      <c r="H163" s="1079">
        <v>172597902.20999998</v>
      </c>
      <c r="I163" s="1079">
        <v>9822400</v>
      </c>
      <c r="J163" s="1079">
        <v>0</v>
      </c>
      <c r="K163" s="1079">
        <v>0</v>
      </c>
      <c r="L163" s="1087">
        <v>0</v>
      </c>
    </row>
    <row r="164" spans="1:12" ht="18.95" customHeight="1">
      <c r="A164" s="987"/>
      <c r="B164" s="988"/>
      <c r="C164" s="989"/>
      <c r="D164" s="992" t="s">
        <v>43</v>
      </c>
      <c r="E164" s="1086">
        <v>124429990.37999992</v>
      </c>
      <c r="F164" s="1079">
        <v>3175490.56</v>
      </c>
      <c r="G164" s="1079">
        <v>221649.07</v>
      </c>
      <c r="H164" s="1079">
        <v>118037695.62999992</v>
      </c>
      <c r="I164" s="1079">
        <v>2995155.12</v>
      </c>
      <c r="J164" s="1079">
        <v>0</v>
      </c>
      <c r="K164" s="1079">
        <v>0</v>
      </c>
      <c r="L164" s="1087">
        <v>0</v>
      </c>
    </row>
    <row r="165" spans="1:12" ht="18.95" customHeight="1">
      <c r="A165" s="987"/>
      <c r="B165" s="989"/>
      <c r="C165" s="989"/>
      <c r="D165" s="992" t="s">
        <v>44</v>
      </c>
      <c r="E165" s="1015">
        <v>0.69976824571467089</v>
      </c>
      <c r="F165" s="949">
        <v>0.7223590900818927</v>
      </c>
      <c r="G165" s="949">
        <v>0.82704876865671639</v>
      </c>
      <c r="H165" s="949">
        <v>0.68888101705895011</v>
      </c>
      <c r="I165" s="949">
        <v>1.6593657174515235</v>
      </c>
      <c r="J165" s="949">
        <v>0</v>
      </c>
      <c r="K165" s="949">
        <v>0</v>
      </c>
      <c r="L165" s="1016">
        <v>0</v>
      </c>
    </row>
    <row r="166" spans="1:12" ht="18.95" customHeight="1">
      <c r="A166" s="993"/>
      <c r="B166" s="994"/>
      <c r="C166" s="994"/>
      <c r="D166" s="997" t="s">
        <v>45</v>
      </c>
      <c r="E166" s="1017">
        <v>0.66507054839598245</v>
      </c>
      <c r="F166" s="1018">
        <v>0.7283875074347127</v>
      </c>
      <c r="G166" s="1018">
        <v>0.70814399361022362</v>
      </c>
      <c r="H166" s="1018">
        <v>0.68388835622337618</v>
      </c>
      <c r="I166" s="1018">
        <v>0.30493108812510183</v>
      </c>
      <c r="J166" s="1018">
        <v>0</v>
      </c>
      <c r="K166" s="1018">
        <v>0</v>
      </c>
      <c r="L166" s="1019">
        <v>0</v>
      </c>
    </row>
    <row r="167" spans="1:12" ht="18.95" customHeight="1">
      <c r="A167" s="987" t="s">
        <v>416</v>
      </c>
      <c r="B167" s="988" t="s">
        <v>47</v>
      </c>
      <c r="C167" s="989" t="s">
        <v>417</v>
      </c>
      <c r="D167" s="992" t="s">
        <v>41</v>
      </c>
      <c r="E167" s="1084">
        <v>146109000</v>
      </c>
      <c r="F167" s="1079">
        <v>48554000</v>
      </c>
      <c r="G167" s="1079">
        <v>196000</v>
      </c>
      <c r="H167" s="1079">
        <v>95415000</v>
      </c>
      <c r="I167" s="1079">
        <v>1944000</v>
      </c>
      <c r="J167" s="1079">
        <v>0</v>
      </c>
      <c r="K167" s="1079">
        <v>0</v>
      </c>
      <c r="L167" s="1087">
        <v>0</v>
      </c>
    </row>
    <row r="168" spans="1:12" ht="18.95" customHeight="1">
      <c r="A168" s="987"/>
      <c r="B168" s="988"/>
      <c r="C168" s="989" t="s">
        <v>418</v>
      </c>
      <c r="D168" s="992" t="s">
        <v>42</v>
      </c>
      <c r="E168" s="1086">
        <v>147044409.77000001</v>
      </c>
      <c r="F168" s="1079">
        <v>50038521.770000003</v>
      </c>
      <c r="G168" s="1079">
        <v>232290</v>
      </c>
      <c r="H168" s="1079">
        <v>94375246</v>
      </c>
      <c r="I168" s="1079">
        <v>2373489</v>
      </c>
      <c r="J168" s="1079">
        <v>0</v>
      </c>
      <c r="K168" s="1079">
        <v>0</v>
      </c>
      <c r="L168" s="1087">
        <v>24863</v>
      </c>
    </row>
    <row r="169" spans="1:12" ht="18.95" customHeight="1">
      <c r="A169" s="987"/>
      <c r="B169" s="988"/>
      <c r="C169" s="989"/>
      <c r="D169" s="992" t="s">
        <v>43</v>
      </c>
      <c r="E169" s="1086">
        <v>87694168.510000005</v>
      </c>
      <c r="F169" s="1079">
        <v>26838661.68</v>
      </c>
      <c r="G169" s="1079">
        <v>126468.59999999999</v>
      </c>
      <c r="H169" s="1079">
        <v>59753635.519999996</v>
      </c>
      <c r="I169" s="1079">
        <v>966500.05999999982</v>
      </c>
      <c r="J169" s="1079">
        <v>0</v>
      </c>
      <c r="K169" s="1079">
        <v>0</v>
      </c>
      <c r="L169" s="1087">
        <v>8902.6500000000015</v>
      </c>
    </row>
    <row r="170" spans="1:12" ht="18.95" customHeight="1">
      <c r="A170" s="991"/>
      <c r="B170" s="989"/>
      <c r="C170" s="989"/>
      <c r="D170" s="992" t="s">
        <v>44</v>
      </c>
      <c r="E170" s="1015">
        <v>0.60019689759015538</v>
      </c>
      <c r="F170" s="949">
        <v>0.55275902459117687</v>
      </c>
      <c r="G170" s="949">
        <v>0.64524795918367339</v>
      </c>
      <c r="H170" s="949">
        <v>0.62624991374521821</v>
      </c>
      <c r="I170" s="949">
        <v>0.49717081275720154</v>
      </c>
      <c r="J170" s="949">
        <v>0</v>
      </c>
      <c r="K170" s="949">
        <v>0</v>
      </c>
      <c r="L170" s="1016">
        <v>0</v>
      </c>
    </row>
    <row r="171" spans="1:12" ht="18.95" customHeight="1">
      <c r="A171" s="993"/>
      <c r="B171" s="994"/>
      <c r="C171" s="994"/>
      <c r="D171" s="998" t="s">
        <v>45</v>
      </c>
      <c r="E171" s="1017">
        <v>0.59637879907959179</v>
      </c>
      <c r="F171" s="1018">
        <v>0.53636000286664742</v>
      </c>
      <c r="G171" s="1018">
        <v>0.54444272245899517</v>
      </c>
      <c r="H171" s="1018">
        <v>0.63314945446605775</v>
      </c>
      <c r="I171" s="1018">
        <v>0.40720646272217814</v>
      </c>
      <c r="J171" s="1018">
        <v>0</v>
      </c>
      <c r="K171" s="1018">
        <v>0</v>
      </c>
      <c r="L171" s="1019">
        <v>0.35806821381168813</v>
      </c>
    </row>
    <row r="172" spans="1:12" ht="18.95" customHeight="1">
      <c r="A172" s="987" t="s">
        <v>419</v>
      </c>
      <c r="B172" s="988" t="s">
        <v>47</v>
      </c>
      <c r="C172" s="989" t="s">
        <v>420</v>
      </c>
      <c r="D172" s="1003" t="s">
        <v>41</v>
      </c>
      <c r="E172" s="1084">
        <v>19796000</v>
      </c>
      <c r="F172" s="1079">
        <v>19636000</v>
      </c>
      <c r="G172" s="1079">
        <v>10000</v>
      </c>
      <c r="H172" s="1079">
        <v>0</v>
      </c>
      <c r="I172" s="1079">
        <v>150000</v>
      </c>
      <c r="J172" s="1079">
        <v>0</v>
      </c>
      <c r="K172" s="1079">
        <v>0</v>
      </c>
      <c r="L172" s="1087">
        <v>0</v>
      </c>
    </row>
    <row r="173" spans="1:12" ht="18.95" customHeight="1">
      <c r="A173" s="991"/>
      <c r="B173" s="989"/>
      <c r="C173" s="989" t="s">
        <v>421</v>
      </c>
      <c r="D173" s="992" t="s">
        <v>42</v>
      </c>
      <c r="E173" s="1086">
        <v>19996000</v>
      </c>
      <c r="F173" s="1079">
        <v>19661585</v>
      </c>
      <c r="G173" s="1079">
        <v>10000</v>
      </c>
      <c r="H173" s="1079">
        <v>200000</v>
      </c>
      <c r="I173" s="1079">
        <v>124415</v>
      </c>
      <c r="J173" s="1079">
        <v>0</v>
      </c>
      <c r="K173" s="1079">
        <v>0</v>
      </c>
      <c r="L173" s="1087">
        <v>0</v>
      </c>
    </row>
    <row r="174" spans="1:12" ht="18.95" customHeight="1">
      <c r="A174" s="991"/>
      <c r="B174" s="989"/>
      <c r="C174" s="989" t="s">
        <v>422</v>
      </c>
      <c r="D174" s="992" t="s">
        <v>43</v>
      </c>
      <c r="E174" s="1086">
        <v>15185657.5</v>
      </c>
      <c r="F174" s="1079">
        <v>15005985</v>
      </c>
      <c r="G174" s="1079">
        <v>7200</v>
      </c>
      <c r="H174" s="1079">
        <v>48057.5</v>
      </c>
      <c r="I174" s="1079">
        <v>124415</v>
      </c>
      <c r="J174" s="1079">
        <v>0</v>
      </c>
      <c r="K174" s="1079">
        <v>0</v>
      </c>
      <c r="L174" s="1087">
        <v>0</v>
      </c>
    </row>
    <row r="175" spans="1:12" ht="18.95" customHeight="1">
      <c r="A175" s="991"/>
      <c r="B175" s="989"/>
      <c r="C175" s="989" t="s">
        <v>423</v>
      </c>
      <c r="D175" s="992" t="s">
        <v>44</v>
      </c>
      <c r="E175" s="1015">
        <v>0.76710737017579311</v>
      </c>
      <c r="F175" s="949">
        <v>0.76420783255245472</v>
      </c>
      <c r="G175" s="949">
        <v>0.72</v>
      </c>
      <c r="H175" s="949">
        <v>0</v>
      </c>
      <c r="I175" s="949">
        <v>0.82943333333333336</v>
      </c>
      <c r="J175" s="949">
        <v>0</v>
      </c>
      <c r="K175" s="949">
        <v>0</v>
      </c>
      <c r="L175" s="1016">
        <v>0</v>
      </c>
    </row>
    <row r="176" spans="1:12" ht="18.95" customHeight="1">
      <c r="A176" s="993"/>
      <c r="B176" s="994"/>
      <c r="C176" s="994"/>
      <c r="D176" s="997" t="s">
        <v>45</v>
      </c>
      <c r="E176" s="1017">
        <v>0.75943476195239046</v>
      </c>
      <c r="F176" s="1018">
        <v>0.76321339301994218</v>
      </c>
      <c r="G176" s="1018">
        <v>0.72</v>
      </c>
      <c r="H176" s="1018">
        <v>0.24028749999999999</v>
      </c>
      <c r="I176" s="1018">
        <v>1</v>
      </c>
      <c r="J176" s="1018">
        <v>0</v>
      </c>
      <c r="K176" s="1018">
        <v>0</v>
      </c>
      <c r="L176" s="1019">
        <v>0</v>
      </c>
    </row>
    <row r="177" spans="1:12" ht="18.95" hidden="1" customHeight="1">
      <c r="A177" s="987" t="s">
        <v>424</v>
      </c>
      <c r="B177" s="988" t="s">
        <v>47</v>
      </c>
      <c r="C177" s="989" t="s">
        <v>425</v>
      </c>
      <c r="D177" s="990" t="s">
        <v>41</v>
      </c>
      <c r="E177" s="1084" t="e">
        <f>SUM(F177:L177)</f>
        <v>#REF!</v>
      </c>
      <c r="F177" s="1079" t="e">
        <f>(SUMIFS(#REF!,#REF!,"2",#REF!,A177,#REF!,"85"))</f>
        <v>#REF!</v>
      </c>
      <c r="G177" s="1079" t="e">
        <f>(SUMIFS(#REF!,#REF!,"3",#REF!,A177,#REF!,"85"))</f>
        <v>#REF!</v>
      </c>
      <c r="H177" s="1079" t="e">
        <f>(SUMIFS(#REF!,#REF!,"4",#REF!,A177,#REF!,"85"))</f>
        <v>#REF!</v>
      </c>
      <c r="I177" s="1079" t="e">
        <f>(SUMIFS(#REF!,#REF!,"6",#REF!,A177,#REF!,"85"))</f>
        <v>#REF!</v>
      </c>
      <c r="J177" s="1079" t="e">
        <f>(SUMIFS(#REF!,#REF!,"8",#REF!,A177,#REF!,"85"))</f>
        <v>#REF!</v>
      </c>
      <c r="K177" s="1079" t="e">
        <f>(SUMIFS(#REF!,#REF!,"9",#REF!,A177,#REF!,"85"))</f>
        <v>#REF!</v>
      </c>
      <c r="L177" s="1087" t="e">
        <f>(SUMIFS(#REF!,#REF!,"1",#REF!,A177,#REF!,"85"))</f>
        <v>#REF!</v>
      </c>
    </row>
    <row r="178" spans="1:12" ht="18.95" hidden="1" customHeight="1">
      <c r="A178" s="991"/>
      <c r="B178" s="989"/>
      <c r="C178" s="989"/>
      <c r="D178" s="992" t="s">
        <v>42</v>
      </c>
      <c r="E178" s="1086" t="e">
        <f>SUM(F178:L178)</f>
        <v>#REF!</v>
      </c>
      <c r="F178" s="1079" t="e">
        <f>(SUMIFS(#REF!,#REF!,"2",#REF!,A177,#REF!,"85"))</f>
        <v>#REF!</v>
      </c>
      <c r="G178" s="1079" t="e">
        <f>(SUMIFS(#REF!,#REF!,"3",#REF!,A177,#REF!,"85"))</f>
        <v>#REF!</v>
      </c>
      <c r="H178" s="1079" t="e">
        <f>(SUMIFS(#REF!,#REF!,"4",#REF!,A177,#REF!,"85"))</f>
        <v>#REF!</v>
      </c>
      <c r="I178" s="1079" t="e">
        <f>(SUMIFS(#REF!,#REF!,"6",#REF!,A177,#REF!,"85"))</f>
        <v>#REF!</v>
      </c>
      <c r="J178" s="1079" t="e">
        <f>(SUMIFS(#REF!,#REF!,"8",#REF!,A177,#REF!,"85"))</f>
        <v>#REF!</v>
      </c>
      <c r="K178" s="1079" t="e">
        <f>(SUMIFS(#REF!,#REF!,"9",#REF!,A177,#REF!,"85"))</f>
        <v>#REF!</v>
      </c>
      <c r="L178" s="1087" t="e">
        <f>(SUMIFS(#REF!,#REF!,"1",#REF!,A177,#REF!,"85"))</f>
        <v>#REF!</v>
      </c>
    </row>
    <row r="179" spans="1:12" ht="18.95" hidden="1" customHeight="1">
      <c r="A179" s="991"/>
      <c r="B179" s="989"/>
      <c r="C179" s="989"/>
      <c r="D179" s="992" t="s">
        <v>43</v>
      </c>
      <c r="E179" s="1086" t="e">
        <f>SUM(F179:L179)</f>
        <v>#REF!</v>
      </c>
      <c r="F179" s="1079" t="e">
        <f>(SUMIFS(#REF!,#REF!,"2",#REF!,A177,#REF!,"85"))</f>
        <v>#REF!</v>
      </c>
      <c r="G179" s="1079" t="e">
        <f>(SUMIFS(#REF!,#REF!,"3",#REF!,A177,#REF!,"85"))</f>
        <v>#REF!</v>
      </c>
      <c r="H179" s="1079" t="e">
        <f>(SUMIFS(#REF!,#REF!,"4",#REF!,A177,#REF!,"85"))</f>
        <v>#REF!</v>
      </c>
      <c r="I179" s="1079" t="e">
        <f>(SUMIFS(#REF!,#REF!,"6",#REF!,A177,#REF!,"85"))</f>
        <v>#REF!</v>
      </c>
      <c r="J179" s="1079" t="e">
        <f>(SUMIFS(#REF!,#REF!,"8",#REF!,A177,#REF!,"85"))</f>
        <v>#REF!</v>
      </c>
      <c r="K179" s="1079" t="e">
        <f>(SUMIFS(#REF!,#REF!,"9",#REF!,A177,#REF!,"85"))</f>
        <v>#REF!</v>
      </c>
      <c r="L179" s="1087" t="e">
        <f>(SUMIFS(#REF!,#REF!,"1",#REF!,A177,#REF!,"85"))</f>
        <v>#REF!</v>
      </c>
    </row>
    <row r="180" spans="1:12" ht="18.95" hidden="1" customHeight="1">
      <c r="A180" s="991"/>
      <c r="B180" s="989"/>
      <c r="C180" s="989"/>
      <c r="D180" s="992" t="s">
        <v>44</v>
      </c>
      <c r="E180" s="1015" t="e">
        <f t="shared" ref="E180:L180" si="0">IF(E177=0,0,(IF(E179/E177&gt;1000%,"*)",E179/E177)))</f>
        <v>#REF!</v>
      </c>
      <c r="F180" s="949" t="e">
        <f t="shared" si="0"/>
        <v>#REF!</v>
      </c>
      <c r="G180" s="949" t="e">
        <f t="shared" si="0"/>
        <v>#REF!</v>
      </c>
      <c r="H180" s="949" t="e">
        <f t="shared" si="0"/>
        <v>#REF!</v>
      </c>
      <c r="I180" s="949" t="e">
        <f t="shared" si="0"/>
        <v>#REF!</v>
      </c>
      <c r="J180" s="949" t="e">
        <f t="shared" si="0"/>
        <v>#REF!</v>
      </c>
      <c r="K180" s="949" t="e">
        <f t="shared" si="0"/>
        <v>#REF!</v>
      </c>
      <c r="L180" s="1016" t="e">
        <f t="shared" si="0"/>
        <v>#REF!</v>
      </c>
    </row>
    <row r="181" spans="1:12" ht="18.95" hidden="1" customHeight="1">
      <c r="A181" s="993"/>
      <c r="B181" s="994"/>
      <c r="C181" s="994"/>
      <c r="D181" s="997" t="s">
        <v>45</v>
      </c>
      <c r="E181" s="1017" t="e">
        <f t="shared" ref="E181:L181" si="1">IF(E178=0,0,(IF(E179/E178&gt;1000%,"*)",E179/E178)))</f>
        <v>#REF!</v>
      </c>
      <c r="F181" s="1018" t="e">
        <f t="shared" si="1"/>
        <v>#REF!</v>
      </c>
      <c r="G181" s="1018" t="e">
        <f t="shared" si="1"/>
        <v>#REF!</v>
      </c>
      <c r="H181" s="1018" t="e">
        <f t="shared" si="1"/>
        <v>#REF!</v>
      </c>
      <c r="I181" s="1018" t="e">
        <f t="shared" si="1"/>
        <v>#REF!</v>
      </c>
      <c r="J181" s="1018" t="e">
        <f t="shared" si="1"/>
        <v>#REF!</v>
      </c>
      <c r="K181" s="1018" t="e">
        <f t="shared" si="1"/>
        <v>#REF!</v>
      </c>
      <c r="L181" s="1019" t="e">
        <f t="shared" si="1"/>
        <v>#REF!</v>
      </c>
    </row>
    <row r="182" spans="1:12" s="942" customFormat="1" ht="23.25" customHeight="1">
      <c r="A182" s="659" t="s">
        <v>721</v>
      </c>
      <c r="B182" s="663"/>
      <c r="C182" s="663"/>
      <c r="F182" s="75"/>
      <c r="G182" s="75"/>
      <c r="H182" s="75"/>
      <c r="I182" s="75"/>
      <c r="J182" s="75"/>
    </row>
    <row r="183" spans="1:12" ht="18" customHeight="1">
      <c r="A183" s="1633"/>
      <c r="B183" s="1633"/>
      <c r="C183" s="1633"/>
      <c r="D183" s="1633"/>
      <c r="E183" s="1633"/>
      <c r="F183" s="1633"/>
      <c r="G183" s="1633"/>
      <c r="H183" s="1633"/>
      <c r="I183" s="1633"/>
      <c r="J183" s="1633"/>
      <c r="K183" s="1633"/>
      <c r="L183" s="1633"/>
    </row>
    <row r="184" spans="1:12">
      <c r="E184" s="1007"/>
      <c r="F184" s="1007"/>
      <c r="G184" s="1007"/>
      <c r="H184" s="1007"/>
      <c r="I184" s="1007"/>
      <c r="J184" s="1007"/>
      <c r="K184" s="1007"/>
      <c r="L184" s="1007"/>
    </row>
    <row r="185" spans="1:12">
      <c r="E185" s="1007"/>
      <c r="F185" s="1007"/>
      <c r="G185" s="1007"/>
      <c r="H185" s="1007"/>
      <c r="I185" s="1007"/>
      <c r="J185" s="1007"/>
      <c r="K185" s="1007"/>
      <c r="L185" s="1007"/>
    </row>
    <row r="186" spans="1:12">
      <c r="G186" s="996"/>
      <c r="H186" s="1020"/>
      <c r="I186" s="1021"/>
      <c r="J186" s="996"/>
    </row>
  </sheetData>
  <mergeCells count="1"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45" fitToHeight="0" orientation="landscape" useFirstPageNumber="1" r:id="rId1"/>
  <headerFooter alignWithMargins="0">
    <oddHeader>&amp;C&amp;12 - &amp;P -</oddHeader>
  </headerFooter>
  <rowBreaks count="4" manualBreakCount="4">
    <brk id="46" max="11" man="1"/>
    <brk id="91" max="11" man="1"/>
    <brk id="136" max="11" man="1"/>
    <brk id="16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00"/>
  <sheetViews>
    <sheetView showGridLines="0" zoomScale="75" zoomScaleNormal="75" workbookViewId="0">
      <selection activeCell="Q27" sqref="Q27"/>
    </sheetView>
  </sheetViews>
  <sheetFormatPr defaultColWidth="16.28515625" defaultRowHeight="15"/>
  <cols>
    <col min="1" max="1" width="3.5703125" style="120" customWidth="1"/>
    <col min="2" max="2" width="1.5703125" style="120" customWidth="1"/>
    <col min="3" max="3" width="42.5703125" style="120" bestFit="1" customWidth="1"/>
    <col min="4" max="4" width="2.7109375" style="120" customWidth="1"/>
    <col min="5" max="5" width="14.5703125" style="120" customWidth="1"/>
    <col min="6" max="11" width="14.7109375" style="120" customWidth="1"/>
    <col min="12" max="12" width="23.140625" style="120" customWidth="1"/>
    <col min="13" max="16384" width="16.28515625" style="120"/>
  </cols>
  <sheetData>
    <row r="1" spans="1:15" ht="15.75" customHeight="1">
      <c r="A1" s="943" t="s">
        <v>329</v>
      </c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5" ht="15" customHeight="1">
      <c r="A2" s="121" t="s">
        <v>330</v>
      </c>
      <c r="B2" s="121"/>
      <c r="C2" s="121"/>
      <c r="D2" s="121"/>
      <c r="E2" s="121"/>
      <c r="F2" s="121"/>
      <c r="G2" s="122"/>
      <c r="H2" s="122"/>
      <c r="I2" s="122"/>
      <c r="J2" s="122"/>
      <c r="K2" s="122"/>
      <c r="L2" s="122"/>
    </row>
    <row r="3" spans="1:15" ht="15" customHeight="1">
      <c r="A3" s="121"/>
      <c r="B3" s="121"/>
      <c r="C3" s="121"/>
      <c r="D3" s="121"/>
      <c r="E3" s="121"/>
      <c r="F3" s="121"/>
      <c r="G3" s="122"/>
      <c r="H3" s="122"/>
      <c r="I3" s="122"/>
      <c r="J3" s="122"/>
      <c r="K3" s="122"/>
      <c r="L3" s="122"/>
    </row>
    <row r="4" spans="1:15" ht="15" customHeight="1">
      <c r="A4" s="119"/>
      <c r="B4" s="123"/>
      <c r="C4" s="123"/>
      <c r="D4" s="119"/>
      <c r="E4" s="119"/>
      <c r="F4" s="119"/>
      <c r="G4" s="119"/>
      <c r="H4" s="119"/>
      <c r="I4" s="119"/>
      <c r="J4" s="118"/>
      <c r="K4" s="118"/>
      <c r="L4" s="124" t="s">
        <v>2</v>
      </c>
    </row>
    <row r="5" spans="1:15" ht="15.95" customHeight="1">
      <c r="A5" s="125" t="s">
        <v>4</v>
      </c>
      <c r="B5" s="126" t="s">
        <v>4</v>
      </c>
      <c r="C5" s="127" t="s">
        <v>3</v>
      </c>
      <c r="D5" s="126"/>
      <c r="E5" s="931" t="s">
        <v>4</v>
      </c>
      <c r="F5" s="944" t="s">
        <v>4</v>
      </c>
      <c r="G5" s="929" t="s">
        <v>4</v>
      </c>
      <c r="H5" s="930" t="s">
        <v>4</v>
      </c>
      <c r="I5" s="931" t="s">
        <v>4</v>
      </c>
      <c r="J5" s="930" t="s">
        <v>4</v>
      </c>
      <c r="K5" s="931" t="s">
        <v>4</v>
      </c>
      <c r="L5" s="931" t="s">
        <v>4</v>
      </c>
    </row>
    <row r="6" spans="1:15" ht="15.95" customHeight="1">
      <c r="A6" s="129"/>
      <c r="B6" s="130"/>
      <c r="C6" s="131" t="s">
        <v>746</v>
      </c>
      <c r="D6" s="130"/>
      <c r="E6" s="945"/>
      <c r="F6" s="946" t="s">
        <v>5</v>
      </c>
      <c r="G6" s="934" t="s">
        <v>6</v>
      </c>
      <c r="H6" s="935" t="s">
        <v>7</v>
      </c>
      <c r="I6" s="936" t="s">
        <v>7</v>
      </c>
      <c r="J6" s="935" t="s">
        <v>8</v>
      </c>
      <c r="K6" s="937" t="s">
        <v>9</v>
      </c>
      <c r="L6" s="936" t="s">
        <v>10</v>
      </c>
    </row>
    <row r="7" spans="1:15" ht="15.95" customHeight="1">
      <c r="A7" s="129" t="s">
        <v>4</v>
      </c>
      <c r="B7" s="130"/>
      <c r="C7" s="131" t="s">
        <v>11</v>
      </c>
      <c r="D7" s="130"/>
      <c r="E7" s="937" t="s">
        <v>12</v>
      </c>
      <c r="F7" s="946" t="s">
        <v>13</v>
      </c>
      <c r="G7" s="939" t="s">
        <v>14</v>
      </c>
      <c r="H7" s="935" t="s">
        <v>15</v>
      </c>
      <c r="I7" s="936" t="s">
        <v>16</v>
      </c>
      <c r="J7" s="935" t="s">
        <v>17</v>
      </c>
      <c r="K7" s="936" t="s">
        <v>18</v>
      </c>
      <c r="L7" s="940" t="s">
        <v>19</v>
      </c>
    </row>
    <row r="8" spans="1:15" ht="15.95" customHeight="1">
      <c r="A8" s="132" t="s">
        <v>4</v>
      </c>
      <c r="B8" s="133"/>
      <c r="C8" s="131" t="s">
        <v>718</v>
      </c>
      <c r="D8" s="130"/>
      <c r="E8" s="937" t="s">
        <v>4</v>
      </c>
      <c r="F8" s="946" t="s">
        <v>20</v>
      </c>
      <c r="G8" s="939" t="s">
        <v>21</v>
      </c>
      <c r="H8" s="935" t="s">
        <v>22</v>
      </c>
      <c r="I8" s="936" t="s">
        <v>4</v>
      </c>
      <c r="J8" s="935" t="s">
        <v>23</v>
      </c>
      <c r="K8" s="936" t="s">
        <v>24</v>
      </c>
      <c r="L8" s="936" t="s">
        <v>25</v>
      </c>
    </row>
    <row r="9" spans="1:15" ht="15.95" customHeight="1">
      <c r="A9" s="134" t="s">
        <v>4</v>
      </c>
      <c r="B9" s="128"/>
      <c r="C9" s="131" t="s">
        <v>26</v>
      </c>
      <c r="D9" s="130"/>
      <c r="E9" s="947" t="s">
        <v>4</v>
      </c>
      <c r="F9" s="946" t="s">
        <v>4</v>
      </c>
      <c r="G9" s="939" t="s">
        <v>4</v>
      </c>
      <c r="H9" s="935" t="s">
        <v>27</v>
      </c>
      <c r="I9" s="936"/>
      <c r="J9" s="935" t="s">
        <v>28</v>
      </c>
      <c r="K9" s="936" t="s">
        <v>4</v>
      </c>
      <c r="L9" s="936" t="s">
        <v>29</v>
      </c>
    </row>
    <row r="10" spans="1:15" ht="15.95" customHeight="1">
      <c r="A10" s="129"/>
      <c r="B10" s="130"/>
      <c r="C10" s="131" t="s">
        <v>30</v>
      </c>
      <c r="D10" s="135"/>
      <c r="E10" s="28"/>
      <c r="F10" s="136"/>
      <c r="G10" s="941"/>
      <c r="H10" s="27"/>
      <c r="I10" s="28"/>
      <c r="J10" s="29"/>
      <c r="K10" s="27"/>
      <c r="L10" s="28"/>
    </row>
    <row r="11" spans="1:15" ht="12" customHeight="1">
      <c r="A11" s="137">
        <v>1</v>
      </c>
      <c r="B11" s="138"/>
      <c r="C11" s="138"/>
      <c r="D11" s="139"/>
      <c r="E11" s="140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5" ht="18.95" customHeight="1">
      <c r="A12" s="141" t="s">
        <v>4</v>
      </c>
      <c r="B12" s="142" t="s">
        <v>4</v>
      </c>
      <c r="C12" s="142" t="s">
        <v>40</v>
      </c>
      <c r="D12" s="143" t="s">
        <v>41</v>
      </c>
      <c r="E12" s="692">
        <v>69789478000</v>
      </c>
      <c r="F12" s="692">
        <v>64671622000</v>
      </c>
      <c r="G12" s="692">
        <v>29573000</v>
      </c>
      <c r="H12" s="692">
        <v>4606406000</v>
      </c>
      <c r="I12" s="692">
        <v>176053000</v>
      </c>
      <c r="J12" s="692">
        <v>0</v>
      </c>
      <c r="K12" s="692">
        <v>0</v>
      </c>
      <c r="L12" s="693">
        <v>305824000</v>
      </c>
      <c r="M12" s="144"/>
      <c r="N12" s="144"/>
      <c r="O12" s="1147"/>
    </row>
    <row r="13" spans="1:15" ht="18.95" customHeight="1">
      <c r="A13" s="145"/>
      <c r="B13" s="146"/>
      <c r="C13" s="142"/>
      <c r="D13" s="143" t="s">
        <v>42</v>
      </c>
      <c r="E13" s="692">
        <v>75807988130.080017</v>
      </c>
      <c r="F13" s="692">
        <v>69086739459.140015</v>
      </c>
      <c r="G13" s="692">
        <v>40563973.999999993</v>
      </c>
      <c r="H13" s="692">
        <v>5389331855.3000011</v>
      </c>
      <c r="I13" s="692">
        <v>822361018.08000004</v>
      </c>
      <c r="J13" s="692">
        <v>5000</v>
      </c>
      <c r="K13" s="692">
        <v>0</v>
      </c>
      <c r="L13" s="694">
        <v>468986823.55999994</v>
      </c>
      <c r="M13" s="144"/>
      <c r="N13" s="144"/>
    </row>
    <row r="14" spans="1:15" ht="18.95" customHeight="1">
      <c r="A14" s="145"/>
      <c r="B14" s="146"/>
      <c r="C14" s="948" t="s">
        <v>4</v>
      </c>
      <c r="D14" s="143" t="s">
        <v>43</v>
      </c>
      <c r="E14" s="692">
        <v>58266051691.470016</v>
      </c>
      <c r="F14" s="692">
        <v>53866784325.850014</v>
      </c>
      <c r="G14" s="692">
        <v>25110636.079999998</v>
      </c>
      <c r="H14" s="692">
        <v>3743375593.3200002</v>
      </c>
      <c r="I14" s="692">
        <v>401211857.03999996</v>
      </c>
      <c r="J14" s="692">
        <v>0</v>
      </c>
      <c r="K14" s="692">
        <v>0</v>
      </c>
      <c r="L14" s="694">
        <v>229569279.18000001</v>
      </c>
      <c r="M14" s="144"/>
      <c r="N14" s="144"/>
    </row>
    <row r="15" spans="1:15" ht="18.95" customHeight="1">
      <c r="A15" s="145"/>
      <c r="B15" s="146"/>
      <c r="C15" s="142"/>
      <c r="D15" s="143" t="s">
        <v>44</v>
      </c>
      <c r="E15" s="695">
        <v>0.83488304198908059</v>
      </c>
      <c r="F15" s="695">
        <v>0.83292768388969762</v>
      </c>
      <c r="G15" s="683">
        <v>0.84910682311567975</v>
      </c>
      <c r="H15" s="683">
        <v>0.81264560555886745</v>
      </c>
      <c r="I15" s="683">
        <v>2.2789265564347096</v>
      </c>
      <c r="J15" s="683">
        <v>0</v>
      </c>
      <c r="K15" s="683">
        <v>0</v>
      </c>
      <c r="L15" s="684">
        <v>0.75065815364392596</v>
      </c>
      <c r="M15" s="144"/>
      <c r="N15" s="144"/>
    </row>
    <row r="16" spans="1:15" ht="18.95" customHeight="1">
      <c r="A16" s="147"/>
      <c r="B16" s="148"/>
      <c r="C16" s="149"/>
      <c r="D16" s="150" t="s">
        <v>45</v>
      </c>
      <c r="E16" s="685">
        <v>0.7686004223128895</v>
      </c>
      <c r="F16" s="685">
        <v>0.77969788048411892</v>
      </c>
      <c r="G16" s="685">
        <v>0.61903787040194835</v>
      </c>
      <c r="H16" s="685">
        <v>0.69458992205845937</v>
      </c>
      <c r="I16" s="685">
        <v>0.48787801004566794</v>
      </c>
      <c r="J16" s="685">
        <v>0</v>
      </c>
      <c r="K16" s="685">
        <v>0</v>
      </c>
      <c r="L16" s="686">
        <v>0.48950048838766574</v>
      </c>
      <c r="M16" s="144"/>
      <c r="N16" s="144"/>
    </row>
    <row r="17" spans="1:15" ht="18.95" customHeight="1">
      <c r="A17" s="151" t="s">
        <v>49</v>
      </c>
      <c r="B17" s="152" t="s">
        <v>47</v>
      </c>
      <c r="C17" s="153" t="s">
        <v>331</v>
      </c>
      <c r="D17" s="154" t="s">
        <v>41</v>
      </c>
      <c r="E17" s="696">
        <v>5263614000</v>
      </c>
      <c r="F17" s="1140">
        <v>4913263000</v>
      </c>
      <c r="G17" s="1140">
        <v>2661000</v>
      </c>
      <c r="H17" s="1140">
        <v>317602000</v>
      </c>
      <c r="I17" s="1140">
        <v>10210000</v>
      </c>
      <c r="J17" s="1140">
        <v>0</v>
      </c>
      <c r="K17" s="1140">
        <v>0</v>
      </c>
      <c r="L17" s="1141">
        <v>19878000</v>
      </c>
      <c r="M17" s="144"/>
      <c r="N17" s="144"/>
    </row>
    <row r="18" spans="1:15" ht="18.95" customHeight="1">
      <c r="A18" s="151"/>
      <c r="B18" s="152"/>
      <c r="C18" s="153"/>
      <c r="D18" s="154" t="s">
        <v>42</v>
      </c>
      <c r="E18" s="696">
        <v>5644059887.1699991</v>
      </c>
      <c r="F18" s="1140">
        <v>5203202555.4200001</v>
      </c>
      <c r="G18" s="1140">
        <v>3235013.36</v>
      </c>
      <c r="H18" s="1140">
        <v>353245490.89999998</v>
      </c>
      <c r="I18" s="1140">
        <v>56236930.369999997</v>
      </c>
      <c r="J18" s="1140">
        <v>0</v>
      </c>
      <c r="K18" s="1140">
        <v>0</v>
      </c>
      <c r="L18" s="1141">
        <v>28139897.119999997</v>
      </c>
      <c r="M18" s="144"/>
      <c r="N18" s="144"/>
    </row>
    <row r="19" spans="1:15" ht="18.95" customHeight="1">
      <c r="A19" s="151"/>
      <c r="B19" s="152"/>
      <c r="C19" s="153"/>
      <c r="D19" s="154" t="s">
        <v>43</v>
      </c>
      <c r="E19" s="696">
        <v>4013085282.8699994</v>
      </c>
      <c r="F19" s="1140">
        <v>3732722887.3199997</v>
      </c>
      <c r="G19" s="1140">
        <v>1864277.6699999997</v>
      </c>
      <c r="H19" s="1140">
        <v>245251758.54000002</v>
      </c>
      <c r="I19" s="1140">
        <v>19895872.350000001</v>
      </c>
      <c r="J19" s="1140">
        <v>0</v>
      </c>
      <c r="K19" s="1140">
        <v>0</v>
      </c>
      <c r="L19" s="1141">
        <v>13350486.99</v>
      </c>
      <c r="M19" s="144"/>
      <c r="N19" s="144"/>
    </row>
    <row r="20" spans="1:15" ht="18.95" customHeight="1">
      <c r="A20" s="151"/>
      <c r="B20" s="152"/>
      <c r="C20" s="153"/>
      <c r="D20" s="154" t="s">
        <v>44</v>
      </c>
      <c r="E20" s="697">
        <v>0.76242013241662465</v>
      </c>
      <c r="F20" s="697">
        <v>0.75972381029063574</v>
      </c>
      <c r="G20" s="687">
        <v>0.70059288613303261</v>
      </c>
      <c r="H20" s="687">
        <v>0.77219840725184352</v>
      </c>
      <c r="I20" s="688">
        <v>1.9486652644466211</v>
      </c>
      <c r="J20" s="687">
        <v>0</v>
      </c>
      <c r="K20" s="687">
        <v>0</v>
      </c>
      <c r="L20" s="689">
        <v>0.67162123905825533</v>
      </c>
      <c r="M20" s="144"/>
      <c r="N20" s="144"/>
    </row>
    <row r="21" spans="1:15" s="158" customFormat="1" ht="18.95" customHeight="1">
      <c r="A21" s="155"/>
      <c r="B21" s="156"/>
      <c r="C21" s="153"/>
      <c r="D21" s="157" t="s">
        <v>45</v>
      </c>
      <c r="E21" s="690">
        <v>0.71102811860527748</v>
      </c>
      <c r="F21" s="690">
        <v>0.71738950147765213</v>
      </c>
      <c r="G21" s="690">
        <v>0.57628128929891032</v>
      </c>
      <c r="H21" s="690">
        <v>0.69428135633139099</v>
      </c>
      <c r="I21" s="690">
        <v>0.35378659928802941</v>
      </c>
      <c r="J21" s="690">
        <v>0</v>
      </c>
      <c r="K21" s="690">
        <v>0</v>
      </c>
      <c r="L21" s="691">
        <v>0.47443268655418602</v>
      </c>
      <c r="M21" s="144"/>
      <c r="N21" s="144"/>
      <c r="O21" s="120"/>
    </row>
    <row r="22" spans="1:15" ht="18.95" customHeight="1">
      <c r="A22" s="151" t="s">
        <v>53</v>
      </c>
      <c r="B22" s="152" t="s">
        <v>47</v>
      </c>
      <c r="C22" s="159" t="s">
        <v>332</v>
      </c>
      <c r="D22" s="154" t="s">
        <v>41</v>
      </c>
      <c r="E22" s="696">
        <v>3905580000</v>
      </c>
      <c r="F22" s="1140">
        <v>3654175000</v>
      </c>
      <c r="G22" s="1140">
        <v>1415000</v>
      </c>
      <c r="H22" s="1140">
        <v>238339000</v>
      </c>
      <c r="I22" s="1140">
        <v>5662000</v>
      </c>
      <c r="J22" s="1140">
        <v>0</v>
      </c>
      <c r="K22" s="1140">
        <v>0</v>
      </c>
      <c r="L22" s="1141">
        <v>5989000</v>
      </c>
      <c r="M22" s="144"/>
      <c r="N22" s="144"/>
    </row>
    <row r="23" spans="1:15" ht="18.95" customHeight="1">
      <c r="A23" s="151"/>
      <c r="B23" s="152"/>
      <c r="C23" s="153"/>
      <c r="D23" s="154" t="s">
        <v>42</v>
      </c>
      <c r="E23" s="696">
        <v>4250315009.7400002</v>
      </c>
      <c r="F23" s="1140">
        <v>3922956431.5700002</v>
      </c>
      <c r="G23" s="1140">
        <v>2991877</v>
      </c>
      <c r="H23" s="1140">
        <v>280414617.17000002</v>
      </c>
      <c r="I23" s="1140">
        <v>34622531</v>
      </c>
      <c r="J23" s="1140">
        <v>0</v>
      </c>
      <c r="K23" s="1140">
        <v>0</v>
      </c>
      <c r="L23" s="1141">
        <v>9329553</v>
      </c>
      <c r="M23" s="144"/>
      <c r="N23" s="144"/>
    </row>
    <row r="24" spans="1:15" ht="18.95" customHeight="1">
      <c r="A24" s="151"/>
      <c r="B24" s="152"/>
      <c r="C24" s="153"/>
      <c r="D24" s="154" t="s">
        <v>43</v>
      </c>
      <c r="E24" s="696">
        <v>3289888039.0800004</v>
      </c>
      <c r="F24" s="1140">
        <v>3067769846.3500004</v>
      </c>
      <c r="G24" s="1140">
        <v>1905229.21</v>
      </c>
      <c r="H24" s="1140">
        <v>194638379.08000007</v>
      </c>
      <c r="I24" s="1140">
        <v>18776579.419999998</v>
      </c>
      <c r="J24" s="1140">
        <v>0</v>
      </c>
      <c r="K24" s="1140">
        <v>0</v>
      </c>
      <c r="L24" s="1141">
        <v>6798005.0199999958</v>
      </c>
      <c r="M24" s="144"/>
      <c r="N24" s="144"/>
    </row>
    <row r="25" spans="1:15" ht="18.95" customHeight="1">
      <c r="A25" s="151"/>
      <c r="B25" s="152"/>
      <c r="C25" s="153"/>
      <c r="D25" s="154" t="s">
        <v>44</v>
      </c>
      <c r="E25" s="697">
        <v>0.84235581887453348</v>
      </c>
      <c r="F25" s="697">
        <v>0.83952461125972355</v>
      </c>
      <c r="G25" s="687">
        <v>1.3464517385159009</v>
      </c>
      <c r="H25" s="687">
        <v>0.81664511087149005</v>
      </c>
      <c r="I25" s="688">
        <v>3.3162450406216881</v>
      </c>
      <c r="J25" s="687">
        <v>0</v>
      </c>
      <c r="K25" s="687">
        <v>0</v>
      </c>
      <c r="L25" s="689">
        <v>1.1350818200033388</v>
      </c>
      <c r="M25" s="144"/>
      <c r="N25" s="144"/>
    </row>
    <row r="26" spans="1:15" ht="18.95" customHeight="1">
      <c r="A26" s="155"/>
      <c r="B26" s="156"/>
      <c r="C26" s="153"/>
      <c r="D26" s="154" t="s">
        <v>45</v>
      </c>
      <c r="E26" s="690">
        <v>0.77403393196525661</v>
      </c>
      <c r="F26" s="690">
        <v>0.78200456718359557</v>
      </c>
      <c r="G26" s="690">
        <v>0.63680064721912033</v>
      </c>
      <c r="H26" s="690">
        <v>0.69410924809957919</v>
      </c>
      <c r="I26" s="690">
        <v>0.54232255348403036</v>
      </c>
      <c r="J26" s="690">
        <v>0</v>
      </c>
      <c r="K26" s="690">
        <v>0</v>
      </c>
      <c r="L26" s="691">
        <v>0.72865281112610603</v>
      </c>
      <c r="M26" s="144"/>
      <c r="N26" s="144"/>
    </row>
    <row r="27" spans="1:15" ht="18.95" customHeight="1">
      <c r="A27" s="151" t="s">
        <v>57</v>
      </c>
      <c r="B27" s="152" t="s">
        <v>47</v>
      </c>
      <c r="C27" s="159" t="s">
        <v>333</v>
      </c>
      <c r="D27" s="160" t="s">
        <v>41</v>
      </c>
      <c r="E27" s="696">
        <v>3832591000</v>
      </c>
      <c r="F27" s="1140">
        <v>3447366000</v>
      </c>
      <c r="G27" s="1140">
        <v>2314000</v>
      </c>
      <c r="H27" s="1140">
        <v>310737000</v>
      </c>
      <c r="I27" s="1140">
        <v>19006000</v>
      </c>
      <c r="J27" s="1140">
        <v>0</v>
      </c>
      <c r="K27" s="1140">
        <v>0</v>
      </c>
      <c r="L27" s="1141">
        <v>53168000</v>
      </c>
      <c r="M27" s="144"/>
      <c r="N27" s="144"/>
    </row>
    <row r="28" spans="1:15" ht="18.95" customHeight="1">
      <c r="A28" s="151"/>
      <c r="B28" s="152"/>
      <c r="C28" s="153"/>
      <c r="D28" s="154" t="s">
        <v>42</v>
      </c>
      <c r="E28" s="696">
        <v>4201239780.9900002</v>
      </c>
      <c r="F28" s="1140">
        <v>3710767099.73</v>
      </c>
      <c r="G28" s="1140">
        <v>2583028.54</v>
      </c>
      <c r="H28" s="1140">
        <v>358759763.14000022</v>
      </c>
      <c r="I28" s="1140">
        <v>57004114.289999999</v>
      </c>
      <c r="J28" s="1140">
        <v>0</v>
      </c>
      <c r="K28" s="1140">
        <v>0</v>
      </c>
      <c r="L28" s="1141">
        <v>72125775.290000007</v>
      </c>
      <c r="M28" s="144"/>
      <c r="N28" s="144"/>
    </row>
    <row r="29" spans="1:15" ht="18.95" customHeight="1">
      <c r="A29" s="151"/>
      <c r="B29" s="152"/>
      <c r="C29" s="153"/>
      <c r="D29" s="154" t="s">
        <v>43</v>
      </c>
      <c r="E29" s="696">
        <v>3301529447.9000001</v>
      </c>
      <c r="F29" s="1140">
        <v>2997576180.1700001</v>
      </c>
      <c r="G29" s="1140">
        <v>1544374</v>
      </c>
      <c r="H29" s="1140">
        <v>251965391.88000005</v>
      </c>
      <c r="I29" s="1140">
        <v>29736726.289999999</v>
      </c>
      <c r="J29" s="1140">
        <v>0</v>
      </c>
      <c r="K29" s="1140">
        <v>0</v>
      </c>
      <c r="L29" s="1141">
        <v>20706775.560000002</v>
      </c>
      <c r="M29" s="144"/>
      <c r="N29" s="144"/>
    </row>
    <row r="30" spans="1:15" ht="18.95" customHeight="1">
      <c r="A30" s="151"/>
      <c r="B30" s="152"/>
      <c r="C30" s="153"/>
      <c r="D30" s="154" t="s">
        <v>44</v>
      </c>
      <c r="E30" s="697">
        <v>0.8614353704582618</v>
      </c>
      <c r="F30" s="697">
        <v>0.86952652551832332</v>
      </c>
      <c r="G30" s="687">
        <v>0.66740449438202243</v>
      </c>
      <c r="H30" s="687">
        <v>0.81086382336187857</v>
      </c>
      <c r="I30" s="688">
        <v>1.5645967741765758</v>
      </c>
      <c r="J30" s="687">
        <v>0</v>
      </c>
      <c r="K30" s="687">
        <v>0</v>
      </c>
      <c r="L30" s="689">
        <v>0.38945936578393026</v>
      </c>
      <c r="M30" s="144"/>
      <c r="N30" s="144"/>
    </row>
    <row r="31" spans="1:15" ht="18.95" customHeight="1">
      <c r="A31" s="155"/>
      <c r="B31" s="156"/>
      <c r="C31" s="153"/>
      <c r="D31" s="157" t="s">
        <v>45</v>
      </c>
      <c r="E31" s="690">
        <v>0.78584646913964329</v>
      </c>
      <c r="F31" s="690">
        <v>0.80780499007553108</v>
      </c>
      <c r="G31" s="690">
        <v>0.59789273563349787</v>
      </c>
      <c r="H31" s="690">
        <v>0.70232344250287237</v>
      </c>
      <c r="I31" s="690">
        <v>0.52165929881339446</v>
      </c>
      <c r="J31" s="690">
        <v>0</v>
      </c>
      <c r="K31" s="690">
        <v>0</v>
      </c>
      <c r="L31" s="691">
        <v>0.28709258897728518</v>
      </c>
      <c r="M31" s="144"/>
      <c r="N31" s="144"/>
    </row>
    <row r="32" spans="1:15" ht="18.95" customHeight="1">
      <c r="A32" s="151" t="s">
        <v>61</v>
      </c>
      <c r="B32" s="152" t="s">
        <v>47</v>
      </c>
      <c r="C32" s="159" t="s">
        <v>334</v>
      </c>
      <c r="D32" s="154" t="s">
        <v>41</v>
      </c>
      <c r="E32" s="696">
        <v>2131876000</v>
      </c>
      <c r="F32" s="1140">
        <v>1955586000</v>
      </c>
      <c r="G32" s="1140">
        <v>1361000</v>
      </c>
      <c r="H32" s="1140">
        <v>160295000</v>
      </c>
      <c r="I32" s="1140">
        <v>5095000</v>
      </c>
      <c r="J32" s="1140">
        <v>0</v>
      </c>
      <c r="K32" s="1140">
        <v>0</v>
      </c>
      <c r="L32" s="1141">
        <v>9539000</v>
      </c>
      <c r="M32" s="144"/>
      <c r="N32" s="144"/>
    </row>
    <row r="33" spans="1:14" ht="18.95" customHeight="1">
      <c r="A33" s="151"/>
      <c r="B33" s="152"/>
      <c r="C33" s="153"/>
      <c r="D33" s="154" t="s">
        <v>42</v>
      </c>
      <c r="E33" s="696">
        <v>2328585254.2600002</v>
      </c>
      <c r="F33" s="1140">
        <v>2061581871.46</v>
      </c>
      <c r="G33" s="1140">
        <v>1745840</v>
      </c>
      <c r="H33" s="1140">
        <v>220849176.04000002</v>
      </c>
      <c r="I33" s="1140">
        <v>30373865.710000001</v>
      </c>
      <c r="J33" s="1140">
        <v>0</v>
      </c>
      <c r="K33" s="1140">
        <v>0</v>
      </c>
      <c r="L33" s="1141">
        <v>14034501.050000001</v>
      </c>
      <c r="M33" s="144"/>
      <c r="N33" s="144"/>
    </row>
    <row r="34" spans="1:14" ht="18.95" customHeight="1">
      <c r="A34" s="151"/>
      <c r="B34" s="152"/>
      <c r="C34" s="153"/>
      <c r="D34" s="154" t="s">
        <v>43</v>
      </c>
      <c r="E34" s="696">
        <v>1692099086.7700002</v>
      </c>
      <c r="F34" s="1140">
        <v>1502274337.5200002</v>
      </c>
      <c r="G34" s="1140">
        <v>1150390.82</v>
      </c>
      <c r="H34" s="1140">
        <v>165732961.23000011</v>
      </c>
      <c r="I34" s="1140">
        <v>14433552.51</v>
      </c>
      <c r="J34" s="1140">
        <v>0</v>
      </c>
      <c r="K34" s="1140">
        <v>0</v>
      </c>
      <c r="L34" s="1141">
        <v>8507844.6899999958</v>
      </c>
      <c r="M34" s="144"/>
      <c r="N34" s="144"/>
    </row>
    <row r="35" spans="1:14" ht="18.95" customHeight="1">
      <c r="A35" s="161" t="s">
        <v>4</v>
      </c>
      <c r="B35" s="152"/>
      <c r="C35" s="153"/>
      <c r="D35" s="154" t="s">
        <v>44</v>
      </c>
      <c r="E35" s="697">
        <v>0.79371365256234427</v>
      </c>
      <c r="F35" s="697">
        <v>0.76819650862708166</v>
      </c>
      <c r="G35" s="687">
        <v>0.84525409257898609</v>
      </c>
      <c r="H35" s="687">
        <v>1.0339247090052721</v>
      </c>
      <c r="I35" s="687">
        <v>2.8328856741903827</v>
      </c>
      <c r="J35" s="687">
        <v>0</v>
      </c>
      <c r="K35" s="687">
        <v>0</v>
      </c>
      <c r="L35" s="689">
        <v>0.89190111017926366</v>
      </c>
      <c r="M35" s="144"/>
      <c r="N35" s="144"/>
    </row>
    <row r="36" spans="1:14" ht="18.95" customHeight="1">
      <c r="A36" s="155"/>
      <c r="B36" s="156"/>
      <c r="C36" s="153"/>
      <c r="D36" s="162" t="s">
        <v>45</v>
      </c>
      <c r="E36" s="690">
        <v>0.72666400496799999</v>
      </c>
      <c r="F36" s="690">
        <v>0.72869981945276729</v>
      </c>
      <c r="G36" s="690">
        <v>0.6589325596847363</v>
      </c>
      <c r="H36" s="690">
        <v>0.75043504441231279</v>
      </c>
      <c r="I36" s="690">
        <v>0.47519642866031486</v>
      </c>
      <c r="J36" s="690">
        <v>0</v>
      </c>
      <c r="K36" s="690">
        <v>0</v>
      </c>
      <c r="L36" s="691">
        <v>0.60620927382380974</v>
      </c>
      <c r="M36" s="144"/>
      <c r="N36" s="144"/>
    </row>
    <row r="37" spans="1:14" ht="18.95" customHeight="1">
      <c r="A37" s="151" t="s">
        <v>66</v>
      </c>
      <c r="B37" s="152" t="s">
        <v>47</v>
      </c>
      <c r="C37" s="159" t="s">
        <v>335</v>
      </c>
      <c r="D37" s="160" t="s">
        <v>41</v>
      </c>
      <c r="E37" s="696">
        <v>4286040000</v>
      </c>
      <c r="F37" s="1140">
        <v>3944300000</v>
      </c>
      <c r="G37" s="1140">
        <v>2369000</v>
      </c>
      <c r="H37" s="1140">
        <v>320151000</v>
      </c>
      <c r="I37" s="1140">
        <v>8459000</v>
      </c>
      <c r="J37" s="1140">
        <v>0</v>
      </c>
      <c r="K37" s="1140">
        <v>0</v>
      </c>
      <c r="L37" s="1141">
        <v>10761000</v>
      </c>
      <c r="M37" s="144"/>
      <c r="N37" s="144"/>
    </row>
    <row r="38" spans="1:14" ht="18.95" customHeight="1">
      <c r="A38" s="151"/>
      <c r="B38" s="152"/>
      <c r="C38" s="153"/>
      <c r="D38" s="154" t="s">
        <v>42</v>
      </c>
      <c r="E38" s="696">
        <v>4608604461.2099991</v>
      </c>
      <c r="F38" s="1140">
        <v>4208710061.4099998</v>
      </c>
      <c r="G38" s="1140">
        <v>2899722</v>
      </c>
      <c r="H38" s="1140">
        <v>347674354.90000004</v>
      </c>
      <c r="I38" s="1140">
        <v>32908296</v>
      </c>
      <c r="J38" s="1140">
        <v>0</v>
      </c>
      <c r="K38" s="1140">
        <v>0</v>
      </c>
      <c r="L38" s="1141">
        <v>16412026.9</v>
      </c>
      <c r="M38" s="144"/>
      <c r="N38" s="144"/>
    </row>
    <row r="39" spans="1:14" ht="18.95" customHeight="1">
      <c r="A39" s="151"/>
      <c r="B39" s="152"/>
      <c r="C39" s="153"/>
      <c r="D39" s="154" t="s">
        <v>43</v>
      </c>
      <c r="E39" s="696">
        <v>3530038578.0599995</v>
      </c>
      <c r="F39" s="1140">
        <v>3265462972.3699999</v>
      </c>
      <c r="G39" s="1140">
        <v>1803039.16</v>
      </c>
      <c r="H39" s="1140">
        <v>240175331.35999987</v>
      </c>
      <c r="I39" s="1140">
        <v>14337555.01</v>
      </c>
      <c r="J39" s="1140">
        <v>0</v>
      </c>
      <c r="K39" s="1140">
        <v>0</v>
      </c>
      <c r="L39" s="1141">
        <v>8259680.1599999974</v>
      </c>
      <c r="M39" s="144"/>
      <c r="N39" s="144"/>
    </row>
    <row r="40" spans="1:14" ht="18.95" customHeight="1">
      <c r="A40" s="151"/>
      <c r="B40" s="152"/>
      <c r="C40" s="153"/>
      <c r="D40" s="154" t="s">
        <v>44</v>
      </c>
      <c r="E40" s="697">
        <v>0.8236130736204047</v>
      </c>
      <c r="F40" s="697">
        <v>0.82789416940141469</v>
      </c>
      <c r="G40" s="687">
        <v>0.7610971549176867</v>
      </c>
      <c r="H40" s="687">
        <v>0.75019391274742186</v>
      </c>
      <c r="I40" s="687">
        <v>1.6949468034046578</v>
      </c>
      <c r="J40" s="687">
        <v>0</v>
      </c>
      <c r="K40" s="687">
        <v>0</v>
      </c>
      <c r="L40" s="689">
        <v>0.76755693337050435</v>
      </c>
      <c r="M40" s="144"/>
      <c r="N40" s="144"/>
    </row>
    <row r="41" spans="1:14" ht="18.95" customHeight="1">
      <c r="A41" s="155"/>
      <c r="B41" s="156"/>
      <c r="C41" s="163"/>
      <c r="D41" s="162" t="s">
        <v>45</v>
      </c>
      <c r="E41" s="690">
        <v>0.7659669229094962</v>
      </c>
      <c r="F41" s="690">
        <v>0.77588214078021001</v>
      </c>
      <c r="G41" s="690">
        <v>0.62179724814999504</v>
      </c>
      <c r="H41" s="690">
        <v>0.69080542747848162</v>
      </c>
      <c r="I41" s="690">
        <v>0.43568208484571791</v>
      </c>
      <c r="J41" s="690">
        <v>0</v>
      </c>
      <c r="K41" s="690">
        <v>0</v>
      </c>
      <c r="L41" s="691">
        <v>0.50326996234694188</v>
      </c>
      <c r="M41" s="144"/>
      <c r="N41" s="144"/>
    </row>
    <row r="42" spans="1:14" ht="18.95" customHeight="1">
      <c r="A42" s="164" t="s">
        <v>69</v>
      </c>
      <c r="B42" s="165" t="s">
        <v>47</v>
      </c>
      <c r="C42" s="159" t="s">
        <v>336</v>
      </c>
      <c r="D42" s="166" t="s">
        <v>41</v>
      </c>
      <c r="E42" s="696">
        <v>5855939000</v>
      </c>
      <c r="F42" s="1140">
        <v>5496142000</v>
      </c>
      <c r="G42" s="1140">
        <v>1790000</v>
      </c>
      <c r="H42" s="1140">
        <v>320426000</v>
      </c>
      <c r="I42" s="1140">
        <v>14828000</v>
      </c>
      <c r="J42" s="1140">
        <v>0</v>
      </c>
      <c r="K42" s="1140">
        <v>0</v>
      </c>
      <c r="L42" s="1141">
        <v>22753000</v>
      </c>
      <c r="M42" s="144"/>
      <c r="N42" s="144"/>
    </row>
    <row r="43" spans="1:14" ht="18.95" customHeight="1">
      <c r="A43" s="151"/>
      <c r="B43" s="152"/>
      <c r="C43" s="153"/>
      <c r="D43" s="154" t="s">
        <v>42</v>
      </c>
      <c r="E43" s="696">
        <v>6359359919.4900007</v>
      </c>
      <c r="F43" s="1140">
        <v>5905770279.6900005</v>
      </c>
      <c r="G43" s="1140">
        <v>2479986</v>
      </c>
      <c r="H43" s="1140">
        <v>343495793.94000006</v>
      </c>
      <c r="I43" s="1140">
        <v>71433604.859999999</v>
      </c>
      <c r="J43" s="1140">
        <v>0</v>
      </c>
      <c r="K43" s="1140">
        <v>0</v>
      </c>
      <c r="L43" s="1141">
        <v>36180255</v>
      </c>
      <c r="M43" s="144"/>
      <c r="N43" s="144"/>
    </row>
    <row r="44" spans="1:14" ht="18.95" customHeight="1">
      <c r="A44" s="151"/>
      <c r="B44" s="152"/>
      <c r="C44" s="153"/>
      <c r="D44" s="154" t="s">
        <v>43</v>
      </c>
      <c r="E44" s="696">
        <v>5020111147.4100008</v>
      </c>
      <c r="F44" s="1140">
        <v>4739442960.3100014</v>
      </c>
      <c r="G44" s="1140">
        <v>1590647.5</v>
      </c>
      <c r="H44" s="1140">
        <v>235152159.02999988</v>
      </c>
      <c r="I44" s="1140">
        <v>24697009.169999994</v>
      </c>
      <c r="J44" s="1140">
        <v>0</v>
      </c>
      <c r="K44" s="1140">
        <v>0</v>
      </c>
      <c r="L44" s="1141">
        <v>19228371.399999995</v>
      </c>
      <c r="M44" s="144"/>
      <c r="N44" s="144"/>
    </row>
    <row r="45" spans="1:14" ht="18.95" customHeight="1">
      <c r="A45" s="161" t="s">
        <v>4</v>
      </c>
      <c r="B45" s="152"/>
      <c r="C45" s="153"/>
      <c r="D45" s="154" t="s">
        <v>44</v>
      </c>
      <c r="E45" s="697">
        <v>0.85726834712759148</v>
      </c>
      <c r="F45" s="697">
        <v>0.86232178140775861</v>
      </c>
      <c r="G45" s="687">
        <v>0.88862988826815648</v>
      </c>
      <c r="H45" s="687">
        <v>0.73387352783481952</v>
      </c>
      <c r="I45" s="687">
        <v>1.6655657654437548</v>
      </c>
      <c r="J45" s="687">
        <v>0</v>
      </c>
      <c r="K45" s="687">
        <v>0</v>
      </c>
      <c r="L45" s="689">
        <v>0.84509169779809235</v>
      </c>
      <c r="M45" s="144"/>
      <c r="N45" s="144"/>
    </row>
    <row r="46" spans="1:14" ht="18.95" customHeight="1">
      <c r="A46" s="155"/>
      <c r="B46" s="156"/>
      <c r="C46" s="153"/>
      <c r="D46" s="157" t="s">
        <v>45</v>
      </c>
      <c r="E46" s="690">
        <v>0.78940509909251955</v>
      </c>
      <c r="F46" s="690">
        <v>0.80251055084363676</v>
      </c>
      <c r="G46" s="690">
        <v>0.64139374173886465</v>
      </c>
      <c r="H46" s="690">
        <v>0.68458526473565773</v>
      </c>
      <c r="I46" s="690">
        <v>0.34573376519920451</v>
      </c>
      <c r="J46" s="690">
        <v>0</v>
      </c>
      <c r="K46" s="690">
        <v>0</v>
      </c>
      <c r="L46" s="691">
        <v>0.53146036145958608</v>
      </c>
      <c r="M46" s="144"/>
      <c r="N46" s="144"/>
    </row>
    <row r="47" spans="1:14" ht="18.95" customHeight="1">
      <c r="A47" s="151" t="s">
        <v>75</v>
      </c>
      <c r="B47" s="152" t="s">
        <v>47</v>
      </c>
      <c r="C47" s="159" t="s">
        <v>337</v>
      </c>
      <c r="D47" s="160" t="s">
        <v>41</v>
      </c>
      <c r="E47" s="696">
        <v>9353133000</v>
      </c>
      <c r="F47" s="1140">
        <v>8753671000</v>
      </c>
      <c r="G47" s="1140">
        <v>3176000</v>
      </c>
      <c r="H47" s="1140">
        <v>557486000</v>
      </c>
      <c r="I47" s="1140">
        <v>17869000</v>
      </c>
      <c r="J47" s="1140">
        <v>0</v>
      </c>
      <c r="K47" s="1140">
        <v>0</v>
      </c>
      <c r="L47" s="1141">
        <v>20931000</v>
      </c>
      <c r="M47" s="144"/>
      <c r="N47" s="144"/>
    </row>
    <row r="48" spans="1:14" ht="18.95" customHeight="1">
      <c r="A48" s="151"/>
      <c r="B48" s="152"/>
      <c r="C48" s="153"/>
      <c r="D48" s="154" t="s">
        <v>42</v>
      </c>
      <c r="E48" s="696">
        <v>10292761670.92</v>
      </c>
      <c r="F48" s="1140">
        <v>9371613943.1800003</v>
      </c>
      <c r="G48" s="1140">
        <v>4338654</v>
      </c>
      <c r="H48" s="1140">
        <v>771035880.32000005</v>
      </c>
      <c r="I48" s="1140">
        <v>100570732.75</v>
      </c>
      <c r="J48" s="1140">
        <v>0</v>
      </c>
      <c r="K48" s="1140">
        <v>0</v>
      </c>
      <c r="L48" s="1141">
        <v>45202460.669999987</v>
      </c>
      <c r="M48" s="144"/>
      <c r="N48" s="144"/>
    </row>
    <row r="49" spans="1:14" ht="18.95" customHeight="1">
      <c r="A49" s="151"/>
      <c r="B49" s="152"/>
      <c r="C49" s="153"/>
      <c r="D49" s="154" t="s">
        <v>43</v>
      </c>
      <c r="E49" s="696">
        <v>8199626369.7600012</v>
      </c>
      <c r="F49" s="1140">
        <v>7609333339.4400015</v>
      </c>
      <c r="G49" s="1140">
        <v>2817489.0999999996</v>
      </c>
      <c r="H49" s="1140">
        <v>498381913.73999989</v>
      </c>
      <c r="I49" s="1140">
        <v>65335823.859999992</v>
      </c>
      <c r="J49" s="1140">
        <v>0</v>
      </c>
      <c r="K49" s="1140">
        <v>0</v>
      </c>
      <c r="L49" s="1141">
        <v>23757803.620000001</v>
      </c>
      <c r="M49" s="144"/>
      <c r="N49" s="144"/>
    </row>
    <row r="50" spans="1:14" ht="18.95" customHeight="1">
      <c r="A50" s="161" t="s">
        <v>4</v>
      </c>
      <c r="B50" s="152"/>
      <c r="C50" s="153"/>
      <c r="D50" s="154" t="s">
        <v>44</v>
      </c>
      <c r="E50" s="697">
        <v>0.87667163182219277</v>
      </c>
      <c r="F50" s="697">
        <v>0.86927339849075913</v>
      </c>
      <c r="G50" s="687">
        <v>0.88711873425692689</v>
      </c>
      <c r="H50" s="687">
        <v>0.8939810394162363</v>
      </c>
      <c r="I50" s="687">
        <v>3.6563783009681567</v>
      </c>
      <c r="J50" s="687">
        <v>0</v>
      </c>
      <c r="K50" s="687">
        <v>0</v>
      </c>
      <c r="L50" s="689">
        <v>1.1350534432181931</v>
      </c>
      <c r="M50" s="144"/>
      <c r="N50" s="144"/>
    </row>
    <row r="51" spans="1:14" ht="18.95" customHeight="1">
      <c r="A51" s="155"/>
      <c r="B51" s="156"/>
      <c r="C51" s="153"/>
      <c r="D51" s="157" t="s">
        <v>45</v>
      </c>
      <c r="E51" s="690">
        <v>0.7966400691979777</v>
      </c>
      <c r="F51" s="690">
        <v>0.81195548446354193</v>
      </c>
      <c r="G51" s="690">
        <v>0.64939243829998883</v>
      </c>
      <c r="H51" s="690">
        <v>0.64637966463137664</v>
      </c>
      <c r="I51" s="690">
        <v>0.64965047060373526</v>
      </c>
      <c r="J51" s="690">
        <v>0</v>
      </c>
      <c r="K51" s="690">
        <v>0</v>
      </c>
      <c r="L51" s="691">
        <v>0.52558651161589531</v>
      </c>
      <c r="M51" s="144"/>
      <c r="N51" s="144"/>
    </row>
    <row r="52" spans="1:14" ht="18.95" customHeight="1">
      <c r="A52" s="151" t="s">
        <v>79</v>
      </c>
      <c r="B52" s="152" t="s">
        <v>47</v>
      </c>
      <c r="C52" s="159" t="s">
        <v>338</v>
      </c>
      <c r="D52" s="154" t="s">
        <v>41</v>
      </c>
      <c r="E52" s="696">
        <v>1801234000</v>
      </c>
      <c r="F52" s="1140">
        <v>1643516000</v>
      </c>
      <c r="G52" s="1140">
        <v>1064000</v>
      </c>
      <c r="H52" s="1140">
        <v>144219000</v>
      </c>
      <c r="I52" s="1140">
        <v>4589000</v>
      </c>
      <c r="J52" s="1140">
        <v>0</v>
      </c>
      <c r="K52" s="1140">
        <v>0</v>
      </c>
      <c r="L52" s="1141">
        <v>7846000</v>
      </c>
      <c r="M52" s="144"/>
      <c r="N52" s="144"/>
    </row>
    <row r="53" spans="1:14" ht="18.95" customHeight="1">
      <c r="A53" s="151"/>
      <c r="B53" s="152"/>
      <c r="C53" s="153"/>
      <c r="D53" s="154" t="s">
        <v>42</v>
      </c>
      <c r="E53" s="696">
        <v>1955127565.9400001</v>
      </c>
      <c r="F53" s="1140">
        <v>1758471199.46</v>
      </c>
      <c r="G53" s="1140">
        <v>1443047</v>
      </c>
      <c r="H53" s="1140">
        <v>162533173.74000004</v>
      </c>
      <c r="I53" s="1140">
        <v>22968814.739999998</v>
      </c>
      <c r="J53" s="1140">
        <v>0</v>
      </c>
      <c r="K53" s="1140">
        <v>0</v>
      </c>
      <c r="L53" s="1141">
        <v>9711331</v>
      </c>
      <c r="M53" s="144"/>
      <c r="N53" s="144"/>
    </row>
    <row r="54" spans="1:14" ht="18.95" customHeight="1">
      <c r="A54" s="151"/>
      <c r="B54" s="152"/>
      <c r="C54" s="153"/>
      <c r="D54" s="154" t="s">
        <v>43</v>
      </c>
      <c r="E54" s="696">
        <v>1355651250.0800002</v>
      </c>
      <c r="F54" s="1140">
        <v>1229341199.6100001</v>
      </c>
      <c r="G54" s="1140">
        <v>906368.2300000001</v>
      </c>
      <c r="H54" s="1140">
        <v>109790122.09999998</v>
      </c>
      <c r="I54" s="1140">
        <v>9969773.2499999981</v>
      </c>
      <c r="J54" s="1140">
        <v>0</v>
      </c>
      <c r="K54" s="1140">
        <v>0</v>
      </c>
      <c r="L54" s="1141">
        <v>5643786.8899999997</v>
      </c>
      <c r="M54" s="144"/>
      <c r="N54" s="144"/>
    </row>
    <row r="55" spans="1:14" ht="18.95" customHeight="1">
      <c r="A55" s="161" t="s">
        <v>4</v>
      </c>
      <c r="B55" s="152"/>
      <c r="C55" s="153"/>
      <c r="D55" s="154" t="s">
        <v>44</v>
      </c>
      <c r="E55" s="697">
        <v>0.75262361807516409</v>
      </c>
      <c r="F55" s="697">
        <v>0.7479946648587541</v>
      </c>
      <c r="G55" s="687">
        <v>0.85184984022556398</v>
      </c>
      <c r="H55" s="687">
        <v>0.76127363315513197</v>
      </c>
      <c r="I55" s="688">
        <v>2.1725372085421655</v>
      </c>
      <c r="J55" s="687">
        <v>0</v>
      </c>
      <c r="K55" s="687">
        <v>0</v>
      </c>
      <c r="L55" s="689">
        <v>0.7193202765740504</v>
      </c>
      <c r="M55" s="144"/>
      <c r="N55" s="144"/>
    </row>
    <row r="56" spans="1:14" ht="18.95" customHeight="1">
      <c r="A56" s="155"/>
      <c r="B56" s="156"/>
      <c r="C56" s="153"/>
      <c r="D56" s="162" t="s">
        <v>45</v>
      </c>
      <c r="E56" s="690">
        <v>0.69338250541632585</v>
      </c>
      <c r="F56" s="690">
        <v>0.69909657888483601</v>
      </c>
      <c r="G56" s="690">
        <v>0.62809335385472553</v>
      </c>
      <c r="H56" s="690">
        <v>0.675493621232231</v>
      </c>
      <c r="I56" s="690">
        <v>0.43405693166385817</v>
      </c>
      <c r="J56" s="690">
        <v>0</v>
      </c>
      <c r="K56" s="690">
        <v>0</v>
      </c>
      <c r="L56" s="691">
        <v>0.58115482728371626</v>
      </c>
      <c r="M56" s="144"/>
      <c r="N56" s="144"/>
    </row>
    <row r="57" spans="1:14" ht="18.95" customHeight="1">
      <c r="A57" s="151" t="s">
        <v>84</v>
      </c>
      <c r="B57" s="152" t="s">
        <v>47</v>
      </c>
      <c r="C57" s="159" t="s">
        <v>339</v>
      </c>
      <c r="D57" s="160" t="s">
        <v>41</v>
      </c>
      <c r="E57" s="696">
        <v>3997074000</v>
      </c>
      <c r="F57" s="1140">
        <v>3659266000</v>
      </c>
      <c r="G57" s="1140">
        <v>1494000</v>
      </c>
      <c r="H57" s="1140">
        <v>279766000</v>
      </c>
      <c r="I57" s="1140">
        <v>10928000</v>
      </c>
      <c r="J57" s="1140">
        <v>0</v>
      </c>
      <c r="K57" s="1140">
        <v>0</v>
      </c>
      <c r="L57" s="1141">
        <v>45620000</v>
      </c>
      <c r="M57" s="144"/>
      <c r="N57" s="144"/>
    </row>
    <row r="58" spans="1:14" ht="18.95" customHeight="1">
      <c r="A58" s="151"/>
      <c r="B58" s="152"/>
      <c r="C58" s="153"/>
      <c r="D58" s="154" t="s">
        <v>42</v>
      </c>
      <c r="E58" s="696">
        <v>4335535261.3500004</v>
      </c>
      <c r="F58" s="1140">
        <v>3892282354.9400001</v>
      </c>
      <c r="G58" s="1140">
        <v>2609295.0599999996</v>
      </c>
      <c r="H58" s="1140">
        <v>311453035.86999989</v>
      </c>
      <c r="I58" s="1140">
        <v>73692750.570000008</v>
      </c>
      <c r="J58" s="1140">
        <v>0</v>
      </c>
      <c r="K58" s="1140">
        <v>0</v>
      </c>
      <c r="L58" s="1141">
        <v>55497824.909999996</v>
      </c>
      <c r="M58" s="144"/>
      <c r="N58" s="144"/>
    </row>
    <row r="59" spans="1:14" ht="18.95" customHeight="1">
      <c r="A59" s="151"/>
      <c r="B59" s="152"/>
      <c r="C59" s="153"/>
      <c r="D59" s="154" t="s">
        <v>43</v>
      </c>
      <c r="E59" s="696">
        <v>3448199442.6900001</v>
      </c>
      <c r="F59" s="1140">
        <v>3174403872.0599999</v>
      </c>
      <c r="G59" s="1140">
        <v>1681136.6400000001</v>
      </c>
      <c r="H59" s="1140">
        <v>215667356.99000004</v>
      </c>
      <c r="I59" s="1140">
        <v>28413712.380000003</v>
      </c>
      <c r="J59" s="1140">
        <v>0</v>
      </c>
      <c r="K59" s="1140">
        <v>0</v>
      </c>
      <c r="L59" s="1141">
        <v>28033364.620000016</v>
      </c>
      <c r="M59" s="144"/>
      <c r="N59" s="144"/>
    </row>
    <row r="60" spans="1:14" ht="18.95" customHeight="1">
      <c r="A60" s="161" t="s">
        <v>4</v>
      </c>
      <c r="B60" s="152"/>
      <c r="C60" s="153"/>
      <c r="D60" s="154" t="s">
        <v>44</v>
      </c>
      <c r="E60" s="697">
        <v>0.86268091175945205</v>
      </c>
      <c r="F60" s="697">
        <v>0.86749743584095829</v>
      </c>
      <c r="G60" s="687">
        <v>1.1252587951807229</v>
      </c>
      <c r="H60" s="687">
        <v>0.77088480011867078</v>
      </c>
      <c r="I60" s="688">
        <v>2.6000834901171306</v>
      </c>
      <c r="J60" s="687">
        <v>0</v>
      </c>
      <c r="K60" s="687">
        <v>0</v>
      </c>
      <c r="L60" s="689">
        <v>0.61449725164401614</v>
      </c>
      <c r="M60" s="144"/>
      <c r="N60" s="144"/>
    </row>
    <row r="61" spans="1:14" ht="18.95" customHeight="1">
      <c r="A61" s="155"/>
      <c r="B61" s="156"/>
      <c r="C61" s="153"/>
      <c r="D61" s="157" t="s">
        <v>45</v>
      </c>
      <c r="E61" s="690">
        <v>0.79533419401052197</v>
      </c>
      <c r="F61" s="690">
        <v>0.81556361604422545</v>
      </c>
      <c r="G61" s="690">
        <v>0.64428767208872129</v>
      </c>
      <c r="H61" s="690">
        <v>0.6924554656773978</v>
      </c>
      <c r="I61" s="690">
        <v>0.38556998022498973</v>
      </c>
      <c r="J61" s="690">
        <v>0</v>
      </c>
      <c r="K61" s="690">
        <v>0</v>
      </c>
      <c r="L61" s="691">
        <v>0.50512546510536782</v>
      </c>
      <c r="M61" s="144"/>
      <c r="N61" s="144"/>
    </row>
    <row r="62" spans="1:14" ht="18.95" customHeight="1">
      <c r="A62" s="151" t="s">
        <v>91</v>
      </c>
      <c r="B62" s="152" t="s">
        <v>47</v>
      </c>
      <c r="C62" s="159" t="s">
        <v>340</v>
      </c>
      <c r="D62" s="154" t="s">
        <v>41</v>
      </c>
      <c r="E62" s="696">
        <v>2141196000</v>
      </c>
      <c r="F62" s="1140">
        <v>1870575000</v>
      </c>
      <c r="G62" s="1140">
        <v>1024000</v>
      </c>
      <c r="H62" s="1140">
        <v>217399000</v>
      </c>
      <c r="I62" s="1140">
        <v>19081000</v>
      </c>
      <c r="J62" s="1140">
        <v>0</v>
      </c>
      <c r="K62" s="1140">
        <v>0</v>
      </c>
      <c r="L62" s="1141">
        <v>33117000</v>
      </c>
      <c r="M62" s="144"/>
      <c r="N62" s="144"/>
    </row>
    <row r="63" spans="1:14" ht="18.95" customHeight="1">
      <c r="A63" s="151"/>
      <c r="B63" s="152"/>
      <c r="C63" s="153"/>
      <c r="D63" s="154" t="s">
        <v>42</v>
      </c>
      <c r="E63" s="696">
        <v>2386210891.7400002</v>
      </c>
      <c r="F63" s="1140">
        <v>2050087270.0699999</v>
      </c>
      <c r="G63" s="1140">
        <v>1351482.5</v>
      </c>
      <c r="H63" s="1140">
        <v>245163746.88999999</v>
      </c>
      <c r="I63" s="1140">
        <v>37863457.280000001</v>
      </c>
      <c r="J63" s="1140">
        <v>0</v>
      </c>
      <c r="K63" s="1140">
        <v>0</v>
      </c>
      <c r="L63" s="1141">
        <v>51744935</v>
      </c>
      <c r="M63" s="144"/>
      <c r="N63" s="144"/>
    </row>
    <row r="64" spans="1:14" ht="18.95" customHeight="1">
      <c r="A64" s="151"/>
      <c r="B64" s="152"/>
      <c r="C64" s="153"/>
      <c r="D64" s="154" t="s">
        <v>43</v>
      </c>
      <c r="E64" s="696">
        <v>1904782201.6800001</v>
      </c>
      <c r="F64" s="1140">
        <v>1686405240.22</v>
      </c>
      <c r="G64" s="1140">
        <v>835416.0199999999</v>
      </c>
      <c r="H64" s="1140">
        <v>170587351.41999999</v>
      </c>
      <c r="I64" s="1140">
        <v>23862780.300000008</v>
      </c>
      <c r="J64" s="1140">
        <v>0</v>
      </c>
      <c r="K64" s="1140">
        <v>0</v>
      </c>
      <c r="L64" s="1141">
        <v>23091413.720000006</v>
      </c>
      <c r="M64" s="144"/>
      <c r="N64" s="144"/>
    </row>
    <row r="65" spans="1:14" ht="18.95" customHeight="1">
      <c r="A65" s="161" t="s">
        <v>4</v>
      </c>
      <c r="B65" s="152"/>
      <c r="C65" s="153"/>
      <c r="D65" s="154" t="s">
        <v>44</v>
      </c>
      <c r="E65" s="697">
        <v>0.88958796937786178</v>
      </c>
      <c r="F65" s="697">
        <v>0.90154377141787956</v>
      </c>
      <c r="G65" s="687">
        <v>0.81583595703124989</v>
      </c>
      <c r="H65" s="687">
        <v>0.78467403907101685</v>
      </c>
      <c r="I65" s="687">
        <v>1.2506042817462402</v>
      </c>
      <c r="J65" s="687">
        <v>0</v>
      </c>
      <c r="K65" s="687">
        <v>0</v>
      </c>
      <c r="L65" s="689">
        <v>0.69726767883564356</v>
      </c>
      <c r="M65" s="144"/>
      <c r="N65" s="144"/>
    </row>
    <row r="66" spans="1:14" ht="18.95" customHeight="1">
      <c r="A66" s="155"/>
      <c r="B66" s="156"/>
      <c r="C66" s="153"/>
      <c r="D66" s="157" t="s">
        <v>45</v>
      </c>
      <c r="E66" s="690">
        <v>0.79824553993677094</v>
      </c>
      <c r="F66" s="690">
        <v>0.82260168376267118</v>
      </c>
      <c r="G66" s="690">
        <v>0.61814786354984241</v>
      </c>
      <c r="H66" s="690">
        <v>0.6958098560001984</v>
      </c>
      <c r="I66" s="690">
        <v>0.63023247252713654</v>
      </c>
      <c r="J66" s="690">
        <v>0</v>
      </c>
      <c r="K66" s="690">
        <v>0</v>
      </c>
      <c r="L66" s="691">
        <v>0.44625457003666169</v>
      </c>
      <c r="M66" s="144"/>
      <c r="N66" s="144"/>
    </row>
    <row r="67" spans="1:14" ht="18.95" customHeight="1">
      <c r="A67" s="151" t="s">
        <v>96</v>
      </c>
      <c r="B67" s="152" t="s">
        <v>47</v>
      </c>
      <c r="C67" s="159" t="s">
        <v>341</v>
      </c>
      <c r="D67" s="160" t="s">
        <v>41</v>
      </c>
      <c r="E67" s="696">
        <v>4538122000</v>
      </c>
      <c r="F67" s="1140">
        <v>4250255000</v>
      </c>
      <c r="G67" s="1140">
        <v>1754000</v>
      </c>
      <c r="H67" s="1140">
        <v>262052000</v>
      </c>
      <c r="I67" s="1140">
        <v>12590000</v>
      </c>
      <c r="J67" s="1140">
        <v>0</v>
      </c>
      <c r="K67" s="1140">
        <v>0</v>
      </c>
      <c r="L67" s="1141">
        <v>11471000</v>
      </c>
      <c r="M67" s="144"/>
      <c r="N67" s="144"/>
    </row>
    <row r="68" spans="1:14" ht="18.95" customHeight="1">
      <c r="A68" s="151"/>
      <c r="B68" s="152"/>
      <c r="C68" s="153"/>
      <c r="D68" s="154" t="s">
        <v>42</v>
      </c>
      <c r="E68" s="696">
        <v>4927966279.0300007</v>
      </c>
      <c r="F68" s="1140">
        <v>4547852935.9400005</v>
      </c>
      <c r="G68" s="1140">
        <v>2202758</v>
      </c>
      <c r="H68" s="1140">
        <v>301190281</v>
      </c>
      <c r="I68" s="1140">
        <v>54238844.5</v>
      </c>
      <c r="J68" s="1140">
        <v>0</v>
      </c>
      <c r="K68" s="1140">
        <v>0</v>
      </c>
      <c r="L68" s="1141">
        <v>22481459.590000004</v>
      </c>
      <c r="M68" s="144"/>
      <c r="N68" s="144"/>
    </row>
    <row r="69" spans="1:14" ht="18.95" customHeight="1">
      <c r="A69" s="161" t="s">
        <v>4</v>
      </c>
      <c r="B69" s="152"/>
      <c r="C69" s="153"/>
      <c r="D69" s="154" t="s">
        <v>43</v>
      </c>
      <c r="E69" s="696">
        <v>3876826820.1500001</v>
      </c>
      <c r="F69" s="1140">
        <v>3631998563.6399999</v>
      </c>
      <c r="G69" s="1140">
        <v>1307147.3800000001</v>
      </c>
      <c r="H69" s="1140">
        <v>210231980.06999993</v>
      </c>
      <c r="I69" s="1140">
        <v>23886758.880000003</v>
      </c>
      <c r="J69" s="1140">
        <v>0</v>
      </c>
      <c r="K69" s="1140">
        <v>0</v>
      </c>
      <c r="L69" s="1141">
        <v>9402370.1799999997</v>
      </c>
      <c r="M69" s="144"/>
      <c r="N69" s="144"/>
    </row>
    <row r="70" spans="1:14" ht="18.95" customHeight="1">
      <c r="A70" s="151"/>
      <c r="B70" s="152"/>
      <c r="C70" s="153"/>
      <c r="D70" s="154" t="s">
        <v>44</v>
      </c>
      <c r="E70" s="697">
        <v>0.85427999074286676</v>
      </c>
      <c r="F70" s="697">
        <v>0.85453662512955098</v>
      </c>
      <c r="G70" s="687">
        <v>0.74523795895096934</v>
      </c>
      <c r="H70" s="687">
        <v>0.80225291190298087</v>
      </c>
      <c r="I70" s="688">
        <v>1.8972802922954728</v>
      </c>
      <c r="J70" s="687">
        <v>0</v>
      </c>
      <c r="K70" s="687">
        <v>0</v>
      </c>
      <c r="L70" s="689">
        <v>0.81966438671432307</v>
      </c>
      <c r="M70" s="144"/>
      <c r="N70" s="144"/>
    </row>
    <row r="71" spans="1:14" ht="18.95" customHeight="1">
      <c r="A71" s="167" t="s">
        <v>4</v>
      </c>
      <c r="B71" s="168" t="s">
        <v>4</v>
      </c>
      <c r="C71" s="163"/>
      <c r="D71" s="162" t="s">
        <v>45</v>
      </c>
      <c r="E71" s="690">
        <v>0.78669913725811813</v>
      </c>
      <c r="F71" s="690">
        <v>0.79861829632564807</v>
      </c>
      <c r="G71" s="690">
        <v>0.59341397466267298</v>
      </c>
      <c r="H71" s="690">
        <v>0.69800386444076501</v>
      </c>
      <c r="I71" s="690">
        <v>0.44039947938050195</v>
      </c>
      <c r="J71" s="690">
        <v>0</v>
      </c>
      <c r="K71" s="690">
        <v>0</v>
      </c>
      <c r="L71" s="691">
        <v>0.41822774639517957</v>
      </c>
      <c r="M71" s="144"/>
      <c r="N71" s="144"/>
    </row>
    <row r="72" spans="1:14" ht="18.95" customHeight="1">
      <c r="A72" s="164" t="s">
        <v>101</v>
      </c>
      <c r="B72" s="165" t="s">
        <v>47</v>
      </c>
      <c r="C72" s="159" t="s">
        <v>342</v>
      </c>
      <c r="D72" s="166" t="s">
        <v>41</v>
      </c>
      <c r="E72" s="698">
        <v>7756398000</v>
      </c>
      <c r="F72" s="1140">
        <v>7332107000</v>
      </c>
      <c r="G72" s="1140">
        <v>2373000</v>
      </c>
      <c r="H72" s="1140">
        <v>385849000</v>
      </c>
      <c r="I72" s="1140">
        <v>11694000</v>
      </c>
      <c r="J72" s="1140">
        <v>0</v>
      </c>
      <c r="K72" s="1140">
        <v>0</v>
      </c>
      <c r="L72" s="1141">
        <v>24375000</v>
      </c>
      <c r="M72" s="144"/>
      <c r="N72" s="144"/>
    </row>
    <row r="73" spans="1:14" ht="18.95" customHeight="1">
      <c r="A73" s="151"/>
      <c r="B73" s="152"/>
      <c r="C73" s="153"/>
      <c r="D73" s="154" t="s">
        <v>42</v>
      </c>
      <c r="E73" s="699">
        <v>8277836352.579999</v>
      </c>
      <c r="F73" s="1140">
        <v>7724017227.1499996</v>
      </c>
      <c r="G73" s="1140">
        <v>3349671.36</v>
      </c>
      <c r="H73" s="1140">
        <v>440516122.76999998</v>
      </c>
      <c r="I73" s="1140">
        <v>77090320.530000001</v>
      </c>
      <c r="J73" s="1140">
        <v>5000</v>
      </c>
      <c r="K73" s="1140">
        <v>0</v>
      </c>
      <c r="L73" s="1141">
        <v>32858010.769999996</v>
      </c>
      <c r="M73" s="144"/>
      <c r="N73" s="144"/>
    </row>
    <row r="74" spans="1:14" ht="18.95" customHeight="1">
      <c r="A74" s="151"/>
      <c r="B74" s="152"/>
      <c r="C74" s="153"/>
      <c r="D74" s="154" t="s">
        <v>43</v>
      </c>
      <c r="E74" s="699">
        <v>6063556348.8500004</v>
      </c>
      <c r="F74" s="1140">
        <v>5701360224.0300007</v>
      </c>
      <c r="G74" s="1140">
        <v>1959778.06</v>
      </c>
      <c r="H74" s="1140">
        <v>312201821.28999972</v>
      </c>
      <c r="I74" s="1140">
        <v>31460847.149999999</v>
      </c>
      <c r="J74" s="1140">
        <v>0</v>
      </c>
      <c r="K74" s="1140">
        <v>0</v>
      </c>
      <c r="L74" s="1141">
        <v>16573678.320000008</v>
      </c>
      <c r="M74" s="144"/>
      <c r="N74" s="144"/>
    </row>
    <row r="75" spans="1:14" ht="18.95" customHeight="1">
      <c r="A75" s="151"/>
      <c r="B75" s="152"/>
      <c r="C75" s="153"/>
      <c r="D75" s="154" t="s">
        <v>44</v>
      </c>
      <c r="E75" s="697">
        <v>0.78174899597081016</v>
      </c>
      <c r="F75" s="697">
        <v>0.77758824632946577</v>
      </c>
      <c r="G75" s="687">
        <v>0.82586517488411293</v>
      </c>
      <c r="H75" s="687">
        <v>0.80912953328892834</v>
      </c>
      <c r="I75" s="687">
        <v>2.6903409569009749</v>
      </c>
      <c r="J75" s="687">
        <v>0</v>
      </c>
      <c r="K75" s="687">
        <v>0</v>
      </c>
      <c r="L75" s="689">
        <v>0.67994577723076954</v>
      </c>
      <c r="M75" s="144"/>
      <c r="N75" s="144"/>
    </row>
    <row r="76" spans="1:14" ht="18.95" customHeight="1">
      <c r="A76" s="167" t="s">
        <v>4</v>
      </c>
      <c r="B76" s="168" t="s">
        <v>4</v>
      </c>
      <c r="C76" s="153"/>
      <c r="D76" s="162" t="s">
        <v>45</v>
      </c>
      <c r="E76" s="690">
        <v>0.73250497963276817</v>
      </c>
      <c r="F76" s="690">
        <v>0.73813406370841084</v>
      </c>
      <c r="G76" s="690">
        <v>0.58506577194486331</v>
      </c>
      <c r="H76" s="690">
        <v>0.70871826285687378</v>
      </c>
      <c r="I76" s="690">
        <v>0.40810372733833539</v>
      </c>
      <c r="J76" s="690">
        <v>0</v>
      </c>
      <c r="K76" s="690">
        <v>0</v>
      </c>
      <c r="L76" s="691">
        <v>0.50440297302270343</v>
      </c>
      <c r="M76" s="144"/>
      <c r="N76" s="144"/>
    </row>
    <row r="77" spans="1:14" ht="18.95" customHeight="1">
      <c r="A77" s="151" t="s">
        <v>106</v>
      </c>
      <c r="B77" s="152" t="s">
        <v>47</v>
      </c>
      <c r="C77" s="159" t="s">
        <v>343</v>
      </c>
      <c r="D77" s="160" t="s">
        <v>41</v>
      </c>
      <c r="E77" s="698">
        <v>2259740000</v>
      </c>
      <c r="F77" s="1140">
        <v>2055140000</v>
      </c>
      <c r="G77" s="1140">
        <v>1095000</v>
      </c>
      <c r="H77" s="1140">
        <v>180949000</v>
      </c>
      <c r="I77" s="1140">
        <v>7378000</v>
      </c>
      <c r="J77" s="1140">
        <v>0</v>
      </c>
      <c r="K77" s="1140">
        <v>0</v>
      </c>
      <c r="L77" s="1141">
        <v>15178000</v>
      </c>
      <c r="M77" s="144"/>
      <c r="N77" s="144"/>
    </row>
    <row r="78" spans="1:14" ht="18.95" customHeight="1">
      <c r="A78" s="151"/>
      <c r="B78" s="152"/>
      <c r="C78" s="153"/>
      <c r="D78" s="154" t="s">
        <v>42</v>
      </c>
      <c r="E78" s="699">
        <v>2447647877.71</v>
      </c>
      <c r="F78" s="1140">
        <v>2208425938.6199999</v>
      </c>
      <c r="G78" s="1140">
        <v>1673996</v>
      </c>
      <c r="H78" s="1140">
        <v>194385943.56</v>
      </c>
      <c r="I78" s="1140">
        <v>23974444.530000001</v>
      </c>
      <c r="J78" s="1140">
        <v>0</v>
      </c>
      <c r="K78" s="1140">
        <v>0</v>
      </c>
      <c r="L78" s="1141">
        <v>19187555</v>
      </c>
      <c r="M78" s="144"/>
      <c r="N78" s="144"/>
    </row>
    <row r="79" spans="1:14" ht="18.95" customHeight="1">
      <c r="A79" s="151"/>
      <c r="B79" s="152"/>
      <c r="C79" s="153"/>
      <c r="D79" s="154" t="s">
        <v>43</v>
      </c>
      <c r="E79" s="699">
        <v>1903847381.2199998</v>
      </c>
      <c r="F79" s="1140">
        <v>1751651786.72</v>
      </c>
      <c r="G79" s="1140">
        <v>975942.61000000022</v>
      </c>
      <c r="H79" s="1140">
        <v>130915618.31999999</v>
      </c>
      <c r="I79" s="1140">
        <v>13655528.76</v>
      </c>
      <c r="J79" s="1140">
        <v>0</v>
      </c>
      <c r="K79" s="1140">
        <v>0</v>
      </c>
      <c r="L79" s="1141">
        <v>6648504.8100000005</v>
      </c>
      <c r="M79" s="144"/>
      <c r="N79" s="144"/>
    </row>
    <row r="80" spans="1:14" ht="18.95" customHeight="1">
      <c r="A80" s="161" t="s">
        <v>4</v>
      </c>
      <c r="B80" s="152"/>
      <c r="C80" s="153"/>
      <c r="D80" s="154" t="s">
        <v>44</v>
      </c>
      <c r="E80" s="697">
        <v>0.84250727128784719</v>
      </c>
      <c r="F80" s="697">
        <v>0.85232723158519619</v>
      </c>
      <c r="G80" s="687">
        <v>0.89127178995433809</v>
      </c>
      <c r="H80" s="687">
        <v>0.72349456653532207</v>
      </c>
      <c r="I80" s="688">
        <v>1.850844234209813</v>
      </c>
      <c r="J80" s="687">
        <v>0</v>
      </c>
      <c r="K80" s="687">
        <v>0</v>
      </c>
      <c r="L80" s="689">
        <v>0.43803563117670313</v>
      </c>
      <c r="M80" s="144"/>
      <c r="N80" s="144"/>
    </row>
    <row r="81" spans="1:14" ht="18.95" customHeight="1">
      <c r="A81" s="155"/>
      <c r="B81" s="156"/>
      <c r="C81" s="153"/>
      <c r="D81" s="157" t="s">
        <v>45</v>
      </c>
      <c r="E81" s="690">
        <v>0.77782731681209971</v>
      </c>
      <c r="F81" s="690">
        <v>0.7931675480204563</v>
      </c>
      <c r="G81" s="690">
        <v>0.5830017574713442</v>
      </c>
      <c r="H81" s="690">
        <v>0.67348294800745723</v>
      </c>
      <c r="I81" s="690">
        <v>0.56958686750437093</v>
      </c>
      <c r="J81" s="690">
        <v>0</v>
      </c>
      <c r="K81" s="690">
        <v>0</v>
      </c>
      <c r="L81" s="691">
        <v>0.34650088612123853</v>
      </c>
      <c r="M81" s="144"/>
      <c r="N81" s="144"/>
    </row>
    <row r="82" spans="1:14" ht="18.95" customHeight="1">
      <c r="A82" s="151" t="s">
        <v>110</v>
      </c>
      <c r="B82" s="152" t="s">
        <v>47</v>
      </c>
      <c r="C82" s="159" t="s">
        <v>344</v>
      </c>
      <c r="D82" s="154" t="s">
        <v>41</v>
      </c>
      <c r="E82" s="700">
        <v>2966537000</v>
      </c>
      <c r="F82" s="1140">
        <v>2708575000</v>
      </c>
      <c r="G82" s="1140">
        <v>1374000</v>
      </c>
      <c r="H82" s="1140">
        <v>239809000</v>
      </c>
      <c r="I82" s="1140">
        <v>8949000</v>
      </c>
      <c r="J82" s="1140">
        <v>0</v>
      </c>
      <c r="K82" s="1140">
        <v>0</v>
      </c>
      <c r="L82" s="1141">
        <v>7830000</v>
      </c>
      <c r="M82" s="144"/>
      <c r="N82" s="144"/>
    </row>
    <row r="83" spans="1:14" ht="18.95" customHeight="1">
      <c r="A83" s="151"/>
      <c r="B83" s="152"/>
      <c r="C83" s="153"/>
      <c r="D83" s="154" t="s">
        <v>42</v>
      </c>
      <c r="E83" s="700">
        <v>3227837730.0400004</v>
      </c>
      <c r="F83" s="1140">
        <v>2885657576.3800001</v>
      </c>
      <c r="G83" s="1140">
        <v>2091805</v>
      </c>
      <c r="H83" s="1140">
        <v>275477899.17000002</v>
      </c>
      <c r="I83" s="1140">
        <v>42241100.380000003</v>
      </c>
      <c r="J83" s="1140">
        <v>0</v>
      </c>
      <c r="K83" s="1140">
        <v>0</v>
      </c>
      <c r="L83" s="1141">
        <v>22369349.109999999</v>
      </c>
      <c r="M83" s="144"/>
      <c r="N83" s="144"/>
    </row>
    <row r="84" spans="1:14" ht="18.95" customHeight="1">
      <c r="A84" s="151"/>
      <c r="B84" s="152"/>
      <c r="C84" s="153"/>
      <c r="D84" s="154" t="s">
        <v>43</v>
      </c>
      <c r="E84" s="700">
        <v>2471633277.9400001</v>
      </c>
      <c r="F84" s="1140">
        <v>2238756610.0799999</v>
      </c>
      <c r="G84" s="1140">
        <v>1217211.94</v>
      </c>
      <c r="H84" s="1140">
        <v>191615426.26000014</v>
      </c>
      <c r="I84" s="1140">
        <v>22832983.560000002</v>
      </c>
      <c r="J84" s="1140">
        <v>0</v>
      </c>
      <c r="K84" s="1140">
        <v>0</v>
      </c>
      <c r="L84" s="1141">
        <v>17211046.09999999</v>
      </c>
      <c r="M84" s="144"/>
      <c r="N84" s="144"/>
    </row>
    <row r="85" spans="1:14" ht="18.95" customHeight="1">
      <c r="A85" s="161" t="s">
        <v>4</v>
      </c>
      <c r="B85" s="152"/>
      <c r="C85" s="153"/>
      <c r="D85" s="154" t="s">
        <v>44</v>
      </c>
      <c r="E85" s="697">
        <v>0.83317122892450024</v>
      </c>
      <c r="F85" s="697">
        <v>0.82654407209695135</v>
      </c>
      <c r="G85" s="687">
        <v>0.88588933042212514</v>
      </c>
      <c r="H85" s="687">
        <v>0.79903350691592112</v>
      </c>
      <c r="I85" s="687">
        <v>2.5514564264163595</v>
      </c>
      <c r="J85" s="687">
        <v>0</v>
      </c>
      <c r="K85" s="687">
        <v>0</v>
      </c>
      <c r="L85" s="689">
        <v>2.1980901787994878</v>
      </c>
      <c r="M85" s="144"/>
      <c r="N85" s="144"/>
    </row>
    <row r="86" spans="1:14" ht="18.95" customHeight="1">
      <c r="A86" s="155"/>
      <c r="B86" s="156"/>
      <c r="C86" s="153"/>
      <c r="D86" s="162" t="s">
        <v>45</v>
      </c>
      <c r="E86" s="690">
        <v>0.76572414249255671</v>
      </c>
      <c r="F86" s="690">
        <v>0.77582199232678029</v>
      </c>
      <c r="G86" s="690">
        <v>0.58189551129287864</v>
      </c>
      <c r="H86" s="690">
        <v>0.69557458815145257</v>
      </c>
      <c r="I86" s="690">
        <v>0.54053950665572126</v>
      </c>
      <c r="J86" s="690">
        <v>0</v>
      </c>
      <c r="K86" s="690">
        <v>0</v>
      </c>
      <c r="L86" s="691">
        <v>0.7694030798735203</v>
      </c>
      <c r="M86" s="144"/>
      <c r="N86" s="144"/>
    </row>
    <row r="87" spans="1:14" ht="18.95" customHeight="1">
      <c r="A87" s="151" t="s">
        <v>114</v>
      </c>
      <c r="B87" s="152" t="s">
        <v>47</v>
      </c>
      <c r="C87" s="159" t="s">
        <v>345</v>
      </c>
      <c r="D87" s="160" t="s">
        <v>41</v>
      </c>
      <c r="E87" s="698">
        <v>6326919000</v>
      </c>
      <c r="F87" s="1140">
        <v>5861605000</v>
      </c>
      <c r="G87" s="1140">
        <v>3138000</v>
      </c>
      <c r="H87" s="1140">
        <v>440985000</v>
      </c>
      <c r="I87" s="1140">
        <v>12521000</v>
      </c>
      <c r="J87" s="1140">
        <v>0</v>
      </c>
      <c r="K87" s="1140">
        <v>0</v>
      </c>
      <c r="L87" s="1141">
        <v>8670000</v>
      </c>
      <c r="M87" s="144"/>
      <c r="N87" s="144"/>
    </row>
    <row r="88" spans="1:14" ht="18.95" customHeight="1">
      <c r="A88" s="151"/>
      <c r="B88" s="152"/>
      <c r="C88" s="153"/>
      <c r="D88" s="154" t="s">
        <v>42</v>
      </c>
      <c r="E88" s="699">
        <v>6942318031.5400009</v>
      </c>
      <c r="F88" s="1140">
        <v>6327717499.8699999</v>
      </c>
      <c r="G88" s="1140">
        <v>3907635.2199999997</v>
      </c>
      <c r="H88" s="1140">
        <v>518962235.10000002</v>
      </c>
      <c r="I88" s="1140">
        <v>76196131.719999999</v>
      </c>
      <c r="J88" s="1140">
        <v>0</v>
      </c>
      <c r="K88" s="1140">
        <v>0</v>
      </c>
      <c r="L88" s="1141">
        <v>15534529.630000001</v>
      </c>
      <c r="M88" s="144"/>
      <c r="N88" s="144"/>
    </row>
    <row r="89" spans="1:14" ht="18.95" customHeight="1">
      <c r="A89" s="151"/>
      <c r="B89" s="152"/>
      <c r="C89" s="153"/>
      <c r="D89" s="154" t="s">
        <v>43</v>
      </c>
      <c r="E89" s="699">
        <v>5610581629.7099972</v>
      </c>
      <c r="F89" s="1140">
        <v>5171528963.2899981</v>
      </c>
      <c r="G89" s="1140">
        <v>2395284.1600000006</v>
      </c>
      <c r="H89" s="1140">
        <v>379913814.07999963</v>
      </c>
      <c r="I89" s="1140">
        <v>47448267.399999999</v>
      </c>
      <c r="J89" s="1140">
        <v>0</v>
      </c>
      <c r="K89" s="1140">
        <v>0</v>
      </c>
      <c r="L89" s="1141">
        <v>9295300.7799999975</v>
      </c>
      <c r="M89" s="144"/>
      <c r="N89" s="144"/>
    </row>
    <row r="90" spans="1:14" ht="18.95" customHeight="1">
      <c r="A90" s="161" t="s">
        <v>4</v>
      </c>
      <c r="B90" s="152"/>
      <c r="C90" s="153"/>
      <c r="D90" s="154" t="s">
        <v>44</v>
      </c>
      <c r="E90" s="697">
        <v>0.88677943082723154</v>
      </c>
      <c r="F90" s="697">
        <v>0.88227182884039401</v>
      </c>
      <c r="G90" s="687">
        <v>0.76331553855959233</v>
      </c>
      <c r="H90" s="687">
        <v>0.86151187473496749</v>
      </c>
      <c r="I90" s="687">
        <v>3.7894950403322416</v>
      </c>
      <c r="J90" s="687">
        <v>0</v>
      </c>
      <c r="K90" s="687">
        <v>0</v>
      </c>
      <c r="L90" s="689">
        <v>1.0721223506343711</v>
      </c>
      <c r="M90" s="144"/>
      <c r="N90" s="144"/>
    </row>
    <row r="91" spans="1:14" ht="18.95" customHeight="1">
      <c r="A91" s="155"/>
      <c r="B91" s="156"/>
      <c r="C91" s="153"/>
      <c r="D91" s="157" t="s">
        <v>45</v>
      </c>
      <c r="E91" s="690">
        <v>0.80817121950050053</v>
      </c>
      <c r="F91" s="690">
        <v>0.81728189720799715</v>
      </c>
      <c r="G91" s="690">
        <v>0.61297537388866119</v>
      </c>
      <c r="H91" s="690">
        <v>0.7320644709470876</v>
      </c>
      <c r="I91" s="690">
        <v>0.62271228642366572</v>
      </c>
      <c r="J91" s="690">
        <v>0</v>
      </c>
      <c r="K91" s="690">
        <v>0</v>
      </c>
      <c r="L91" s="691">
        <v>0.59836383858376263</v>
      </c>
      <c r="M91" s="144"/>
      <c r="N91" s="144"/>
    </row>
    <row r="92" spans="1:14" ht="18.95" customHeight="1">
      <c r="A92" s="151" t="s">
        <v>118</v>
      </c>
      <c r="B92" s="152" t="s">
        <v>47</v>
      </c>
      <c r="C92" s="159" t="s">
        <v>346</v>
      </c>
      <c r="D92" s="154" t="s">
        <v>41</v>
      </c>
      <c r="E92" s="700">
        <v>3373485000</v>
      </c>
      <c r="F92" s="1140">
        <v>3126080000</v>
      </c>
      <c r="G92" s="1140">
        <v>1171000</v>
      </c>
      <c r="H92" s="1140">
        <v>230342000</v>
      </c>
      <c r="I92" s="1140">
        <v>7194000</v>
      </c>
      <c r="J92" s="1140">
        <v>0</v>
      </c>
      <c r="K92" s="1140">
        <v>0</v>
      </c>
      <c r="L92" s="1141">
        <v>8698000</v>
      </c>
      <c r="M92" s="144"/>
      <c r="N92" s="144"/>
    </row>
    <row r="93" spans="1:14" ht="18.95" customHeight="1">
      <c r="A93" s="151"/>
      <c r="B93" s="152"/>
      <c r="C93" s="169"/>
      <c r="D93" s="154" t="s">
        <v>42</v>
      </c>
      <c r="E93" s="700">
        <v>3622582156.3699999</v>
      </c>
      <c r="F93" s="1140">
        <v>3307625214.25</v>
      </c>
      <c r="G93" s="1140">
        <v>1660162.96</v>
      </c>
      <c r="H93" s="1140">
        <v>264174340.79000002</v>
      </c>
      <c r="I93" s="1140">
        <v>30945078.850000001</v>
      </c>
      <c r="J93" s="1140">
        <v>0</v>
      </c>
      <c r="K93" s="1140">
        <v>0</v>
      </c>
      <c r="L93" s="1141">
        <v>18177359.520000003</v>
      </c>
      <c r="M93" s="144"/>
      <c r="N93" s="144"/>
    </row>
    <row r="94" spans="1:14" ht="18.95" customHeight="1">
      <c r="A94" s="151"/>
      <c r="B94" s="152"/>
      <c r="C94" s="169"/>
      <c r="D94" s="154" t="s">
        <v>43</v>
      </c>
      <c r="E94" s="700">
        <v>2584595387.3000002</v>
      </c>
      <c r="F94" s="1140">
        <v>2366755342.7200003</v>
      </c>
      <c r="G94" s="1140">
        <v>1156903.5799999998</v>
      </c>
      <c r="H94" s="1140">
        <v>191154207.92999986</v>
      </c>
      <c r="I94" s="1140">
        <v>12468086.75</v>
      </c>
      <c r="J94" s="1140">
        <v>0</v>
      </c>
      <c r="K94" s="1140">
        <v>0</v>
      </c>
      <c r="L94" s="1141">
        <v>13060846.319999998</v>
      </c>
      <c r="M94" s="144"/>
      <c r="N94" s="144"/>
    </row>
    <row r="95" spans="1:14" ht="18.95" customHeight="1">
      <c r="A95" s="161" t="s">
        <v>4</v>
      </c>
      <c r="B95" s="152"/>
      <c r="C95" s="170" t="s">
        <v>4</v>
      </c>
      <c r="D95" s="154" t="s">
        <v>44</v>
      </c>
      <c r="E95" s="697">
        <v>0.76614995688434961</v>
      </c>
      <c r="F95" s="697">
        <v>0.75710005589108409</v>
      </c>
      <c r="G95" s="687">
        <v>0.98796206660973518</v>
      </c>
      <c r="H95" s="687">
        <v>0.82987126937336597</v>
      </c>
      <c r="I95" s="687">
        <v>1.7331229844314706</v>
      </c>
      <c r="J95" s="687">
        <v>0</v>
      </c>
      <c r="K95" s="687">
        <v>0</v>
      </c>
      <c r="L95" s="689">
        <v>1.501591896987813</v>
      </c>
      <c r="M95" s="144"/>
      <c r="N95" s="144"/>
    </row>
    <row r="96" spans="1:14" ht="18.95" customHeight="1">
      <c r="A96" s="155"/>
      <c r="B96" s="156"/>
      <c r="C96" s="171"/>
      <c r="D96" s="162" t="s">
        <v>45</v>
      </c>
      <c r="E96" s="690">
        <v>0.71346770776618851</v>
      </c>
      <c r="F96" s="690">
        <v>0.71554519917295378</v>
      </c>
      <c r="G96" s="690">
        <v>0.69686145750414763</v>
      </c>
      <c r="H96" s="690">
        <v>0.7235911230377744</v>
      </c>
      <c r="I96" s="690">
        <v>0.40291016256369949</v>
      </c>
      <c r="J96" s="690">
        <v>0</v>
      </c>
      <c r="K96" s="690">
        <v>0</v>
      </c>
      <c r="L96" s="691">
        <v>0.718522748346895</v>
      </c>
      <c r="M96" s="144"/>
      <c r="N96" s="144"/>
    </row>
    <row r="97" spans="1:12" ht="27" customHeight="1">
      <c r="A97" s="664"/>
      <c r="E97" s="172"/>
      <c r="F97" s="172"/>
      <c r="G97" s="172"/>
      <c r="H97" s="172"/>
      <c r="I97" s="172"/>
      <c r="J97" s="172"/>
      <c r="K97" s="172"/>
      <c r="L97" s="172"/>
    </row>
    <row r="98" spans="1:12" ht="18" customHeight="1">
      <c r="A98" s="1633"/>
      <c r="B98" s="1633"/>
      <c r="C98" s="1633"/>
      <c r="D98" s="1633"/>
      <c r="E98" s="1633"/>
      <c r="F98" s="1633"/>
      <c r="G98" s="1633"/>
      <c r="H98" s="1633"/>
      <c r="I98" s="1633"/>
      <c r="J98" s="1633"/>
      <c r="K98" s="1633"/>
      <c r="L98" s="1633"/>
    </row>
    <row r="99" spans="1:12" ht="18">
      <c r="E99" s="172"/>
      <c r="F99" s="172"/>
      <c r="G99" s="172"/>
      <c r="H99" s="172"/>
      <c r="I99" s="172"/>
      <c r="J99" s="172"/>
      <c r="K99" s="172"/>
      <c r="L99" s="172"/>
    </row>
    <row r="100" spans="1:12">
      <c r="G100" s="158"/>
      <c r="H100" s="1020"/>
      <c r="I100" s="1021"/>
      <c r="J100" s="158"/>
    </row>
  </sheetData>
  <mergeCells count="1">
    <mergeCell ref="A98:L98"/>
  </mergeCells>
  <printOptions horizontalCentered="1"/>
  <pageMargins left="0.70866141732283472" right="0.70866141732283472" top="0.62992125984251968" bottom="0.19685039370078741" header="0.43307086614173229" footer="0"/>
  <pageSetup paperSize="9" scale="73" firstPageNumber="50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N75"/>
  <sheetViews>
    <sheetView showGridLines="0" zoomScale="70" zoomScaleNormal="70" workbookViewId="0">
      <selection activeCell="O42" sqref="O42"/>
    </sheetView>
  </sheetViews>
  <sheetFormatPr defaultColWidth="5.140625" defaultRowHeight="15"/>
  <cols>
    <col min="1" max="1" width="5.140625" style="332" customWidth="1"/>
    <col min="2" max="2" width="2.5703125" style="332" customWidth="1"/>
    <col min="3" max="3" width="58.5703125" style="332" customWidth="1"/>
    <col min="4" max="4" width="19.85546875" style="332" customWidth="1"/>
    <col min="5" max="5" width="2.28515625" style="332" customWidth="1"/>
    <col min="6" max="7" width="20.85546875" style="332" customWidth="1"/>
    <col min="8" max="9" width="20.7109375" style="332" customWidth="1"/>
    <col min="10" max="10" width="5.85546875" style="332" customWidth="1"/>
    <col min="11" max="11" width="13.140625" style="332" bestFit="1" customWidth="1"/>
    <col min="12" max="13" width="12.5703125" style="332" customWidth="1"/>
    <col min="14" max="14" width="15.5703125" style="332" bestFit="1" customWidth="1"/>
    <col min="15" max="15" width="12.5703125" style="332" customWidth="1"/>
    <col min="16" max="16" width="15.5703125" style="332" bestFit="1" customWidth="1"/>
    <col min="17" max="17" width="12.5703125" style="332" customWidth="1"/>
    <col min="18" max="18" width="22.85546875" style="332" customWidth="1"/>
    <col min="19" max="247" width="12.5703125" style="332" customWidth="1"/>
    <col min="248" max="256" width="5.140625" style="332"/>
    <col min="257" max="257" width="5.140625" style="332" customWidth="1"/>
    <col min="258" max="258" width="2.5703125" style="332" customWidth="1"/>
    <col min="259" max="259" width="58.5703125" style="332" customWidth="1"/>
    <col min="260" max="260" width="19.85546875" style="332" customWidth="1"/>
    <col min="261" max="261" width="2.28515625" style="332" customWidth="1"/>
    <col min="262" max="263" width="20.85546875" style="332" customWidth="1"/>
    <col min="264" max="265" width="20.7109375" style="332" customWidth="1"/>
    <col min="266" max="266" width="5.85546875" style="332" customWidth="1"/>
    <col min="267" max="503" width="12.5703125" style="332" customWidth="1"/>
    <col min="504" max="512" width="5.140625" style="332"/>
    <col min="513" max="513" width="5.140625" style="332" customWidth="1"/>
    <col min="514" max="514" width="2.5703125" style="332" customWidth="1"/>
    <col min="515" max="515" width="58.5703125" style="332" customWidth="1"/>
    <col min="516" max="516" width="19.85546875" style="332" customWidth="1"/>
    <col min="517" max="517" width="2.28515625" style="332" customWidth="1"/>
    <col min="518" max="519" width="20.85546875" style="332" customWidth="1"/>
    <col min="520" max="521" width="20.7109375" style="332" customWidth="1"/>
    <col min="522" max="522" width="5.85546875" style="332" customWidth="1"/>
    <col min="523" max="759" width="12.5703125" style="332" customWidth="1"/>
    <col min="760" max="768" width="5.140625" style="332"/>
    <col min="769" max="769" width="5.140625" style="332" customWidth="1"/>
    <col min="770" max="770" width="2.5703125" style="332" customWidth="1"/>
    <col min="771" max="771" width="58.5703125" style="332" customWidth="1"/>
    <col min="772" max="772" width="19.85546875" style="332" customWidth="1"/>
    <col min="773" max="773" width="2.28515625" style="332" customWidth="1"/>
    <col min="774" max="775" width="20.85546875" style="332" customWidth="1"/>
    <col min="776" max="777" width="20.7109375" style="332" customWidth="1"/>
    <col min="778" max="778" width="5.85546875" style="332" customWidth="1"/>
    <col min="779" max="1015" width="12.5703125" style="332" customWidth="1"/>
    <col min="1016" max="1024" width="5.140625" style="332"/>
    <col min="1025" max="1025" width="5.140625" style="332" customWidth="1"/>
    <col min="1026" max="1026" width="2.5703125" style="332" customWidth="1"/>
    <col min="1027" max="1027" width="58.5703125" style="332" customWidth="1"/>
    <col min="1028" max="1028" width="19.85546875" style="332" customWidth="1"/>
    <col min="1029" max="1029" width="2.28515625" style="332" customWidth="1"/>
    <col min="1030" max="1031" width="20.85546875" style="332" customWidth="1"/>
    <col min="1032" max="1033" width="20.7109375" style="332" customWidth="1"/>
    <col min="1034" max="1034" width="5.85546875" style="332" customWidth="1"/>
    <col min="1035" max="1271" width="12.5703125" style="332" customWidth="1"/>
    <col min="1272" max="1280" width="5.140625" style="332"/>
    <col min="1281" max="1281" width="5.140625" style="332" customWidth="1"/>
    <col min="1282" max="1282" width="2.5703125" style="332" customWidth="1"/>
    <col min="1283" max="1283" width="58.5703125" style="332" customWidth="1"/>
    <col min="1284" max="1284" width="19.85546875" style="332" customWidth="1"/>
    <col min="1285" max="1285" width="2.28515625" style="332" customWidth="1"/>
    <col min="1286" max="1287" width="20.85546875" style="332" customWidth="1"/>
    <col min="1288" max="1289" width="20.7109375" style="332" customWidth="1"/>
    <col min="1290" max="1290" width="5.85546875" style="332" customWidth="1"/>
    <col min="1291" max="1527" width="12.5703125" style="332" customWidth="1"/>
    <col min="1528" max="1536" width="5.140625" style="332"/>
    <col min="1537" max="1537" width="5.140625" style="332" customWidth="1"/>
    <col min="1538" max="1538" width="2.5703125" style="332" customWidth="1"/>
    <col min="1539" max="1539" width="58.5703125" style="332" customWidth="1"/>
    <col min="1540" max="1540" width="19.85546875" style="332" customWidth="1"/>
    <col min="1541" max="1541" width="2.28515625" style="332" customWidth="1"/>
    <col min="1542" max="1543" width="20.85546875" style="332" customWidth="1"/>
    <col min="1544" max="1545" width="20.7109375" style="332" customWidth="1"/>
    <col min="1546" max="1546" width="5.85546875" style="332" customWidth="1"/>
    <col min="1547" max="1783" width="12.5703125" style="332" customWidth="1"/>
    <col min="1784" max="1792" width="5.140625" style="332"/>
    <col min="1793" max="1793" width="5.140625" style="332" customWidth="1"/>
    <col min="1794" max="1794" width="2.5703125" style="332" customWidth="1"/>
    <col min="1795" max="1795" width="58.5703125" style="332" customWidth="1"/>
    <col min="1796" max="1796" width="19.85546875" style="332" customWidth="1"/>
    <col min="1797" max="1797" width="2.28515625" style="332" customWidth="1"/>
    <col min="1798" max="1799" width="20.85546875" style="332" customWidth="1"/>
    <col min="1800" max="1801" width="20.7109375" style="332" customWidth="1"/>
    <col min="1802" max="1802" width="5.85546875" style="332" customWidth="1"/>
    <col min="1803" max="2039" width="12.5703125" style="332" customWidth="1"/>
    <col min="2040" max="2048" width="5.140625" style="332"/>
    <col min="2049" max="2049" width="5.140625" style="332" customWidth="1"/>
    <col min="2050" max="2050" width="2.5703125" style="332" customWidth="1"/>
    <col min="2051" max="2051" width="58.5703125" style="332" customWidth="1"/>
    <col min="2052" max="2052" width="19.85546875" style="332" customWidth="1"/>
    <col min="2053" max="2053" width="2.28515625" style="332" customWidth="1"/>
    <col min="2054" max="2055" width="20.85546875" style="332" customWidth="1"/>
    <col min="2056" max="2057" width="20.7109375" style="332" customWidth="1"/>
    <col min="2058" max="2058" width="5.85546875" style="332" customWidth="1"/>
    <col min="2059" max="2295" width="12.5703125" style="332" customWidth="1"/>
    <col min="2296" max="2304" width="5.140625" style="332"/>
    <col min="2305" max="2305" width="5.140625" style="332" customWidth="1"/>
    <col min="2306" max="2306" width="2.5703125" style="332" customWidth="1"/>
    <col min="2307" max="2307" width="58.5703125" style="332" customWidth="1"/>
    <col min="2308" max="2308" width="19.85546875" style="332" customWidth="1"/>
    <col min="2309" max="2309" width="2.28515625" style="332" customWidth="1"/>
    <col min="2310" max="2311" width="20.85546875" style="332" customWidth="1"/>
    <col min="2312" max="2313" width="20.7109375" style="332" customWidth="1"/>
    <col min="2314" max="2314" width="5.85546875" style="332" customWidth="1"/>
    <col min="2315" max="2551" width="12.5703125" style="332" customWidth="1"/>
    <col min="2552" max="2560" width="5.140625" style="332"/>
    <col min="2561" max="2561" width="5.140625" style="332" customWidth="1"/>
    <col min="2562" max="2562" width="2.5703125" style="332" customWidth="1"/>
    <col min="2563" max="2563" width="58.5703125" style="332" customWidth="1"/>
    <col min="2564" max="2564" width="19.85546875" style="332" customWidth="1"/>
    <col min="2565" max="2565" width="2.28515625" style="332" customWidth="1"/>
    <col min="2566" max="2567" width="20.85546875" style="332" customWidth="1"/>
    <col min="2568" max="2569" width="20.7109375" style="332" customWidth="1"/>
    <col min="2570" max="2570" width="5.85546875" style="332" customWidth="1"/>
    <col min="2571" max="2807" width="12.5703125" style="332" customWidth="1"/>
    <col min="2808" max="2816" width="5.140625" style="332"/>
    <col min="2817" max="2817" width="5.140625" style="332" customWidth="1"/>
    <col min="2818" max="2818" width="2.5703125" style="332" customWidth="1"/>
    <col min="2819" max="2819" width="58.5703125" style="332" customWidth="1"/>
    <col min="2820" max="2820" width="19.85546875" style="332" customWidth="1"/>
    <col min="2821" max="2821" width="2.28515625" style="332" customWidth="1"/>
    <col min="2822" max="2823" width="20.85546875" style="332" customWidth="1"/>
    <col min="2824" max="2825" width="20.7109375" style="332" customWidth="1"/>
    <col min="2826" max="2826" width="5.85546875" style="332" customWidth="1"/>
    <col min="2827" max="3063" width="12.5703125" style="332" customWidth="1"/>
    <col min="3064" max="3072" width="5.140625" style="332"/>
    <col min="3073" max="3073" width="5.140625" style="332" customWidth="1"/>
    <col min="3074" max="3074" width="2.5703125" style="332" customWidth="1"/>
    <col min="3075" max="3075" width="58.5703125" style="332" customWidth="1"/>
    <col min="3076" max="3076" width="19.85546875" style="332" customWidth="1"/>
    <col min="3077" max="3077" width="2.28515625" style="332" customWidth="1"/>
    <col min="3078" max="3079" width="20.85546875" style="332" customWidth="1"/>
    <col min="3080" max="3081" width="20.7109375" style="332" customWidth="1"/>
    <col min="3082" max="3082" width="5.85546875" style="332" customWidth="1"/>
    <col min="3083" max="3319" width="12.5703125" style="332" customWidth="1"/>
    <col min="3320" max="3328" width="5.140625" style="332"/>
    <col min="3329" max="3329" width="5.140625" style="332" customWidth="1"/>
    <col min="3330" max="3330" width="2.5703125" style="332" customWidth="1"/>
    <col min="3331" max="3331" width="58.5703125" style="332" customWidth="1"/>
    <col min="3332" max="3332" width="19.85546875" style="332" customWidth="1"/>
    <col min="3333" max="3333" width="2.28515625" style="332" customWidth="1"/>
    <col min="3334" max="3335" width="20.85546875" style="332" customWidth="1"/>
    <col min="3336" max="3337" width="20.7109375" style="332" customWidth="1"/>
    <col min="3338" max="3338" width="5.85546875" style="332" customWidth="1"/>
    <col min="3339" max="3575" width="12.5703125" style="332" customWidth="1"/>
    <col min="3576" max="3584" width="5.140625" style="332"/>
    <col min="3585" max="3585" width="5.140625" style="332" customWidth="1"/>
    <col min="3586" max="3586" width="2.5703125" style="332" customWidth="1"/>
    <col min="3587" max="3587" width="58.5703125" style="332" customWidth="1"/>
    <col min="3588" max="3588" width="19.85546875" style="332" customWidth="1"/>
    <col min="3589" max="3589" width="2.28515625" style="332" customWidth="1"/>
    <col min="3590" max="3591" width="20.85546875" style="332" customWidth="1"/>
    <col min="3592" max="3593" width="20.7109375" style="332" customWidth="1"/>
    <col min="3594" max="3594" width="5.85546875" style="332" customWidth="1"/>
    <col min="3595" max="3831" width="12.5703125" style="332" customWidth="1"/>
    <col min="3832" max="3840" width="5.140625" style="332"/>
    <col min="3841" max="3841" width="5.140625" style="332" customWidth="1"/>
    <col min="3842" max="3842" width="2.5703125" style="332" customWidth="1"/>
    <col min="3843" max="3843" width="58.5703125" style="332" customWidth="1"/>
    <col min="3844" max="3844" width="19.85546875" style="332" customWidth="1"/>
    <col min="3845" max="3845" width="2.28515625" style="332" customWidth="1"/>
    <col min="3846" max="3847" width="20.85546875" style="332" customWidth="1"/>
    <col min="3848" max="3849" width="20.7109375" style="332" customWidth="1"/>
    <col min="3850" max="3850" width="5.85546875" style="332" customWidth="1"/>
    <col min="3851" max="4087" width="12.5703125" style="332" customWidth="1"/>
    <col min="4088" max="4096" width="5.140625" style="332"/>
    <col min="4097" max="4097" width="5.140625" style="332" customWidth="1"/>
    <col min="4098" max="4098" width="2.5703125" style="332" customWidth="1"/>
    <col min="4099" max="4099" width="58.5703125" style="332" customWidth="1"/>
    <col min="4100" max="4100" width="19.85546875" style="332" customWidth="1"/>
    <col min="4101" max="4101" width="2.28515625" style="332" customWidth="1"/>
    <col min="4102" max="4103" width="20.85546875" style="332" customWidth="1"/>
    <col min="4104" max="4105" width="20.7109375" style="332" customWidth="1"/>
    <col min="4106" max="4106" width="5.85546875" style="332" customWidth="1"/>
    <col min="4107" max="4343" width="12.5703125" style="332" customWidth="1"/>
    <col min="4344" max="4352" width="5.140625" style="332"/>
    <col min="4353" max="4353" width="5.140625" style="332" customWidth="1"/>
    <col min="4354" max="4354" width="2.5703125" style="332" customWidth="1"/>
    <col min="4355" max="4355" width="58.5703125" style="332" customWidth="1"/>
    <col min="4356" max="4356" width="19.85546875" style="332" customWidth="1"/>
    <col min="4357" max="4357" width="2.28515625" style="332" customWidth="1"/>
    <col min="4358" max="4359" width="20.85546875" style="332" customWidth="1"/>
    <col min="4360" max="4361" width="20.7109375" style="332" customWidth="1"/>
    <col min="4362" max="4362" width="5.85546875" style="332" customWidth="1"/>
    <col min="4363" max="4599" width="12.5703125" style="332" customWidth="1"/>
    <col min="4600" max="4608" width="5.140625" style="332"/>
    <col min="4609" max="4609" width="5.140625" style="332" customWidth="1"/>
    <col min="4610" max="4610" width="2.5703125" style="332" customWidth="1"/>
    <col min="4611" max="4611" width="58.5703125" style="332" customWidth="1"/>
    <col min="4612" max="4612" width="19.85546875" style="332" customWidth="1"/>
    <col min="4613" max="4613" width="2.28515625" style="332" customWidth="1"/>
    <col min="4614" max="4615" width="20.85546875" style="332" customWidth="1"/>
    <col min="4616" max="4617" width="20.7109375" style="332" customWidth="1"/>
    <col min="4618" max="4618" width="5.85546875" style="332" customWidth="1"/>
    <col min="4619" max="4855" width="12.5703125" style="332" customWidth="1"/>
    <col min="4856" max="4864" width="5.140625" style="332"/>
    <col min="4865" max="4865" width="5.140625" style="332" customWidth="1"/>
    <col min="4866" max="4866" width="2.5703125" style="332" customWidth="1"/>
    <col min="4867" max="4867" width="58.5703125" style="332" customWidth="1"/>
    <col min="4868" max="4868" width="19.85546875" style="332" customWidth="1"/>
    <col min="4869" max="4869" width="2.28515625" style="332" customWidth="1"/>
    <col min="4870" max="4871" width="20.85546875" style="332" customWidth="1"/>
    <col min="4872" max="4873" width="20.7109375" style="332" customWidth="1"/>
    <col min="4874" max="4874" width="5.85546875" style="332" customWidth="1"/>
    <col min="4875" max="5111" width="12.5703125" style="332" customWidth="1"/>
    <col min="5112" max="5120" width="5.140625" style="332"/>
    <col min="5121" max="5121" width="5.140625" style="332" customWidth="1"/>
    <col min="5122" max="5122" width="2.5703125" style="332" customWidth="1"/>
    <col min="5123" max="5123" width="58.5703125" style="332" customWidth="1"/>
    <col min="5124" max="5124" width="19.85546875" style="332" customWidth="1"/>
    <col min="5125" max="5125" width="2.28515625" style="332" customWidth="1"/>
    <col min="5126" max="5127" width="20.85546875" style="332" customWidth="1"/>
    <col min="5128" max="5129" width="20.7109375" style="332" customWidth="1"/>
    <col min="5130" max="5130" width="5.85546875" style="332" customWidth="1"/>
    <col min="5131" max="5367" width="12.5703125" style="332" customWidth="1"/>
    <col min="5368" max="5376" width="5.140625" style="332"/>
    <col min="5377" max="5377" width="5.140625" style="332" customWidth="1"/>
    <col min="5378" max="5378" width="2.5703125" style="332" customWidth="1"/>
    <col min="5379" max="5379" width="58.5703125" style="332" customWidth="1"/>
    <col min="5380" max="5380" width="19.85546875" style="332" customWidth="1"/>
    <col min="5381" max="5381" width="2.28515625" style="332" customWidth="1"/>
    <col min="5382" max="5383" width="20.85546875" style="332" customWidth="1"/>
    <col min="5384" max="5385" width="20.7109375" style="332" customWidth="1"/>
    <col min="5386" max="5386" width="5.85546875" style="332" customWidth="1"/>
    <col min="5387" max="5623" width="12.5703125" style="332" customWidth="1"/>
    <col min="5624" max="5632" width="5.140625" style="332"/>
    <col min="5633" max="5633" width="5.140625" style="332" customWidth="1"/>
    <col min="5634" max="5634" width="2.5703125" style="332" customWidth="1"/>
    <col min="5635" max="5635" width="58.5703125" style="332" customWidth="1"/>
    <col min="5636" max="5636" width="19.85546875" style="332" customWidth="1"/>
    <col min="5637" max="5637" width="2.28515625" style="332" customWidth="1"/>
    <col min="5638" max="5639" width="20.85546875" style="332" customWidth="1"/>
    <col min="5640" max="5641" width="20.7109375" style="332" customWidth="1"/>
    <col min="5642" max="5642" width="5.85546875" style="332" customWidth="1"/>
    <col min="5643" max="5879" width="12.5703125" style="332" customWidth="1"/>
    <col min="5880" max="5888" width="5.140625" style="332"/>
    <col min="5889" max="5889" width="5.140625" style="332" customWidth="1"/>
    <col min="5890" max="5890" width="2.5703125" style="332" customWidth="1"/>
    <col min="5891" max="5891" width="58.5703125" style="332" customWidth="1"/>
    <col min="5892" max="5892" width="19.85546875" style="332" customWidth="1"/>
    <col min="5893" max="5893" width="2.28515625" style="332" customWidth="1"/>
    <col min="5894" max="5895" width="20.85546875" style="332" customWidth="1"/>
    <col min="5896" max="5897" width="20.7109375" style="332" customWidth="1"/>
    <col min="5898" max="5898" width="5.85546875" style="332" customWidth="1"/>
    <col min="5899" max="6135" width="12.5703125" style="332" customWidth="1"/>
    <col min="6136" max="6144" width="5.140625" style="332"/>
    <col min="6145" max="6145" width="5.140625" style="332" customWidth="1"/>
    <col min="6146" max="6146" width="2.5703125" style="332" customWidth="1"/>
    <col min="6147" max="6147" width="58.5703125" style="332" customWidth="1"/>
    <col min="6148" max="6148" width="19.85546875" style="332" customWidth="1"/>
    <col min="6149" max="6149" width="2.28515625" style="332" customWidth="1"/>
    <col min="6150" max="6151" width="20.85546875" style="332" customWidth="1"/>
    <col min="6152" max="6153" width="20.7109375" style="332" customWidth="1"/>
    <col min="6154" max="6154" width="5.85546875" style="332" customWidth="1"/>
    <col min="6155" max="6391" width="12.5703125" style="332" customWidth="1"/>
    <col min="6392" max="6400" width="5.140625" style="332"/>
    <col min="6401" max="6401" width="5.140625" style="332" customWidth="1"/>
    <col min="6402" max="6402" width="2.5703125" style="332" customWidth="1"/>
    <col min="6403" max="6403" width="58.5703125" style="332" customWidth="1"/>
    <col min="6404" max="6404" width="19.85546875" style="332" customWidth="1"/>
    <col min="6405" max="6405" width="2.28515625" style="332" customWidth="1"/>
    <col min="6406" max="6407" width="20.85546875" style="332" customWidth="1"/>
    <col min="6408" max="6409" width="20.7109375" style="332" customWidth="1"/>
    <col min="6410" max="6410" width="5.85546875" style="332" customWidth="1"/>
    <col min="6411" max="6647" width="12.5703125" style="332" customWidth="1"/>
    <col min="6648" max="6656" width="5.140625" style="332"/>
    <col min="6657" max="6657" width="5.140625" style="332" customWidth="1"/>
    <col min="6658" max="6658" width="2.5703125" style="332" customWidth="1"/>
    <col min="6659" max="6659" width="58.5703125" style="332" customWidth="1"/>
    <col min="6660" max="6660" width="19.85546875" style="332" customWidth="1"/>
    <col min="6661" max="6661" width="2.28515625" style="332" customWidth="1"/>
    <col min="6662" max="6663" width="20.85546875" style="332" customWidth="1"/>
    <col min="6664" max="6665" width="20.7109375" style="332" customWidth="1"/>
    <col min="6666" max="6666" width="5.85546875" style="332" customWidth="1"/>
    <col min="6667" max="6903" width="12.5703125" style="332" customWidth="1"/>
    <col min="6904" max="6912" width="5.140625" style="332"/>
    <col min="6913" max="6913" width="5.140625" style="332" customWidth="1"/>
    <col min="6914" max="6914" width="2.5703125" style="332" customWidth="1"/>
    <col min="6915" max="6915" width="58.5703125" style="332" customWidth="1"/>
    <col min="6916" max="6916" width="19.85546875" style="332" customWidth="1"/>
    <col min="6917" max="6917" width="2.28515625" style="332" customWidth="1"/>
    <col min="6918" max="6919" width="20.85546875" style="332" customWidth="1"/>
    <col min="6920" max="6921" width="20.7109375" style="332" customWidth="1"/>
    <col min="6922" max="6922" width="5.85546875" style="332" customWidth="1"/>
    <col min="6923" max="7159" width="12.5703125" style="332" customWidth="1"/>
    <col min="7160" max="7168" width="5.140625" style="332"/>
    <col min="7169" max="7169" width="5.140625" style="332" customWidth="1"/>
    <col min="7170" max="7170" width="2.5703125" style="332" customWidth="1"/>
    <col min="7171" max="7171" width="58.5703125" style="332" customWidth="1"/>
    <col min="7172" max="7172" width="19.85546875" style="332" customWidth="1"/>
    <col min="7173" max="7173" width="2.28515625" style="332" customWidth="1"/>
    <col min="7174" max="7175" width="20.85546875" style="332" customWidth="1"/>
    <col min="7176" max="7177" width="20.7109375" style="332" customWidth="1"/>
    <col min="7178" max="7178" width="5.85546875" style="332" customWidth="1"/>
    <col min="7179" max="7415" width="12.5703125" style="332" customWidth="1"/>
    <col min="7416" max="7424" width="5.140625" style="332"/>
    <col min="7425" max="7425" width="5.140625" style="332" customWidth="1"/>
    <col min="7426" max="7426" width="2.5703125" style="332" customWidth="1"/>
    <col min="7427" max="7427" width="58.5703125" style="332" customWidth="1"/>
    <col min="7428" max="7428" width="19.85546875" style="332" customWidth="1"/>
    <col min="7429" max="7429" width="2.28515625" style="332" customWidth="1"/>
    <col min="7430" max="7431" width="20.85546875" style="332" customWidth="1"/>
    <col min="7432" max="7433" width="20.7109375" style="332" customWidth="1"/>
    <col min="7434" max="7434" width="5.85546875" style="332" customWidth="1"/>
    <col min="7435" max="7671" width="12.5703125" style="332" customWidth="1"/>
    <col min="7672" max="7680" width="5.140625" style="332"/>
    <col min="7681" max="7681" width="5.140625" style="332" customWidth="1"/>
    <col min="7682" max="7682" width="2.5703125" style="332" customWidth="1"/>
    <col min="7683" max="7683" width="58.5703125" style="332" customWidth="1"/>
    <col min="7684" max="7684" width="19.85546875" style="332" customWidth="1"/>
    <col min="7685" max="7685" width="2.28515625" style="332" customWidth="1"/>
    <col min="7686" max="7687" width="20.85546875" style="332" customWidth="1"/>
    <col min="7688" max="7689" width="20.7109375" style="332" customWidth="1"/>
    <col min="7690" max="7690" width="5.85546875" style="332" customWidth="1"/>
    <col min="7691" max="7927" width="12.5703125" style="332" customWidth="1"/>
    <col min="7928" max="7936" width="5.140625" style="332"/>
    <col min="7937" max="7937" width="5.140625" style="332" customWidth="1"/>
    <col min="7938" max="7938" width="2.5703125" style="332" customWidth="1"/>
    <col min="7939" max="7939" width="58.5703125" style="332" customWidth="1"/>
    <col min="7940" max="7940" width="19.85546875" style="332" customWidth="1"/>
    <col min="7941" max="7941" width="2.28515625" style="332" customWidth="1"/>
    <col min="7942" max="7943" width="20.85546875" style="332" customWidth="1"/>
    <col min="7944" max="7945" width="20.7109375" style="332" customWidth="1"/>
    <col min="7946" max="7946" width="5.85546875" style="332" customWidth="1"/>
    <col min="7947" max="8183" width="12.5703125" style="332" customWidth="1"/>
    <col min="8184" max="8192" width="5.140625" style="332"/>
    <col min="8193" max="8193" width="5.140625" style="332" customWidth="1"/>
    <col min="8194" max="8194" width="2.5703125" style="332" customWidth="1"/>
    <col min="8195" max="8195" width="58.5703125" style="332" customWidth="1"/>
    <col min="8196" max="8196" width="19.85546875" style="332" customWidth="1"/>
    <col min="8197" max="8197" width="2.28515625" style="332" customWidth="1"/>
    <col min="8198" max="8199" width="20.85546875" style="332" customWidth="1"/>
    <col min="8200" max="8201" width="20.7109375" style="332" customWidth="1"/>
    <col min="8202" max="8202" width="5.85546875" style="332" customWidth="1"/>
    <col min="8203" max="8439" width="12.5703125" style="332" customWidth="1"/>
    <col min="8440" max="8448" width="5.140625" style="332"/>
    <col min="8449" max="8449" width="5.140625" style="332" customWidth="1"/>
    <col min="8450" max="8450" width="2.5703125" style="332" customWidth="1"/>
    <col min="8451" max="8451" width="58.5703125" style="332" customWidth="1"/>
    <col min="8452" max="8452" width="19.85546875" style="332" customWidth="1"/>
    <col min="8453" max="8453" width="2.28515625" style="332" customWidth="1"/>
    <col min="8454" max="8455" width="20.85546875" style="332" customWidth="1"/>
    <col min="8456" max="8457" width="20.7109375" style="332" customWidth="1"/>
    <col min="8458" max="8458" width="5.85546875" style="332" customWidth="1"/>
    <col min="8459" max="8695" width="12.5703125" style="332" customWidth="1"/>
    <col min="8696" max="8704" width="5.140625" style="332"/>
    <col min="8705" max="8705" width="5.140625" style="332" customWidth="1"/>
    <col min="8706" max="8706" width="2.5703125" style="332" customWidth="1"/>
    <col min="8707" max="8707" width="58.5703125" style="332" customWidth="1"/>
    <col min="8708" max="8708" width="19.85546875" style="332" customWidth="1"/>
    <col min="8709" max="8709" width="2.28515625" style="332" customWidth="1"/>
    <col min="8710" max="8711" width="20.85546875" style="332" customWidth="1"/>
    <col min="8712" max="8713" width="20.7109375" style="332" customWidth="1"/>
    <col min="8714" max="8714" width="5.85546875" style="332" customWidth="1"/>
    <col min="8715" max="8951" width="12.5703125" style="332" customWidth="1"/>
    <col min="8952" max="8960" width="5.140625" style="332"/>
    <col min="8961" max="8961" width="5.140625" style="332" customWidth="1"/>
    <col min="8962" max="8962" width="2.5703125" style="332" customWidth="1"/>
    <col min="8963" max="8963" width="58.5703125" style="332" customWidth="1"/>
    <col min="8964" max="8964" width="19.85546875" style="332" customWidth="1"/>
    <col min="8965" max="8965" width="2.28515625" style="332" customWidth="1"/>
    <col min="8966" max="8967" width="20.85546875" style="332" customWidth="1"/>
    <col min="8968" max="8969" width="20.7109375" style="332" customWidth="1"/>
    <col min="8970" max="8970" width="5.85546875" style="332" customWidth="1"/>
    <col min="8971" max="9207" width="12.5703125" style="332" customWidth="1"/>
    <col min="9208" max="9216" width="5.140625" style="332"/>
    <col min="9217" max="9217" width="5.140625" style="332" customWidth="1"/>
    <col min="9218" max="9218" width="2.5703125" style="332" customWidth="1"/>
    <col min="9219" max="9219" width="58.5703125" style="332" customWidth="1"/>
    <col min="9220" max="9220" width="19.85546875" style="332" customWidth="1"/>
    <col min="9221" max="9221" width="2.28515625" style="332" customWidth="1"/>
    <col min="9222" max="9223" width="20.85546875" style="332" customWidth="1"/>
    <col min="9224" max="9225" width="20.7109375" style="332" customWidth="1"/>
    <col min="9226" max="9226" width="5.85546875" style="332" customWidth="1"/>
    <col min="9227" max="9463" width="12.5703125" style="332" customWidth="1"/>
    <col min="9464" max="9472" width="5.140625" style="332"/>
    <col min="9473" max="9473" width="5.140625" style="332" customWidth="1"/>
    <col min="9474" max="9474" width="2.5703125" style="332" customWidth="1"/>
    <col min="9475" max="9475" width="58.5703125" style="332" customWidth="1"/>
    <col min="9476" max="9476" width="19.85546875" style="332" customWidth="1"/>
    <col min="9477" max="9477" width="2.28515625" style="332" customWidth="1"/>
    <col min="9478" max="9479" width="20.85546875" style="332" customWidth="1"/>
    <col min="9480" max="9481" width="20.7109375" style="332" customWidth="1"/>
    <col min="9482" max="9482" width="5.85546875" style="332" customWidth="1"/>
    <col min="9483" max="9719" width="12.5703125" style="332" customWidth="1"/>
    <col min="9720" max="9728" width="5.140625" style="332"/>
    <col min="9729" max="9729" width="5.140625" style="332" customWidth="1"/>
    <col min="9730" max="9730" width="2.5703125" style="332" customWidth="1"/>
    <col min="9731" max="9731" width="58.5703125" style="332" customWidth="1"/>
    <col min="9732" max="9732" width="19.85546875" style="332" customWidth="1"/>
    <col min="9733" max="9733" width="2.28515625" style="332" customWidth="1"/>
    <col min="9734" max="9735" width="20.85546875" style="332" customWidth="1"/>
    <col min="9736" max="9737" width="20.7109375" style="332" customWidth="1"/>
    <col min="9738" max="9738" width="5.85546875" style="332" customWidth="1"/>
    <col min="9739" max="9975" width="12.5703125" style="332" customWidth="1"/>
    <col min="9976" max="9984" width="5.140625" style="332"/>
    <col min="9985" max="9985" width="5.140625" style="332" customWidth="1"/>
    <col min="9986" max="9986" width="2.5703125" style="332" customWidth="1"/>
    <col min="9987" max="9987" width="58.5703125" style="332" customWidth="1"/>
    <col min="9988" max="9988" width="19.85546875" style="332" customWidth="1"/>
    <col min="9989" max="9989" width="2.28515625" style="332" customWidth="1"/>
    <col min="9990" max="9991" width="20.85546875" style="332" customWidth="1"/>
    <col min="9992" max="9993" width="20.7109375" style="332" customWidth="1"/>
    <col min="9994" max="9994" width="5.85546875" style="332" customWidth="1"/>
    <col min="9995" max="10231" width="12.5703125" style="332" customWidth="1"/>
    <col min="10232" max="10240" width="5.140625" style="332"/>
    <col min="10241" max="10241" width="5.140625" style="332" customWidth="1"/>
    <col min="10242" max="10242" width="2.5703125" style="332" customWidth="1"/>
    <col min="10243" max="10243" width="58.5703125" style="332" customWidth="1"/>
    <col min="10244" max="10244" width="19.85546875" style="332" customWidth="1"/>
    <col min="10245" max="10245" width="2.28515625" style="332" customWidth="1"/>
    <col min="10246" max="10247" width="20.85546875" style="332" customWidth="1"/>
    <col min="10248" max="10249" width="20.7109375" style="332" customWidth="1"/>
    <col min="10250" max="10250" width="5.85546875" style="332" customWidth="1"/>
    <col min="10251" max="10487" width="12.5703125" style="332" customWidth="1"/>
    <col min="10488" max="10496" width="5.140625" style="332"/>
    <col min="10497" max="10497" width="5.140625" style="332" customWidth="1"/>
    <col min="10498" max="10498" width="2.5703125" style="332" customWidth="1"/>
    <col min="10499" max="10499" width="58.5703125" style="332" customWidth="1"/>
    <col min="10500" max="10500" width="19.85546875" style="332" customWidth="1"/>
    <col min="10501" max="10501" width="2.28515625" style="332" customWidth="1"/>
    <col min="10502" max="10503" width="20.85546875" style="332" customWidth="1"/>
    <col min="10504" max="10505" width="20.7109375" style="332" customWidth="1"/>
    <col min="10506" max="10506" width="5.85546875" style="332" customWidth="1"/>
    <col min="10507" max="10743" width="12.5703125" style="332" customWidth="1"/>
    <col min="10744" max="10752" width="5.140625" style="332"/>
    <col min="10753" max="10753" width="5.140625" style="332" customWidth="1"/>
    <col min="10754" max="10754" width="2.5703125" style="332" customWidth="1"/>
    <col min="10755" max="10755" width="58.5703125" style="332" customWidth="1"/>
    <col min="10756" max="10756" width="19.85546875" style="332" customWidth="1"/>
    <col min="10757" max="10757" width="2.28515625" style="332" customWidth="1"/>
    <col min="10758" max="10759" width="20.85546875" style="332" customWidth="1"/>
    <col min="10760" max="10761" width="20.7109375" style="332" customWidth="1"/>
    <col min="10762" max="10762" width="5.85546875" style="332" customWidth="1"/>
    <col min="10763" max="10999" width="12.5703125" style="332" customWidth="1"/>
    <col min="11000" max="11008" width="5.140625" style="332"/>
    <col min="11009" max="11009" width="5.140625" style="332" customWidth="1"/>
    <col min="11010" max="11010" width="2.5703125" style="332" customWidth="1"/>
    <col min="11011" max="11011" width="58.5703125" style="332" customWidth="1"/>
    <col min="11012" max="11012" width="19.85546875" style="332" customWidth="1"/>
    <col min="11013" max="11013" width="2.28515625" style="332" customWidth="1"/>
    <col min="11014" max="11015" width="20.85546875" style="332" customWidth="1"/>
    <col min="11016" max="11017" width="20.7109375" style="332" customWidth="1"/>
    <col min="11018" max="11018" width="5.85546875" style="332" customWidth="1"/>
    <col min="11019" max="11255" width="12.5703125" style="332" customWidth="1"/>
    <col min="11256" max="11264" width="5.140625" style="332"/>
    <col min="11265" max="11265" width="5.140625" style="332" customWidth="1"/>
    <col min="11266" max="11266" width="2.5703125" style="332" customWidth="1"/>
    <col min="11267" max="11267" width="58.5703125" style="332" customWidth="1"/>
    <col min="11268" max="11268" width="19.85546875" style="332" customWidth="1"/>
    <col min="11269" max="11269" width="2.28515625" style="332" customWidth="1"/>
    <col min="11270" max="11271" width="20.85546875" style="332" customWidth="1"/>
    <col min="11272" max="11273" width="20.7109375" style="332" customWidth="1"/>
    <col min="11274" max="11274" width="5.85546875" style="332" customWidth="1"/>
    <col min="11275" max="11511" width="12.5703125" style="332" customWidth="1"/>
    <col min="11512" max="11520" width="5.140625" style="332"/>
    <col min="11521" max="11521" width="5.140625" style="332" customWidth="1"/>
    <col min="11522" max="11522" width="2.5703125" style="332" customWidth="1"/>
    <col min="11523" max="11523" width="58.5703125" style="332" customWidth="1"/>
    <col min="11524" max="11524" width="19.85546875" style="332" customWidth="1"/>
    <col min="11525" max="11525" width="2.28515625" style="332" customWidth="1"/>
    <col min="11526" max="11527" width="20.85546875" style="332" customWidth="1"/>
    <col min="11528" max="11529" width="20.7109375" style="332" customWidth="1"/>
    <col min="11530" max="11530" width="5.85546875" style="332" customWidth="1"/>
    <col min="11531" max="11767" width="12.5703125" style="332" customWidth="1"/>
    <col min="11768" max="11776" width="5.140625" style="332"/>
    <col min="11777" max="11777" width="5.140625" style="332" customWidth="1"/>
    <col min="11778" max="11778" width="2.5703125" style="332" customWidth="1"/>
    <col min="11779" max="11779" width="58.5703125" style="332" customWidth="1"/>
    <col min="11780" max="11780" width="19.85546875" style="332" customWidth="1"/>
    <col min="11781" max="11781" width="2.28515625" style="332" customWidth="1"/>
    <col min="11782" max="11783" width="20.85546875" style="332" customWidth="1"/>
    <col min="11784" max="11785" width="20.7109375" style="332" customWidth="1"/>
    <col min="11786" max="11786" width="5.85546875" style="332" customWidth="1"/>
    <col min="11787" max="12023" width="12.5703125" style="332" customWidth="1"/>
    <col min="12024" max="12032" width="5.140625" style="332"/>
    <col min="12033" max="12033" width="5.140625" style="332" customWidth="1"/>
    <col min="12034" max="12034" width="2.5703125" style="332" customWidth="1"/>
    <col min="12035" max="12035" width="58.5703125" style="332" customWidth="1"/>
    <col min="12036" max="12036" width="19.85546875" style="332" customWidth="1"/>
    <col min="12037" max="12037" width="2.28515625" style="332" customWidth="1"/>
    <col min="12038" max="12039" width="20.85546875" style="332" customWidth="1"/>
    <col min="12040" max="12041" width="20.7109375" style="332" customWidth="1"/>
    <col min="12042" max="12042" width="5.85546875" style="332" customWidth="1"/>
    <col min="12043" max="12279" width="12.5703125" style="332" customWidth="1"/>
    <col min="12280" max="12288" width="5.140625" style="332"/>
    <col min="12289" max="12289" width="5.140625" style="332" customWidth="1"/>
    <col min="12290" max="12290" width="2.5703125" style="332" customWidth="1"/>
    <col min="12291" max="12291" width="58.5703125" style="332" customWidth="1"/>
    <col min="12292" max="12292" width="19.85546875" style="332" customWidth="1"/>
    <col min="12293" max="12293" width="2.28515625" style="332" customWidth="1"/>
    <col min="12294" max="12295" width="20.85546875" style="332" customWidth="1"/>
    <col min="12296" max="12297" width="20.7109375" style="332" customWidth="1"/>
    <col min="12298" max="12298" width="5.85546875" style="332" customWidth="1"/>
    <col min="12299" max="12535" width="12.5703125" style="332" customWidth="1"/>
    <col min="12536" max="12544" width="5.140625" style="332"/>
    <col min="12545" max="12545" width="5.140625" style="332" customWidth="1"/>
    <col min="12546" max="12546" width="2.5703125" style="332" customWidth="1"/>
    <col min="12547" max="12547" width="58.5703125" style="332" customWidth="1"/>
    <col min="12548" max="12548" width="19.85546875" style="332" customWidth="1"/>
    <col min="12549" max="12549" width="2.28515625" style="332" customWidth="1"/>
    <col min="12550" max="12551" width="20.85546875" style="332" customWidth="1"/>
    <col min="12552" max="12553" width="20.7109375" style="332" customWidth="1"/>
    <col min="12554" max="12554" width="5.85546875" style="332" customWidth="1"/>
    <col min="12555" max="12791" width="12.5703125" style="332" customWidth="1"/>
    <col min="12792" max="12800" width="5.140625" style="332"/>
    <col min="12801" max="12801" width="5.140625" style="332" customWidth="1"/>
    <col min="12802" max="12802" width="2.5703125" style="332" customWidth="1"/>
    <col min="12803" max="12803" width="58.5703125" style="332" customWidth="1"/>
    <col min="12804" max="12804" width="19.85546875" style="332" customWidth="1"/>
    <col min="12805" max="12805" width="2.28515625" style="332" customWidth="1"/>
    <col min="12806" max="12807" width="20.85546875" style="332" customWidth="1"/>
    <col min="12808" max="12809" width="20.7109375" style="332" customWidth="1"/>
    <col min="12810" max="12810" width="5.85546875" style="332" customWidth="1"/>
    <col min="12811" max="13047" width="12.5703125" style="332" customWidth="1"/>
    <col min="13048" max="13056" width="5.140625" style="332"/>
    <col min="13057" max="13057" width="5.140625" style="332" customWidth="1"/>
    <col min="13058" max="13058" width="2.5703125" style="332" customWidth="1"/>
    <col min="13059" max="13059" width="58.5703125" style="332" customWidth="1"/>
    <col min="13060" max="13060" width="19.85546875" style="332" customWidth="1"/>
    <col min="13061" max="13061" width="2.28515625" style="332" customWidth="1"/>
    <col min="13062" max="13063" width="20.85546875" style="332" customWidth="1"/>
    <col min="13064" max="13065" width="20.7109375" style="332" customWidth="1"/>
    <col min="13066" max="13066" width="5.85546875" style="332" customWidth="1"/>
    <col min="13067" max="13303" width="12.5703125" style="332" customWidth="1"/>
    <col min="13304" max="13312" width="5.140625" style="332"/>
    <col min="13313" max="13313" width="5.140625" style="332" customWidth="1"/>
    <col min="13314" max="13314" width="2.5703125" style="332" customWidth="1"/>
    <col min="13315" max="13315" width="58.5703125" style="332" customWidth="1"/>
    <col min="13316" max="13316" width="19.85546875" style="332" customWidth="1"/>
    <col min="13317" max="13317" width="2.28515625" style="332" customWidth="1"/>
    <col min="13318" max="13319" width="20.85546875" style="332" customWidth="1"/>
    <col min="13320" max="13321" width="20.7109375" style="332" customWidth="1"/>
    <col min="13322" max="13322" width="5.85546875" style="332" customWidth="1"/>
    <col min="13323" max="13559" width="12.5703125" style="332" customWidth="1"/>
    <col min="13560" max="13568" width="5.140625" style="332"/>
    <col min="13569" max="13569" width="5.140625" style="332" customWidth="1"/>
    <col min="13570" max="13570" width="2.5703125" style="332" customWidth="1"/>
    <col min="13571" max="13571" width="58.5703125" style="332" customWidth="1"/>
    <col min="13572" max="13572" width="19.85546875" style="332" customWidth="1"/>
    <col min="13573" max="13573" width="2.28515625" style="332" customWidth="1"/>
    <col min="13574" max="13575" width="20.85546875" style="332" customWidth="1"/>
    <col min="13576" max="13577" width="20.7109375" style="332" customWidth="1"/>
    <col min="13578" max="13578" width="5.85546875" style="332" customWidth="1"/>
    <col min="13579" max="13815" width="12.5703125" style="332" customWidth="1"/>
    <col min="13816" max="13824" width="5.140625" style="332"/>
    <col min="13825" max="13825" width="5.140625" style="332" customWidth="1"/>
    <col min="13826" max="13826" width="2.5703125" style="332" customWidth="1"/>
    <col min="13827" max="13827" width="58.5703125" style="332" customWidth="1"/>
    <col min="13828" max="13828" width="19.85546875" style="332" customWidth="1"/>
    <col min="13829" max="13829" width="2.28515625" style="332" customWidth="1"/>
    <col min="13830" max="13831" width="20.85546875" style="332" customWidth="1"/>
    <col min="13832" max="13833" width="20.7109375" style="332" customWidth="1"/>
    <col min="13834" max="13834" width="5.85546875" style="332" customWidth="1"/>
    <col min="13835" max="14071" width="12.5703125" style="332" customWidth="1"/>
    <col min="14072" max="14080" width="5.140625" style="332"/>
    <col min="14081" max="14081" width="5.140625" style="332" customWidth="1"/>
    <col min="14082" max="14082" width="2.5703125" style="332" customWidth="1"/>
    <col min="14083" max="14083" width="58.5703125" style="332" customWidth="1"/>
    <col min="14084" max="14084" width="19.85546875" style="332" customWidth="1"/>
    <col min="14085" max="14085" width="2.28515625" style="332" customWidth="1"/>
    <col min="14086" max="14087" width="20.85546875" style="332" customWidth="1"/>
    <col min="14088" max="14089" width="20.7109375" style="332" customWidth="1"/>
    <col min="14090" max="14090" width="5.85546875" style="332" customWidth="1"/>
    <col min="14091" max="14327" width="12.5703125" style="332" customWidth="1"/>
    <col min="14328" max="14336" width="5.140625" style="332"/>
    <col min="14337" max="14337" width="5.140625" style="332" customWidth="1"/>
    <col min="14338" max="14338" width="2.5703125" style="332" customWidth="1"/>
    <col min="14339" max="14339" width="58.5703125" style="332" customWidth="1"/>
    <col min="14340" max="14340" width="19.85546875" style="332" customWidth="1"/>
    <col min="14341" max="14341" width="2.28515625" style="332" customWidth="1"/>
    <col min="14342" max="14343" width="20.85546875" style="332" customWidth="1"/>
    <col min="14344" max="14345" width="20.7109375" style="332" customWidth="1"/>
    <col min="14346" max="14346" width="5.85546875" style="332" customWidth="1"/>
    <col min="14347" max="14583" width="12.5703125" style="332" customWidth="1"/>
    <col min="14584" max="14592" width="5.140625" style="332"/>
    <col min="14593" max="14593" width="5.140625" style="332" customWidth="1"/>
    <col min="14594" max="14594" width="2.5703125" style="332" customWidth="1"/>
    <col min="14595" max="14595" width="58.5703125" style="332" customWidth="1"/>
    <col min="14596" max="14596" width="19.85546875" style="332" customWidth="1"/>
    <col min="14597" max="14597" width="2.28515625" style="332" customWidth="1"/>
    <col min="14598" max="14599" width="20.85546875" style="332" customWidth="1"/>
    <col min="14600" max="14601" width="20.7109375" style="332" customWidth="1"/>
    <col min="14602" max="14602" width="5.85546875" style="332" customWidth="1"/>
    <col min="14603" max="14839" width="12.5703125" style="332" customWidth="1"/>
    <col min="14840" max="14848" width="5.140625" style="332"/>
    <col min="14849" max="14849" width="5.140625" style="332" customWidth="1"/>
    <col min="14850" max="14850" width="2.5703125" style="332" customWidth="1"/>
    <col min="14851" max="14851" width="58.5703125" style="332" customWidth="1"/>
    <col min="14852" max="14852" width="19.85546875" style="332" customWidth="1"/>
    <col min="14853" max="14853" width="2.28515625" style="332" customWidth="1"/>
    <col min="14854" max="14855" width="20.85546875" style="332" customWidth="1"/>
    <col min="14856" max="14857" width="20.7109375" style="332" customWidth="1"/>
    <col min="14858" max="14858" width="5.85546875" style="332" customWidth="1"/>
    <col min="14859" max="15095" width="12.5703125" style="332" customWidth="1"/>
    <col min="15096" max="15104" width="5.140625" style="332"/>
    <col min="15105" max="15105" width="5.140625" style="332" customWidth="1"/>
    <col min="15106" max="15106" width="2.5703125" style="332" customWidth="1"/>
    <col min="15107" max="15107" width="58.5703125" style="332" customWidth="1"/>
    <col min="15108" max="15108" width="19.85546875" style="332" customWidth="1"/>
    <col min="15109" max="15109" width="2.28515625" style="332" customWidth="1"/>
    <col min="15110" max="15111" width="20.85546875" style="332" customWidth="1"/>
    <col min="15112" max="15113" width="20.7109375" style="332" customWidth="1"/>
    <col min="15114" max="15114" width="5.85546875" style="332" customWidth="1"/>
    <col min="15115" max="15351" width="12.5703125" style="332" customWidth="1"/>
    <col min="15352" max="15360" width="5.140625" style="332"/>
    <col min="15361" max="15361" width="5.140625" style="332" customWidth="1"/>
    <col min="15362" max="15362" width="2.5703125" style="332" customWidth="1"/>
    <col min="15363" max="15363" width="58.5703125" style="332" customWidth="1"/>
    <col min="15364" max="15364" width="19.85546875" style="332" customWidth="1"/>
    <col min="15365" max="15365" width="2.28515625" style="332" customWidth="1"/>
    <col min="15366" max="15367" width="20.85546875" style="332" customWidth="1"/>
    <col min="15368" max="15369" width="20.7109375" style="332" customWidth="1"/>
    <col min="15370" max="15370" width="5.85546875" style="332" customWidth="1"/>
    <col min="15371" max="15607" width="12.5703125" style="332" customWidth="1"/>
    <col min="15608" max="15616" width="5.140625" style="332"/>
    <col min="15617" max="15617" width="5.140625" style="332" customWidth="1"/>
    <col min="15618" max="15618" width="2.5703125" style="332" customWidth="1"/>
    <col min="15619" max="15619" width="58.5703125" style="332" customWidth="1"/>
    <col min="15620" max="15620" width="19.85546875" style="332" customWidth="1"/>
    <col min="15621" max="15621" width="2.28515625" style="332" customWidth="1"/>
    <col min="15622" max="15623" width="20.85546875" style="332" customWidth="1"/>
    <col min="15624" max="15625" width="20.7109375" style="332" customWidth="1"/>
    <col min="15626" max="15626" width="5.85546875" style="332" customWidth="1"/>
    <col min="15627" max="15863" width="12.5703125" style="332" customWidth="1"/>
    <col min="15864" max="15872" width="5.140625" style="332"/>
    <col min="15873" max="15873" width="5.140625" style="332" customWidth="1"/>
    <col min="15874" max="15874" width="2.5703125" style="332" customWidth="1"/>
    <col min="15875" max="15875" width="58.5703125" style="332" customWidth="1"/>
    <col min="15876" max="15876" width="19.85546875" style="332" customWidth="1"/>
    <col min="15877" max="15877" width="2.28515625" style="332" customWidth="1"/>
    <col min="15878" max="15879" width="20.85546875" style="332" customWidth="1"/>
    <col min="15880" max="15881" width="20.7109375" style="332" customWidth="1"/>
    <col min="15882" max="15882" width="5.85546875" style="332" customWidth="1"/>
    <col min="15883" max="16119" width="12.5703125" style="332" customWidth="1"/>
    <col min="16120" max="16128" width="5.140625" style="332"/>
    <col min="16129" max="16129" width="5.140625" style="332" customWidth="1"/>
    <col min="16130" max="16130" width="2.5703125" style="332" customWidth="1"/>
    <col min="16131" max="16131" width="58.5703125" style="332" customWidth="1"/>
    <col min="16132" max="16132" width="19.85546875" style="332" customWidth="1"/>
    <col min="16133" max="16133" width="2.28515625" style="332" customWidth="1"/>
    <col min="16134" max="16135" width="20.85546875" style="332" customWidth="1"/>
    <col min="16136" max="16137" width="20.7109375" style="332" customWidth="1"/>
    <col min="16138" max="16138" width="5.85546875" style="332" customWidth="1"/>
    <col min="16139" max="16375" width="12.5703125" style="332" customWidth="1"/>
    <col min="16376" max="16384" width="5.140625" style="332"/>
  </cols>
  <sheetData>
    <row r="1" spans="1:14" ht="16.5" customHeight="1">
      <c r="A1" s="1637" t="s">
        <v>560</v>
      </c>
      <c r="B1" s="1637"/>
      <c r="C1" s="1637"/>
      <c r="D1" s="330"/>
      <c r="E1" s="330"/>
      <c r="F1" s="330"/>
      <c r="G1" s="330"/>
      <c r="H1" s="331"/>
      <c r="I1" s="331"/>
    </row>
    <row r="2" spans="1:14" ht="16.5" customHeight="1">
      <c r="A2" s="330"/>
      <c r="B2" s="330"/>
      <c r="C2" s="333" t="s">
        <v>561</v>
      </c>
      <c r="D2" s="334"/>
      <c r="E2" s="334"/>
      <c r="F2" s="334"/>
      <c r="G2" s="334"/>
      <c r="H2" s="335"/>
      <c r="I2" s="335"/>
    </row>
    <row r="3" spans="1:14" ht="12" customHeight="1">
      <c r="A3" s="330"/>
      <c r="B3" s="330"/>
      <c r="C3" s="333"/>
      <c r="D3" s="334"/>
      <c r="E3" s="334"/>
      <c r="F3" s="334"/>
      <c r="G3" s="334"/>
      <c r="H3" s="335"/>
      <c r="I3" s="335"/>
    </row>
    <row r="4" spans="1:14" ht="15" customHeight="1">
      <c r="A4" s="336"/>
      <c r="B4" s="336"/>
      <c r="C4" s="333"/>
      <c r="D4" s="334"/>
      <c r="E4" s="334"/>
      <c r="F4" s="334"/>
      <c r="G4" s="334"/>
      <c r="H4" s="335"/>
      <c r="I4" s="337" t="s">
        <v>2</v>
      </c>
    </row>
    <row r="5" spans="1:14" ht="16.5" customHeight="1">
      <c r="A5" s="338"/>
      <c r="B5" s="331"/>
      <c r="C5" s="339"/>
      <c r="D5" s="1638" t="s">
        <v>562</v>
      </c>
      <c r="E5" s="1639"/>
      <c r="F5" s="1639"/>
      <c r="G5" s="1640"/>
      <c r="H5" s="1641" t="s">
        <v>563</v>
      </c>
      <c r="I5" s="1642"/>
    </row>
    <row r="6" spans="1:14" ht="15" customHeight="1">
      <c r="A6" s="340"/>
      <c r="B6" s="331"/>
      <c r="C6" s="341"/>
      <c r="D6" s="1643" t="s">
        <v>784</v>
      </c>
      <c r="E6" s="1644"/>
      <c r="F6" s="1644"/>
      <c r="G6" s="1645"/>
      <c r="H6" s="1643" t="s">
        <v>784</v>
      </c>
      <c r="I6" s="1645"/>
      <c r="J6" s="342" t="s">
        <v>4</v>
      </c>
    </row>
    <row r="7" spans="1:14" ht="15.75">
      <c r="A7" s="340"/>
      <c r="B7" s="331"/>
      <c r="C7" s="343" t="s">
        <v>3</v>
      </c>
      <c r="D7" s="344"/>
      <c r="E7" s="345"/>
      <c r="F7" s="346" t="s">
        <v>564</v>
      </c>
      <c r="G7" s="347"/>
      <c r="H7" s="348" t="s">
        <v>4</v>
      </c>
      <c r="I7" s="349" t="s">
        <v>4</v>
      </c>
      <c r="J7" s="342" t="s">
        <v>4</v>
      </c>
    </row>
    <row r="8" spans="1:14" ht="14.25" customHeight="1">
      <c r="A8" s="340"/>
      <c r="B8" s="331"/>
      <c r="C8" s="350"/>
      <c r="D8" s="351"/>
      <c r="E8" s="343"/>
      <c r="F8" s="352"/>
      <c r="G8" s="353" t="s">
        <v>564</v>
      </c>
      <c r="H8" s="354" t="s">
        <v>565</v>
      </c>
      <c r="I8" s="355" t="s">
        <v>566</v>
      </c>
      <c r="J8" s="342" t="s">
        <v>4</v>
      </c>
    </row>
    <row r="9" spans="1:14" ht="14.25" customHeight="1">
      <c r="A9" s="340"/>
      <c r="B9" s="331"/>
      <c r="C9" s="356"/>
      <c r="D9" s="357" t="s">
        <v>567</v>
      </c>
      <c r="E9" s="343"/>
      <c r="F9" s="358" t="s">
        <v>568</v>
      </c>
      <c r="G9" s="359" t="s">
        <v>569</v>
      </c>
      <c r="H9" s="354" t="s">
        <v>570</v>
      </c>
      <c r="I9" s="355" t="s">
        <v>571</v>
      </c>
      <c r="J9" s="342" t="s">
        <v>4</v>
      </c>
    </row>
    <row r="10" spans="1:14" ht="14.25" customHeight="1">
      <c r="A10" s="360"/>
      <c r="B10" s="336"/>
      <c r="C10" s="361"/>
      <c r="D10" s="362"/>
      <c r="E10" s="363"/>
      <c r="F10" s="364"/>
      <c r="G10" s="359" t="s">
        <v>572</v>
      </c>
      <c r="H10" s="365" t="s">
        <v>573</v>
      </c>
      <c r="I10" s="366"/>
      <c r="J10" s="342" t="s">
        <v>4</v>
      </c>
      <c r="K10" s="342"/>
      <c r="L10" s="342"/>
    </row>
    <row r="11" spans="1:14" ht="9.9499999999999993" customHeight="1">
      <c r="A11" s="367"/>
      <c r="B11" s="368"/>
      <c r="C11" s="369" t="s">
        <v>439</v>
      </c>
      <c r="D11" s="370">
        <v>2</v>
      </c>
      <c r="E11" s="371"/>
      <c r="F11" s="372">
        <v>3</v>
      </c>
      <c r="G11" s="372">
        <v>4</v>
      </c>
      <c r="H11" s="373">
        <v>5</v>
      </c>
      <c r="I11" s="374">
        <v>6</v>
      </c>
      <c r="J11" s="342"/>
      <c r="K11" s="342"/>
      <c r="L11" s="342"/>
    </row>
    <row r="12" spans="1:14" ht="6.75" customHeight="1">
      <c r="A12" s="338"/>
      <c r="B12" s="375"/>
      <c r="C12" s="376" t="s">
        <v>4</v>
      </c>
      <c r="D12" s="377" t="s">
        <v>4</v>
      </c>
      <c r="E12" s="377"/>
      <c r="F12" s="378" t="s">
        <v>124</v>
      </c>
      <c r="G12" s="379"/>
      <c r="H12" s="380" t="s">
        <v>4</v>
      </c>
      <c r="I12" s="381" t="s">
        <v>124</v>
      </c>
      <c r="J12" s="342"/>
      <c r="K12" s="342"/>
      <c r="L12" s="342"/>
    </row>
    <row r="13" spans="1:14" ht="21.75" customHeight="1">
      <c r="A13" s="1634" t="s">
        <v>574</v>
      </c>
      <c r="B13" s="1635"/>
      <c r="C13" s="1636"/>
      <c r="D13" s="808">
        <v>3306097641.3000007</v>
      </c>
      <c r="E13" s="808"/>
      <c r="F13" s="808">
        <v>812772372.20000005</v>
      </c>
      <c r="G13" s="809">
        <v>805295599.72000003</v>
      </c>
      <c r="H13" s="808">
        <v>676294044.20000005</v>
      </c>
      <c r="I13" s="810">
        <v>136478328</v>
      </c>
      <c r="J13" s="342"/>
      <c r="K13" s="342"/>
      <c r="L13" s="342"/>
      <c r="N13" s="1146"/>
    </row>
    <row r="14" spans="1:14" s="382" customFormat="1" ht="21.75" customHeight="1">
      <c r="A14" s="733" t="s">
        <v>350</v>
      </c>
      <c r="B14" s="734" t="s">
        <v>47</v>
      </c>
      <c r="C14" s="735" t="s">
        <v>351</v>
      </c>
      <c r="D14" s="797">
        <v>58892615.529999994</v>
      </c>
      <c r="E14" s="797"/>
      <c r="F14" s="802">
        <v>445753.7699999999</v>
      </c>
      <c r="G14" s="800">
        <v>0</v>
      </c>
      <c r="H14" s="801">
        <v>419134.04999999993</v>
      </c>
      <c r="I14" s="802">
        <v>26619.72</v>
      </c>
      <c r="J14" s="342"/>
      <c r="K14" s="736"/>
      <c r="L14" s="342"/>
    </row>
    <row r="15" spans="1:14" s="382" customFormat="1" ht="21.75" customHeight="1">
      <c r="A15" s="733" t="s">
        <v>352</v>
      </c>
      <c r="B15" s="734" t="s">
        <v>47</v>
      </c>
      <c r="C15" s="735" t="s">
        <v>353</v>
      </c>
      <c r="D15" s="797">
        <v>3284.13</v>
      </c>
      <c r="E15" s="797"/>
      <c r="F15" s="802">
        <v>0</v>
      </c>
      <c r="G15" s="800">
        <v>0</v>
      </c>
      <c r="H15" s="801">
        <v>0</v>
      </c>
      <c r="I15" s="802">
        <v>0</v>
      </c>
      <c r="J15" s="342"/>
      <c r="K15" s="737"/>
      <c r="L15" s="342"/>
      <c r="N15" s="921"/>
    </row>
    <row r="16" spans="1:14" s="382" customFormat="1" ht="21.75" customHeight="1">
      <c r="A16" s="738" t="s">
        <v>354</v>
      </c>
      <c r="B16" s="734" t="s">
        <v>47</v>
      </c>
      <c r="C16" s="739" t="s">
        <v>355</v>
      </c>
      <c r="D16" s="797">
        <v>387850.98999999987</v>
      </c>
      <c r="E16" s="797"/>
      <c r="F16" s="802">
        <v>0</v>
      </c>
      <c r="G16" s="800">
        <v>0</v>
      </c>
      <c r="H16" s="801">
        <v>0</v>
      </c>
      <c r="I16" s="802">
        <v>0</v>
      </c>
      <c r="J16" s="342"/>
      <c r="K16" s="737"/>
      <c r="L16" s="342"/>
      <c r="N16" s="921"/>
    </row>
    <row r="17" spans="1:14" s="382" customFormat="1" ht="21.75" hidden="1" customHeight="1">
      <c r="A17" s="740" t="s">
        <v>356</v>
      </c>
      <c r="B17" s="734" t="s">
        <v>47</v>
      </c>
      <c r="C17" s="739" t="s">
        <v>357</v>
      </c>
      <c r="D17" s="797">
        <v>0</v>
      </c>
      <c r="E17" s="797"/>
      <c r="F17" s="802">
        <v>0</v>
      </c>
      <c r="G17" s="800">
        <v>0</v>
      </c>
      <c r="H17" s="801">
        <v>0</v>
      </c>
      <c r="I17" s="802">
        <v>0</v>
      </c>
      <c r="J17" s="342"/>
      <c r="K17" s="737"/>
      <c r="L17" s="342"/>
      <c r="N17" s="921"/>
    </row>
    <row r="18" spans="1:14" s="382" customFormat="1" ht="21.75" customHeight="1">
      <c r="A18" s="738" t="s">
        <v>358</v>
      </c>
      <c r="B18" s="734" t="s">
        <v>47</v>
      </c>
      <c r="C18" s="739" t="s">
        <v>359</v>
      </c>
      <c r="D18" s="797">
        <v>11240290.74</v>
      </c>
      <c r="E18" s="797"/>
      <c r="F18" s="802">
        <v>0</v>
      </c>
      <c r="G18" s="800">
        <v>0</v>
      </c>
      <c r="H18" s="801">
        <v>0</v>
      </c>
      <c r="I18" s="802">
        <v>0</v>
      </c>
      <c r="J18" s="342"/>
      <c r="K18" s="737"/>
      <c r="L18" s="342"/>
      <c r="N18" s="921"/>
    </row>
    <row r="19" spans="1:14" s="921" customFormat="1" ht="36.75" hidden="1" customHeight="1">
      <c r="A19" s="911" t="s">
        <v>360</v>
      </c>
      <c r="B19" s="909" t="s">
        <v>47</v>
      </c>
      <c r="C19" s="922" t="s">
        <v>728</v>
      </c>
      <c r="D19" s="797">
        <v>0</v>
      </c>
      <c r="E19" s="797"/>
      <c r="F19" s="802">
        <v>0</v>
      </c>
      <c r="G19" s="800">
        <v>0</v>
      </c>
      <c r="H19" s="801">
        <v>0</v>
      </c>
      <c r="I19" s="802">
        <v>0</v>
      </c>
      <c r="J19" s="919"/>
      <c r="K19" s="920"/>
      <c r="L19" s="919"/>
    </row>
    <row r="20" spans="1:14" s="921" customFormat="1" ht="21.75" customHeight="1">
      <c r="A20" s="738" t="s">
        <v>363</v>
      </c>
      <c r="B20" s="734" t="s">
        <v>47</v>
      </c>
      <c r="C20" s="735" t="s">
        <v>364</v>
      </c>
      <c r="D20" s="797">
        <v>129273313.21999998</v>
      </c>
      <c r="E20" s="797"/>
      <c r="F20" s="802">
        <v>0</v>
      </c>
      <c r="G20" s="800">
        <v>0</v>
      </c>
      <c r="H20" s="801">
        <v>0</v>
      </c>
      <c r="I20" s="802">
        <v>0</v>
      </c>
      <c r="J20" s="919"/>
      <c r="K20" s="920"/>
      <c r="L20" s="919"/>
    </row>
    <row r="21" spans="1:14" s="382" customFormat="1" ht="21.75" hidden="1" customHeight="1">
      <c r="A21" s="738" t="s">
        <v>365</v>
      </c>
      <c r="B21" s="734" t="s">
        <v>47</v>
      </c>
      <c r="C21" s="735" t="s">
        <v>366</v>
      </c>
      <c r="D21" s="797">
        <v>0</v>
      </c>
      <c r="E21" s="797"/>
      <c r="F21" s="802">
        <v>0</v>
      </c>
      <c r="G21" s="800">
        <v>0</v>
      </c>
      <c r="H21" s="801">
        <v>0</v>
      </c>
      <c r="I21" s="802">
        <v>0</v>
      </c>
      <c r="J21" s="342"/>
      <c r="K21" s="737"/>
      <c r="L21" s="342"/>
      <c r="N21" s="921"/>
    </row>
    <row r="22" spans="1:14" s="382" customFormat="1" ht="21.75" customHeight="1">
      <c r="A22" s="738" t="s">
        <v>367</v>
      </c>
      <c r="B22" s="734" t="s">
        <v>47</v>
      </c>
      <c r="C22" s="735" t="s">
        <v>368</v>
      </c>
      <c r="D22" s="797">
        <v>194181190.96000013</v>
      </c>
      <c r="E22" s="797"/>
      <c r="F22" s="802">
        <v>27699.88</v>
      </c>
      <c r="G22" s="800">
        <v>13766</v>
      </c>
      <c r="H22" s="801">
        <v>27699.88</v>
      </c>
      <c r="I22" s="802">
        <v>0</v>
      </c>
      <c r="J22" s="342"/>
      <c r="K22" s="737"/>
      <c r="L22" s="342"/>
      <c r="N22" s="921"/>
    </row>
    <row r="23" spans="1:14" s="382" customFormat="1" ht="21.75" customHeight="1">
      <c r="A23" s="738" t="s">
        <v>369</v>
      </c>
      <c r="B23" s="734" t="s">
        <v>47</v>
      </c>
      <c r="C23" s="735" t="s">
        <v>132</v>
      </c>
      <c r="D23" s="797">
        <v>17621.59</v>
      </c>
      <c r="E23" s="797"/>
      <c r="F23" s="802">
        <v>0</v>
      </c>
      <c r="G23" s="800">
        <v>0</v>
      </c>
      <c r="H23" s="801">
        <v>0</v>
      </c>
      <c r="I23" s="802">
        <v>0</v>
      </c>
      <c r="J23" s="342"/>
      <c r="K23" s="737"/>
      <c r="L23" s="342"/>
      <c r="N23" s="921"/>
    </row>
    <row r="24" spans="1:14" s="382" customFormat="1" ht="21.75" customHeight="1">
      <c r="A24" s="738" t="s">
        <v>370</v>
      </c>
      <c r="B24" s="734" t="s">
        <v>47</v>
      </c>
      <c r="C24" s="735" t="s">
        <v>575</v>
      </c>
      <c r="D24" s="797">
        <v>17825189.179999996</v>
      </c>
      <c r="E24" s="797"/>
      <c r="F24" s="802">
        <v>79339.73</v>
      </c>
      <c r="G24" s="800">
        <v>0</v>
      </c>
      <c r="H24" s="801">
        <v>11143.699999999997</v>
      </c>
      <c r="I24" s="802">
        <v>68196.03</v>
      </c>
      <c r="J24" s="342"/>
      <c r="K24" s="737"/>
      <c r="L24" s="342"/>
      <c r="N24" s="921"/>
    </row>
    <row r="25" spans="1:14" s="382" customFormat="1" ht="21.75" customHeight="1">
      <c r="A25" s="738" t="s">
        <v>372</v>
      </c>
      <c r="B25" s="734" t="s">
        <v>47</v>
      </c>
      <c r="C25" s="739" t="s">
        <v>373</v>
      </c>
      <c r="D25" s="797">
        <v>2870384.2699999977</v>
      </c>
      <c r="E25" s="797"/>
      <c r="F25" s="802">
        <v>0</v>
      </c>
      <c r="G25" s="800">
        <v>0</v>
      </c>
      <c r="H25" s="801">
        <v>0</v>
      </c>
      <c r="I25" s="802">
        <v>0</v>
      </c>
      <c r="J25" s="342"/>
      <c r="K25" s="737"/>
      <c r="L25" s="342"/>
      <c r="N25" s="921"/>
    </row>
    <row r="26" spans="1:14" ht="21.75" customHeight="1">
      <c r="A26" s="738" t="s">
        <v>374</v>
      </c>
      <c r="B26" s="734" t="s">
        <v>47</v>
      </c>
      <c r="C26" s="739" t="s">
        <v>375</v>
      </c>
      <c r="D26" s="797">
        <v>117317.25</v>
      </c>
      <c r="E26" s="797"/>
      <c r="F26" s="802">
        <v>0</v>
      </c>
      <c r="G26" s="800">
        <v>0</v>
      </c>
      <c r="H26" s="801">
        <v>0</v>
      </c>
      <c r="I26" s="802">
        <v>0</v>
      </c>
      <c r="J26" s="342"/>
      <c r="K26" s="737"/>
      <c r="L26" s="342"/>
      <c r="N26" s="921"/>
    </row>
    <row r="27" spans="1:14" s="382" customFormat="1" ht="21.75" customHeight="1">
      <c r="A27" s="738" t="s">
        <v>376</v>
      </c>
      <c r="B27" s="734" t="s">
        <v>47</v>
      </c>
      <c r="C27" s="739" t="s">
        <v>712</v>
      </c>
      <c r="D27" s="797">
        <v>1788675.68</v>
      </c>
      <c r="E27" s="797"/>
      <c r="F27" s="802">
        <v>0</v>
      </c>
      <c r="G27" s="800">
        <v>0</v>
      </c>
      <c r="H27" s="801">
        <v>0</v>
      </c>
      <c r="I27" s="802">
        <v>0</v>
      </c>
      <c r="J27" s="342"/>
      <c r="K27" s="737"/>
      <c r="L27" s="342"/>
      <c r="N27" s="921"/>
    </row>
    <row r="28" spans="1:14" s="383" customFormat="1" ht="21.75" customHeight="1">
      <c r="A28" s="738" t="s">
        <v>377</v>
      </c>
      <c r="B28" s="734" t="s">
        <v>47</v>
      </c>
      <c r="C28" s="735" t="s">
        <v>576</v>
      </c>
      <c r="D28" s="797">
        <v>1056984510.5</v>
      </c>
      <c r="E28" s="797"/>
      <c r="F28" s="802">
        <v>809001166.07000005</v>
      </c>
      <c r="G28" s="800">
        <v>805268306.20000005</v>
      </c>
      <c r="H28" s="801">
        <v>672619414.17000008</v>
      </c>
      <c r="I28" s="802">
        <v>136381751.90000001</v>
      </c>
      <c r="J28" s="342"/>
      <c r="K28" s="737"/>
      <c r="L28" s="342"/>
      <c r="N28" s="921"/>
    </row>
    <row r="29" spans="1:14" s="387" customFormat="1" ht="30" customHeight="1">
      <c r="A29" s="384" t="s">
        <v>378</v>
      </c>
      <c r="B29" s="385" t="s">
        <v>47</v>
      </c>
      <c r="C29" s="386" t="s">
        <v>577</v>
      </c>
      <c r="D29" s="797">
        <v>29234593.169999961</v>
      </c>
      <c r="E29" s="797"/>
      <c r="F29" s="802">
        <v>0</v>
      </c>
      <c r="G29" s="800">
        <v>0</v>
      </c>
      <c r="H29" s="801">
        <v>0</v>
      </c>
      <c r="I29" s="802">
        <v>0</v>
      </c>
      <c r="J29" s="342"/>
      <c r="K29" s="741"/>
      <c r="L29" s="342"/>
      <c r="N29" s="921"/>
    </row>
    <row r="30" spans="1:14" s="387" customFormat="1" ht="21.75" customHeight="1">
      <c r="A30" s="738" t="s">
        <v>383</v>
      </c>
      <c r="B30" s="734" t="s">
        <v>47</v>
      </c>
      <c r="C30" s="735" t="s">
        <v>113</v>
      </c>
      <c r="D30" s="797">
        <v>974523404.22000039</v>
      </c>
      <c r="E30" s="797"/>
      <c r="F30" s="802">
        <v>38.200000000000003</v>
      </c>
      <c r="G30" s="800">
        <v>0</v>
      </c>
      <c r="H30" s="801">
        <v>38.200000000000003</v>
      </c>
      <c r="I30" s="802">
        <v>0</v>
      </c>
      <c r="J30" s="342"/>
      <c r="K30" s="737"/>
      <c r="L30" s="342"/>
      <c r="N30" s="921"/>
    </row>
    <row r="31" spans="1:14" s="387" customFormat="1" ht="21.75" customHeight="1">
      <c r="A31" s="738" t="s">
        <v>384</v>
      </c>
      <c r="B31" s="734" t="s">
        <v>47</v>
      </c>
      <c r="C31" s="735" t="s">
        <v>578</v>
      </c>
      <c r="D31" s="797">
        <v>231914768.68000004</v>
      </c>
      <c r="E31" s="797"/>
      <c r="F31" s="802">
        <v>0</v>
      </c>
      <c r="G31" s="800">
        <v>0</v>
      </c>
      <c r="H31" s="801">
        <v>0</v>
      </c>
      <c r="I31" s="802">
        <v>0</v>
      </c>
      <c r="J31" s="342"/>
      <c r="K31" s="737"/>
      <c r="L31" s="342"/>
      <c r="N31" s="921"/>
    </row>
    <row r="32" spans="1:14" s="387" customFormat="1" ht="21.75" customHeight="1">
      <c r="A32" s="738" t="s">
        <v>387</v>
      </c>
      <c r="B32" s="734" t="s">
        <v>47</v>
      </c>
      <c r="C32" s="735" t="s">
        <v>579</v>
      </c>
      <c r="D32" s="797">
        <v>215875152.81000024</v>
      </c>
      <c r="E32" s="797"/>
      <c r="F32" s="802">
        <v>977.78</v>
      </c>
      <c r="G32" s="800">
        <v>0</v>
      </c>
      <c r="H32" s="801">
        <v>977.78</v>
      </c>
      <c r="I32" s="802">
        <v>0</v>
      </c>
      <c r="J32" s="342"/>
      <c r="K32" s="737"/>
      <c r="L32" s="342"/>
      <c r="N32" s="921"/>
    </row>
    <row r="33" spans="1:14" s="387" customFormat="1" ht="21.75" customHeight="1">
      <c r="A33" s="738" t="s">
        <v>390</v>
      </c>
      <c r="B33" s="734" t="s">
        <v>47</v>
      </c>
      <c r="C33" s="735" t="s">
        <v>580</v>
      </c>
      <c r="D33" s="797">
        <v>202180024.81999987</v>
      </c>
      <c r="E33" s="797"/>
      <c r="F33" s="802">
        <v>53075.479999999996</v>
      </c>
      <c r="G33" s="800">
        <v>13527.52</v>
      </c>
      <c r="H33" s="801">
        <v>51387.039999999994</v>
      </c>
      <c r="I33" s="802">
        <v>1688.44</v>
      </c>
      <c r="J33" s="342"/>
      <c r="K33" s="737"/>
      <c r="L33" s="342"/>
      <c r="N33" s="921"/>
    </row>
    <row r="34" spans="1:14" s="382" customFormat="1" ht="53.25" hidden="1" customHeight="1">
      <c r="A34" s="384" t="s">
        <v>392</v>
      </c>
      <c r="B34" s="385" t="s">
        <v>47</v>
      </c>
      <c r="C34" s="388" t="s">
        <v>581</v>
      </c>
      <c r="D34" s="797">
        <v>0</v>
      </c>
      <c r="E34" s="797"/>
      <c r="F34" s="802">
        <v>0</v>
      </c>
      <c r="G34" s="800">
        <v>0</v>
      </c>
      <c r="H34" s="801">
        <v>0</v>
      </c>
      <c r="I34" s="802">
        <v>0</v>
      </c>
      <c r="J34" s="342"/>
      <c r="K34" s="741"/>
      <c r="L34" s="342"/>
      <c r="N34" s="921"/>
    </row>
    <row r="35" spans="1:14" s="382" customFormat="1" ht="21.75" hidden="1" customHeight="1">
      <c r="A35" s="738" t="s">
        <v>400</v>
      </c>
      <c r="B35" s="734" t="s">
        <v>47</v>
      </c>
      <c r="C35" s="735" t="s">
        <v>401</v>
      </c>
      <c r="D35" s="797">
        <v>0</v>
      </c>
      <c r="E35" s="797"/>
      <c r="F35" s="802">
        <v>0</v>
      </c>
      <c r="G35" s="800">
        <v>0</v>
      </c>
      <c r="H35" s="801">
        <v>0</v>
      </c>
      <c r="I35" s="802">
        <v>0</v>
      </c>
      <c r="J35" s="342"/>
      <c r="K35" s="737"/>
      <c r="L35" s="342"/>
      <c r="N35" s="921"/>
    </row>
    <row r="36" spans="1:14" s="382" customFormat="1" ht="21.75" customHeight="1">
      <c r="A36" s="738" t="s">
        <v>402</v>
      </c>
      <c r="B36" s="734" t="s">
        <v>47</v>
      </c>
      <c r="C36" s="739" t="s">
        <v>115</v>
      </c>
      <c r="D36" s="797">
        <v>29631366.439999994</v>
      </c>
      <c r="E36" s="797"/>
      <c r="F36" s="802">
        <v>0</v>
      </c>
      <c r="G36" s="800">
        <v>0</v>
      </c>
      <c r="H36" s="801">
        <v>0</v>
      </c>
      <c r="I36" s="802">
        <v>0</v>
      </c>
      <c r="J36" s="342"/>
      <c r="K36" s="737"/>
      <c r="L36" s="342"/>
      <c r="N36" s="921"/>
    </row>
    <row r="37" spans="1:14" s="382" customFormat="1" ht="21.75" customHeight="1">
      <c r="A37" s="738" t="s">
        <v>403</v>
      </c>
      <c r="B37" s="734" t="s">
        <v>47</v>
      </c>
      <c r="C37" s="735" t="s">
        <v>404</v>
      </c>
      <c r="D37" s="797">
        <v>124755750.44999985</v>
      </c>
      <c r="E37" s="797"/>
      <c r="F37" s="802">
        <v>3129400</v>
      </c>
      <c r="G37" s="800">
        <v>0</v>
      </c>
      <c r="H37" s="801">
        <v>3129400</v>
      </c>
      <c r="I37" s="802">
        <v>0</v>
      </c>
      <c r="J37" s="342"/>
      <c r="K37" s="737"/>
      <c r="L37" s="342"/>
      <c r="N37" s="921"/>
    </row>
    <row r="38" spans="1:14" s="382" customFormat="1" ht="21.75" customHeight="1">
      <c r="A38" s="738" t="s">
        <v>405</v>
      </c>
      <c r="B38" s="734" t="s">
        <v>47</v>
      </c>
      <c r="C38" s="735" t="s">
        <v>406</v>
      </c>
      <c r="D38" s="797">
        <v>2646062.46</v>
      </c>
      <c r="E38" s="797"/>
      <c r="F38" s="802">
        <v>0</v>
      </c>
      <c r="G38" s="800">
        <v>0</v>
      </c>
      <c r="H38" s="801">
        <v>0</v>
      </c>
      <c r="I38" s="802">
        <v>0</v>
      </c>
      <c r="J38" s="342"/>
      <c r="K38" s="737"/>
      <c r="L38" s="342"/>
      <c r="N38" s="921"/>
    </row>
    <row r="39" spans="1:14" s="382" customFormat="1" ht="21.75" customHeight="1">
      <c r="A39" s="738" t="s">
        <v>407</v>
      </c>
      <c r="B39" s="734" t="s">
        <v>47</v>
      </c>
      <c r="C39" s="735" t="s">
        <v>582</v>
      </c>
      <c r="D39" s="797">
        <v>1136739.2599999998</v>
      </c>
      <c r="E39" s="797"/>
      <c r="F39" s="802">
        <v>540</v>
      </c>
      <c r="G39" s="800">
        <v>0</v>
      </c>
      <c r="H39" s="801">
        <v>540</v>
      </c>
      <c r="I39" s="802">
        <v>0</v>
      </c>
      <c r="J39" s="342"/>
      <c r="K39" s="737"/>
      <c r="L39" s="342"/>
      <c r="N39" s="921"/>
    </row>
    <row r="40" spans="1:14" s="382" customFormat="1" ht="21.75" customHeight="1">
      <c r="A40" s="738" t="s">
        <v>410</v>
      </c>
      <c r="B40" s="734" t="s">
        <v>47</v>
      </c>
      <c r="C40" s="739" t="s">
        <v>583</v>
      </c>
      <c r="D40" s="797">
        <v>1603302.3900000004</v>
      </c>
      <c r="E40" s="797"/>
      <c r="F40" s="802">
        <v>0</v>
      </c>
      <c r="G40" s="800">
        <v>0</v>
      </c>
      <c r="H40" s="801">
        <v>0</v>
      </c>
      <c r="I40" s="802">
        <v>0</v>
      </c>
      <c r="J40" s="342"/>
      <c r="K40" s="737"/>
      <c r="L40" s="342"/>
      <c r="N40" s="921"/>
    </row>
    <row r="41" spans="1:14" s="382" customFormat="1" ht="21.75" customHeight="1">
      <c r="A41" s="738" t="s">
        <v>426</v>
      </c>
      <c r="B41" s="876" t="s">
        <v>47</v>
      </c>
      <c r="C41" s="742" t="s">
        <v>178</v>
      </c>
      <c r="D41" s="803">
        <v>811462.17</v>
      </c>
      <c r="E41" s="811"/>
      <c r="F41" s="802">
        <v>0</v>
      </c>
      <c r="G41" s="800">
        <v>0</v>
      </c>
      <c r="H41" s="801">
        <v>0</v>
      </c>
      <c r="I41" s="802">
        <v>0</v>
      </c>
      <c r="J41" s="342"/>
      <c r="L41" s="342"/>
      <c r="N41" s="921"/>
    </row>
    <row r="42" spans="1:14" s="382" customFormat="1" ht="21.75" customHeight="1">
      <c r="A42" s="738" t="s">
        <v>413</v>
      </c>
      <c r="B42" s="734" t="s">
        <v>47</v>
      </c>
      <c r="C42" s="735" t="s">
        <v>584</v>
      </c>
      <c r="D42" s="797">
        <v>9537296.7100000028</v>
      </c>
      <c r="E42" s="797"/>
      <c r="F42" s="802">
        <v>34381.29</v>
      </c>
      <c r="G42" s="800">
        <v>0</v>
      </c>
      <c r="H42" s="801">
        <v>34309.379999999997</v>
      </c>
      <c r="I42" s="802">
        <v>71.91</v>
      </c>
      <c r="J42" s="342"/>
      <c r="K42" s="819"/>
      <c r="L42" s="342"/>
      <c r="N42" s="921"/>
    </row>
    <row r="43" spans="1:14" s="382" customFormat="1" ht="21.75" customHeight="1">
      <c r="A43" s="738" t="s">
        <v>416</v>
      </c>
      <c r="B43" s="734" t="s">
        <v>47</v>
      </c>
      <c r="C43" s="735" t="s">
        <v>585</v>
      </c>
      <c r="D43" s="797">
        <v>6881674.3800000008</v>
      </c>
      <c r="E43" s="797"/>
      <c r="F43" s="802">
        <v>0</v>
      </c>
      <c r="G43" s="800">
        <v>0</v>
      </c>
      <c r="H43" s="801">
        <v>0</v>
      </c>
      <c r="I43" s="802">
        <v>0</v>
      </c>
      <c r="J43" s="342"/>
      <c r="K43" s="819"/>
      <c r="L43" s="342"/>
      <c r="N43" s="921"/>
    </row>
    <row r="44" spans="1:14" s="382" customFormat="1" ht="32.25" hidden="1" customHeight="1">
      <c r="A44" s="384" t="s">
        <v>419</v>
      </c>
      <c r="B44" s="385" t="s">
        <v>47</v>
      </c>
      <c r="C44" s="743" t="s">
        <v>586</v>
      </c>
      <c r="D44" s="797">
        <v>0</v>
      </c>
      <c r="E44" s="797"/>
      <c r="F44" s="802">
        <v>0</v>
      </c>
      <c r="G44" s="800">
        <v>0</v>
      </c>
      <c r="H44" s="801">
        <v>0</v>
      </c>
      <c r="I44" s="802">
        <v>0</v>
      </c>
      <c r="J44" s="342"/>
      <c r="K44" s="820"/>
      <c r="L44" s="342"/>
      <c r="N44" s="921"/>
    </row>
    <row r="45" spans="1:14" s="382" customFormat="1" ht="21.75" customHeight="1" thickBot="1">
      <c r="A45" s="738" t="s">
        <v>424</v>
      </c>
      <c r="B45" s="734" t="s">
        <v>47</v>
      </c>
      <c r="C45" s="735" t="s">
        <v>425</v>
      </c>
      <c r="D45" s="797">
        <v>1783799.3</v>
      </c>
      <c r="E45" s="797"/>
      <c r="F45" s="802">
        <v>0</v>
      </c>
      <c r="G45" s="800">
        <v>0</v>
      </c>
      <c r="H45" s="801">
        <v>0</v>
      </c>
      <c r="I45" s="802">
        <v>0</v>
      </c>
      <c r="J45" s="342"/>
      <c r="K45" s="819"/>
      <c r="L45" s="342"/>
      <c r="N45" s="921"/>
    </row>
    <row r="46" spans="1:14" s="382" customFormat="1" ht="24.75" customHeight="1" thickTop="1">
      <c r="A46" s="389" t="s">
        <v>587</v>
      </c>
      <c r="B46" s="744"/>
      <c r="C46" s="745"/>
      <c r="D46" s="812"/>
      <c r="E46" s="813"/>
      <c r="F46" s="814"/>
      <c r="G46" s="815"/>
      <c r="H46" s="816"/>
      <c r="I46" s="814"/>
      <c r="J46" s="342"/>
      <c r="K46" s="821"/>
      <c r="L46" s="342"/>
      <c r="N46" s="921"/>
    </row>
    <row r="47" spans="1:14" s="387" customFormat="1" ht="29.25" customHeight="1">
      <c r="A47" s="390" t="s">
        <v>398</v>
      </c>
      <c r="B47" s="391" t="s">
        <v>47</v>
      </c>
      <c r="C47" s="392" t="s">
        <v>399</v>
      </c>
      <c r="D47" s="817">
        <v>19061048125.639999</v>
      </c>
      <c r="E47" s="818" t="s">
        <v>711</v>
      </c>
      <c r="F47" s="802">
        <v>0</v>
      </c>
      <c r="G47" s="806">
        <v>0</v>
      </c>
      <c r="H47" s="1138">
        <v>0</v>
      </c>
      <c r="I47" s="807">
        <v>0</v>
      </c>
      <c r="J47" s="342"/>
      <c r="K47" s="822"/>
      <c r="L47" s="342"/>
      <c r="N47" s="921"/>
    </row>
    <row r="48" spans="1:14" s="387" customFormat="1" ht="9.75" customHeight="1">
      <c r="F48" s="796"/>
      <c r="J48" s="342"/>
      <c r="K48" s="823"/>
      <c r="L48" s="342"/>
    </row>
    <row r="49" spans="1:12" s="387" customFormat="1" ht="15.75" customHeight="1">
      <c r="A49" s="330"/>
      <c r="B49" s="746" t="s">
        <v>711</v>
      </c>
      <c r="C49" s="747" t="s">
        <v>564</v>
      </c>
      <c r="D49" s="330"/>
      <c r="E49" s="330"/>
      <c r="F49" s="330"/>
      <c r="G49" s="330"/>
      <c r="H49" s="330"/>
      <c r="I49" s="330"/>
      <c r="J49" s="342"/>
      <c r="K49" s="823"/>
      <c r="L49" s="342"/>
    </row>
    <row r="50" spans="1:12" s="395" customFormat="1" ht="15.75">
      <c r="A50" s="1206" t="s">
        <v>782</v>
      </c>
      <c r="B50" s="748"/>
      <c r="C50" s="1169"/>
      <c r="D50" s="393"/>
      <c r="E50" s="393"/>
      <c r="F50" s="393"/>
      <c r="G50" s="393"/>
      <c r="H50" s="393"/>
      <c r="I50" s="393"/>
      <c r="J50" s="394"/>
    </row>
    <row r="51" spans="1:12" s="395" customFormat="1" ht="15.75">
      <c r="A51" s="784" t="s">
        <v>741</v>
      </c>
      <c r="B51" s="748"/>
      <c r="C51" s="748"/>
      <c r="D51" s="393"/>
      <c r="E51" s="393"/>
      <c r="F51" s="393"/>
      <c r="G51" s="393"/>
      <c r="H51" s="393"/>
      <c r="I51" s="393"/>
      <c r="J51" s="394"/>
    </row>
    <row r="52" spans="1:12" s="395" customFormat="1" ht="15.75">
      <c r="A52" s="784" t="s">
        <v>713</v>
      </c>
      <c r="B52" s="748"/>
      <c r="C52" s="748"/>
      <c r="D52" s="393"/>
      <c r="E52" s="393"/>
      <c r="F52" s="393"/>
      <c r="G52" s="393"/>
      <c r="H52" s="393"/>
      <c r="I52" s="393"/>
      <c r="J52" s="394"/>
    </row>
    <row r="53" spans="1:12" s="387" customFormat="1" ht="15.75" customHeight="1">
      <c r="A53" s="330"/>
      <c r="B53" s="746"/>
      <c r="C53" s="330"/>
      <c r="D53" s="330"/>
      <c r="E53" s="330"/>
      <c r="F53" s="330"/>
      <c r="G53" s="330"/>
      <c r="H53" s="330"/>
      <c r="I53" s="330"/>
      <c r="J53" s="342"/>
      <c r="K53" s="342"/>
      <c r="L53" s="342"/>
    </row>
    <row r="54" spans="1:12" s="395" customFormat="1" ht="15.75">
      <c r="A54" s="784"/>
      <c r="B54" s="748"/>
      <c r="C54" s="748"/>
      <c r="D54" s="393"/>
      <c r="E54" s="393"/>
      <c r="F54" s="393"/>
      <c r="G54" s="393"/>
      <c r="H54" s="393"/>
      <c r="I54" s="393"/>
      <c r="J54" s="394"/>
    </row>
    <row r="55" spans="1:12" s="395" customFormat="1" ht="15.75">
      <c r="A55" s="784"/>
      <c r="B55" s="748"/>
      <c r="C55" s="748"/>
      <c r="D55" s="393"/>
      <c r="E55" s="393"/>
      <c r="F55" s="393"/>
      <c r="G55" s="393"/>
      <c r="H55" s="393"/>
      <c r="I55" s="393"/>
      <c r="J55" s="394"/>
    </row>
    <row r="56" spans="1:12">
      <c r="J56" s="342"/>
    </row>
    <row r="57" spans="1:12" ht="15.75">
      <c r="C57" s="748"/>
      <c r="J57" s="342"/>
    </row>
    <row r="58" spans="1:12">
      <c r="J58" s="342"/>
    </row>
    <row r="59" spans="1:12">
      <c r="J59" s="342"/>
    </row>
    <row r="60" spans="1:12">
      <c r="J60" s="342"/>
    </row>
    <row r="61" spans="1:12">
      <c r="J61" s="342"/>
    </row>
    <row r="62" spans="1:12">
      <c r="J62" s="342"/>
    </row>
    <row r="63" spans="1:12">
      <c r="J63" s="342"/>
    </row>
    <row r="64" spans="1:12">
      <c r="J64" s="342"/>
    </row>
    <row r="65" spans="10:10">
      <c r="J65" s="342"/>
    </row>
    <row r="66" spans="10:10">
      <c r="J66" s="342"/>
    </row>
    <row r="67" spans="10:10">
      <c r="J67" s="342"/>
    </row>
    <row r="68" spans="10:10">
      <c r="J68" s="342"/>
    </row>
    <row r="69" spans="10:10">
      <c r="J69" s="342"/>
    </row>
    <row r="70" spans="10:10">
      <c r="J70" s="342"/>
    </row>
    <row r="71" spans="10:10">
      <c r="J71" s="342"/>
    </row>
    <row r="72" spans="10:10">
      <c r="J72" s="342"/>
    </row>
    <row r="73" spans="10:10">
      <c r="J73" s="342"/>
    </row>
    <row r="74" spans="10:10">
      <c r="J74" s="342"/>
    </row>
    <row r="75" spans="10:10">
      <c r="J75" s="342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3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R142"/>
  <sheetViews>
    <sheetView showGridLines="0" zoomScale="75" zoomScaleNormal="75" workbookViewId="0">
      <selection activeCell="O28" sqref="O28"/>
    </sheetView>
  </sheetViews>
  <sheetFormatPr defaultColWidth="12.5703125" defaultRowHeight="15"/>
  <cols>
    <col min="1" max="1" width="67.7109375" style="399" customWidth="1"/>
    <col min="2" max="2" width="19.5703125" style="399" customWidth="1"/>
    <col min="3" max="3" width="2.5703125" style="399" customWidth="1"/>
    <col min="4" max="4" width="20.7109375" style="399" customWidth="1"/>
    <col min="5" max="5" width="21.5703125" style="399" customWidth="1"/>
    <col min="6" max="7" width="20.85546875" style="399" customWidth="1"/>
    <col min="8" max="8" width="4.7109375" style="399" customWidth="1"/>
    <col min="9" max="10" width="6.5703125" style="399" customWidth="1"/>
    <col min="11" max="11" width="23.7109375" style="893" customWidth="1"/>
    <col min="12" max="12" width="27.7109375" style="399" customWidth="1"/>
    <col min="13" max="13" width="19.5703125" style="399" customWidth="1"/>
    <col min="14" max="14" width="15" style="399" customWidth="1"/>
    <col min="15" max="15" width="25.42578125" style="399" customWidth="1"/>
    <col min="16" max="257" width="12.5703125" style="399"/>
    <col min="258" max="258" width="67.7109375" style="399" customWidth="1"/>
    <col min="259" max="259" width="19.5703125" style="399" customWidth="1"/>
    <col min="260" max="260" width="2.5703125" style="399" customWidth="1"/>
    <col min="261" max="261" width="20.7109375" style="399" customWidth="1"/>
    <col min="262" max="262" width="21.5703125" style="399" customWidth="1"/>
    <col min="263" max="264" width="20.85546875" style="399" customWidth="1"/>
    <col min="265" max="265" width="4.7109375" style="399" customWidth="1"/>
    <col min="266" max="266" width="6.5703125" style="399" customWidth="1"/>
    <col min="267" max="267" width="14.85546875" style="399" bestFit="1" customWidth="1"/>
    <col min="268" max="268" width="21.5703125" style="399" customWidth="1"/>
    <col min="269" max="269" width="19.5703125" style="399" customWidth="1"/>
    <col min="270" max="270" width="15" style="399" customWidth="1"/>
    <col min="271" max="271" width="25.42578125" style="399" customWidth="1"/>
    <col min="272" max="513" width="12.5703125" style="399"/>
    <col min="514" max="514" width="67.7109375" style="399" customWidth="1"/>
    <col min="515" max="515" width="19.5703125" style="399" customWidth="1"/>
    <col min="516" max="516" width="2.5703125" style="399" customWidth="1"/>
    <col min="517" max="517" width="20.7109375" style="399" customWidth="1"/>
    <col min="518" max="518" width="21.5703125" style="399" customWidth="1"/>
    <col min="519" max="520" width="20.85546875" style="399" customWidth="1"/>
    <col min="521" max="521" width="4.7109375" style="399" customWidth="1"/>
    <col min="522" max="522" width="6.5703125" style="399" customWidth="1"/>
    <col min="523" max="523" width="14.85546875" style="399" bestFit="1" customWidth="1"/>
    <col min="524" max="524" width="21.5703125" style="399" customWidth="1"/>
    <col min="525" max="525" width="19.5703125" style="399" customWidth="1"/>
    <col min="526" max="526" width="15" style="399" customWidth="1"/>
    <col min="527" max="527" width="25.42578125" style="399" customWidth="1"/>
    <col min="528" max="769" width="12.5703125" style="399"/>
    <col min="770" max="770" width="67.7109375" style="399" customWidth="1"/>
    <col min="771" max="771" width="19.5703125" style="399" customWidth="1"/>
    <col min="772" max="772" width="2.5703125" style="399" customWidth="1"/>
    <col min="773" max="773" width="20.7109375" style="399" customWidth="1"/>
    <col min="774" max="774" width="21.5703125" style="399" customWidth="1"/>
    <col min="775" max="776" width="20.85546875" style="399" customWidth="1"/>
    <col min="777" max="777" width="4.7109375" style="399" customWidth="1"/>
    <col min="778" max="778" width="6.5703125" style="399" customWidth="1"/>
    <col min="779" max="779" width="14.85546875" style="399" bestFit="1" customWidth="1"/>
    <col min="780" max="780" width="21.5703125" style="399" customWidth="1"/>
    <col min="781" max="781" width="19.5703125" style="399" customWidth="1"/>
    <col min="782" max="782" width="15" style="399" customWidth="1"/>
    <col min="783" max="783" width="25.42578125" style="399" customWidth="1"/>
    <col min="784" max="1025" width="12.5703125" style="399"/>
    <col min="1026" max="1026" width="67.7109375" style="399" customWidth="1"/>
    <col min="1027" max="1027" width="19.5703125" style="399" customWidth="1"/>
    <col min="1028" max="1028" width="2.5703125" style="399" customWidth="1"/>
    <col min="1029" max="1029" width="20.7109375" style="399" customWidth="1"/>
    <col min="1030" max="1030" width="21.5703125" style="399" customWidth="1"/>
    <col min="1031" max="1032" width="20.85546875" style="399" customWidth="1"/>
    <col min="1033" max="1033" width="4.7109375" style="399" customWidth="1"/>
    <col min="1034" max="1034" width="6.5703125" style="399" customWidth="1"/>
    <col min="1035" max="1035" width="14.85546875" style="399" bestFit="1" customWidth="1"/>
    <col min="1036" max="1036" width="21.5703125" style="399" customWidth="1"/>
    <col min="1037" max="1037" width="19.5703125" style="399" customWidth="1"/>
    <col min="1038" max="1038" width="15" style="399" customWidth="1"/>
    <col min="1039" max="1039" width="25.42578125" style="399" customWidth="1"/>
    <col min="1040" max="1281" width="12.5703125" style="399"/>
    <col min="1282" max="1282" width="67.7109375" style="399" customWidth="1"/>
    <col min="1283" max="1283" width="19.5703125" style="399" customWidth="1"/>
    <col min="1284" max="1284" width="2.5703125" style="399" customWidth="1"/>
    <col min="1285" max="1285" width="20.7109375" style="399" customWidth="1"/>
    <col min="1286" max="1286" width="21.5703125" style="399" customWidth="1"/>
    <col min="1287" max="1288" width="20.85546875" style="399" customWidth="1"/>
    <col min="1289" max="1289" width="4.7109375" style="399" customWidth="1"/>
    <col min="1290" max="1290" width="6.5703125" style="399" customWidth="1"/>
    <col min="1291" max="1291" width="14.85546875" style="399" bestFit="1" customWidth="1"/>
    <col min="1292" max="1292" width="21.5703125" style="399" customWidth="1"/>
    <col min="1293" max="1293" width="19.5703125" style="399" customWidth="1"/>
    <col min="1294" max="1294" width="15" style="399" customWidth="1"/>
    <col min="1295" max="1295" width="25.42578125" style="399" customWidth="1"/>
    <col min="1296" max="1537" width="12.5703125" style="399"/>
    <col min="1538" max="1538" width="67.7109375" style="399" customWidth="1"/>
    <col min="1539" max="1539" width="19.5703125" style="399" customWidth="1"/>
    <col min="1540" max="1540" width="2.5703125" style="399" customWidth="1"/>
    <col min="1541" max="1541" width="20.7109375" style="399" customWidth="1"/>
    <col min="1542" max="1542" width="21.5703125" style="399" customWidth="1"/>
    <col min="1543" max="1544" width="20.85546875" style="399" customWidth="1"/>
    <col min="1545" max="1545" width="4.7109375" style="399" customWidth="1"/>
    <col min="1546" max="1546" width="6.5703125" style="399" customWidth="1"/>
    <col min="1547" max="1547" width="14.85546875" style="399" bestFit="1" customWidth="1"/>
    <col min="1548" max="1548" width="21.5703125" style="399" customWidth="1"/>
    <col min="1549" max="1549" width="19.5703125" style="399" customWidth="1"/>
    <col min="1550" max="1550" width="15" style="399" customWidth="1"/>
    <col min="1551" max="1551" width="25.42578125" style="399" customWidth="1"/>
    <col min="1552" max="1793" width="12.5703125" style="399"/>
    <col min="1794" max="1794" width="67.7109375" style="399" customWidth="1"/>
    <col min="1795" max="1795" width="19.5703125" style="399" customWidth="1"/>
    <col min="1796" max="1796" width="2.5703125" style="399" customWidth="1"/>
    <col min="1797" max="1797" width="20.7109375" style="399" customWidth="1"/>
    <col min="1798" max="1798" width="21.5703125" style="399" customWidth="1"/>
    <col min="1799" max="1800" width="20.85546875" style="399" customWidth="1"/>
    <col min="1801" max="1801" width="4.7109375" style="399" customWidth="1"/>
    <col min="1802" max="1802" width="6.5703125" style="399" customWidth="1"/>
    <col min="1803" max="1803" width="14.85546875" style="399" bestFit="1" customWidth="1"/>
    <col min="1804" max="1804" width="21.5703125" style="399" customWidth="1"/>
    <col min="1805" max="1805" width="19.5703125" style="399" customWidth="1"/>
    <col min="1806" max="1806" width="15" style="399" customWidth="1"/>
    <col min="1807" max="1807" width="25.42578125" style="399" customWidth="1"/>
    <col min="1808" max="2049" width="12.5703125" style="399"/>
    <col min="2050" max="2050" width="67.7109375" style="399" customWidth="1"/>
    <col min="2051" max="2051" width="19.5703125" style="399" customWidth="1"/>
    <col min="2052" max="2052" width="2.5703125" style="399" customWidth="1"/>
    <col min="2053" max="2053" width="20.7109375" style="399" customWidth="1"/>
    <col min="2054" max="2054" width="21.5703125" style="399" customWidth="1"/>
    <col min="2055" max="2056" width="20.85546875" style="399" customWidth="1"/>
    <col min="2057" max="2057" width="4.7109375" style="399" customWidth="1"/>
    <col min="2058" max="2058" width="6.5703125" style="399" customWidth="1"/>
    <col min="2059" max="2059" width="14.85546875" style="399" bestFit="1" customWidth="1"/>
    <col min="2060" max="2060" width="21.5703125" style="399" customWidth="1"/>
    <col min="2061" max="2061" width="19.5703125" style="399" customWidth="1"/>
    <col min="2062" max="2062" width="15" style="399" customWidth="1"/>
    <col min="2063" max="2063" width="25.42578125" style="399" customWidth="1"/>
    <col min="2064" max="2305" width="12.5703125" style="399"/>
    <col min="2306" max="2306" width="67.7109375" style="399" customWidth="1"/>
    <col min="2307" max="2307" width="19.5703125" style="399" customWidth="1"/>
    <col min="2308" max="2308" width="2.5703125" style="399" customWidth="1"/>
    <col min="2309" max="2309" width="20.7109375" style="399" customWidth="1"/>
    <col min="2310" max="2310" width="21.5703125" style="399" customWidth="1"/>
    <col min="2311" max="2312" width="20.85546875" style="399" customWidth="1"/>
    <col min="2313" max="2313" width="4.7109375" style="399" customWidth="1"/>
    <col min="2314" max="2314" width="6.5703125" style="399" customWidth="1"/>
    <col min="2315" max="2315" width="14.85546875" style="399" bestFit="1" customWidth="1"/>
    <col min="2316" max="2316" width="21.5703125" style="399" customWidth="1"/>
    <col min="2317" max="2317" width="19.5703125" style="399" customWidth="1"/>
    <col min="2318" max="2318" width="15" style="399" customWidth="1"/>
    <col min="2319" max="2319" width="25.42578125" style="399" customWidth="1"/>
    <col min="2320" max="2561" width="12.5703125" style="399"/>
    <col min="2562" max="2562" width="67.7109375" style="399" customWidth="1"/>
    <col min="2563" max="2563" width="19.5703125" style="399" customWidth="1"/>
    <col min="2564" max="2564" width="2.5703125" style="399" customWidth="1"/>
    <col min="2565" max="2565" width="20.7109375" style="399" customWidth="1"/>
    <col min="2566" max="2566" width="21.5703125" style="399" customWidth="1"/>
    <col min="2567" max="2568" width="20.85546875" style="399" customWidth="1"/>
    <col min="2569" max="2569" width="4.7109375" style="399" customWidth="1"/>
    <col min="2570" max="2570" width="6.5703125" style="399" customWidth="1"/>
    <col min="2571" max="2571" width="14.85546875" style="399" bestFit="1" customWidth="1"/>
    <col min="2572" max="2572" width="21.5703125" style="399" customWidth="1"/>
    <col min="2573" max="2573" width="19.5703125" style="399" customWidth="1"/>
    <col min="2574" max="2574" width="15" style="399" customWidth="1"/>
    <col min="2575" max="2575" width="25.42578125" style="399" customWidth="1"/>
    <col min="2576" max="2817" width="12.5703125" style="399"/>
    <col min="2818" max="2818" width="67.7109375" style="399" customWidth="1"/>
    <col min="2819" max="2819" width="19.5703125" style="399" customWidth="1"/>
    <col min="2820" max="2820" width="2.5703125" style="399" customWidth="1"/>
    <col min="2821" max="2821" width="20.7109375" style="399" customWidth="1"/>
    <col min="2822" max="2822" width="21.5703125" style="399" customWidth="1"/>
    <col min="2823" max="2824" width="20.85546875" style="399" customWidth="1"/>
    <col min="2825" max="2825" width="4.7109375" style="399" customWidth="1"/>
    <col min="2826" max="2826" width="6.5703125" style="399" customWidth="1"/>
    <col min="2827" max="2827" width="14.85546875" style="399" bestFit="1" customWidth="1"/>
    <col min="2828" max="2828" width="21.5703125" style="399" customWidth="1"/>
    <col min="2829" max="2829" width="19.5703125" style="399" customWidth="1"/>
    <col min="2830" max="2830" width="15" style="399" customWidth="1"/>
    <col min="2831" max="2831" width="25.42578125" style="399" customWidth="1"/>
    <col min="2832" max="3073" width="12.5703125" style="399"/>
    <col min="3074" max="3074" width="67.7109375" style="399" customWidth="1"/>
    <col min="3075" max="3075" width="19.5703125" style="399" customWidth="1"/>
    <col min="3076" max="3076" width="2.5703125" style="399" customWidth="1"/>
    <col min="3077" max="3077" width="20.7109375" style="399" customWidth="1"/>
    <col min="3078" max="3078" width="21.5703125" style="399" customWidth="1"/>
    <col min="3079" max="3080" width="20.85546875" style="399" customWidth="1"/>
    <col min="3081" max="3081" width="4.7109375" style="399" customWidth="1"/>
    <col min="3082" max="3082" width="6.5703125" style="399" customWidth="1"/>
    <col min="3083" max="3083" width="14.85546875" style="399" bestFit="1" customWidth="1"/>
    <col min="3084" max="3084" width="21.5703125" style="399" customWidth="1"/>
    <col min="3085" max="3085" width="19.5703125" style="399" customWidth="1"/>
    <col min="3086" max="3086" width="15" style="399" customWidth="1"/>
    <col min="3087" max="3087" width="25.42578125" style="399" customWidth="1"/>
    <col min="3088" max="3329" width="12.5703125" style="399"/>
    <col min="3330" max="3330" width="67.7109375" style="399" customWidth="1"/>
    <col min="3331" max="3331" width="19.5703125" style="399" customWidth="1"/>
    <col min="3332" max="3332" width="2.5703125" style="399" customWidth="1"/>
    <col min="3333" max="3333" width="20.7109375" style="399" customWidth="1"/>
    <col min="3334" max="3334" width="21.5703125" style="399" customWidth="1"/>
    <col min="3335" max="3336" width="20.85546875" style="399" customWidth="1"/>
    <col min="3337" max="3337" width="4.7109375" style="399" customWidth="1"/>
    <col min="3338" max="3338" width="6.5703125" style="399" customWidth="1"/>
    <col min="3339" max="3339" width="14.85546875" style="399" bestFit="1" customWidth="1"/>
    <col min="3340" max="3340" width="21.5703125" style="399" customWidth="1"/>
    <col min="3341" max="3341" width="19.5703125" style="399" customWidth="1"/>
    <col min="3342" max="3342" width="15" style="399" customWidth="1"/>
    <col min="3343" max="3343" width="25.42578125" style="399" customWidth="1"/>
    <col min="3344" max="3585" width="12.5703125" style="399"/>
    <col min="3586" max="3586" width="67.7109375" style="399" customWidth="1"/>
    <col min="3587" max="3587" width="19.5703125" style="399" customWidth="1"/>
    <col min="3588" max="3588" width="2.5703125" style="399" customWidth="1"/>
    <col min="3589" max="3589" width="20.7109375" style="399" customWidth="1"/>
    <col min="3590" max="3590" width="21.5703125" style="399" customWidth="1"/>
    <col min="3591" max="3592" width="20.85546875" style="399" customWidth="1"/>
    <col min="3593" max="3593" width="4.7109375" style="399" customWidth="1"/>
    <col min="3594" max="3594" width="6.5703125" style="399" customWidth="1"/>
    <col min="3595" max="3595" width="14.85546875" style="399" bestFit="1" customWidth="1"/>
    <col min="3596" max="3596" width="21.5703125" style="399" customWidth="1"/>
    <col min="3597" max="3597" width="19.5703125" style="399" customWidth="1"/>
    <col min="3598" max="3598" width="15" style="399" customWidth="1"/>
    <col min="3599" max="3599" width="25.42578125" style="399" customWidth="1"/>
    <col min="3600" max="3841" width="12.5703125" style="399"/>
    <col min="3842" max="3842" width="67.7109375" style="399" customWidth="1"/>
    <col min="3843" max="3843" width="19.5703125" style="399" customWidth="1"/>
    <col min="3844" max="3844" width="2.5703125" style="399" customWidth="1"/>
    <col min="3845" max="3845" width="20.7109375" style="399" customWidth="1"/>
    <col min="3846" max="3846" width="21.5703125" style="399" customWidth="1"/>
    <col min="3847" max="3848" width="20.85546875" style="399" customWidth="1"/>
    <col min="3849" max="3849" width="4.7109375" style="399" customWidth="1"/>
    <col min="3850" max="3850" width="6.5703125" style="399" customWidth="1"/>
    <col min="3851" max="3851" width="14.85546875" style="399" bestFit="1" customWidth="1"/>
    <col min="3852" max="3852" width="21.5703125" style="399" customWidth="1"/>
    <col min="3853" max="3853" width="19.5703125" style="399" customWidth="1"/>
    <col min="3854" max="3854" width="15" style="399" customWidth="1"/>
    <col min="3855" max="3855" width="25.42578125" style="399" customWidth="1"/>
    <col min="3856" max="4097" width="12.5703125" style="399"/>
    <col min="4098" max="4098" width="67.7109375" style="399" customWidth="1"/>
    <col min="4099" max="4099" width="19.5703125" style="399" customWidth="1"/>
    <col min="4100" max="4100" width="2.5703125" style="399" customWidth="1"/>
    <col min="4101" max="4101" width="20.7109375" style="399" customWidth="1"/>
    <col min="4102" max="4102" width="21.5703125" style="399" customWidth="1"/>
    <col min="4103" max="4104" width="20.85546875" style="399" customWidth="1"/>
    <col min="4105" max="4105" width="4.7109375" style="399" customWidth="1"/>
    <col min="4106" max="4106" width="6.5703125" style="399" customWidth="1"/>
    <col min="4107" max="4107" width="14.85546875" style="399" bestFit="1" customWidth="1"/>
    <col min="4108" max="4108" width="21.5703125" style="399" customWidth="1"/>
    <col min="4109" max="4109" width="19.5703125" style="399" customWidth="1"/>
    <col min="4110" max="4110" width="15" style="399" customWidth="1"/>
    <col min="4111" max="4111" width="25.42578125" style="399" customWidth="1"/>
    <col min="4112" max="4353" width="12.5703125" style="399"/>
    <col min="4354" max="4354" width="67.7109375" style="399" customWidth="1"/>
    <col min="4355" max="4355" width="19.5703125" style="399" customWidth="1"/>
    <col min="4356" max="4356" width="2.5703125" style="399" customWidth="1"/>
    <col min="4357" max="4357" width="20.7109375" style="399" customWidth="1"/>
    <col min="4358" max="4358" width="21.5703125" style="399" customWidth="1"/>
    <col min="4359" max="4360" width="20.85546875" style="399" customWidth="1"/>
    <col min="4361" max="4361" width="4.7109375" style="399" customWidth="1"/>
    <col min="4362" max="4362" width="6.5703125" style="399" customWidth="1"/>
    <col min="4363" max="4363" width="14.85546875" style="399" bestFit="1" customWidth="1"/>
    <col min="4364" max="4364" width="21.5703125" style="399" customWidth="1"/>
    <col min="4365" max="4365" width="19.5703125" style="399" customWidth="1"/>
    <col min="4366" max="4366" width="15" style="399" customWidth="1"/>
    <col min="4367" max="4367" width="25.42578125" style="399" customWidth="1"/>
    <col min="4368" max="4609" width="12.5703125" style="399"/>
    <col min="4610" max="4610" width="67.7109375" style="399" customWidth="1"/>
    <col min="4611" max="4611" width="19.5703125" style="399" customWidth="1"/>
    <col min="4612" max="4612" width="2.5703125" style="399" customWidth="1"/>
    <col min="4613" max="4613" width="20.7109375" style="399" customWidth="1"/>
    <col min="4614" max="4614" width="21.5703125" style="399" customWidth="1"/>
    <col min="4615" max="4616" width="20.85546875" style="399" customWidth="1"/>
    <col min="4617" max="4617" width="4.7109375" style="399" customWidth="1"/>
    <col min="4618" max="4618" width="6.5703125" style="399" customWidth="1"/>
    <col min="4619" max="4619" width="14.85546875" style="399" bestFit="1" customWidth="1"/>
    <col min="4620" max="4620" width="21.5703125" style="399" customWidth="1"/>
    <col min="4621" max="4621" width="19.5703125" style="399" customWidth="1"/>
    <col min="4622" max="4622" width="15" style="399" customWidth="1"/>
    <col min="4623" max="4623" width="25.42578125" style="399" customWidth="1"/>
    <col min="4624" max="4865" width="12.5703125" style="399"/>
    <col min="4866" max="4866" width="67.7109375" style="399" customWidth="1"/>
    <col min="4867" max="4867" width="19.5703125" style="399" customWidth="1"/>
    <col min="4868" max="4868" width="2.5703125" style="399" customWidth="1"/>
    <col min="4869" max="4869" width="20.7109375" style="399" customWidth="1"/>
    <col min="4870" max="4870" width="21.5703125" style="399" customWidth="1"/>
    <col min="4871" max="4872" width="20.85546875" style="399" customWidth="1"/>
    <col min="4873" max="4873" width="4.7109375" style="399" customWidth="1"/>
    <col min="4874" max="4874" width="6.5703125" style="399" customWidth="1"/>
    <col min="4875" max="4875" width="14.85546875" style="399" bestFit="1" customWidth="1"/>
    <col min="4876" max="4876" width="21.5703125" style="399" customWidth="1"/>
    <col min="4877" max="4877" width="19.5703125" style="399" customWidth="1"/>
    <col min="4878" max="4878" width="15" style="399" customWidth="1"/>
    <col min="4879" max="4879" width="25.42578125" style="399" customWidth="1"/>
    <col min="4880" max="5121" width="12.5703125" style="399"/>
    <col min="5122" max="5122" width="67.7109375" style="399" customWidth="1"/>
    <col min="5123" max="5123" width="19.5703125" style="399" customWidth="1"/>
    <col min="5124" max="5124" width="2.5703125" style="399" customWidth="1"/>
    <col min="5125" max="5125" width="20.7109375" style="399" customWidth="1"/>
    <col min="5126" max="5126" width="21.5703125" style="399" customWidth="1"/>
    <col min="5127" max="5128" width="20.85546875" style="399" customWidth="1"/>
    <col min="5129" max="5129" width="4.7109375" style="399" customWidth="1"/>
    <col min="5130" max="5130" width="6.5703125" style="399" customWidth="1"/>
    <col min="5131" max="5131" width="14.85546875" style="399" bestFit="1" customWidth="1"/>
    <col min="5132" max="5132" width="21.5703125" style="399" customWidth="1"/>
    <col min="5133" max="5133" width="19.5703125" style="399" customWidth="1"/>
    <col min="5134" max="5134" width="15" style="399" customWidth="1"/>
    <col min="5135" max="5135" width="25.42578125" style="399" customWidth="1"/>
    <col min="5136" max="5377" width="12.5703125" style="399"/>
    <col min="5378" max="5378" width="67.7109375" style="399" customWidth="1"/>
    <col min="5379" max="5379" width="19.5703125" style="399" customWidth="1"/>
    <col min="5380" max="5380" width="2.5703125" style="399" customWidth="1"/>
    <col min="5381" max="5381" width="20.7109375" style="399" customWidth="1"/>
    <col min="5382" max="5382" width="21.5703125" style="399" customWidth="1"/>
    <col min="5383" max="5384" width="20.85546875" style="399" customWidth="1"/>
    <col min="5385" max="5385" width="4.7109375" style="399" customWidth="1"/>
    <col min="5386" max="5386" width="6.5703125" style="399" customWidth="1"/>
    <col min="5387" max="5387" width="14.85546875" style="399" bestFit="1" customWidth="1"/>
    <col min="5388" max="5388" width="21.5703125" style="399" customWidth="1"/>
    <col min="5389" max="5389" width="19.5703125" style="399" customWidth="1"/>
    <col min="5390" max="5390" width="15" style="399" customWidth="1"/>
    <col min="5391" max="5391" width="25.42578125" style="399" customWidth="1"/>
    <col min="5392" max="5633" width="12.5703125" style="399"/>
    <col min="5634" max="5634" width="67.7109375" style="399" customWidth="1"/>
    <col min="5635" max="5635" width="19.5703125" style="399" customWidth="1"/>
    <col min="5636" max="5636" width="2.5703125" style="399" customWidth="1"/>
    <col min="5637" max="5637" width="20.7109375" style="399" customWidth="1"/>
    <col min="5638" max="5638" width="21.5703125" style="399" customWidth="1"/>
    <col min="5639" max="5640" width="20.85546875" style="399" customWidth="1"/>
    <col min="5641" max="5641" width="4.7109375" style="399" customWidth="1"/>
    <col min="5642" max="5642" width="6.5703125" style="399" customWidth="1"/>
    <col min="5643" max="5643" width="14.85546875" style="399" bestFit="1" customWidth="1"/>
    <col min="5644" max="5644" width="21.5703125" style="399" customWidth="1"/>
    <col min="5645" max="5645" width="19.5703125" style="399" customWidth="1"/>
    <col min="5646" max="5646" width="15" style="399" customWidth="1"/>
    <col min="5647" max="5647" width="25.42578125" style="399" customWidth="1"/>
    <col min="5648" max="5889" width="12.5703125" style="399"/>
    <col min="5890" max="5890" width="67.7109375" style="399" customWidth="1"/>
    <col min="5891" max="5891" width="19.5703125" style="399" customWidth="1"/>
    <col min="5892" max="5892" width="2.5703125" style="399" customWidth="1"/>
    <col min="5893" max="5893" width="20.7109375" style="399" customWidth="1"/>
    <col min="5894" max="5894" width="21.5703125" style="399" customWidth="1"/>
    <col min="5895" max="5896" width="20.85546875" style="399" customWidth="1"/>
    <col min="5897" max="5897" width="4.7109375" style="399" customWidth="1"/>
    <col min="5898" max="5898" width="6.5703125" style="399" customWidth="1"/>
    <col min="5899" max="5899" width="14.85546875" style="399" bestFit="1" customWidth="1"/>
    <col min="5900" max="5900" width="21.5703125" style="399" customWidth="1"/>
    <col min="5901" max="5901" width="19.5703125" style="399" customWidth="1"/>
    <col min="5902" max="5902" width="15" style="399" customWidth="1"/>
    <col min="5903" max="5903" width="25.42578125" style="399" customWidth="1"/>
    <col min="5904" max="6145" width="12.5703125" style="399"/>
    <col min="6146" max="6146" width="67.7109375" style="399" customWidth="1"/>
    <col min="6147" max="6147" width="19.5703125" style="399" customWidth="1"/>
    <col min="6148" max="6148" width="2.5703125" style="399" customWidth="1"/>
    <col min="6149" max="6149" width="20.7109375" style="399" customWidth="1"/>
    <col min="6150" max="6150" width="21.5703125" style="399" customWidth="1"/>
    <col min="6151" max="6152" width="20.85546875" style="399" customWidth="1"/>
    <col min="6153" max="6153" width="4.7109375" style="399" customWidth="1"/>
    <col min="6154" max="6154" width="6.5703125" style="399" customWidth="1"/>
    <col min="6155" max="6155" width="14.85546875" style="399" bestFit="1" customWidth="1"/>
    <col min="6156" max="6156" width="21.5703125" style="399" customWidth="1"/>
    <col min="6157" max="6157" width="19.5703125" style="399" customWidth="1"/>
    <col min="6158" max="6158" width="15" style="399" customWidth="1"/>
    <col min="6159" max="6159" width="25.42578125" style="399" customWidth="1"/>
    <col min="6160" max="6401" width="12.5703125" style="399"/>
    <col min="6402" max="6402" width="67.7109375" style="399" customWidth="1"/>
    <col min="6403" max="6403" width="19.5703125" style="399" customWidth="1"/>
    <col min="6404" max="6404" width="2.5703125" style="399" customWidth="1"/>
    <col min="6405" max="6405" width="20.7109375" style="399" customWidth="1"/>
    <col min="6406" max="6406" width="21.5703125" style="399" customWidth="1"/>
    <col min="6407" max="6408" width="20.85546875" style="399" customWidth="1"/>
    <col min="6409" max="6409" width="4.7109375" style="399" customWidth="1"/>
    <col min="6410" max="6410" width="6.5703125" style="399" customWidth="1"/>
    <col min="6411" max="6411" width="14.85546875" style="399" bestFit="1" customWidth="1"/>
    <col min="6412" max="6412" width="21.5703125" style="399" customWidth="1"/>
    <col min="6413" max="6413" width="19.5703125" style="399" customWidth="1"/>
    <col min="6414" max="6414" width="15" style="399" customWidth="1"/>
    <col min="6415" max="6415" width="25.42578125" style="399" customWidth="1"/>
    <col min="6416" max="6657" width="12.5703125" style="399"/>
    <col min="6658" max="6658" width="67.7109375" style="399" customWidth="1"/>
    <col min="6659" max="6659" width="19.5703125" style="399" customWidth="1"/>
    <col min="6660" max="6660" width="2.5703125" style="399" customWidth="1"/>
    <col min="6661" max="6661" width="20.7109375" style="399" customWidth="1"/>
    <col min="6662" max="6662" width="21.5703125" style="399" customWidth="1"/>
    <col min="6663" max="6664" width="20.85546875" style="399" customWidth="1"/>
    <col min="6665" max="6665" width="4.7109375" style="399" customWidth="1"/>
    <col min="6666" max="6666" width="6.5703125" style="399" customWidth="1"/>
    <col min="6667" max="6667" width="14.85546875" style="399" bestFit="1" customWidth="1"/>
    <col min="6668" max="6668" width="21.5703125" style="399" customWidth="1"/>
    <col min="6669" max="6669" width="19.5703125" style="399" customWidth="1"/>
    <col min="6670" max="6670" width="15" style="399" customWidth="1"/>
    <col min="6671" max="6671" width="25.42578125" style="399" customWidth="1"/>
    <col min="6672" max="6913" width="12.5703125" style="399"/>
    <col min="6914" max="6914" width="67.7109375" style="399" customWidth="1"/>
    <col min="6915" max="6915" width="19.5703125" style="399" customWidth="1"/>
    <col min="6916" max="6916" width="2.5703125" style="399" customWidth="1"/>
    <col min="6917" max="6917" width="20.7109375" style="399" customWidth="1"/>
    <col min="6918" max="6918" width="21.5703125" style="399" customWidth="1"/>
    <col min="6919" max="6920" width="20.85546875" style="399" customWidth="1"/>
    <col min="6921" max="6921" width="4.7109375" style="399" customWidth="1"/>
    <col min="6922" max="6922" width="6.5703125" style="399" customWidth="1"/>
    <col min="6923" max="6923" width="14.85546875" style="399" bestFit="1" customWidth="1"/>
    <col min="6924" max="6924" width="21.5703125" style="399" customWidth="1"/>
    <col min="6925" max="6925" width="19.5703125" style="399" customWidth="1"/>
    <col min="6926" max="6926" width="15" style="399" customWidth="1"/>
    <col min="6927" max="6927" width="25.42578125" style="399" customWidth="1"/>
    <col min="6928" max="7169" width="12.5703125" style="399"/>
    <col min="7170" max="7170" width="67.7109375" style="399" customWidth="1"/>
    <col min="7171" max="7171" width="19.5703125" style="399" customWidth="1"/>
    <col min="7172" max="7172" width="2.5703125" style="399" customWidth="1"/>
    <col min="7173" max="7173" width="20.7109375" style="399" customWidth="1"/>
    <col min="7174" max="7174" width="21.5703125" style="399" customWidth="1"/>
    <col min="7175" max="7176" width="20.85546875" style="399" customWidth="1"/>
    <col min="7177" max="7177" width="4.7109375" style="399" customWidth="1"/>
    <col min="7178" max="7178" width="6.5703125" style="399" customWidth="1"/>
    <col min="7179" max="7179" width="14.85546875" style="399" bestFit="1" customWidth="1"/>
    <col min="7180" max="7180" width="21.5703125" style="399" customWidth="1"/>
    <col min="7181" max="7181" width="19.5703125" style="399" customWidth="1"/>
    <col min="7182" max="7182" width="15" style="399" customWidth="1"/>
    <col min="7183" max="7183" width="25.42578125" style="399" customWidth="1"/>
    <col min="7184" max="7425" width="12.5703125" style="399"/>
    <col min="7426" max="7426" width="67.7109375" style="399" customWidth="1"/>
    <col min="7427" max="7427" width="19.5703125" style="399" customWidth="1"/>
    <col min="7428" max="7428" width="2.5703125" style="399" customWidth="1"/>
    <col min="7429" max="7429" width="20.7109375" style="399" customWidth="1"/>
    <col min="7430" max="7430" width="21.5703125" style="399" customWidth="1"/>
    <col min="7431" max="7432" width="20.85546875" style="399" customWidth="1"/>
    <col min="7433" max="7433" width="4.7109375" style="399" customWidth="1"/>
    <col min="7434" max="7434" width="6.5703125" style="399" customWidth="1"/>
    <col min="7435" max="7435" width="14.85546875" style="399" bestFit="1" customWidth="1"/>
    <col min="7436" max="7436" width="21.5703125" style="399" customWidth="1"/>
    <col min="7437" max="7437" width="19.5703125" style="399" customWidth="1"/>
    <col min="7438" max="7438" width="15" style="399" customWidth="1"/>
    <col min="7439" max="7439" width="25.42578125" style="399" customWidth="1"/>
    <col min="7440" max="7681" width="12.5703125" style="399"/>
    <col min="7682" max="7682" width="67.7109375" style="399" customWidth="1"/>
    <col min="7683" max="7683" width="19.5703125" style="399" customWidth="1"/>
    <col min="7684" max="7684" width="2.5703125" style="399" customWidth="1"/>
    <col min="7685" max="7685" width="20.7109375" style="399" customWidth="1"/>
    <col min="7686" max="7686" width="21.5703125" style="399" customWidth="1"/>
    <col min="7687" max="7688" width="20.85546875" style="399" customWidth="1"/>
    <col min="7689" max="7689" width="4.7109375" style="399" customWidth="1"/>
    <col min="7690" max="7690" width="6.5703125" style="399" customWidth="1"/>
    <col min="7691" max="7691" width="14.85546875" style="399" bestFit="1" customWidth="1"/>
    <col min="7692" max="7692" width="21.5703125" style="399" customWidth="1"/>
    <col min="7693" max="7693" width="19.5703125" style="399" customWidth="1"/>
    <col min="7694" max="7694" width="15" style="399" customWidth="1"/>
    <col min="7695" max="7695" width="25.42578125" style="399" customWidth="1"/>
    <col min="7696" max="7937" width="12.5703125" style="399"/>
    <col min="7938" max="7938" width="67.7109375" style="399" customWidth="1"/>
    <col min="7939" max="7939" width="19.5703125" style="399" customWidth="1"/>
    <col min="7940" max="7940" width="2.5703125" style="399" customWidth="1"/>
    <col min="7941" max="7941" width="20.7109375" style="399" customWidth="1"/>
    <col min="7942" max="7942" width="21.5703125" style="399" customWidth="1"/>
    <col min="7943" max="7944" width="20.85546875" style="399" customWidth="1"/>
    <col min="7945" max="7945" width="4.7109375" style="399" customWidth="1"/>
    <col min="7946" max="7946" width="6.5703125" style="399" customWidth="1"/>
    <col min="7947" max="7947" width="14.85546875" style="399" bestFit="1" customWidth="1"/>
    <col min="7948" max="7948" width="21.5703125" style="399" customWidth="1"/>
    <col min="7949" max="7949" width="19.5703125" style="399" customWidth="1"/>
    <col min="7950" max="7950" width="15" style="399" customWidth="1"/>
    <col min="7951" max="7951" width="25.42578125" style="399" customWidth="1"/>
    <col min="7952" max="8193" width="12.5703125" style="399"/>
    <col min="8194" max="8194" width="67.7109375" style="399" customWidth="1"/>
    <col min="8195" max="8195" width="19.5703125" style="399" customWidth="1"/>
    <col min="8196" max="8196" width="2.5703125" style="399" customWidth="1"/>
    <col min="8197" max="8197" width="20.7109375" style="399" customWidth="1"/>
    <col min="8198" max="8198" width="21.5703125" style="399" customWidth="1"/>
    <col min="8199" max="8200" width="20.85546875" style="399" customWidth="1"/>
    <col min="8201" max="8201" width="4.7109375" style="399" customWidth="1"/>
    <col min="8202" max="8202" width="6.5703125" style="399" customWidth="1"/>
    <col min="8203" max="8203" width="14.85546875" style="399" bestFit="1" customWidth="1"/>
    <col min="8204" max="8204" width="21.5703125" style="399" customWidth="1"/>
    <col min="8205" max="8205" width="19.5703125" style="399" customWidth="1"/>
    <col min="8206" max="8206" width="15" style="399" customWidth="1"/>
    <col min="8207" max="8207" width="25.42578125" style="399" customWidth="1"/>
    <col min="8208" max="8449" width="12.5703125" style="399"/>
    <col min="8450" max="8450" width="67.7109375" style="399" customWidth="1"/>
    <col min="8451" max="8451" width="19.5703125" style="399" customWidth="1"/>
    <col min="8452" max="8452" width="2.5703125" style="399" customWidth="1"/>
    <col min="8453" max="8453" width="20.7109375" style="399" customWidth="1"/>
    <col min="8454" max="8454" width="21.5703125" style="399" customWidth="1"/>
    <col min="8455" max="8456" width="20.85546875" style="399" customWidth="1"/>
    <col min="8457" max="8457" width="4.7109375" style="399" customWidth="1"/>
    <col min="8458" max="8458" width="6.5703125" style="399" customWidth="1"/>
    <col min="8459" max="8459" width="14.85546875" style="399" bestFit="1" customWidth="1"/>
    <col min="8460" max="8460" width="21.5703125" style="399" customWidth="1"/>
    <col min="8461" max="8461" width="19.5703125" style="399" customWidth="1"/>
    <col min="8462" max="8462" width="15" style="399" customWidth="1"/>
    <col min="8463" max="8463" width="25.42578125" style="399" customWidth="1"/>
    <col min="8464" max="8705" width="12.5703125" style="399"/>
    <col min="8706" max="8706" width="67.7109375" style="399" customWidth="1"/>
    <col min="8707" max="8707" width="19.5703125" style="399" customWidth="1"/>
    <col min="8708" max="8708" width="2.5703125" style="399" customWidth="1"/>
    <col min="8709" max="8709" width="20.7109375" style="399" customWidth="1"/>
    <col min="8710" max="8710" width="21.5703125" style="399" customWidth="1"/>
    <col min="8711" max="8712" width="20.85546875" style="399" customWidth="1"/>
    <col min="8713" max="8713" width="4.7109375" style="399" customWidth="1"/>
    <col min="8714" max="8714" width="6.5703125" style="399" customWidth="1"/>
    <col min="8715" max="8715" width="14.85546875" style="399" bestFit="1" customWidth="1"/>
    <col min="8716" max="8716" width="21.5703125" style="399" customWidth="1"/>
    <col min="8717" max="8717" width="19.5703125" style="399" customWidth="1"/>
    <col min="8718" max="8718" width="15" style="399" customWidth="1"/>
    <col min="8719" max="8719" width="25.42578125" style="399" customWidth="1"/>
    <col min="8720" max="8961" width="12.5703125" style="399"/>
    <col min="8962" max="8962" width="67.7109375" style="399" customWidth="1"/>
    <col min="8963" max="8963" width="19.5703125" style="399" customWidth="1"/>
    <col min="8964" max="8964" width="2.5703125" style="399" customWidth="1"/>
    <col min="8965" max="8965" width="20.7109375" style="399" customWidth="1"/>
    <col min="8966" max="8966" width="21.5703125" style="399" customWidth="1"/>
    <col min="8967" max="8968" width="20.85546875" style="399" customWidth="1"/>
    <col min="8969" max="8969" width="4.7109375" style="399" customWidth="1"/>
    <col min="8970" max="8970" width="6.5703125" style="399" customWidth="1"/>
    <col min="8971" max="8971" width="14.85546875" style="399" bestFit="1" customWidth="1"/>
    <col min="8972" max="8972" width="21.5703125" style="399" customWidth="1"/>
    <col min="8973" max="8973" width="19.5703125" style="399" customWidth="1"/>
    <col min="8974" max="8974" width="15" style="399" customWidth="1"/>
    <col min="8975" max="8975" width="25.42578125" style="399" customWidth="1"/>
    <col min="8976" max="9217" width="12.5703125" style="399"/>
    <col min="9218" max="9218" width="67.7109375" style="399" customWidth="1"/>
    <col min="9219" max="9219" width="19.5703125" style="399" customWidth="1"/>
    <col min="9220" max="9220" width="2.5703125" style="399" customWidth="1"/>
    <col min="9221" max="9221" width="20.7109375" style="399" customWidth="1"/>
    <col min="9222" max="9222" width="21.5703125" style="399" customWidth="1"/>
    <col min="9223" max="9224" width="20.85546875" style="399" customWidth="1"/>
    <col min="9225" max="9225" width="4.7109375" style="399" customWidth="1"/>
    <col min="9226" max="9226" width="6.5703125" style="399" customWidth="1"/>
    <col min="9227" max="9227" width="14.85546875" style="399" bestFit="1" customWidth="1"/>
    <col min="9228" max="9228" width="21.5703125" style="399" customWidth="1"/>
    <col min="9229" max="9229" width="19.5703125" style="399" customWidth="1"/>
    <col min="9230" max="9230" width="15" style="399" customWidth="1"/>
    <col min="9231" max="9231" width="25.42578125" style="399" customWidth="1"/>
    <col min="9232" max="9473" width="12.5703125" style="399"/>
    <col min="9474" max="9474" width="67.7109375" style="399" customWidth="1"/>
    <col min="9475" max="9475" width="19.5703125" style="399" customWidth="1"/>
    <col min="9476" max="9476" width="2.5703125" style="399" customWidth="1"/>
    <col min="9477" max="9477" width="20.7109375" style="399" customWidth="1"/>
    <col min="9478" max="9478" width="21.5703125" style="399" customWidth="1"/>
    <col min="9479" max="9480" width="20.85546875" style="399" customWidth="1"/>
    <col min="9481" max="9481" width="4.7109375" style="399" customWidth="1"/>
    <col min="9482" max="9482" width="6.5703125" style="399" customWidth="1"/>
    <col min="9483" max="9483" width="14.85546875" style="399" bestFit="1" customWidth="1"/>
    <col min="9484" max="9484" width="21.5703125" style="399" customWidth="1"/>
    <col min="9485" max="9485" width="19.5703125" style="399" customWidth="1"/>
    <col min="9486" max="9486" width="15" style="399" customWidth="1"/>
    <col min="9487" max="9487" width="25.42578125" style="399" customWidth="1"/>
    <col min="9488" max="9729" width="12.5703125" style="399"/>
    <col min="9730" max="9730" width="67.7109375" style="399" customWidth="1"/>
    <col min="9731" max="9731" width="19.5703125" style="399" customWidth="1"/>
    <col min="9732" max="9732" width="2.5703125" style="399" customWidth="1"/>
    <col min="9733" max="9733" width="20.7109375" style="399" customWidth="1"/>
    <col min="9734" max="9734" width="21.5703125" style="399" customWidth="1"/>
    <col min="9735" max="9736" width="20.85546875" style="399" customWidth="1"/>
    <col min="9737" max="9737" width="4.7109375" style="399" customWidth="1"/>
    <col min="9738" max="9738" width="6.5703125" style="399" customWidth="1"/>
    <col min="9739" max="9739" width="14.85546875" style="399" bestFit="1" customWidth="1"/>
    <col min="9740" max="9740" width="21.5703125" style="399" customWidth="1"/>
    <col min="9741" max="9741" width="19.5703125" style="399" customWidth="1"/>
    <col min="9742" max="9742" width="15" style="399" customWidth="1"/>
    <col min="9743" max="9743" width="25.42578125" style="399" customWidth="1"/>
    <col min="9744" max="9985" width="12.5703125" style="399"/>
    <col min="9986" max="9986" width="67.7109375" style="399" customWidth="1"/>
    <col min="9987" max="9987" width="19.5703125" style="399" customWidth="1"/>
    <col min="9988" max="9988" width="2.5703125" style="399" customWidth="1"/>
    <col min="9989" max="9989" width="20.7109375" style="399" customWidth="1"/>
    <col min="9990" max="9990" width="21.5703125" style="399" customWidth="1"/>
    <col min="9991" max="9992" width="20.85546875" style="399" customWidth="1"/>
    <col min="9993" max="9993" width="4.7109375" style="399" customWidth="1"/>
    <col min="9994" max="9994" width="6.5703125" style="399" customWidth="1"/>
    <col min="9995" max="9995" width="14.85546875" style="399" bestFit="1" customWidth="1"/>
    <col min="9996" max="9996" width="21.5703125" style="399" customWidth="1"/>
    <col min="9997" max="9997" width="19.5703125" style="399" customWidth="1"/>
    <col min="9998" max="9998" width="15" style="399" customWidth="1"/>
    <col min="9999" max="9999" width="25.42578125" style="399" customWidth="1"/>
    <col min="10000" max="10241" width="12.5703125" style="399"/>
    <col min="10242" max="10242" width="67.7109375" style="399" customWidth="1"/>
    <col min="10243" max="10243" width="19.5703125" style="399" customWidth="1"/>
    <col min="10244" max="10244" width="2.5703125" style="399" customWidth="1"/>
    <col min="10245" max="10245" width="20.7109375" style="399" customWidth="1"/>
    <col min="10246" max="10246" width="21.5703125" style="399" customWidth="1"/>
    <col min="10247" max="10248" width="20.85546875" style="399" customWidth="1"/>
    <col min="10249" max="10249" width="4.7109375" style="399" customWidth="1"/>
    <col min="10250" max="10250" width="6.5703125" style="399" customWidth="1"/>
    <col min="10251" max="10251" width="14.85546875" style="399" bestFit="1" customWidth="1"/>
    <col min="10252" max="10252" width="21.5703125" style="399" customWidth="1"/>
    <col min="10253" max="10253" width="19.5703125" style="399" customWidth="1"/>
    <col min="10254" max="10254" width="15" style="399" customWidth="1"/>
    <col min="10255" max="10255" width="25.42578125" style="399" customWidth="1"/>
    <col min="10256" max="10497" width="12.5703125" style="399"/>
    <col min="10498" max="10498" width="67.7109375" style="399" customWidth="1"/>
    <col min="10499" max="10499" width="19.5703125" style="399" customWidth="1"/>
    <col min="10500" max="10500" width="2.5703125" style="399" customWidth="1"/>
    <col min="10501" max="10501" width="20.7109375" style="399" customWidth="1"/>
    <col min="10502" max="10502" width="21.5703125" style="399" customWidth="1"/>
    <col min="10503" max="10504" width="20.85546875" style="399" customWidth="1"/>
    <col min="10505" max="10505" width="4.7109375" style="399" customWidth="1"/>
    <col min="10506" max="10506" width="6.5703125" style="399" customWidth="1"/>
    <col min="10507" max="10507" width="14.85546875" style="399" bestFit="1" customWidth="1"/>
    <col min="10508" max="10508" width="21.5703125" style="399" customWidth="1"/>
    <col min="10509" max="10509" width="19.5703125" style="399" customWidth="1"/>
    <col min="10510" max="10510" width="15" style="399" customWidth="1"/>
    <col min="10511" max="10511" width="25.42578125" style="399" customWidth="1"/>
    <col min="10512" max="10753" width="12.5703125" style="399"/>
    <col min="10754" max="10754" width="67.7109375" style="399" customWidth="1"/>
    <col min="10755" max="10755" width="19.5703125" style="399" customWidth="1"/>
    <col min="10756" max="10756" width="2.5703125" style="399" customWidth="1"/>
    <col min="10757" max="10757" width="20.7109375" style="399" customWidth="1"/>
    <col min="10758" max="10758" width="21.5703125" style="399" customWidth="1"/>
    <col min="10759" max="10760" width="20.85546875" style="399" customWidth="1"/>
    <col min="10761" max="10761" width="4.7109375" style="399" customWidth="1"/>
    <col min="10762" max="10762" width="6.5703125" style="399" customWidth="1"/>
    <col min="10763" max="10763" width="14.85546875" style="399" bestFit="1" customWidth="1"/>
    <col min="10764" max="10764" width="21.5703125" style="399" customWidth="1"/>
    <col min="10765" max="10765" width="19.5703125" style="399" customWidth="1"/>
    <col min="10766" max="10766" width="15" style="399" customWidth="1"/>
    <col min="10767" max="10767" width="25.42578125" style="399" customWidth="1"/>
    <col min="10768" max="11009" width="12.5703125" style="399"/>
    <col min="11010" max="11010" width="67.7109375" style="399" customWidth="1"/>
    <col min="11011" max="11011" width="19.5703125" style="399" customWidth="1"/>
    <col min="11012" max="11012" width="2.5703125" style="399" customWidth="1"/>
    <col min="11013" max="11013" width="20.7109375" style="399" customWidth="1"/>
    <col min="11014" max="11014" width="21.5703125" style="399" customWidth="1"/>
    <col min="11015" max="11016" width="20.85546875" style="399" customWidth="1"/>
    <col min="11017" max="11017" width="4.7109375" style="399" customWidth="1"/>
    <col min="11018" max="11018" width="6.5703125" style="399" customWidth="1"/>
    <col min="11019" max="11019" width="14.85546875" style="399" bestFit="1" customWidth="1"/>
    <col min="11020" max="11020" width="21.5703125" style="399" customWidth="1"/>
    <col min="11021" max="11021" width="19.5703125" style="399" customWidth="1"/>
    <col min="11022" max="11022" width="15" style="399" customWidth="1"/>
    <col min="11023" max="11023" width="25.42578125" style="399" customWidth="1"/>
    <col min="11024" max="11265" width="12.5703125" style="399"/>
    <col min="11266" max="11266" width="67.7109375" style="399" customWidth="1"/>
    <col min="11267" max="11267" width="19.5703125" style="399" customWidth="1"/>
    <col min="11268" max="11268" width="2.5703125" style="399" customWidth="1"/>
    <col min="11269" max="11269" width="20.7109375" style="399" customWidth="1"/>
    <col min="11270" max="11270" width="21.5703125" style="399" customWidth="1"/>
    <col min="11271" max="11272" width="20.85546875" style="399" customWidth="1"/>
    <col min="11273" max="11273" width="4.7109375" style="399" customWidth="1"/>
    <col min="11274" max="11274" width="6.5703125" style="399" customWidth="1"/>
    <col min="11275" max="11275" width="14.85546875" style="399" bestFit="1" customWidth="1"/>
    <col min="11276" max="11276" width="21.5703125" style="399" customWidth="1"/>
    <col min="11277" max="11277" width="19.5703125" style="399" customWidth="1"/>
    <col min="11278" max="11278" width="15" style="399" customWidth="1"/>
    <col min="11279" max="11279" width="25.42578125" style="399" customWidth="1"/>
    <col min="11280" max="11521" width="12.5703125" style="399"/>
    <col min="11522" max="11522" width="67.7109375" style="399" customWidth="1"/>
    <col min="11523" max="11523" width="19.5703125" style="399" customWidth="1"/>
    <col min="11524" max="11524" width="2.5703125" style="399" customWidth="1"/>
    <col min="11525" max="11525" width="20.7109375" style="399" customWidth="1"/>
    <col min="11526" max="11526" width="21.5703125" style="399" customWidth="1"/>
    <col min="11527" max="11528" width="20.85546875" style="399" customWidth="1"/>
    <col min="11529" max="11529" width="4.7109375" style="399" customWidth="1"/>
    <col min="11530" max="11530" width="6.5703125" style="399" customWidth="1"/>
    <col min="11531" max="11531" width="14.85546875" style="399" bestFit="1" customWidth="1"/>
    <col min="11532" max="11532" width="21.5703125" style="399" customWidth="1"/>
    <col min="11533" max="11533" width="19.5703125" style="399" customWidth="1"/>
    <col min="11534" max="11534" width="15" style="399" customWidth="1"/>
    <col min="11535" max="11535" width="25.42578125" style="399" customWidth="1"/>
    <col min="11536" max="11777" width="12.5703125" style="399"/>
    <col min="11778" max="11778" width="67.7109375" style="399" customWidth="1"/>
    <col min="11779" max="11779" width="19.5703125" style="399" customWidth="1"/>
    <col min="11780" max="11780" width="2.5703125" style="399" customWidth="1"/>
    <col min="11781" max="11781" width="20.7109375" style="399" customWidth="1"/>
    <col min="11782" max="11782" width="21.5703125" style="399" customWidth="1"/>
    <col min="11783" max="11784" width="20.85546875" style="399" customWidth="1"/>
    <col min="11785" max="11785" width="4.7109375" style="399" customWidth="1"/>
    <col min="11786" max="11786" width="6.5703125" style="399" customWidth="1"/>
    <col min="11787" max="11787" width="14.85546875" style="399" bestFit="1" customWidth="1"/>
    <col min="11788" max="11788" width="21.5703125" style="399" customWidth="1"/>
    <col min="11789" max="11789" width="19.5703125" style="399" customWidth="1"/>
    <col min="11790" max="11790" width="15" style="399" customWidth="1"/>
    <col min="11791" max="11791" width="25.42578125" style="399" customWidth="1"/>
    <col min="11792" max="12033" width="12.5703125" style="399"/>
    <col min="12034" max="12034" width="67.7109375" style="399" customWidth="1"/>
    <col min="12035" max="12035" width="19.5703125" style="399" customWidth="1"/>
    <col min="12036" max="12036" width="2.5703125" style="399" customWidth="1"/>
    <col min="12037" max="12037" width="20.7109375" style="399" customWidth="1"/>
    <col min="12038" max="12038" width="21.5703125" style="399" customWidth="1"/>
    <col min="12039" max="12040" width="20.85546875" style="399" customWidth="1"/>
    <col min="12041" max="12041" width="4.7109375" style="399" customWidth="1"/>
    <col min="12042" max="12042" width="6.5703125" style="399" customWidth="1"/>
    <col min="12043" max="12043" width="14.85546875" style="399" bestFit="1" customWidth="1"/>
    <col min="12044" max="12044" width="21.5703125" style="399" customWidth="1"/>
    <col min="12045" max="12045" width="19.5703125" style="399" customWidth="1"/>
    <col min="12046" max="12046" width="15" style="399" customWidth="1"/>
    <col min="12047" max="12047" width="25.42578125" style="399" customWidth="1"/>
    <col min="12048" max="12289" width="12.5703125" style="399"/>
    <col min="12290" max="12290" width="67.7109375" style="399" customWidth="1"/>
    <col min="12291" max="12291" width="19.5703125" style="399" customWidth="1"/>
    <col min="12292" max="12292" width="2.5703125" style="399" customWidth="1"/>
    <col min="12293" max="12293" width="20.7109375" style="399" customWidth="1"/>
    <col min="12294" max="12294" width="21.5703125" style="399" customWidth="1"/>
    <col min="12295" max="12296" width="20.85546875" style="399" customWidth="1"/>
    <col min="12297" max="12297" width="4.7109375" style="399" customWidth="1"/>
    <col min="12298" max="12298" width="6.5703125" style="399" customWidth="1"/>
    <col min="12299" max="12299" width="14.85546875" style="399" bestFit="1" customWidth="1"/>
    <col min="12300" max="12300" width="21.5703125" style="399" customWidth="1"/>
    <col min="12301" max="12301" width="19.5703125" style="399" customWidth="1"/>
    <col min="12302" max="12302" width="15" style="399" customWidth="1"/>
    <col min="12303" max="12303" width="25.42578125" style="399" customWidth="1"/>
    <col min="12304" max="12545" width="12.5703125" style="399"/>
    <col min="12546" max="12546" width="67.7109375" style="399" customWidth="1"/>
    <col min="12547" max="12547" width="19.5703125" style="399" customWidth="1"/>
    <col min="12548" max="12548" width="2.5703125" style="399" customWidth="1"/>
    <col min="12549" max="12549" width="20.7109375" style="399" customWidth="1"/>
    <col min="12550" max="12550" width="21.5703125" style="399" customWidth="1"/>
    <col min="12551" max="12552" width="20.85546875" style="399" customWidth="1"/>
    <col min="12553" max="12553" width="4.7109375" style="399" customWidth="1"/>
    <col min="12554" max="12554" width="6.5703125" style="399" customWidth="1"/>
    <col min="12555" max="12555" width="14.85546875" style="399" bestFit="1" customWidth="1"/>
    <col min="12556" max="12556" width="21.5703125" style="399" customWidth="1"/>
    <col min="12557" max="12557" width="19.5703125" style="399" customWidth="1"/>
    <col min="12558" max="12558" width="15" style="399" customWidth="1"/>
    <col min="12559" max="12559" width="25.42578125" style="399" customWidth="1"/>
    <col min="12560" max="12801" width="12.5703125" style="399"/>
    <col min="12802" max="12802" width="67.7109375" style="399" customWidth="1"/>
    <col min="12803" max="12803" width="19.5703125" style="399" customWidth="1"/>
    <col min="12804" max="12804" width="2.5703125" style="399" customWidth="1"/>
    <col min="12805" max="12805" width="20.7109375" style="399" customWidth="1"/>
    <col min="12806" max="12806" width="21.5703125" style="399" customWidth="1"/>
    <col min="12807" max="12808" width="20.85546875" style="399" customWidth="1"/>
    <col min="12809" max="12809" width="4.7109375" style="399" customWidth="1"/>
    <col min="12810" max="12810" width="6.5703125" style="399" customWidth="1"/>
    <col min="12811" max="12811" width="14.85546875" style="399" bestFit="1" customWidth="1"/>
    <col min="12812" max="12812" width="21.5703125" style="399" customWidth="1"/>
    <col min="12813" max="12813" width="19.5703125" style="399" customWidth="1"/>
    <col min="12814" max="12814" width="15" style="399" customWidth="1"/>
    <col min="12815" max="12815" width="25.42578125" style="399" customWidth="1"/>
    <col min="12816" max="13057" width="12.5703125" style="399"/>
    <col min="13058" max="13058" width="67.7109375" style="399" customWidth="1"/>
    <col min="13059" max="13059" width="19.5703125" style="399" customWidth="1"/>
    <col min="13060" max="13060" width="2.5703125" style="399" customWidth="1"/>
    <col min="13061" max="13061" width="20.7109375" style="399" customWidth="1"/>
    <col min="13062" max="13062" width="21.5703125" style="399" customWidth="1"/>
    <col min="13063" max="13064" width="20.85546875" style="399" customWidth="1"/>
    <col min="13065" max="13065" width="4.7109375" style="399" customWidth="1"/>
    <col min="13066" max="13066" width="6.5703125" style="399" customWidth="1"/>
    <col min="13067" max="13067" width="14.85546875" style="399" bestFit="1" customWidth="1"/>
    <col min="13068" max="13068" width="21.5703125" style="399" customWidth="1"/>
    <col min="13069" max="13069" width="19.5703125" style="399" customWidth="1"/>
    <col min="13070" max="13070" width="15" style="399" customWidth="1"/>
    <col min="13071" max="13071" width="25.42578125" style="399" customWidth="1"/>
    <col min="13072" max="13313" width="12.5703125" style="399"/>
    <col min="13314" max="13314" width="67.7109375" style="399" customWidth="1"/>
    <col min="13315" max="13315" width="19.5703125" style="399" customWidth="1"/>
    <col min="13316" max="13316" width="2.5703125" style="399" customWidth="1"/>
    <col min="13317" max="13317" width="20.7109375" style="399" customWidth="1"/>
    <col min="13318" max="13318" width="21.5703125" style="399" customWidth="1"/>
    <col min="13319" max="13320" width="20.85546875" style="399" customWidth="1"/>
    <col min="13321" max="13321" width="4.7109375" style="399" customWidth="1"/>
    <col min="13322" max="13322" width="6.5703125" style="399" customWidth="1"/>
    <col min="13323" max="13323" width="14.85546875" style="399" bestFit="1" customWidth="1"/>
    <col min="13324" max="13324" width="21.5703125" style="399" customWidth="1"/>
    <col min="13325" max="13325" width="19.5703125" style="399" customWidth="1"/>
    <col min="13326" max="13326" width="15" style="399" customWidth="1"/>
    <col min="13327" max="13327" width="25.42578125" style="399" customWidth="1"/>
    <col min="13328" max="13569" width="12.5703125" style="399"/>
    <col min="13570" max="13570" width="67.7109375" style="399" customWidth="1"/>
    <col min="13571" max="13571" width="19.5703125" style="399" customWidth="1"/>
    <col min="13572" max="13572" width="2.5703125" style="399" customWidth="1"/>
    <col min="13573" max="13573" width="20.7109375" style="399" customWidth="1"/>
    <col min="13574" max="13574" width="21.5703125" style="399" customWidth="1"/>
    <col min="13575" max="13576" width="20.85546875" style="399" customWidth="1"/>
    <col min="13577" max="13577" width="4.7109375" style="399" customWidth="1"/>
    <col min="13578" max="13578" width="6.5703125" style="399" customWidth="1"/>
    <col min="13579" max="13579" width="14.85546875" style="399" bestFit="1" customWidth="1"/>
    <col min="13580" max="13580" width="21.5703125" style="399" customWidth="1"/>
    <col min="13581" max="13581" width="19.5703125" style="399" customWidth="1"/>
    <col min="13582" max="13582" width="15" style="399" customWidth="1"/>
    <col min="13583" max="13583" width="25.42578125" style="399" customWidth="1"/>
    <col min="13584" max="13825" width="12.5703125" style="399"/>
    <col min="13826" max="13826" width="67.7109375" style="399" customWidth="1"/>
    <col min="13827" max="13827" width="19.5703125" style="399" customWidth="1"/>
    <col min="13828" max="13828" width="2.5703125" style="399" customWidth="1"/>
    <col min="13829" max="13829" width="20.7109375" style="399" customWidth="1"/>
    <col min="13830" max="13830" width="21.5703125" style="399" customWidth="1"/>
    <col min="13831" max="13832" width="20.85546875" style="399" customWidth="1"/>
    <col min="13833" max="13833" width="4.7109375" style="399" customWidth="1"/>
    <col min="13834" max="13834" width="6.5703125" style="399" customWidth="1"/>
    <col min="13835" max="13835" width="14.85546875" style="399" bestFit="1" customWidth="1"/>
    <col min="13836" max="13836" width="21.5703125" style="399" customWidth="1"/>
    <col min="13837" max="13837" width="19.5703125" style="399" customWidth="1"/>
    <col min="13838" max="13838" width="15" style="399" customWidth="1"/>
    <col min="13839" max="13839" width="25.42578125" style="399" customWidth="1"/>
    <col min="13840" max="14081" width="12.5703125" style="399"/>
    <col min="14082" max="14082" width="67.7109375" style="399" customWidth="1"/>
    <col min="14083" max="14083" width="19.5703125" style="399" customWidth="1"/>
    <col min="14084" max="14084" width="2.5703125" style="399" customWidth="1"/>
    <col min="14085" max="14085" width="20.7109375" style="399" customWidth="1"/>
    <col min="14086" max="14086" width="21.5703125" style="399" customWidth="1"/>
    <col min="14087" max="14088" width="20.85546875" style="399" customWidth="1"/>
    <col min="14089" max="14089" width="4.7109375" style="399" customWidth="1"/>
    <col min="14090" max="14090" width="6.5703125" style="399" customWidth="1"/>
    <col min="14091" max="14091" width="14.85546875" style="399" bestFit="1" customWidth="1"/>
    <col min="14092" max="14092" width="21.5703125" style="399" customWidth="1"/>
    <col min="14093" max="14093" width="19.5703125" style="399" customWidth="1"/>
    <col min="14094" max="14094" width="15" style="399" customWidth="1"/>
    <col min="14095" max="14095" width="25.42578125" style="399" customWidth="1"/>
    <col min="14096" max="14337" width="12.5703125" style="399"/>
    <col min="14338" max="14338" width="67.7109375" style="399" customWidth="1"/>
    <col min="14339" max="14339" width="19.5703125" style="399" customWidth="1"/>
    <col min="14340" max="14340" width="2.5703125" style="399" customWidth="1"/>
    <col min="14341" max="14341" width="20.7109375" style="399" customWidth="1"/>
    <col min="14342" max="14342" width="21.5703125" style="399" customWidth="1"/>
    <col min="14343" max="14344" width="20.85546875" style="399" customWidth="1"/>
    <col min="14345" max="14345" width="4.7109375" style="399" customWidth="1"/>
    <col min="14346" max="14346" width="6.5703125" style="399" customWidth="1"/>
    <col min="14347" max="14347" width="14.85546875" style="399" bestFit="1" customWidth="1"/>
    <col min="14348" max="14348" width="21.5703125" style="399" customWidth="1"/>
    <col min="14349" max="14349" width="19.5703125" style="399" customWidth="1"/>
    <col min="14350" max="14350" width="15" style="399" customWidth="1"/>
    <col min="14351" max="14351" width="25.42578125" style="399" customWidth="1"/>
    <col min="14352" max="14593" width="12.5703125" style="399"/>
    <col min="14594" max="14594" width="67.7109375" style="399" customWidth="1"/>
    <col min="14595" max="14595" width="19.5703125" style="399" customWidth="1"/>
    <col min="14596" max="14596" width="2.5703125" style="399" customWidth="1"/>
    <col min="14597" max="14597" width="20.7109375" style="399" customWidth="1"/>
    <col min="14598" max="14598" width="21.5703125" style="399" customWidth="1"/>
    <col min="14599" max="14600" width="20.85546875" style="399" customWidth="1"/>
    <col min="14601" max="14601" width="4.7109375" style="399" customWidth="1"/>
    <col min="14602" max="14602" width="6.5703125" style="399" customWidth="1"/>
    <col min="14603" max="14603" width="14.85546875" style="399" bestFit="1" customWidth="1"/>
    <col min="14604" max="14604" width="21.5703125" style="399" customWidth="1"/>
    <col min="14605" max="14605" width="19.5703125" style="399" customWidth="1"/>
    <col min="14606" max="14606" width="15" style="399" customWidth="1"/>
    <col min="14607" max="14607" width="25.42578125" style="399" customWidth="1"/>
    <col min="14608" max="14849" width="12.5703125" style="399"/>
    <col min="14850" max="14850" width="67.7109375" style="399" customWidth="1"/>
    <col min="14851" max="14851" width="19.5703125" style="399" customWidth="1"/>
    <col min="14852" max="14852" width="2.5703125" style="399" customWidth="1"/>
    <col min="14853" max="14853" width="20.7109375" style="399" customWidth="1"/>
    <col min="14854" max="14854" width="21.5703125" style="399" customWidth="1"/>
    <col min="14855" max="14856" width="20.85546875" style="399" customWidth="1"/>
    <col min="14857" max="14857" width="4.7109375" style="399" customWidth="1"/>
    <col min="14858" max="14858" width="6.5703125" style="399" customWidth="1"/>
    <col min="14859" max="14859" width="14.85546875" style="399" bestFit="1" customWidth="1"/>
    <col min="14860" max="14860" width="21.5703125" style="399" customWidth="1"/>
    <col min="14861" max="14861" width="19.5703125" style="399" customWidth="1"/>
    <col min="14862" max="14862" width="15" style="399" customWidth="1"/>
    <col min="14863" max="14863" width="25.42578125" style="399" customWidth="1"/>
    <col min="14864" max="15105" width="12.5703125" style="399"/>
    <col min="15106" max="15106" width="67.7109375" style="399" customWidth="1"/>
    <col min="15107" max="15107" width="19.5703125" style="399" customWidth="1"/>
    <col min="15108" max="15108" width="2.5703125" style="399" customWidth="1"/>
    <col min="15109" max="15109" width="20.7109375" style="399" customWidth="1"/>
    <col min="15110" max="15110" width="21.5703125" style="399" customWidth="1"/>
    <col min="15111" max="15112" width="20.85546875" style="399" customWidth="1"/>
    <col min="15113" max="15113" width="4.7109375" style="399" customWidth="1"/>
    <col min="15114" max="15114" width="6.5703125" style="399" customWidth="1"/>
    <col min="15115" max="15115" width="14.85546875" style="399" bestFit="1" customWidth="1"/>
    <col min="15116" max="15116" width="21.5703125" style="399" customWidth="1"/>
    <col min="15117" max="15117" width="19.5703125" style="399" customWidth="1"/>
    <col min="15118" max="15118" width="15" style="399" customWidth="1"/>
    <col min="15119" max="15119" width="25.42578125" style="399" customWidth="1"/>
    <col min="15120" max="15361" width="12.5703125" style="399"/>
    <col min="15362" max="15362" width="67.7109375" style="399" customWidth="1"/>
    <col min="15363" max="15363" width="19.5703125" style="399" customWidth="1"/>
    <col min="15364" max="15364" width="2.5703125" style="399" customWidth="1"/>
    <col min="15365" max="15365" width="20.7109375" style="399" customWidth="1"/>
    <col min="15366" max="15366" width="21.5703125" style="399" customWidth="1"/>
    <col min="15367" max="15368" width="20.85546875" style="399" customWidth="1"/>
    <col min="15369" max="15369" width="4.7109375" style="399" customWidth="1"/>
    <col min="15370" max="15370" width="6.5703125" style="399" customWidth="1"/>
    <col min="15371" max="15371" width="14.85546875" style="399" bestFit="1" customWidth="1"/>
    <col min="15372" max="15372" width="21.5703125" style="399" customWidth="1"/>
    <col min="15373" max="15373" width="19.5703125" style="399" customWidth="1"/>
    <col min="15374" max="15374" width="15" style="399" customWidth="1"/>
    <col min="15375" max="15375" width="25.42578125" style="399" customWidth="1"/>
    <col min="15376" max="15617" width="12.5703125" style="399"/>
    <col min="15618" max="15618" width="67.7109375" style="399" customWidth="1"/>
    <col min="15619" max="15619" width="19.5703125" style="399" customWidth="1"/>
    <col min="15620" max="15620" width="2.5703125" style="399" customWidth="1"/>
    <col min="15621" max="15621" width="20.7109375" style="399" customWidth="1"/>
    <col min="15622" max="15622" width="21.5703125" style="399" customWidth="1"/>
    <col min="15623" max="15624" width="20.85546875" style="399" customWidth="1"/>
    <col min="15625" max="15625" width="4.7109375" style="399" customWidth="1"/>
    <col min="15626" max="15626" width="6.5703125" style="399" customWidth="1"/>
    <col min="15627" max="15627" width="14.85546875" style="399" bestFit="1" customWidth="1"/>
    <col min="15628" max="15628" width="21.5703125" style="399" customWidth="1"/>
    <col min="15629" max="15629" width="19.5703125" style="399" customWidth="1"/>
    <col min="15630" max="15630" width="15" style="399" customWidth="1"/>
    <col min="15631" max="15631" width="25.42578125" style="399" customWidth="1"/>
    <col min="15632" max="15873" width="12.5703125" style="399"/>
    <col min="15874" max="15874" width="67.7109375" style="399" customWidth="1"/>
    <col min="15875" max="15875" width="19.5703125" style="399" customWidth="1"/>
    <col min="15876" max="15876" width="2.5703125" style="399" customWidth="1"/>
    <col min="15877" max="15877" width="20.7109375" style="399" customWidth="1"/>
    <col min="15878" max="15878" width="21.5703125" style="399" customWidth="1"/>
    <col min="15879" max="15880" width="20.85546875" style="399" customWidth="1"/>
    <col min="15881" max="15881" width="4.7109375" style="399" customWidth="1"/>
    <col min="15882" max="15882" width="6.5703125" style="399" customWidth="1"/>
    <col min="15883" max="15883" width="14.85546875" style="399" bestFit="1" customWidth="1"/>
    <col min="15884" max="15884" width="21.5703125" style="399" customWidth="1"/>
    <col min="15885" max="15885" width="19.5703125" style="399" customWidth="1"/>
    <col min="15886" max="15886" width="15" style="399" customWidth="1"/>
    <col min="15887" max="15887" width="25.42578125" style="399" customWidth="1"/>
    <col min="15888" max="16129" width="12.5703125" style="399"/>
    <col min="16130" max="16130" width="67.7109375" style="399" customWidth="1"/>
    <col min="16131" max="16131" width="19.5703125" style="399" customWidth="1"/>
    <col min="16132" max="16132" width="2.5703125" style="399" customWidth="1"/>
    <col min="16133" max="16133" width="20.7109375" style="399" customWidth="1"/>
    <col min="16134" max="16134" width="21.5703125" style="399" customWidth="1"/>
    <col min="16135" max="16136" width="20.85546875" style="399" customWidth="1"/>
    <col min="16137" max="16137" width="4.7109375" style="399" customWidth="1"/>
    <col min="16138" max="16138" width="6.5703125" style="399" customWidth="1"/>
    <col min="16139" max="16139" width="14.85546875" style="399" bestFit="1" customWidth="1"/>
    <col min="16140" max="16140" width="21.5703125" style="399" customWidth="1"/>
    <col min="16141" max="16141" width="19.5703125" style="399" customWidth="1"/>
    <col min="16142" max="16142" width="15" style="399" customWidth="1"/>
    <col min="16143" max="16143" width="25.42578125" style="399" customWidth="1"/>
    <col min="16144" max="16384" width="12.5703125" style="399"/>
  </cols>
  <sheetData>
    <row r="1" spans="1:67" ht="16.5" customHeight="1">
      <c r="A1" s="396" t="s">
        <v>588</v>
      </c>
      <c r="B1" s="397"/>
      <c r="C1" s="397"/>
      <c r="D1" s="397"/>
      <c r="E1" s="397"/>
      <c r="F1" s="398"/>
      <c r="G1" s="398"/>
    </row>
    <row r="2" spans="1:67" ht="25.5" customHeight="1">
      <c r="A2" s="400" t="s">
        <v>589</v>
      </c>
      <c r="B2" s="401"/>
      <c r="C2" s="401"/>
      <c r="D2" s="401"/>
      <c r="E2" s="401"/>
      <c r="F2" s="402"/>
      <c r="G2" s="402"/>
    </row>
    <row r="3" spans="1:67" ht="21" customHeight="1">
      <c r="A3" s="400"/>
      <c r="B3" s="401"/>
      <c r="C3" s="401"/>
      <c r="D3" s="401"/>
      <c r="E3" s="401"/>
      <c r="F3" s="402"/>
      <c r="G3" s="403" t="s">
        <v>2</v>
      </c>
    </row>
    <row r="4" spans="1:67" ht="16.5" customHeight="1">
      <c r="A4" s="404"/>
      <c r="B4" s="1646" t="s">
        <v>562</v>
      </c>
      <c r="C4" s="1647"/>
      <c r="D4" s="1647"/>
      <c r="E4" s="1648"/>
      <c r="F4" s="1649" t="s">
        <v>563</v>
      </c>
      <c r="G4" s="1650"/>
    </row>
    <row r="5" spans="1:67" ht="15" customHeight="1">
      <c r="A5" s="405"/>
      <c r="B5" s="1643" t="s">
        <v>784</v>
      </c>
      <c r="C5" s="1644"/>
      <c r="D5" s="1644"/>
      <c r="E5" s="1645"/>
      <c r="F5" s="1643" t="s">
        <v>784</v>
      </c>
      <c r="G5" s="1645"/>
      <c r="H5" s="406" t="s">
        <v>4</v>
      </c>
    </row>
    <row r="6" spans="1:67" ht="15.75">
      <c r="A6" s="407" t="s">
        <v>3</v>
      </c>
      <c r="B6" s="408"/>
      <c r="C6" s="409"/>
      <c r="D6" s="410" t="s">
        <v>564</v>
      </c>
      <c r="E6" s="411"/>
      <c r="F6" s="412" t="s">
        <v>4</v>
      </c>
      <c r="G6" s="413" t="s">
        <v>4</v>
      </c>
      <c r="H6" s="406"/>
    </row>
    <row r="7" spans="1:67" ht="14.25" customHeight="1">
      <c r="A7" s="414"/>
      <c r="B7" s="415"/>
      <c r="C7" s="416"/>
      <c r="D7" s="417"/>
      <c r="E7" s="418" t="s">
        <v>564</v>
      </c>
      <c r="F7" s="419" t="s">
        <v>565</v>
      </c>
      <c r="G7" s="413" t="s">
        <v>566</v>
      </c>
      <c r="H7" s="420"/>
    </row>
    <row r="8" spans="1:67" ht="14.25" customHeight="1">
      <c r="A8" s="421"/>
      <c r="B8" s="416" t="s">
        <v>567</v>
      </c>
      <c r="C8" s="416"/>
      <c r="D8" s="407" t="s">
        <v>568</v>
      </c>
      <c r="E8" s="422" t="s">
        <v>569</v>
      </c>
      <c r="F8" s="419" t="s">
        <v>570</v>
      </c>
      <c r="G8" s="413" t="s">
        <v>571</v>
      </c>
      <c r="H8" s="420"/>
    </row>
    <row r="9" spans="1:67" ht="14.25" customHeight="1">
      <c r="A9" s="423"/>
      <c r="B9" s="424"/>
      <c r="C9" s="425"/>
      <c r="D9" s="426"/>
      <c r="E9" s="422" t="s">
        <v>572</v>
      </c>
      <c r="F9" s="427" t="s">
        <v>573</v>
      </c>
      <c r="G9" s="428"/>
      <c r="H9" s="429" t="s">
        <v>4</v>
      </c>
    </row>
    <row r="10" spans="1:67" ht="9.9499999999999993" customHeight="1">
      <c r="A10" s="430" t="s">
        <v>439</v>
      </c>
      <c r="B10" s="431">
        <v>2</v>
      </c>
      <c r="C10" s="432"/>
      <c r="D10" s="433">
        <v>3</v>
      </c>
      <c r="E10" s="433">
        <v>4</v>
      </c>
      <c r="F10" s="434">
        <v>5</v>
      </c>
      <c r="G10" s="435">
        <v>6</v>
      </c>
      <c r="H10" s="429" t="s">
        <v>4</v>
      </c>
    </row>
    <row r="11" spans="1:67" ht="12.75" customHeight="1">
      <c r="A11" s="436" t="s">
        <v>4</v>
      </c>
      <c r="B11" s="749" t="s">
        <v>4</v>
      </c>
      <c r="C11" s="749"/>
      <c r="D11" s="750" t="s">
        <v>124</v>
      </c>
      <c r="E11" s="751"/>
      <c r="F11" s="752" t="s">
        <v>4</v>
      </c>
      <c r="G11" s="753" t="s">
        <v>124</v>
      </c>
      <c r="H11" s="429" t="s">
        <v>4</v>
      </c>
    </row>
    <row r="12" spans="1:67" ht="16.5" customHeight="1">
      <c r="A12" s="436" t="s">
        <v>590</v>
      </c>
      <c r="B12" s="824">
        <v>3306097641.2999992</v>
      </c>
      <c r="C12" s="824"/>
      <c r="D12" s="825">
        <v>812772372.20000005</v>
      </c>
      <c r="E12" s="825">
        <v>805295599.72000015</v>
      </c>
      <c r="F12" s="824">
        <v>676294044.20000017</v>
      </c>
      <c r="G12" s="825">
        <v>136478328</v>
      </c>
      <c r="H12" s="429" t="s">
        <v>4</v>
      </c>
      <c r="K12" s="1145"/>
    </row>
    <row r="13" spans="1:67" s="437" customFormat="1" ht="21.75" customHeight="1">
      <c r="A13" s="754" t="s">
        <v>234</v>
      </c>
      <c r="B13" s="798">
        <v>3410073.76</v>
      </c>
      <c r="C13" s="798"/>
      <c r="D13" s="826">
        <v>0</v>
      </c>
      <c r="E13" s="826">
        <v>0</v>
      </c>
      <c r="F13" s="827">
        <v>0</v>
      </c>
      <c r="G13" s="799">
        <v>0</v>
      </c>
      <c r="H13" s="429" t="s">
        <v>4</v>
      </c>
      <c r="I13" s="399"/>
      <c r="J13" s="399"/>
      <c r="K13" s="894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  <c r="W13" s="399"/>
      <c r="X13" s="399"/>
      <c r="Y13" s="399"/>
      <c r="Z13" s="399"/>
      <c r="AA13" s="399"/>
      <c r="AB13" s="399"/>
      <c r="AC13" s="399"/>
      <c r="AD13" s="399"/>
      <c r="AE13" s="399"/>
      <c r="AF13" s="399"/>
      <c r="AG13" s="399"/>
      <c r="AH13" s="399"/>
      <c r="AI13" s="399"/>
      <c r="AJ13" s="399"/>
      <c r="AK13" s="399"/>
      <c r="AL13" s="399"/>
      <c r="AM13" s="399"/>
      <c r="AN13" s="399"/>
      <c r="AO13" s="399"/>
      <c r="AP13" s="399"/>
      <c r="AQ13" s="399"/>
      <c r="AR13" s="399"/>
      <c r="AS13" s="399"/>
      <c r="AT13" s="399"/>
      <c r="AU13" s="399"/>
      <c r="AV13" s="399"/>
      <c r="AW13" s="399"/>
      <c r="AX13" s="399"/>
      <c r="AY13" s="399"/>
      <c r="AZ13" s="399"/>
      <c r="BA13" s="399"/>
      <c r="BB13" s="399"/>
      <c r="BC13" s="399"/>
      <c r="BD13" s="399"/>
      <c r="BE13" s="399"/>
      <c r="BF13" s="399"/>
      <c r="BG13" s="399"/>
      <c r="BH13" s="399"/>
      <c r="BI13" s="399"/>
      <c r="BJ13" s="399"/>
      <c r="BK13" s="399"/>
      <c r="BL13" s="399"/>
      <c r="BM13" s="399"/>
      <c r="BN13" s="399"/>
      <c r="BO13" s="399"/>
    </row>
    <row r="14" spans="1:67" s="437" customFormat="1" ht="21.75" customHeight="1">
      <c r="A14" s="754" t="s">
        <v>235</v>
      </c>
      <c r="B14" s="798">
        <v>6406021.3899999987</v>
      </c>
      <c r="C14" s="798"/>
      <c r="D14" s="826">
        <v>0</v>
      </c>
      <c r="E14" s="826">
        <v>0</v>
      </c>
      <c r="F14" s="827">
        <v>0</v>
      </c>
      <c r="G14" s="799">
        <v>0</v>
      </c>
      <c r="H14" s="429" t="s">
        <v>4</v>
      </c>
      <c r="I14" s="399"/>
      <c r="J14" s="399"/>
      <c r="K14" s="894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X14" s="399"/>
      <c r="Y14" s="399"/>
      <c r="Z14" s="399"/>
      <c r="AA14" s="399"/>
      <c r="AB14" s="399"/>
      <c r="AC14" s="399"/>
      <c r="AD14" s="399"/>
      <c r="AE14" s="399"/>
      <c r="AF14" s="399"/>
      <c r="AG14" s="399"/>
      <c r="AH14" s="399"/>
      <c r="AI14" s="399"/>
      <c r="AJ14" s="399"/>
      <c r="AK14" s="399"/>
      <c r="AL14" s="399"/>
      <c r="AM14" s="399"/>
      <c r="AN14" s="399"/>
      <c r="AO14" s="399"/>
      <c r="AP14" s="399"/>
      <c r="AQ14" s="399"/>
      <c r="AR14" s="399"/>
      <c r="AS14" s="399"/>
      <c r="AT14" s="399"/>
      <c r="AU14" s="399"/>
      <c r="AV14" s="399"/>
      <c r="AW14" s="399"/>
      <c r="AX14" s="399"/>
      <c r="AY14" s="399"/>
      <c r="AZ14" s="399"/>
      <c r="BA14" s="399"/>
      <c r="BB14" s="399"/>
      <c r="BC14" s="399"/>
      <c r="BD14" s="399"/>
      <c r="BE14" s="399"/>
      <c r="BF14" s="399"/>
      <c r="BG14" s="399"/>
      <c r="BH14" s="399"/>
      <c r="BI14" s="399"/>
      <c r="BJ14" s="399"/>
      <c r="BK14" s="399"/>
      <c r="BL14" s="399"/>
      <c r="BM14" s="399"/>
      <c r="BN14" s="399"/>
      <c r="BO14" s="399"/>
    </row>
    <row r="15" spans="1:67" s="437" customFormat="1" ht="21.75" customHeight="1">
      <c r="A15" s="754" t="s">
        <v>236</v>
      </c>
      <c r="B15" s="798">
        <v>1858732.2000000002</v>
      </c>
      <c r="C15" s="798"/>
      <c r="D15" s="826">
        <v>0</v>
      </c>
      <c r="E15" s="826">
        <v>0</v>
      </c>
      <c r="F15" s="827">
        <v>0</v>
      </c>
      <c r="G15" s="799">
        <v>0</v>
      </c>
      <c r="H15" s="429" t="s">
        <v>4</v>
      </c>
      <c r="I15" s="399"/>
      <c r="J15" s="399"/>
      <c r="K15" s="894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399"/>
      <c r="AK15" s="399"/>
      <c r="AL15" s="399"/>
      <c r="AM15" s="399"/>
      <c r="AN15" s="399"/>
      <c r="AO15" s="399"/>
      <c r="AP15" s="399"/>
      <c r="AQ15" s="399"/>
      <c r="AR15" s="399"/>
      <c r="AS15" s="399"/>
      <c r="AT15" s="399"/>
      <c r="AU15" s="399"/>
      <c r="AV15" s="399"/>
      <c r="AW15" s="399"/>
      <c r="AX15" s="399"/>
      <c r="AY15" s="399"/>
      <c r="AZ15" s="399"/>
      <c r="BA15" s="399"/>
      <c r="BB15" s="399"/>
      <c r="BC15" s="399"/>
      <c r="BD15" s="399"/>
      <c r="BE15" s="399"/>
      <c r="BF15" s="399"/>
      <c r="BG15" s="399"/>
      <c r="BH15" s="399"/>
      <c r="BI15" s="399"/>
      <c r="BJ15" s="399"/>
      <c r="BK15" s="399"/>
      <c r="BL15" s="399"/>
      <c r="BM15" s="399"/>
      <c r="BN15" s="399"/>
      <c r="BO15" s="399"/>
    </row>
    <row r="16" spans="1:67" s="437" customFormat="1" ht="21.75" customHeight="1">
      <c r="A16" s="754" t="s">
        <v>237</v>
      </c>
      <c r="B16" s="798">
        <v>4354.68</v>
      </c>
      <c r="C16" s="798"/>
      <c r="D16" s="826">
        <v>0</v>
      </c>
      <c r="E16" s="826">
        <v>0</v>
      </c>
      <c r="F16" s="827">
        <v>0</v>
      </c>
      <c r="G16" s="799">
        <v>0</v>
      </c>
      <c r="H16" s="429" t="s">
        <v>4</v>
      </c>
      <c r="I16" s="399"/>
      <c r="J16" s="399"/>
      <c r="K16" s="894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  <c r="Y16" s="399"/>
      <c r="Z16" s="399"/>
      <c r="AA16" s="399"/>
      <c r="AB16" s="399"/>
      <c r="AC16" s="399"/>
      <c r="AD16" s="399"/>
      <c r="AE16" s="399"/>
      <c r="AF16" s="399"/>
      <c r="AG16" s="399"/>
      <c r="AH16" s="399"/>
      <c r="AI16" s="399"/>
      <c r="AJ16" s="399"/>
      <c r="AK16" s="399"/>
      <c r="AL16" s="399"/>
      <c r="AM16" s="399"/>
      <c r="AN16" s="399"/>
      <c r="AO16" s="399"/>
      <c r="AP16" s="399"/>
      <c r="AQ16" s="399"/>
      <c r="AR16" s="399"/>
      <c r="AS16" s="399"/>
      <c r="AT16" s="399"/>
      <c r="AU16" s="399"/>
      <c r="AV16" s="399"/>
      <c r="AW16" s="399"/>
      <c r="AX16" s="399"/>
      <c r="AY16" s="399"/>
      <c r="AZ16" s="399"/>
      <c r="BA16" s="399"/>
      <c r="BB16" s="399"/>
      <c r="BC16" s="399"/>
      <c r="BD16" s="399"/>
      <c r="BE16" s="399"/>
      <c r="BF16" s="399"/>
      <c r="BG16" s="399"/>
      <c r="BH16" s="399"/>
      <c r="BI16" s="399"/>
      <c r="BJ16" s="399"/>
      <c r="BK16" s="399"/>
      <c r="BL16" s="399"/>
      <c r="BM16" s="399"/>
      <c r="BN16" s="399"/>
      <c r="BO16" s="399"/>
    </row>
    <row r="17" spans="1:74" s="437" customFormat="1" ht="21.75" customHeight="1">
      <c r="A17" s="754" t="s">
        <v>238</v>
      </c>
      <c r="B17" s="798">
        <v>7687206.5799999982</v>
      </c>
      <c r="C17" s="798"/>
      <c r="D17" s="826">
        <v>0</v>
      </c>
      <c r="E17" s="826">
        <v>0</v>
      </c>
      <c r="F17" s="827">
        <v>0</v>
      </c>
      <c r="G17" s="799">
        <v>0</v>
      </c>
      <c r="H17" s="429" t="s">
        <v>4</v>
      </c>
      <c r="I17" s="399"/>
      <c r="J17" s="399"/>
      <c r="K17" s="894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399"/>
      <c r="AA17" s="399"/>
      <c r="AB17" s="399"/>
      <c r="AC17" s="399"/>
      <c r="AD17" s="399"/>
      <c r="AE17" s="399"/>
      <c r="AF17" s="399"/>
      <c r="AG17" s="399"/>
      <c r="AH17" s="399"/>
      <c r="AI17" s="399"/>
      <c r="AJ17" s="399"/>
      <c r="AK17" s="399"/>
      <c r="AL17" s="399"/>
      <c r="AM17" s="399"/>
      <c r="AN17" s="399"/>
      <c r="AO17" s="399"/>
      <c r="AP17" s="399"/>
      <c r="AQ17" s="399"/>
      <c r="AR17" s="399"/>
      <c r="AS17" s="399"/>
      <c r="AT17" s="399"/>
      <c r="AU17" s="399"/>
      <c r="AV17" s="399"/>
      <c r="AW17" s="399"/>
      <c r="AX17" s="399"/>
      <c r="AY17" s="399"/>
      <c r="AZ17" s="399"/>
      <c r="BA17" s="399"/>
      <c r="BB17" s="399"/>
      <c r="BC17" s="399"/>
      <c r="BD17" s="399"/>
      <c r="BE17" s="399"/>
      <c r="BF17" s="399"/>
      <c r="BG17" s="399"/>
      <c r="BH17" s="399"/>
      <c r="BI17" s="399"/>
      <c r="BJ17" s="399"/>
      <c r="BK17" s="399"/>
      <c r="BL17" s="399"/>
      <c r="BM17" s="399"/>
      <c r="BN17" s="399"/>
      <c r="BO17" s="399"/>
    </row>
    <row r="18" spans="1:74" s="437" customFormat="1" ht="21.75" customHeight="1">
      <c r="A18" s="754" t="s">
        <v>239</v>
      </c>
      <c r="B18" s="798">
        <v>17779.04</v>
      </c>
      <c r="C18" s="798"/>
      <c r="D18" s="826">
        <v>0</v>
      </c>
      <c r="E18" s="826">
        <v>0</v>
      </c>
      <c r="F18" s="827">
        <v>0</v>
      </c>
      <c r="G18" s="799">
        <v>0</v>
      </c>
      <c r="H18" s="429" t="s">
        <v>4</v>
      </c>
      <c r="I18" s="399"/>
      <c r="J18" s="399"/>
      <c r="K18" s="894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  <c r="X18" s="399"/>
      <c r="Y18" s="399"/>
      <c r="Z18" s="399"/>
      <c r="AA18" s="399"/>
      <c r="AB18" s="399"/>
      <c r="AC18" s="399"/>
      <c r="AD18" s="399"/>
      <c r="AE18" s="399"/>
      <c r="AF18" s="399"/>
      <c r="AG18" s="399"/>
      <c r="AH18" s="399"/>
      <c r="AI18" s="399"/>
      <c r="AJ18" s="399"/>
      <c r="AK18" s="399"/>
      <c r="AL18" s="399"/>
      <c r="AM18" s="399"/>
      <c r="AN18" s="399"/>
      <c r="AO18" s="399"/>
      <c r="AP18" s="399"/>
      <c r="AQ18" s="399"/>
      <c r="AR18" s="399"/>
      <c r="AS18" s="399"/>
      <c r="AT18" s="399"/>
      <c r="AU18" s="399"/>
      <c r="AV18" s="399"/>
      <c r="AW18" s="399"/>
      <c r="AX18" s="399"/>
      <c r="AY18" s="399"/>
      <c r="AZ18" s="399"/>
      <c r="BA18" s="399"/>
      <c r="BB18" s="399"/>
      <c r="BC18" s="399"/>
      <c r="BD18" s="399"/>
      <c r="BE18" s="399"/>
      <c r="BF18" s="399"/>
      <c r="BG18" s="399"/>
      <c r="BH18" s="399"/>
      <c r="BI18" s="399"/>
      <c r="BJ18" s="399"/>
      <c r="BK18" s="399"/>
      <c r="BL18" s="399"/>
      <c r="BM18" s="399"/>
      <c r="BN18" s="399"/>
      <c r="BO18" s="399"/>
    </row>
    <row r="19" spans="1:74" s="437" customFormat="1" ht="21.75" customHeight="1">
      <c r="A19" s="754" t="s">
        <v>240</v>
      </c>
      <c r="B19" s="798">
        <v>2393888.4</v>
      </c>
      <c r="C19" s="798"/>
      <c r="D19" s="826">
        <v>0</v>
      </c>
      <c r="E19" s="826">
        <v>0</v>
      </c>
      <c r="F19" s="827">
        <v>0</v>
      </c>
      <c r="G19" s="799">
        <v>0</v>
      </c>
      <c r="H19" s="429" t="s">
        <v>4</v>
      </c>
      <c r="I19" s="399"/>
      <c r="J19" s="399"/>
      <c r="K19" s="894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Y19" s="399"/>
      <c r="Z19" s="399"/>
      <c r="AA19" s="399"/>
      <c r="AB19" s="399"/>
      <c r="AC19" s="399"/>
      <c r="AD19" s="399"/>
      <c r="AE19" s="399"/>
      <c r="AF19" s="399"/>
      <c r="AG19" s="399"/>
      <c r="AH19" s="399"/>
      <c r="AI19" s="399"/>
      <c r="AJ19" s="399"/>
      <c r="AK19" s="399"/>
      <c r="AL19" s="399"/>
      <c r="AM19" s="399"/>
      <c r="AN19" s="399"/>
      <c r="AO19" s="399"/>
      <c r="AP19" s="399"/>
      <c r="AQ19" s="399"/>
      <c r="AR19" s="399"/>
      <c r="AS19" s="399"/>
      <c r="AT19" s="399"/>
      <c r="AU19" s="399"/>
      <c r="AV19" s="399"/>
      <c r="AW19" s="399"/>
      <c r="AX19" s="399"/>
      <c r="AY19" s="399"/>
      <c r="AZ19" s="399"/>
      <c r="BA19" s="399"/>
      <c r="BB19" s="399"/>
      <c r="BC19" s="399"/>
      <c r="BD19" s="399"/>
      <c r="BE19" s="399"/>
      <c r="BF19" s="399"/>
      <c r="BG19" s="399"/>
      <c r="BH19" s="399"/>
      <c r="BI19" s="399"/>
      <c r="BJ19" s="399"/>
      <c r="BK19" s="399"/>
      <c r="BL19" s="399"/>
      <c r="BM19" s="399"/>
      <c r="BN19" s="399"/>
      <c r="BO19" s="399"/>
    </row>
    <row r="20" spans="1:74" s="437" customFormat="1" ht="21.75" customHeight="1">
      <c r="A20" s="754" t="s">
        <v>241</v>
      </c>
      <c r="B20" s="798">
        <v>1028316.69</v>
      </c>
      <c r="C20" s="798"/>
      <c r="D20" s="826">
        <v>0</v>
      </c>
      <c r="E20" s="826">
        <v>0</v>
      </c>
      <c r="F20" s="827">
        <v>0</v>
      </c>
      <c r="G20" s="799">
        <v>0</v>
      </c>
      <c r="H20" s="429" t="s">
        <v>4</v>
      </c>
      <c r="I20" s="399"/>
      <c r="J20" s="399"/>
      <c r="K20" s="894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399"/>
      <c r="AV20" s="399"/>
      <c r="AW20" s="399"/>
      <c r="AX20" s="399"/>
      <c r="AY20" s="399"/>
      <c r="AZ20" s="399"/>
      <c r="BA20" s="399"/>
      <c r="BB20" s="399"/>
      <c r="BC20" s="399"/>
      <c r="BD20" s="399"/>
      <c r="BE20" s="399"/>
      <c r="BF20" s="399"/>
      <c r="BG20" s="399"/>
      <c r="BH20" s="399"/>
      <c r="BI20" s="399"/>
      <c r="BJ20" s="399"/>
      <c r="BK20" s="399"/>
      <c r="BL20" s="399"/>
      <c r="BM20" s="399"/>
      <c r="BN20" s="399"/>
      <c r="BO20" s="399"/>
    </row>
    <row r="21" spans="1:74" s="437" customFormat="1" ht="21.75" customHeight="1">
      <c r="A21" s="754" t="s">
        <v>591</v>
      </c>
      <c r="B21" s="798">
        <v>70496.179999999993</v>
      </c>
      <c r="C21" s="798"/>
      <c r="D21" s="826">
        <v>0</v>
      </c>
      <c r="E21" s="826">
        <v>0</v>
      </c>
      <c r="F21" s="827">
        <v>0</v>
      </c>
      <c r="G21" s="799">
        <v>0</v>
      </c>
      <c r="H21" s="429" t="s">
        <v>4</v>
      </c>
      <c r="I21" s="399"/>
      <c r="J21" s="399"/>
      <c r="K21" s="894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99"/>
      <c r="AV21" s="399"/>
      <c r="AW21" s="399"/>
      <c r="AX21" s="399"/>
      <c r="AY21" s="399"/>
      <c r="AZ21" s="399"/>
      <c r="BA21" s="399"/>
      <c r="BB21" s="399"/>
      <c r="BC21" s="399"/>
      <c r="BD21" s="399"/>
      <c r="BE21" s="399"/>
      <c r="BF21" s="399"/>
      <c r="BG21" s="399"/>
      <c r="BH21" s="399"/>
      <c r="BI21" s="399"/>
      <c r="BJ21" s="399"/>
      <c r="BK21" s="399"/>
      <c r="BL21" s="399"/>
      <c r="BM21" s="399"/>
      <c r="BN21" s="399"/>
      <c r="BO21" s="399"/>
    </row>
    <row r="22" spans="1:74" s="437" customFormat="1" ht="21.75" customHeight="1">
      <c r="A22" s="754" t="s">
        <v>720</v>
      </c>
      <c r="B22" s="798">
        <v>344446.86</v>
      </c>
      <c r="C22" s="798"/>
      <c r="D22" s="826">
        <v>0</v>
      </c>
      <c r="E22" s="826">
        <v>0</v>
      </c>
      <c r="F22" s="827">
        <v>0</v>
      </c>
      <c r="G22" s="799">
        <v>0</v>
      </c>
      <c r="H22" s="429" t="s">
        <v>4</v>
      </c>
      <c r="I22" s="399"/>
      <c r="J22" s="399"/>
      <c r="K22" s="894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99"/>
      <c r="AV22" s="399"/>
      <c r="AW22" s="399"/>
      <c r="AX22" s="399"/>
      <c r="AY22" s="399"/>
      <c r="AZ22" s="399"/>
      <c r="BA22" s="399"/>
      <c r="BB22" s="399"/>
      <c r="BC22" s="399"/>
      <c r="BD22" s="399"/>
      <c r="BE22" s="399"/>
      <c r="BF22" s="399"/>
      <c r="BG22" s="399"/>
      <c r="BH22" s="399"/>
      <c r="BI22" s="399"/>
      <c r="BJ22" s="399"/>
      <c r="BK22" s="399"/>
      <c r="BL22" s="399"/>
      <c r="BM22" s="399"/>
      <c r="BN22" s="399"/>
      <c r="BO22" s="399"/>
    </row>
    <row r="23" spans="1:74" ht="21.75" customHeight="1">
      <c r="A23" s="754" t="s">
        <v>243</v>
      </c>
      <c r="B23" s="798">
        <v>1439259.92</v>
      </c>
      <c r="C23" s="798"/>
      <c r="D23" s="826">
        <v>0</v>
      </c>
      <c r="E23" s="826">
        <v>0</v>
      </c>
      <c r="F23" s="827">
        <v>0</v>
      </c>
      <c r="G23" s="799">
        <v>0</v>
      </c>
      <c r="H23" s="429" t="s">
        <v>4</v>
      </c>
      <c r="K23" s="894"/>
    </row>
    <row r="24" spans="1:74" s="437" customFormat="1" ht="21.75" customHeight="1">
      <c r="A24" s="754" t="s">
        <v>244</v>
      </c>
      <c r="B24" s="798">
        <v>794948.8600000001</v>
      </c>
      <c r="C24" s="798"/>
      <c r="D24" s="826">
        <v>0</v>
      </c>
      <c r="E24" s="826">
        <v>0</v>
      </c>
      <c r="F24" s="827">
        <v>0</v>
      </c>
      <c r="G24" s="799">
        <v>0</v>
      </c>
      <c r="H24" s="429" t="s">
        <v>4</v>
      </c>
      <c r="I24" s="399"/>
      <c r="J24" s="399"/>
      <c r="K24" s="894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399"/>
      <c r="AF24" s="399"/>
      <c r="AG24" s="399"/>
      <c r="AH24" s="399"/>
      <c r="AI24" s="399"/>
      <c r="AJ24" s="399"/>
      <c r="AK24" s="399"/>
      <c r="AL24" s="399"/>
      <c r="AM24" s="399"/>
      <c r="AN24" s="399"/>
      <c r="AO24" s="399"/>
      <c r="AP24" s="399"/>
      <c r="AQ24" s="399"/>
      <c r="AR24" s="399"/>
      <c r="AS24" s="399"/>
      <c r="AT24" s="399"/>
      <c r="AU24" s="399"/>
      <c r="AV24" s="399"/>
      <c r="AW24" s="399"/>
      <c r="AX24" s="399"/>
      <c r="AY24" s="399"/>
      <c r="AZ24" s="399"/>
      <c r="BA24" s="399"/>
      <c r="BB24" s="399"/>
      <c r="BC24" s="399"/>
      <c r="BD24" s="399"/>
      <c r="BE24" s="399"/>
      <c r="BF24" s="399"/>
      <c r="BG24" s="399"/>
      <c r="BH24" s="399"/>
      <c r="BI24" s="399"/>
      <c r="BJ24" s="399"/>
      <c r="BK24" s="399"/>
      <c r="BL24" s="399"/>
      <c r="BM24" s="399"/>
      <c r="BN24" s="399"/>
      <c r="BO24" s="399"/>
    </row>
    <row r="25" spans="1:74" s="439" customFormat="1" ht="31.5" customHeight="1">
      <c r="A25" s="438" t="s">
        <v>592</v>
      </c>
      <c r="B25" s="798">
        <v>5104142.17</v>
      </c>
      <c r="C25" s="797"/>
      <c r="D25" s="826">
        <v>0</v>
      </c>
      <c r="E25" s="826">
        <v>0</v>
      </c>
      <c r="F25" s="828">
        <v>0</v>
      </c>
      <c r="G25" s="799">
        <v>0</v>
      </c>
      <c r="H25" s="429" t="s">
        <v>4</v>
      </c>
      <c r="I25" s="399"/>
      <c r="J25" s="399"/>
      <c r="K25" s="894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399"/>
      <c r="AC25" s="399"/>
      <c r="AD25" s="399"/>
      <c r="AE25" s="399"/>
      <c r="AF25" s="399"/>
      <c r="AG25" s="399"/>
      <c r="AH25" s="399"/>
      <c r="AI25" s="399"/>
      <c r="AJ25" s="399"/>
      <c r="AK25" s="399"/>
      <c r="AL25" s="399"/>
      <c r="AM25" s="399"/>
      <c r="AN25" s="399"/>
      <c r="AO25" s="399"/>
      <c r="AP25" s="399"/>
      <c r="AQ25" s="399"/>
      <c r="AR25" s="399"/>
      <c r="AS25" s="399"/>
      <c r="AT25" s="399"/>
      <c r="AU25" s="399"/>
      <c r="AV25" s="399"/>
      <c r="AW25" s="399"/>
      <c r="AX25" s="399"/>
      <c r="AY25" s="399"/>
      <c r="AZ25" s="399"/>
      <c r="BA25" s="399"/>
      <c r="BB25" s="399"/>
      <c r="BC25" s="399"/>
      <c r="BD25" s="399"/>
      <c r="BE25" s="399"/>
      <c r="BF25" s="399"/>
      <c r="BG25" s="399"/>
      <c r="BH25" s="399"/>
      <c r="BI25" s="399"/>
      <c r="BJ25" s="399"/>
      <c r="BK25" s="399"/>
      <c r="BL25" s="399"/>
      <c r="BM25" s="399"/>
      <c r="BN25" s="399"/>
      <c r="BO25" s="399"/>
    </row>
    <row r="26" spans="1:74" s="440" customFormat="1" ht="19.5" customHeight="1">
      <c r="A26" s="754" t="s">
        <v>246</v>
      </c>
      <c r="B26" s="798">
        <v>183341.66000000003</v>
      </c>
      <c r="C26" s="798"/>
      <c r="D26" s="826">
        <v>0</v>
      </c>
      <c r="E26" s="826">
        <v>0</v>
      </c>
      <c r="F26" s="827">
        <v>0</v>
      </c>
      <c r="G26" s="799">
        <v>0</v>
      </c>
      <c r="H26" s="429" t="s">
        <v>4</v>
      </c>
      <c r="I26" s="399"/>
      <c r="J26" s="399"/>
      <c r="K26" s="894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399"/>
      <c r="Z26" s="399"/>
      <c r="AA26" s="399"/>
      <c r="AB26" s="399"/>
      <c r="AC26" s="399"/>
      <c r="AD26" s="399"/>
      <c r="AE26" s="399"/>
      <c r="AF26" s="399"/>
      <c r="AG26" s="399"/>
      <c r="AH26" s="399"/>
      <c r="AI26" s="399"/>
      <c r="AJ26" s="399"/>
      <c r="AK26" s="399"/>
      <c r="AL26" s="399"/>
      <c r="AM26" s="399"/>
      <c r="AN26" s="399"/>
      <c r="AO26" s="399"/>
      <c r="AP26" s="399"/>
      <c r="AQ26" s="399"/>
      <c r="AR26" s="399"/>
      <c r="AS26" s="399"/>
      <c r="AT26" s="399"/>
      <c r="AU26" s="399"/>
      <c r="AV26" s="399"/>
      <c r="AW26" s="399"/>
      <c r="AX26" s="399"/>
      <c r="AY26" s="399"/>
      <c r="AZ26" s="399"/>
      <c r="BA26" s="399"/>
      <c r="BB26" s="399"/>
      <c r="BC26" s="399"/>
      <c r="BD26" s="399"/>
      <c r="BE26" s="399"/>
      <c r="BF26" s="399"/>
      <c r="BG26" s="399"/>
      <c r="BH26" s="399"/>
      <c r="BI26" s="399"/>
      <c r="BJ26" s="399"/>
      <c r="BK26" s="399"/>
      <c r="BL26" s="399"/>
      <c r="BM26" s="399"/>
      <c r="BN26" s="399"/>
      <c r="BO26" s="399"/>
    </row>
    <row r="27" spans="1:74" s="440" customFormat="1" ht="21.75" customHeight="1">
      <c r="A27" s="754" t="s">
        <v>247</v>
      </c>
      <c r="B27" s="798">
        <v>116234466.57999991</v>
      </c>
      <c r="C27" s="798"/>
      <c r="D27" s="826">
        <v>50882.28</v>
      </c>
      <c r="E27" s="826">
        <v>11334.32</v>
      </c>
      <c r="F27" s="827">
        <v>49193.84</v>
      </c>
      <c r="G27" s="799">
        <v>1688.44</v>
      </c>
      <c r="H27" s="429" t="s">
        <v>4</v>
      </c>
      <c r="I27" s="755"/>
      <c r="J27" s="399"/>
      <c r="K27" s="894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399"/>
      <c r="AF27" s="399"/>
      <c r="AG27" s="399"/>
      <c r="AH27" s="399"/>
      <c r="AI27" s="399"/>
      <c r="AJ27" s="399"/>
      <c r="AK27" s="399"/>
      <c r="AL27" s="399"/>
      <c r="AM27" s="399"/>
      <c r="AN27" s="399"/>
      <c r="AO27" s="399"/>
      <c r="AP27" s="399"/>
      <c r="AQ27" s="399"/>
      <c r="AR27" s="399"/>
      <c r="AS27" s="399"/>
      <c r="AT27" s="399"/>
      <c r="AU27" s="399"/>
      <c r="AV27" s="399"/>
      <c r="AW27" s="399"/>
      <c r="AX27" s="399"/>
      <c r="AY27" s="399"/>
      <c r="AZ27" s="399"/>
      <c r="BA27" s="399"/>
      <c r="BB27" s="399"/>
      <c r="BC27" s="399"/>
      <c r="BD27" s="399"/>
      <c r="BE27" s="399"/>
      <c r="BF27" s="399"/>
      <c r="BG27" s="399"/>
      <c r="BH27" s="399"/>
      <c r="BI27" s="399"/>
      <c r="BJ27" s="399"/>
      <c r="BK27" s="399"/>
      <c r="BL27" s="399"/>
      <c r="BM27" s="399"/>
      <c r="BN27" s="399"/>
      <c r="BO27" s="399"/>
      <c r="BP27" s="399"/>
      <c r="BQ27" s="399"/>
      <c r="BR27" s="399"/>
      <c r="BS27" s="399"/>
      <c r="BT27" s="399"/>
      <c r="BU27" s="399"/>
      <c r="BV27" s="399"/>
    </row>
    <row r="28" spans="1:74" s="440" customFormat="1" ht="21.75" customHeight="1">
      <c r="A28" s="754" t="s">
        <v>593</v>
      </c>
      <c r="B28" s="798">
        <v>131511733.67999999</v>
      </c>
      <c r="C28" s="798"/>
      <c r="D28" s="826">
        <v>0</v>
      </c>
      <c r="E28" s="826">
        <v>0</v>
      </c>
      <c r="F28" s="827">
        <v>0</v>
      </c>
      <c r="G28" s="799">
        <v>0</v>
      </c>
      <c r="H28" s="429" t="s">
        <v>4</v>
      </c>
      <c r="I28" s="755"/>
      <c r="J28" s="399"/>
      <c r="K28" s="894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9"/>
      <c r="AF28" s="399"/>
      <c r="AG28" s="399"/>
      <c r="AH28" s="399"/>
      <c r="AI28" s="399"/>
      <c r="AJ28" s="399"/>
      <c r="AK28" s="399"/>
      <c r="AL28" s="399"/>
      <c r="AM28" s="399"/>
      <c r="AN28" s="399"/>
      <c r="AO28" s="399"/>
      <c r="AP28" s="399"/>
      <c r="AQ28" s="399"/>
      <c r="AR28" s="399"/>
      <c r="AS28" s="399"/>
      <c r="AT28" s="399"/>
      <c r="AU28" s="399"/>
      <c r="AV28" s="399"/>
      <c r="AW28" s="399"/>
      <c r="AX28" s="399"/>
      <c r="AY28" s="399"/>
      <c r="AZ28" s="399"/>
      <c r="BA28" s="399"/>
      <c r="BB28" s="399"/>
      <c r="BC28" s="399"/>
      <c r="BD28" s="399"/>
      <c r="BE28" s="399"/>
      <c r="BF28" s="399"/>
      <c r="BG28" s="399"/>
      <c r="BH28" s="399"/>
      <c r="BI28" s="399"/>
      <c r="BJ28" s="399"/>
      <c r="BK28" s="399"/>
      <c r="BL28" s="399"/>
      <c r="BM28" s="399"/>
      <c r="BN28" s="399"/>
      <c r="BO28" s="399"/>
      <c r="BP28" s="399"/>
      <c r="BQ28" s="399"/>
      <c r="BR28" s="399"/>
      <c r="BS28" s="399"/>
      <c r="BT28" s="399"/>
      <c r="BU28" s="399"/>
      <c r="BV28" s="399"/>
    </row>
    <row r="29" spans="1:74" s="440" customFormat="1" ht="21" customHeight="1">
      <c r="A29" s="754" t="s">
        <v>249</v>
      </c>
      <c r="B29" s="798">
        <v>639948.77</v>
      </c>
      <c r="C29" s="798"/>
      <c r="D29" s="826">
        <v>0</v>
      </c>
      <c r="E29" s="826">
        <v>0</v>
      </c>
      <c r="F29" s="827">
        <v>0</v>
      </c>
      <c r="G29" s="799">
        <v>0</v>
      </c>
      <c r="H29" s="429" t="s">
        <v>4</v>
      </c>
      <c r="I29" s="755"/>
      <c r="J29" s="399"/>
      <c r="K29" s="894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399"/>
      <c r="AC29" s="399"/>
      <c r="AD29" s="399"/>
      <c r="AE29" s="399"/>
      <c r="AF29" s="399"/>
      <c r="AG29" s="399"/>
      <c r="AH29" s="399"/>
      <c r="AI29" s="399"/>
      <c r="AJ29" s="399"/>
      <c r="AK29" s="399"/>
      <c r="AL29" s="399"/>
      <c r="AM29" s="399"/>
      <c r="AN29" s="399"/>
      <c r="AO29" s="399"/>
      <c r="AP29" s="399"/>
      <c r="AQ29" s="399"/>
      <c r="AR29" s="399"/>
      <c r="AS29" s="399"/>
      <c r="AT29" s="399"/>
      <c r="AU29" s="399"/>
      <c r="AV29" s="399"/>
      <c r="AW29" s="399"/>
      <c r="AX29" s="399"/>
      <c r="AY29" s="399"/>
      <c r="AZ29" s="399"/>
      <c r="BA29" s="399"/>
      <c r="BB29" s="399"/>
      <c r="BC29" s="399"/>
      <c r="BD29" s="399"/>
      <c r="BE29" s="399"/>
      <c r="BF29" s="399"/>
      <c r="BG29" s="399"/>
      <c r="BH29" s="399"/>
      <c r="BI29" s="399"/>
      <c r="BJ29" s="399"/>
      <c r="BK29" s="399"/>
      <c r="BL29" s="399"/>
      <c r="BM29" s="399"/>
      <c r="BN29" s="399"/>
      <c r="BO29" s="399"/>
      <c r="BP29" s="399"/>
      <c r="BQ29" s="399"/>
      <c r="BR29" s="399"/>
      <c r="BS29" s="399"/>
      <c r="BT29" s="399"/>
      <c r="BU29" s="399"/>
      <c r="BV29" s="399"/>
    </row>
    <row r="30" spans="1:74" s="437" customFormat="1" ht="31.5" customHeight="1">
      <c r="A30" s="438" t="s">
        <v>594</v>
      </c>
      <c r="B30" s="798">
        <v>13971246.180000002</v>
      </c>
      <c r="C30" s="797"/>
      <c r="D30" s="826">
        <v>0</v>
      </c>
      <c r="E30" s="826">
        <v>0</v>
      </c>
      <c r="F30" s="827">
        <v>0</v>
      </c>
      <c r="G30" s="799">
        <v>0</v>
      </c>
      <c r="H30" s="429" t="s">
        <v>4</v>
      </c>
      <c r="I30" s="755"/>
      <c r="J30" s="399"/>
      <c r="K30" s="894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399"/>
      <c r="AL30" s="399"/>
      <c r="AM30" s="399"/>
      <c r="AN30" s="399"/>
      <c r="AO30" s="399"/>
      <c r="AP30" s="399"/>
      <c r="AQ30" s="399"/>
      <c r="AR30" s="399"/>
      <c r="AS30" s="399"/>
      <c r="AT30" s="399"/>
      <c r="AU30" s="399"/>
      <c r="AV30" s="399"/>
      <c r="AW30" s="399"/>
      <c r="AX30" s="399"/>
      <c r="AY30" s="399"/>
      <c r="AZ30" s="399"/>
      <c r="BA30" s="399"/>
      <c r="BB30" s="399"/>
      <c r="BC30" s="399"/>
      <c r="BD30" s="399"/>
      <c r="BE30" s="399"/>
      <c r="BF30" s="399"/>
      <c r="BG30" s="399"/>
      <c r="BH30" s="399"/>
      <c r="BI30" s="399"/>
      <c r="BJ30" s="399"/>
      <c r="BK30" s="399"/>
      <c r="BL30" s="399"/>
      <c r="BM30" s="399"/>
      <c r="BN30" s="399"/>
      <c r="BO30" s="399"/>
      <c r="BP30" s="399"/>
      <c r="BQ30" s="399"/>
      <c r="BR30" s="399"/>
      <c r="BS30" s="399"/>
      <c r="BT30" s="399"/>
      <c r="BU30" s="399"/>
      <c r="BV30" s="399"/>
    </row>
    <row r="31" spans="1:74" s="437" customFormat="1" ht="21" customHeight="1">
      <c r="A31" s="754" t="s">
        <v>251</v>
      </c>
      <c r="B31" s="798">
        <v>949953391.3599999</v>
      </c>
      <c r="C31" s="798"/>
      <c r="D31" s="826">
        <v>808763314.41000009</v>
      </c>
      <c r="E31" s="826">
        <v>805264712.72000003</v>
      </c>
      <c r="F31" s="827">
        <v>672381562.51000011</v>
      </c>
      <c r="G31" s="799">
        <v>136381751.90000001</v>
      </c>
      <c r="H31" s="429" t="s">
        <v>4</v>
      </c>
      <c r="I31" s="755"/>
      <c r="J31" s="399"/>
      <c r="K31" s="894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  <c r="AG31" s="399"/>
      <c r="AH31" s="399"/>
      <c r="AI31" s="399"/>
      <c r="AJ31" s="399"/>
      <c r="AK31" s="399"/>
      <c r="AL31" s="399"/>
      <c r="AM31" s="399"/>
      <c r="AN31" s="399"/>
      <c r="AO31" s="399"/>
      <c r="AP31" s="399"/>
      <c r="AQ31" s="399"/>
      <c r="AR31" s="399"/>
      <c r="AS31" s="399"/>
      <c r="AT31" s="399"/>
      <c r="AU31" s="399"/>
      <c r="AV31" s="399"/>
      <c r="AW31" s="399"/>
      <c r="AX31" s="399"/>
      <c r="AY31" s="399"/>
      <c r="AZ31" s="399"/>
      <c r="BA31" s="399"/>
      <c r="BB31" s="399"/>
      <c r="BC31" s="399"/>
      <c r="BD31" s="399"/>
      <c r="BE31" s="399"/>
      <c r="BF31" s="399"/>
      <c r="BG31" s="399"/>
      <c r="BH31" s="399"/>
      <c r="BI31" s="399"/>
      <c r="BJ31" s="399"/>
      <c r="BK31" s="399"/>
      <c r="BL31" s="399"/>
      <c r="BM31" s="399"/>
      <c r="BN31" s="399"/>
      <c r="BO31" s="399"/>
      <c r="BP31" s="399"/>
      <c r="BQ31" s="399"/>
      <c r="BR31" s="399"/>
      <c r="BS31" s="399"/>
      <c r="BT31" s="399"/>
      <c r="BU31" s="399"/>
      <c r="BV31" s="399"/>
    </row>
    <row r="32" spans="1:74" s="437" customFormat="1" ht="23.25" customHeight="1">
      <c r="A32" s="754" t="s">
        <v>252</v>
      </c>
      <c r="B32" s="798">
        <v>3365617.65</v>
      </c>
      <c r="C32" s="798"/>
      <c r="D32" s="826">
        <v>0</v>
      </c>
      <c r="E32" s="826">
        <v>0</v>
      </c>
      <c r="F32" s="827">
        <v>0</v>
      </c>
      <c r="G32" s="799">
        <v>0</v>
      </c>
      <c r="H32" s="429" t="s">
        <v>4</v>
      </c>
      <c r="I32" s="755"/>
      <c r="J32" s="399"/>
      <c r="K32" s="894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  <c r="AQ32" s="399"/>
      <c r="AR32" s="399"/>
      <c r="AS32" s="399"/>
      <c r="AT32" s="399"/>
      <c r="AU32" s="399"/>
      <c r="AV32" s="399"/>
      <c r="AW32" s="399"/>
      <c r="AX32" s="399"/>
      <c r="AY32" s="399"/>
      <c r="AZ32" s="399"/>
      <c r="BA32" s="399"/>
      <c r="BB32" s="399"/>
      <c r="BC32" s="399"/>
      <c r="BD32" s="399"/>
      <c r="BE32" s="399"/>
      <c r="BF32" s="399"/>
      <c r="BG32" s="399"/>
      <c r="BH32" s="399"/>
      <c r="BI32" s="399"/>
      <c r="BJ32" s="399"/>
      <c r="BK32" s="399"/>
      <c r="BL32" s="399"/>
      <c r="BM32" s="399"/>
      <c r="BN32" s="399"/>
      <c r="BO32" s="399"/>
      <c r="BP32" s="399"/>
      <c r="BQ32" s="399"/>
      <c r="BR32" s="399"/>
      <c r="BS32" s="399"/>
      <c r="BT32" s="399"/>
      <c r="BU32" s="399"/>
      <c r="BV32" s="399"/>
    </row>
    <row r="33" spans="1:74" s="437" customFormat="1" ht="21.75" customHeight="1">
      <c r="A33" s="754" t="s">
        <v>253</v>
      </c>
      <c r="B33" s="798">
        <v>18477563.32</v>
      </c>
      <c r="C33" s="798"/>
      <c r="D33" s="826">
        <v>3530.68</v>
      </c>
      <c r="E33" s="826">
        <v>0</v>
      </c>
      <c r="F33" s="827">
        <v>3530.68</v>
      </c>
      <c r="G33" s="799">
        <v>0</v>
      </c>
      <c r="H33" s="429" t="s">
        <v>4</v>
      </c>
      <c r="I33" s="755"/>
      <c r="J33" s="399"/>
      <c r="K33" s="894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399"/>
      <c r="AB33" s="399"/>
      <c r="AC33" s="399"/>
      <c r="AD33" s="399"/>
      <c r="AE33" s="399"/>
      <c r="AF33" s="399"/>
      <c r="AG33" s="399"/>
      <c r="AH33" s="399"/>
      <c r="AI33" s="399"/>
      <c r="AJ33" s="399"/>
      <c r="AK33" s="399"/>
      <c r="AL33" s="399"/>
      <c r="AM33" s="399"/>
      <c r="AN33" s="399"/>
      <c r="AO33" s="399"/>
      <c r="AP33" s="399"/>
      <c r="AQ33" s="399"/>
      <c r="AR33" s="399"/>
      <c r="AS33" s="399"/>
      <c r="AT33" s="399"/>
      <c r="AU33" s="399"/>
      <c r="AV33" s="399"/>
      <c r="AW33" s="399"/>
      <c r="AX33" s="399"/>
      <c r="AY33" s="399"/>
      <c r="AZ33" s="399"/>
      <c r="BA33" s="399"/>
      <c r="BB33" s="399"/>
      <c r="BC33" s="399"/>
      <c r="BD33" s="399"/>
      <c r="BE33" s="399"/>
      <c r="BF33" s="399"/>
      <c r="BG33" s="399"/>
      <c r="BH33" s="399"/>
      <c r="BI33" s="399"/>
      <c r="BJ33" s="399"/>
      <c r="BK33" s="399"/>
      <c r="BL33" s="399"/>
      <c r="BM33" s="399"/>
      <c r="BN33" s="399"/>
      <c r="BO33" s="399"/>
      <c r="BP33" s="399"/>
      <c r="BQ33" s="399"/>
      <c r="BR33" s="399"/>
      <c r="BS33" s="399"/>
      <c r="BT33" s="399"/>
      <c r="BU33" s="399"/>
      <c r="BV33" s="399"/>
    </row>
    <row r="34" spans="1:74" s="437" customFormat="1" ht="21.95" customHeight="1">
      <c r="A34" s="754" t="s">
        <v>254</v>
      </c>
      <c r="B34" s="798">
        <v>2593473.88</v>
      </c>
      <c r="C34" s="798"/>
      <c r="D34" s="826">
        <v>0</v>
      </c>
      <c r="E34" s="826">
        <v>0</v>
      </c>
      <c r="F34" s="827">
        <v>0</v>
      </c>
      <c r="G34" s="799">
        <v>0</v>
      </c>
      <c r="H34" s="429" t="s">
        <v>4</v>
      </c>
      <c r="I34" s="755"/>
      <c r="J34" s="399"/>
      <c r="K34" s="894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399"/>
      <c r="AA34" s="399"/>
      <c r="AB34" s="399"/>
      <c r="AC34" s="399"/>
      <c r="AD34" s="399"/>
      <c r="AE34" s="399"/>
      <c r="AF34" s="399"/>
      <c r="AG34" s="399"/>
      <c r="AH34" s="399"/>
      <c r="AI34" s="399"/>
      <c r="AJ34" s="399"/>
      <c r="AK34" s="399"/>
      <c r="AL34" s="399"/>
      <c r="AM34" s="399"/>
      <c r="AN34" s="399"/>
      <c r="AO34" s="399"/>
      <c r="AP34" s="399"/>
      <c r="AQ34" s="399"/>
      <c r="AR34" s="399"/>
      <c r="AS34" s="399"/>
      <c r="AT34" s="399"/>
      <c r="AU34" s="399"/>
      <c r="AV34" s="399"/>
      <c r="AW34" s="399"/>
      <c r="AX34" s="399"/>
      <c r="AY34" s="399"/>
      <c r="AZ34" s="399"/>
      <c r="BA34" s="399"/>
      <c r="BB34" s="399"/>
      <c r="BC34" s="399"/>
      <c r="BD34" s="399"/>
      <c r="BE34" s="399"/>
      <c r="BF34" s="399"/>
      <c r="BG34" s="399"/>
      <c r="BH34" s="399"/>
      <c r="BI34" s="399"/>
      <c r="BJ34" s="399"/>
      <c r="BK34" s="399"/>
      <c r="BL34" s="399"/>
      <c r="BM34" s="399"/>
      <c r="BN34" s="399"/>
      <c r="BO34" s="399"/>
      <c r="BP34" s="399"/>
      <c r="BQ34" s="399"/>
      <c r="BR34" s="399"/>
      <c r="BS34" s="399"/>
      <c r="BT34" s="399"/>
      <c r="BU34" s="399"/>
      <c r="BV34" s="399"/>
    </row>
    <row r="35" spans="1:74" s="437" customFormat="1" ht="21.95" customHeight="1">
      <c r="A35" s="756" t="s">
        <v>255</v>
      </c>
      <c r="B35" s="798">
        <v>641797.51000000013</v>
      </c>
      <c r="C35" s="798"/>
      <c r="D35" s="826">
        <v>0</v>
      </c>
      <c r="E35" s="826">
        <v>0</v>
      </c>
      <c r="F35" s="827">
        <v>0</v>
      </c>
      <c r="G35" s="799">
        <v>0</v>
      </c>
      <c r="H35" s="429" t="s">
        <v>4</v>
      </c>
      <c r="I35" s="755"/>
      <c r="J35" s="399"/>
      <c r="K35" s="894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399"/>
      <c r="AH35" s="399"/>
      <c r="AI35" s="399"/>
      <c r="AJ35" s="399"/>
      <c r="AK35" s="399"/>
      <c r="AL35" s="399"/>
      <c r="AM35" s="399"/>
      <c r="AN35" s="399"/>
      <c r="AO35" s="399"/>
      <c r="AP35" s="399"/>
      <c r="AQ35" s="399"/>
      <c r="AR35" s="399"/>
      <c r="AS35" s="399"/>
      <c r="AT35" s="399"/>
      <c r="AU35" s="399"/>
      <c r="AV35" s="399"/>
      <c r="AW35" s="399"/>
      <c r="AX35" s="399"/>
      <c r="AY35" s="399"/>
      <c r="AZ35" s="399"/>
      <c r="BA35" s="399"/>
      <c r="BB35" s="399"/>
      <c r="BC35" s="399"/>
      <c r="BD35" s="399"/>
      <c r="BE35" s="399"/>
      <c r="BF35" s="399"/>
      <c r="BG35" s="399"/>
      <c r="BH35" s="399"/>
      <c r="BI35" s="399"/>
      <c r="BJ35" s="399"/>
      <c r="BK35" s="399"/>
      <c r="BL35" s="399"/>
      <c r="BM35" s="399"/>
      <c r="BN35" s="399"/>
      <c r="BO35" s="399"/>
      <c r="BP35" s="399"/>
      <c r="BQ35" s="399"/>
      <c r="BR35" s="399"/>
      <c r="BS35" s="399"/>
      <c r="BT35" s="399"/>
      <c r="BU35" s="399"/>
      <c r="BV35" s="399"/>
    </row>
    <row r="36" spans="1:74" s="437" customFormat="1" ht="21.95" customHeight="1">
      <c r="A36" s="754" t="s">
        <v>256</v>
      </c>
      <c r="B36" s="798">
        <v>18278524.199999999</v>
      </c>
      <c r="C36" s="798"/>
      <c r="D36" s="826">
        <v>0</v>
      </c>
      <c r="E36" s="826">
        <v>0</v>
      </c>
      <c r="F36" s="827">
        <v>0</v>
      </c>
      <c r="G36" s="799">
        <v>0</v>
      </c>
      <c r="H36" s="429" t="s">
        <v>4</v>
      </c>
      <c r="I36" s="755"/>
      <c r="J36" s="399"/>
      <c r="K36" s="894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399"/>
      <c r="AB36" s="399"/>
      <c r="AC36" s="399"/>
      <c r="AD36" s="399"/>
      <c r="AE36" s="399"/>
      <c r="AF36" s="399"/>
      <c r="AG36" s="399"/>
      <c r="AH36" s="399"/>
      <c r="AI36" s="399"/>
      <c r="AJ36" s="399"/>
      <c r="AK36" s="399"/>
      <c r="AL36" s="399"/>
      <c r="AM36" s="399"/>
      <c r="AN36" s="399"/>
      <c r="AO36" s="399"/>
      <c r="AP36" s="399"/>
      <c r="AQ36" s="399"/>
      <c r="AR36" s="399"/>
      <c r="AS36" s="399"/>
      <c r="AT36" s="399"/>
      <c r="AU36" s="399"/>
      <c r="AV36" s="399"/>
      <c r="AW36" s="399"/>
      <c r="AX36" s="399"/>
      <c r="AY36" s="399"/>
      <c r="AZ36" s="399"/>
      <c r="BA36" s="399"/>
      <c r="BB36" s="399"/>
      <c r="BC36" s="399"/>
      <c r="BD36" s="399"/>
      <c r="BE36" s="399"/>
      <c r="BF36" s="399"/>
      <c r="BG36" s="399"/>
      <c r="BH36" s="399"/>
      <c r="BI36" s="399"/>
      <c r="BJ36" s="399"/>
      <c r="BK36" s="399"/>
      <c r="BL36" s="399"/>
      <c r="BM36" s="399"/>
      <c r="BN36" s="399"/>
      <c r="BO36" s="399"/>
      <c r="BP36" s="399"/>
      <c r="BQ36" s="399"/>
      <c r="BR36" s="399"/>
      <c r="BS36" s="399"/>
      <c r="BT36" s="399"/>
      <c r="BU36" s="399"/>
      <c r="BV36" s="399"/>
    </row>
    <row r="37" spans="1:74" s="437" customFormat="1" ht="21.95" customHeight="1">
      <c r="A37" s="754" t="s">
        <v>257</v>
      </c>
      <c r="B37" s="798">
        <v>2915537.96</v>
      </c>
      <c r="C37" s="798"/>
      <c r="D37" s="826">
        <v>0</v>
      </c>
      <c r="E37" s="826">
        <v>0</v>
      </c>
      <c r="F37" s="827">
        <v>0</v>
      </c>
      <c r="G37" s="799">
        <v>0</v>
      </c>
      <c r="H37" s="429" t="s">
        <v>4</v>
      </c>
      <c r="I37" s="755"/>
      <c r="J37" s="399"/>
      <c r="K37" s="894"/>
      <c r="L37" s="399"/>
      <c r="M37" s="399"/>
      <c r="N37" s="399"/>
      <c r="O37" s="399"/>
      <c r="P37" s="399"/>
      <c r="Q37" s="399"/>
      <c r="R37" s="399"/>
      <c r="S37" s="399"/>
      <c r="T37" s="399"/>
      <c r="U37" s="399"/>
      <c r="V37" s="399"/>
      <c r="W37" s="399"/>
      <c r="X37" s="399"/>
      <c r="Y37" s="399"/>
      <c r="Z37" s="399"/>
      <c r="AA37" s="399"/>
      <c r="AB37" s="399"/>
      <c r="AC37" s="399"/>
      <c r="AD37" s="399"/>
      <c r="AE37" s="399"/>
      <c r="AF37" s="399"/>
      <c r="AG37" s="399"/>
      <c r="AH37" s="399"/>
      <c r="AI37" s="399"/>
      <c r="AJ37" s="399"/>
      <c r="AK37" s="399"/>
      <c r="AL37" s="399"/>
      <c r="AM37" s="399"/>
      <c r="AN37" s="399"/>
      <c r="AO37" s="399"/>
      <c r="AP37" s="399"/>
      <c r="AQ37" s="399"/>
      <c r="AR37" s="399"/>
      <c r="AS37" s="399"/>
      <c r="AT37" s="399"/>
      <c r="AU37" s="399"/>
      <c r="AV37" s="399"/>
      <c r="AW37" s="399"/>
      <c r="AX37" s="399"/>
      <c r="AY37" s="399"/>
      <c r="AZ37" s="399"/>
      <c r="BA37" s="399"/>
      <c r="BB37" s="399"/>
      <c r="BC37" s="399"/>
      <c r="BD37" s="399"/>
      <c r="BE37" s="399"/>
      <c r="BF37" s="399"/>
      <c r="BG37" s="399"/>
      <c r="BH37" s="399"/>
      <c r="BI37" s="399"/>
      <c r="BJ37" s="399"/>
      <c r="BK37" s="399"/>
      <c r="BL37" s="399"/>
      <c r="BM37" s="399"/>
      <c r="BN37" s="399"/>
      <c r="BO37" s="399"/>
      <c r="BP37" s="399"/>
      <c r="BQ37" s="399"/>
      <c r="BR37" s="399"/>
      <c r="BS37" s="399"/>
      <c r="BT37" s="399"/>
      <c r="BU37" s="399"/>
      <c r="BV37" s="399"/>
    </row>
    <row r="38" spans="1:74" s="437" customFormat="1" ht="21.95" customHeight="1">
      <c r="A38" s="754" t="s">
        <v>258</v>
      </c>
      <c r="B38" s="798">
        <v>1044290.09</v>
      </c>
      <c r="C38" s="798"/>
      <c r="D38" s="826">
        <v>0</v>
      </c>
      <c r="E38" s="826">
        <v>0</v>
      </c>
      <c r="F38" s="827">
        <v>0</v>
      </c>
      <c r="G38" s="799">
        <v>0</v>
      </c>
      <c r="H38" s="429" t="s">
        <v>4</v>
      </c>
      <c r="I38" s="755"/>
      <c r="J38" s="399"/>
      <c r="K38" s="894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  <c r="W38" s="399"/>
      <c r="X38" s="399"/>
      <c r="Y38" s="399"/>
      <c r="Z38" s="399"/>
      <c r="AA38" s="399"/>
      <c r="AB38" s="399"/>
      <c r="AC38" s="399"/>
      <c r="AD38" s="399"/>
      <c r="AE38" s="399"/>
      <c r="AF38" s="399"/>
      <c r="AG38" s="399"/>
      <c r="AH38" s="399"/>
      <c r="AI38" s="399"/>
      <c r="AJ38" s="399"/>
      <c r="AK38" s="399"/>
      <c r="AL38" s="399"/>
      <c r="AM38" s="399"/>
      <c r="AN38" s="399"/>
      <c r="AO38" s="399"/>
      <c r="AP38" s="399"/>
      <c r="AQ38" s="399"/>
      <c r="AR38" s="399"/>
      <c r="AS38" s="399"/>
      <c r="AT38" s="399"/>
      <c r="AU38" s="399"/>
      <c r="AV38" s="399"/>
      <c r="AW38" s="399"/>
      <c r="AX38" s="399"/>
      <c r="AY38" s="399"/>
      <c r="AZ38" s="399"/>
      <c r="BA38" s="399"/>
      <c r="BB38" s="399"/>
      <c r="BC38" s="399"/>
      <c r="BD38" s="399"/>
      <c r="BE38" s="399"/>
      <c r="BF38" s="399"/>
      <c r="BG38" s="399"/>
      <c r="BH38" s="399"/>
      <c r="BI38" s="399"/>
      <c r="BJ38" s="399"/>
      <c r="BK38" s="399"/>
      <c r="BL38" s="399"/>
      <c r="BM38" s="399"/>
      <c r="BN38" s="399"/>
      <c r="BO38" s="399"/>
      <c r="BP38" s="399"/>
      <c r="BQ38" s="399"/>
      <c r="BR38" s="399"/>
      <c r="BS38" s="399"/>
      <c r="BT38" s="399"/>
      <c r="BU38" s="399"/>
      <c r="BV38" s="399"/>
    </row>
    <row r="39" spans="1:74" s="437" customFormat="1" ht="21.95" customHeight="1">
      <c r="A39" s="754" t="s">
        <v>259</v>
      </c>
      <c r="B39" s="798">
        <v>3414703.1900000004</v>
      </c>
      <c r="C39" s="798"/>
      <c r="D39" s="826">
        <v>0</v>
      </c>
      <c r="E39" s="826">
        <v>0</v>
      </c>
      <c r="F39" s="827">
        <v>0</v>
      </c>
      <c r="G39" s="799">
        <v>0</v>
      </c>
      <c r="H39" s="429" t="s">
        <v>4</v>
      </c>
      <c r="I39" s="755"/>
      <c r="J39" s="399"/>
      <c r="K39" s="894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  <c r="AG39" s="399"/>
      <c r="AH39" s="399"/>
      <c r="AI39" s="399"/>
      <c r="AJ39" s="399"/>
      <c r="AK39" s="399"/>
      <c r="AL39" s="399"/>
      <c r="AM39" s="399"/>
      <c r="AN39" s="399"/>
      <c r="AO39" s="399"/>
      <c r="AP39" s="399"/>
      <c r="AQ39" s="399"/>
      <c r="AR39" s="399"/>
      <c r="AS39" s="399"/>
      <c r="AT39" s="399"/>
      <c r="AU39" s="399"/>
      <c r="AV39" s="399"/>
      <c r="AW39" s="399"/>
      <c r="AX39" s="399"/>
      <c r="AY39" s="399"/>
      <c r="AZ39" s="399"/>
      <c r="BA39" s="399"/>
      <c r="BB39" s="399"/>
      <c r="BC39" s="399"/>
      <c r="BD39" s="399"/>
      <c r="BE39" s="399"/>
      <c r="BF39" s="399"/>
      <c r="BG39" s="399"/>
      <c r="BH39" s="399"/>
      <c r="BI39" s="399"/>
      <c r="BJ39" s="399"/>
      <c r="BK39" s="399"/>
      <c r="BL39" s="399"/>
      <c r="BM39" s="399"/>
      <c r="BN39" s="399"/>
      <c r="BO39" s="399"/>
      <c r="BP39" s="399"/>
      <c r="BQ39" s="399"/>
      <c r="BR39" s="399"/>
      <c r="BS39" s="399"/>
      <c r="BT39" s="399"/>
      <c r="BU39" s="399"/>
      <c r="BV39" s="399"/>
    </row>
    <row r="40" spans="1:74" s="437" customFormat="1" ht="21.95" customHeight="1">
      <c r="A40" s="754" t="s">
        <v>717</v>
      </c>
      <c r="B40" s="798">
        <v>63859.700000000004</v>
      </c>
      <c r="C40" s="798"/>
      <c r="D40" s="826">
        <v>0</v>
      </c>
      <c r="E40" s="826">
        <v>0</v>
      </c>
      <c r="F40" s="827">
        <v>0</v>
      </c>
      <c r="G40" s="799">
        <v>0</v>
      </c>
      <c r="H40" s="429" t="s">
        <v>4</v>
      </c>
      <c r="I40" s="755"/>
      <c r="J40" s="399"/>
      <c r="K40" s="894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399"/>
      <c r="AZ40" s="399"/>
      <c r="BA40" s="399"/>
      <c r="BB40" s="399"/>
      <c r="BC40" s="399"/>
      <c r="BD40" s="399"/>
      <c r="BE40" s="399"/>
      <c r="BF40" s="399"/>
      <c r="BG40" s="399"/>
      <c r="BH40" s="399"/>
      <c r="BI40" s="399"/>
      <c r="BJ40" s="399"/>
      <c r="BK40" s="399"/>
      <c r="BL40" s="399"/>
      <c r="BM40" s="399"/>
      <c r="BN40" s="399"/>
      <c r="BO40" s="399"/>
      <c r="BP40" s="399"/>
      <c r="BQ40" s="399"/>
      <c r="BR40" s="399"/>
      <c r="BS40" s="399"/>
      <c r="BT40" s="399"/>
      <c r="BU40" s="399"/>
      <c r="BV40" s="399"/>
    </row>
    <row r="41" spans="1:74" s="437" customFormat="1" ht="21.95" customHeight="1">
      <c r="A41" s="754" t="s">
        <v>260</v>
      </c>
      <c r="B41" s="798">
        <v>1094202231.0799997</v>
      </c>
      <c r="C41" s="798"/>
      <c r="D41" s="826">
        <v>38.200000000000003</v>
      </c>
      <c r="E41" s="826">
        <v>0</v>
      </c>
      <c r="F41" s="827">
        <v>38.200000000000003</v>
      </c>
      <c r="G41" s="799">
        <v>0</v>
      </c>
      <c r="H41" s="429" t="s">
        <v>4</v>
      </c>
      <c r="I41" s="755"/>
      <c r="J41" s="399"/>
      <c r="K41" s="894"/>
      <c r="L41" s="399"/>
      <c r="M41" s="399"/>
      <c r="N41" s="399"/>
      <c r="O41" s="399"/>
      <c r="P41" s="399"/>
      <c r="Q41" s="399"/>
      <c r="R41" s="399"/>
      <c r="S41" s="399"/>
      <c r="T41" s="399"/>
      <c r="U41" s="399"/>
      <c r="V41" s="399"/>
      <c r="W41" s="399"/>
      <c r="X41" s="399"/>
      <c r="Y41" s="399"/>
      <c r="Z41" s="399"/>
      <c r="AA41" s="399"/>
      <c r="AB41" s="399"/>
      <c r="AC41" s="399"/>
      <c r="AD41" s="399"/>
      <c r="AE41" s="399"/>
      <c r="AF41" s="399"/>
      <c r="AG41" s="399"/>
      <c r="AH41" s="399"/>
      <c r="AI41" s="399"/>
      <c r="AJ41" s="399"/>
      <c r="AK41" s="399"/>
      <c r="AL41" s="399"/>
      <c r="AM41" s="399"/>
      <c r="AN41" s="399"/>
      <c r="AO41" s="399"/>
      <c r="AP41" s="399"/>
      <c r="AQ41" s="399"/>
      <c r="AR41" s="399"/>
      <c r="AS41" s="399"/>
      <c r="AT41" s="399"/>
      <c r="AU41" s="399"/>
      <c r="AV41" s="399"/>
      <c r="AW41" s="399"/>
      <c r="AX41" s="399"/>
      <c r="AY41" s="399"/>
      <c r="AZ41" s="399"/>
      <c r="BA41" s="399"/>
      <c r="BB41" s="399"/>
      <c r="BC41" s="399"/>
      <c r="BD41" s="399"/>
      <c r="BE41" s="399"/>
      <c r="BF41" s="399"/>
      <c r="BG41" s="399"/>
      <c r="BH41" s="399"/>
      <c r="BI41" s="399"/>
      <c r="BJ41" s="399"/>
      <c r="BK41" s="399"/>
      <c r="BL41" s="399"/>
      <c r="BM41" s="399"/>
      <c r="BN41" s="399"/>
      <c r="BO41" s="399"/>
      <c r="BP41" s="399"/>
      <c r="BQ41" s="399"/>
      <c r="BR41" s="399"/>
      <c r="BS41" s="399"/>
      <c r="BT41" s="399"/>
      <c r="BU41" s="399"/>
      <c r="BV41" s="399"/>
    </row>
    <row r="42" spans="1:74" s="437" customFormat="1" ht="21.95" customHeight="1">
      <c r="A42" s="754" t="s">
        <v>261</v>
      </c>
      <c r="B42" s="798">
        <v>2352607.8000000003</v>
      </c>
      <c r="C42" s="798"/>
      <c r="D42" s="826">
        <v>0</v>
      </c>
      <c r="E42" s="826">
        <v>0</v>
      </c>
      <c r="F42" s="827">
        <v>0</v>
      </c>
      <c r="G42" s="799">
        <v>0</v>
      </c>
      <c r="H42" s="429" t="s">
        <v>4</v>
      </c>
      <c r="I42" s="755"/>
      <c r="J42" s="399"/>
      <c r="K42" s="894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  <c r="W42" s="399"/>
      <c r="X42" s="399"/>
      <c r="Y42" s="399"/>
      <c r="Z42" s="399"/>
      <c r="AA42" s="399"/>
      <c r="AB42" s="399"/>
      <c r="AC42" s="399"/>
      <c r="AD42" s="399"/>
      <c r="AE42" s="399"/>
      <c r="AF42" s="399"/>
      <c r="AG42" s="399"/>
      <c r="AH42" s="399"/>
      <c r="AI42" s="399"/>
      <c r="AJ42" s="399"/>
      <c r="AK42" s="399"/>
      <c r="AL42" s="399"/>
      <c r="AM42" s="399"/>
      <c r="AN42" s="399"/>
      <c r="AO42" s="399"/>
      <c r="AP42" s="399"/>
      <c r="AQ42" s="399"/>
      <c r="AR42" s="399"/>
      <c r="AS42" s="399"/>
      <c r="AT42" s="399"/>
      <c r="AU42" s="399"/>
      <c r="AV42" s="399"/>
      <c r="AW42" s="399"/>
      <c r="AX42" s="399"/>
      <c r="AY42" s="399"/>
      <c r="AZ42" s="399"/>
      <c r="BA42" s="399"/>
      <c r="BB42" s="399"/>
      <c r="BC42" s="399"/>
      <c r="BD42" s="399"/>
      <c r="BE42" s="399"/>
      <c r="BF42" s="399"/>
      <c r="BG42" s="399"/>
      <c r="BH42" s="399"/>
      <c r="BI42" s="399"/>
      <c r="BJ42" s="399"/>
      <c r="BK42" s="399"/>
      <c r="BL42" s="399"/>
      <c r="BM42" s="399"/>
      <c r="BN42" s="399"/>
      <c r="BO42" s="399"/>
      <c r="BP42" s="399"/>
      <c r="BQ42" s="399"/>
      <c r="BR42" s="399"/>
      <c r="BS42" s="399"/>
      <c r="BT42" s="399"/>
      <c r="BU42" s="399"/>
      <c r="BV42" s="399"/>
    </row>
    <row r="43" spans="1:74" s="437" customFormat="1" ht="21.95" customHeight="1">
      <c r="A43" s="754" t="s">
        <v>262</v>
      </c>
      <c r="B43" s="798">
        <v>2381902.3300000005</v>
      </c>
      <c r="C43" s="798"/>
      <c r="D43" s="826">
        <v>0</v>
      </c>
      <c r="E43" s="826">
        <v>0</v>
      </c>
      <c r="F43" s="827">
        <v>0</v>
      </c>
      <c r="G43" s="799">
        <v>0</v>
      </c>
      <c r="H43" s="429" t="s">
        <v>4</v>
      </c>
      <c r="I43" s="755"/>
      <c r="J43" s="399"/>
      <c r="K43" s="894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  <c r="W43" s="399"/>
      <c r="X43" s="399"/>
      <c r="Y43" s="399"/>
      <c r="Z43" s="399"/>
      <c r="AA43" s="399"/>
      <c r="AB43" s="399"/>
      <c r="AC43" s="399"/>
      <c r="AD43" s="399"/>
      <c r="AE43" s="399"/>
      <c r="AF43" s="399"/>
      <c r="AG43" s="399"/>
      <c r="AH43" s="399"/>
      <c r="AI43" s="399"/>
      <c r="AJ43" s="399"/>
      <c r="AK43" s="399"/>
      <c r="AL43" s="399"/>
      <c r="AM43" s="399"/>
      <c r="AN43" s="399"/>
      <c r="AO43" s="399"/>
      <c r="AP43" s="399"/>
      <c r="AQ43" s="399"/>
      <c r="AR43" s="399"/>
      <c r="AS43" s="399"/>
      <c r="AT43" s="399"/>
      <c r="AU43" s="399"/>
      <c r="AV43" s="399"/>
      <c r="AW43" s="399"/>
      <c r="AX43" s="399"/>
      <c r="AY43" s="399"/>
      <c r="AZ43" s="399"/>
      <c r="BA43" s="399"/>
      <c r="BB43" s="399"/>
      <c r="BC43" s="399"/>
      <c r="BD43" s="399"/>
      <c r="BE43" s="399"/>
      <c r="BF43" s="399"/>
      <c r="BG43" s="399"/>
      <c r="BH43" s="399"/>
      <c r="BI43" s="399"/>
      <c r="BJ43" s="399"/>
      <c r="BK43" s="399"/>
      <c r="BL43" s="399"/>
      <c r="BM43" s="399"/>
      <c r="BN43" s="399"/>
      <c r="BO43" s="399"/>
      <c r="BP43" s="399"/>
      <c r="BQ43" s="399"/>
      <c r="BR43" s="399"/>
      <c r="BS43" s="399"/>
      <c r="BT43" s="399"/>
      <c r="BU43" s="399"/>
      <c r="BV43" s="399"/>
    </row>
    <row r="44" spans="1:74" s="437" customFormat="1" ht="21.95" customHeight="1">
      <c r="A44" s="754" t="s">
        <v>263</v>
      </c>
      <c r="B44" s="798">
        <v>9637429.5300000068</v>
      </c>
      <c r="C44" s="798"/>
      <c r="D44" s="826">
        <v>0</v>
      </c>
      <c r="E44" s="826">
        <v>0</v>
      </c>
      <c r="F44" s="827">
        <v>0</v>
      </c>
      <c r="G44" s="799">
        <v>0</v>
      </c>
      <c r="H44" s="429" t="s">
        <v>4</v>
      </c>
      <c r="I44" s="755"/>
      <c r="J44" s="399"/>
      <c r="K44" s="894"/>
      <c r="L44" s="399"/>
      <c r="M44" s="399"/>
      <c r="N44" s="399"/>
      <c r="O44" s="399"/>
      <c r="P44" s="399"/>
      <c r="Q44" s="399"/>
      <c r="R44" s="399"/>
      <c r="S44" s="399"/>
      <c r="T44" s="399"/>
      <c r="U44" s="399"/>
      <c r="V44" s="399"/>
      <c r="W44" s="399"/>
      <c r="X44" s="399"/>
      <c r="Y44" s="399"/>
      <c r="Z44" s="399"/>
      <c r="AA44" s="399"/>
      <c r="AB44" s="399"/>
      <c r="AC44" s="399"/>
      <c r="AD44" s="399"/>
      <c r="AE44" s="399"/>
      <c r="AF44" s="399"/>
      <c r="AG44" s="399"/>
      <c r="AH44" s="399"/>
      <c r="AI44" s="399"/>
      <c r="AJ44" s="399"/>
      <c r="AK44" s="399"/>
      <c r="AL44" s="399"/>
      <c r="AM44" s="399"/>
      <c r="AN44" s="399"/>
      <c r="AO44" s="399"/>
      <c r="AP44" s="399"/>
      <c r="AQ44" s="399"/>
      <c r="AR44" s="399"/>
      <c r="AS44" s="399"/>
      <c r="AT44" s="399"/>
      <c r="AU44" s="399"/>
      <c r="AV44" s="399"/>
      <c r="AW44" s="399"/>
      <c r="AX44" s="399"/>
      <c r="AY44" s="399"/>
      <c r="AZ44" s="399"/>
      <c r="BA44" s="399"/>
      <c r="BB44" s="399"/>
      <c r="BC44" s="399"/>
      <c r="BD44" s="399"/>
      <c r="BE44" s="399"/>
      <c r="BF44" s="399"/>
      <c r="BG44" s="399"/>
      <c r="BH44" s="399"/>
      <c r="BI44" s="399"/>
      <c r="BJ44" s="399"/>
      <c r="BK44" s="399"/>
      <c r="BL44" s="399"/>
      <c r="BM44" s="399"/>
      <c r="BN44" s="399"/>
      <c r="BO44" s="399"/>
      <c r="BP44" s="399"/>
      <c r="BQ44" s="399"/>
      <c r="BR44" s="399"/>
      <c r="BS44" s="399"/>
      <c r="BT44" s="399"/>
      <c r="BU44" s="399"/>
      <c r="BV44" s="399"/>
    </row>
    <row r="45" spans="1:74" s="437" customFormat="1" ht="21.95" customHeight="1">
      <c r="A45" s="754" t="s">
        <v>264</v>
      </c>
      <c r="B45" s="798">
        <v>418678.70999999996</v>
      </c>
      <c r="C45" s="798"/>
      <c r="D45" s="826">
        <v>0</v>
      </c>
      <c r="E45" s="826">
        <v>0</v>
      </c>
      <c r="F45" s="827">
        <v>0</v>
      </c>
      <c r="G45" s="799">
        <v>0</v>
      </c>
      <c r="H45" s="429" t="s">
        <v>4</v>
      </c>
      <c r="I45" s="755"/>
      <c r="J45" s="399"/>
      <c r="K45" s="894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  <c r="W45" s="399"/>
      <c r="X45" s="399"/>
      <c r="Y45" s="399"/>
      <c r="Z45" s="399"/>
      <c r="AA45" s="399"/>
      <c r="AB45" s="399"/>
      <c r="AC45" s="399"/>
      <c r="AD45" s="399"/>
      <c r="AE45" s="399"/>
      <c r="AF45" s="399"/>
      <c r="AG45" s="399"/>
      <c r="AH45" s="399"/>
      <c r="AI45" s="399"/>
      <c r="AJ45" s="399"/>
      <c r="AK45" s="399"/>
      <c r="AL45" s="399"/>
      <c r="AM45" s="399"/>
      <c r="AN45" s="399"/>
      <c r="AO45" s="399"/>
      <c r="AP45" s="399"/>
      <c r="AQ45" s="399"/>
      <c r="AR45" s="399"/>
      <c r="AS45" s="399"/>
      <c r="AT45" s="399"/>
      <c r="AU45" s="399"/>
      <c r="AV45" s="399"/>
      <c r="AW45" s="399"/>
      <c r="AX45" s="399"/>
      <c r="AY45" s="399"/>
      <c r="AZ45" s="399"/>
      <c r="BA45" s="399"/>
      <c r="BB45" s="399"/>
      <c r="BC45" s="399"/>
      <c r="BD45" s="399"/>
      <c r="BE45" s="399"/>
      <c r="BF45" s="399"/>
      <c r="BG45" s="399"/>
      <c r="BH45" s="399"/>
      <c r="BI45" s="399"/>
      <c r="BJ45" s="399"/>
      <c r="BK45" s="399"/>
      <c r="BL45" s="399"/>
      <c r="BM45" s="399"/>
      <c r="BN45" s="399"/>
      <c r="BO45" s="399"/>
      <c r="BP45" s="399"/>
      <c r="BQ45" s="399"/>
      <c r="BR45" s="399"/>
      <c r="BS45" s="399"/>
      <c r="BT45" s="399"/>
      <c r="BU45" s="399"/>
      <c r="BV45" s="399"/>
    </row>
    <row r="46" spans="1:74" s="437" customFormat="1" ht="21.95" customHeight="1">
      <c r="A46" s="754" t="s">
        <v>265</v>
      </c>
      <c r="B46" s="798">
        <v>7268231.4199999971</v>
      </c>
      <c r="C46" s="798"/>
      <c r="D46" s="826">
        <v>0</v>
      </c>
      <c r="E46" s="826">
        <v>0</v>
      </c>
      <c r="F46" s="827">
        <v>0</v>
      </c>
      <c r="G46" s="799">
        <v>0</v>
      </c>
      <c r="H46" s="429" t="s">
        <v>4</v>
      </c>
      <c r="I46" s="755"/>
      <c r="J46" s="399"/>
      <c r="K46" s="894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399"/>
      <c r="AD46" s="399"/>
      <c r="AE46" s="399"/>
      <c r="AF46" s="399"/>
      <c r="AG46" s="399"/>
      <c r="AH46" s="399"/>
      <c r="AI46" s="399"/>
      <c r="AJ46" s="399"/>
      <c r="AK46" s="399"/>
      <c r="AL46" s="399"/>
      <c r="AM46" s="399"/>
      <c r="AN46" s="399"/>
      <c r="AO46" s="399"/>
      <c r="AP46" s="399"/>
      <c r="AQ46" s="399"/>
      <c r="AR46" s="399"/>
      <c r="AS46" s="399"/>
      <c r="AT46" s="399"/>
      <c r="AU46" s="399"/>
      <c r="AV46" s="399"/>
      <c r="AW46" s="399"/>
      <c r="AX46" s="399"/>
      <c r="AY46" s="399"/>
      <c r="AZ46" s="399"/>
      <c r="BA46" s="399"/>
      <c r="BB46" s="399"/>
      <c r="BC46" s="399"/>
      <c r="BD46" s="399"/>
      <c r="BE46" s="399"/>
      <c r="BF46" s="399"/>
      <c r="BG46" s="399"/>
      <c r="BH46" s="399"/>
      <c r="BI46" s="399"/>
      <c r="BJ46" s="399"/>
      <c r="BK46" s="399"/>
      <c r="BL46" s="399"/>
      <c r="BM46" s="399"/>
      <c r="BN46" s="399"/>
      <c r="BO46" s="399"/>
      <c r="BP46" s="399"/>
      <c r="BQ46" s="399"/>
      <c r="BR46" s="399"/>
      <c r="BS46" s="399"/>
      <c r="BT46" s="399"/>
      <c r="BU46" s="399"/>
      <c r="BV46" s="399"/>
    </row>
    <row r="47" spans="1:74" s="437" customFormat="1" ht="21.95" customHeight="1">
      <c r="A47" s="754" t="s">
        <v>266</v>
      </c>
      <c r="B47" s="798">
        <v>1319505.9199999997</v>
      </c>
      <c r="C47" s="798"/>
      <c r="D47" s="826">
        <v>0</v>
      </c>
      <c r="E47" s="826">
        <v>0</v>
      </c>
      <c r="F47" s="827">
        <v>0</v>
      </c>
      <c r="G47" s="799">
        <v>0</v>
      </c>
      <c r="H47" s="429" t="s">
        <v>4</v>
      </c>
      <c r="I47" s="755"/>
      <c r="J47" s="399"/>
      <c r="K47" s="894"/>
      <c r="L47" s="399"/>
      <c r="M47" s="399"/>
      <c r="N47" s="399"/>
      <c r="O47" s="399"/>
      <c r="P47" s="399"/>
      <c r="Q47" s="399"/>
      <c r="R47" s="399"/>
      <c r="S47" s="399"/>
      <c r="T47" s="399"/>
      <c r="U47" s="399"/>
      <c r="V47" s="399"/>
      <c r="W47" s="399"/>
      <c r="X47" s="399"/>
      <c r="Y47" s="399"/>
      <c r="Z47" s="399"/>
      <c r="AA47" s="399"/>
      <c r="AB47" s="399"/>
      <c r="AC47" s="399"/>
      <c r="AD47" s="399"/>
      <c r="AE47" s="399"/>
      <c r="AF47" s="399"/>
      <c r="AG47" s="399"/>
      <c r="AH47" s="399"/>
      <c r="AI47" s="399"/>
      <c r="AJ47" s="399"/>
      <c r="AK47" s="399"/>
      <c r="AL47" s="399"/>
      <c r="AM47" s="399"/>
      <c r="AN47" s="399"/>
      <c r="AO47" s="399"/>
      <c r="AP47" s="399"/>
      <c r="AQ47" s="399"/>
      <c r="AR47" s="399"/>
      <c r="AS47" s="399"/>
      <c r="AT47" s="399"/>
      <c r="AU47" s="399"/>
      <c r="AV47" s="399"/>
      <c r="AW47" s="399"/>
      <c r="AX47" s="399"/>
      <c r="AY47" s="399"/>
      <c r="AZ47" s="399"/>
      <c r="BA47" s="399"/>
      <c r="BB47" s="399"/>
      <c r="BC47" s="399"/>
      <c r="BD47" s="399"/>
      <c r="BE47" s="399"/>
      <c r="BF47" s="399"/>
      <c r="BG47" s="399"/>
      <c r="BH47" s="399"/>
      <c r="BI47" s="399"/>
      <c r="BJ47" s="399"/>
      <c r="BK47" s="399"/>
      <c r="BL47" s="399"/>
      <c r="BM47" s="399"/>
      <c r="BN47" s="399"/>
      <c r="BO47" s="399"/>
      <c r="BP47" s="399"/>
      <c r="BQ47" s="399"/>
      <c r="BR47" s="399"/>
      <c r="BS47" s="399"/>
      <c r="BT47" s="399"/>
      <c r="BU47" s="399"/>
      <c r="BV47" s="399"/>
    </row>
    <row r="48" spans="1:74" s="437" customFormat="1" ht="21.95" customHeight="1">
      <c r="A48" s="754" t="s">
        <v>267</v>
      </c>
      <c r="B48" s="798">
        <v>77466913.329999968</v>
      </c>
      <c r="C48" s="798"/>
      <c r="D48" s="826">
        <v>2193.1999999999998</v>
      </c>
      <c r="E48" s="826">
        <v>2193.1999999999998</v>
      </c>
      <c r="F48" s="827">
        <v>2193.1999999999998</v>
      </c>
      <c r="G48" s="799">
        <v>0</v>
      </c>
      <c r="H48" s="429" t="s">
        <v>4</v>
      </c>
      <c r="I48" s="755"/>
      <c r="J48" s="399"/>
      <c r="K48" s="894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399"/>
      <c r="Z48" s="399"/>
      <c r="AA48" s="399"/>
      <c r="AB48" s="399"/>
      <c r="AC48" s="399"/>
      <c r="AD48" s="399"/>
      <c r="AE48" s="399"/>
      <c r="AF48" s="399"/>
      <c r="AG48" s="399"/>
      <c r="AH48" s="399"/>
      <c r="AI48" s="399"/>
      <c r="AJ48" s="399"/>
      <c r="AK48" s="399"/>
      <c r="AL48" s="399"/>
      <c r="AM48" s="399"/>
      <c r="AN48" s="399"/>
      <c r="AO48" s="399"/>
      <c r="AP48" s="399"/>
      <c r="AQ48" s="399"/>
      <c r="AR48" s="399"/>
      <c r="AS48" s="399"/>
      <c r="AT48" s="399"/>
      <c r="AU48" s="399"/>
      <c r="AV48" s="399"/>
      <c r="AW48" s="399"/>
      <c r="AX48" s="399"/>
      <c r="AY48" s="399"/>
      <c r="AZ48" s="399"/>
      <c r="BA48" s="399"/>
      <c r="BB48" s="399"/>
      <c r="BC48" s="399"/>
      <c r="BD48" s="399"/>
      <c r="BE48" s="399"/>
      <c r="BF48" s="399"/>
      <c r="BG48" s="399"/>
      <c r="BH48" s="399"/>
      <c r="BI48" s="399"/>
      <c r="BJ48" s="399"/>
      <c r="BK48" s="399"/>
      <c r="BL48" s="399"/>
      <c r="BM48" s="399"/>
      <c r="BN48" s="399"/>
      <c r="BO48" s="399"/>
      <c r="BP48" s="399"/>
      <c r="BQ48" s="399"/>
      <c r="BR48" s="399"/>
      <c r="BS48" s="399"/>
      <c r="BT48" s="399"/>
      <c r="BU48" s="399"/>
      <c r="BV48" s="399"/>
    </row>
    <row r="49" spans="1:74" s="437" customFormat="1" ht="21.95" customHeight="1">
      <c r="A49" s="754" t="s">
        <v>268</v>
      </c>
      <c r="B49" s="798">
        <v>179305022.49999991</v>
      </c>
      <c r="C49" s="798"/>
      <c r="D49" s="826">
        <v>24169.200000000001</v>
      </c>
      <c r="E49" s="826">
        <v>13766</v>
      </c>
      <c r="F49" s="827">
        <v>24169.200000000001</v>
      </c>
      <c r="G49" s="799">
        <v>0</v>
      </c>
      <c r="H49" s="429" t="s">
        <v>4</v>
      </c>
      <c r="I49" s="755"/>
      <c r="J49" s="399"/>
      <c r="K49" s="894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  <c r="W49" s="399"/>
      <c r="X49" s="399"/>
      <c r="Y49" s="399"/>
      <c r="Z49" s="399"/>
      <c r="AA49" s="399"/>
      <c r="AB49" s="399"/>
      <c r="AC49" s="399"/>
      <c r="AD49" s="399"/>
      <c r="AE49" s="399"/>
      <c r="AF49" s="399"/>
      <c r="AG49" s="399"/>
      <c r="AH49" s="399"/>
      <c r="AI49" s="399"/>
      <c r="AJ49" s="399"/>
      <c r="AK49" s="399"/>
      <c r="AL49" s="399"/>
      <c r="AM49" s="399"/>
      <c r="AN49" s="399"/>
      <c r="AO49" s="399"/>
      <c r="AP49" s="399"/>
      <c r="AQ49" s="399"/>
      <c r="AR49" s="399"/>
      <c r="AS49" s="399"/>
      <c r="AT49" s="399"/>
      <c r="AU49" s="399"/>
      <c r="AV49" s="399"/>
      <c r="AW49" s="399"/>
      <c r="AX49" s="399"/>
      <c r="AY49" s="399"/>
      <c r="AZ49" s="399"/>
      <c r="BA49" s="399"/>
      <c r="BB49" s="399"/>
      <c r="BC49" s="399"/>
      <c r="BD49" s="399"/>
      <c r="BE49" s="399"/>
      <c r="BF49" s="399"/>
      <c r="BG49" s="399"/>
      <c r="BH49" s="399"/>
      <c r="BI49" s="399"/>
      <c r="BJ49" s="399"/>
      <c r="BK49" s="399"/>
      <c r="BL49" s="399"/>
      <c r="BM49" s="399"/>
      <c r="BN49" s="399"/>
      <c r="BO49" s="399"/>
      <c r="BP49" s="399"/>
      <c r="BQ49" s="399"/>
      <c r="BR49" s="399"/>
      <c r="BS49" s="399"/>
      <c r="BT49" s="399"/>
      <c r="BU49" s="399"/>
      <c r="BV49" s="399"/>
    </row>
    <row r="50" spans="1:74" s="437" customFormat="1" ht="21.95" customHeight="1">
      <c r="A50" s="754" t="s">
        <v>269</v>
      </c>
      <c r="B50" s="798">
        <v>111135.05999999998</v>
      </c>
      <c r="C50" s="798"/>
      <c r="D50" s="826">
        <v>0</v>
      </c>
      <c r="E50" s="826">
        <v>0</v>
      </c>
      <c r="F50" s="827">
        <v>0</v>
      </c>
      <c r="G50" s="799">
        <v>0</v>
      </c>
      <c r="H50" s="429" t="s">
        <v>4</v>
      </c>
      <c r="I50" s="755"/>
      <c r="J50" s="399"/>
      <c r="K50" s="894"/>
      <c r="L50" s="399"/>
      <c r="M50" s="399"/>
      <c r="N50" s="399"/>
      <c r="O50" s="399"/>
      <c r="P50" s="399"/>
      <c r="Q50" s="399"/>
      <c r="R50" s="399"/>
      <c r="S50" s="399"/>
      <c r="T50" s="399"/>
      <c r="U50" s="399"/>
      <c r="V50" s="399"/>
      <c r="W50" s="399"/>
      <c r="X50" s="399"/>
      <c r="Y50" s="399"/>
      <c r="Z50" s="399"/>
      <c r="AA50" s="399"/>
      <c r="AB50" s="399"/>
      <c r="AC50" s="399"/>
      <c r="AD50" s="399"/>
      <c r="AE50" s="399"/>
      <c r="AF50" s="399"/>
      <c r="AG50" s="399"/>
      <c r="AH50" s="399"/>
      <c r="AI50" s="399"/>
      <c r="AJ50" s="399"/>
      <c r="AK50" s="399"/>
      <c r="AL50" s="399"/>
      <c r="AM50" s="399"/>
      <c r="AN50" s="399"/>
      <c r="AO50" s="399"/>
      <c r="AP50" s="399"/>
      <c r="AQ50" s="399"/>
      <c r="AR50" s="399"/>
      <c r="AS50" s="399"/>
      <c r="AT50" s="399"/>
      <c r="AU50" s="399"/>
      <c r="AV50" s="399"/>
      <c r="AW50" s="399"/>
      <c r="AX50" s="399"/>
      <c r="AY50" s="399"/>
      <c r="AZ50" s="399"/>
      <c r="BA50" s="399"/>
      <c r="BB50" s="399"/>
      <c r="BC50" s="399"/>
      <c r="BD50" s="399"/>
      <c r="BE50" s="399"/>
      <c r="BF50" s="399"/>
      <c r="BG50" s="399"/>
      <c r="BH50" s="399"/>
      <c r="BI50" s="399"/>
      <c r="BJ50" s="399"/>
      <c r="BK50" s="399"/>
      <c r="BL50" s="399"/>
      <c r="BM50" s="399"/>
      <c r="BN50" s="399"/>
      <c r="BO50" s="399"/>
      <c r="BP50" s="399"/>
      <c r="BQ50" s="399"/>
      <c r="BR50" s="399"/>
      <c r="BS50" s="399"/>
      <c r="BT50" s="399"/>
      <c r="BU50" s="399"/>
      <c r="BV50" s="399"/>
    </row>
    <row r="51" spans="1:74" s="437" customFormat="1" ht="21.95" customHeight="1">
      <c r="A51" s="754" t="s">
        <v>270</v>
      </c>
      <c r="B51" s="798">
        <v>7355459.9400000004</v>
      </c>
      <c r="C51" s="798"/>
      <c r="D51" s="826">
        <v>34381.29</v>
      </c>
      <c r="E51" s="826">
        <v>0</v>
      </c>
      <c r="F51" s="827">
        <v>34309.379999999997</v>
      </c>
      <c r="G51" s="799">
        <v>71.91</v>
      </c>
      <c r="H51" s="429" t="s">
        <v>4</v>
      </c>
      <c r="I51" s="755"/>
      <c r="J51" s="399"/>
      <c r="K51" s="894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  <c r="W51" s="399"/>
      <c r="X51" s="399"/>
      <c r="Y51" s="399"/>
      <c r="Z51" s="399"/>
      <c r="AA51" s="399"/>
      <c r="AB51" s="399"/>
      <c r="AC51" s="399"/>
      <c r="AD51" s="399"/>
      <c r="AE51" s="399"/>
      <c r="AF51" s="399"/>
      <c r="AG51" s="399"/>
      <c r="AH51" s="399"/>
      <c r="AI51" s="399"/>
      <c r="AJ51" s="399"/>
      <c r="AK51" s="399"/>
      <c r="AL51" s="399"/>
      <c r="AM51" s="399"/>
      <c r="AN51" s="399"/>
      <c r="AO51" s="399"/>
      <c r="AP51" s="399"/>
      <c r="AQ51" s="399"/>
      <c r="AR51" s="399"/>
      <c r="AS51" s="399"/>
      <c r="AT51" s="399"/>
      <c r="AU51" s="399"/>
      <c r="AV51" s="399"/>
      <c r="AW51" s="399"/>
      <c r="AX51" s="399"/>
      <c r="AY51" s="399"/>
      <c r="AZ51" s="399"/>
      <c r="BA51" s="399"/>
      <c r="BB51" s="399"/>
      <c r="BC51" s="399"/>
      <c r="BD51" s="399"/>
      <c r="BE51" s="399"/>
      <c r="BF51" s="399"/>
      <c r="BG51" s="399"/>
      <c r="BH51" s="399"/>
      <c r="BI51" s="399"/>
      <c r="BJ51" s="399"/>
      <c r="BK51" s="399"/>
      <c r="BL51" s="399"/>
      <c r="BM51" s="399"/>
      <c r="BN51" s="399"/>
      <c r="BO51" s="399"/>
      <c r="BP51" s="399"/>
      <c r="BQ51" s="399"/>
      <c r="BR51" s="399"/>
      <c r="BS51" s="399"/>
      <c r="BT51" s="399"/>
      <c r="BU51" s="399"/>
      <c r="BV51" s="399"/>
    </row>
    <row r="52" spans="1:74" s="437" customFormat="1" ht="21.95" customHeight="1">
      <c r="A52" s="754" t="s">
        <v>271</v>
      </c>
      <c r="B52" s="798">
        <v>321548899.90999955</v>
      </c>
      <c r="C52" s="798"/>
      <c r="D52" s="826">
        <v>977.78</v>
      </c>
      <c r="E52" s="826">
        <v>0</v>
      </c>
      <c r="F52" s="827">
        <v>977.78</v>
      </c>
      <c r="G52" s="799">
        <v>0</v>
      </c>
      <c r="H52" s="429" t="s">
        <v>4</v>
      </c>
      <c r="I52" s="755"/>
      <c r="J52" s="399"/>
      <c r="K52" s="894"/>
      <c r="L52" s="399"/>
      <c r="M52" s="399"/>
      <c r="N52" s="399"/>
      <c r="O52" s="399"/>
      <c r="P52" s="399"/>
      <c r="Q52" s="399"/>
      <c r="R52" s="399"/>
      <c r="S52" s="399"/>
      <c r="T52" s="399"/>
      <c r="U52" s="399"/>
      <c r="V52" s="399"/>
      <c r="W52" s="399"/>
      <c r="X52" s="399"/>
      <c r="Y52" s="399"/>
      <c r="Z52" s="399"/>
      <c r="AA52" s="399"/>
      <c r="AB52" s="399"/>
      <c r="AC52" s="399"/>
      <c r="AD52" s="399"/>
      <c r="AE52" s="399"/>
      <c r="AF52" s="399"/>
      <c r="AG52" s="399"/>
      <c r="AH52" s="399"/>
      <c r="AI52" s="399"/>
      <c r="AJ52" s="399"/>
      <c r="AK52" s="399"/>
      <c r="AL52" s="399"/>
      <c r="AM52" s="399"/>
      <c r="AN52" s="399"/>
      <c r="AO52" s="399"/>
      <c r="AP52" s="399"/>
      <c r="AQ52" s="399"/>
      <c r="AR52" s="399"/>
      <c r="AS52" s="399"/>
      <c r="AT52" s="399"/>
      <c r="AU52" s="399"/>
      <c r="AV52" s="399"/>
      <c r="AW52" s="399"/>
      <c r="AX52" s="399"/>
      <c r="AY52" s="399"/>
      <c r="AZ52" s="399"/>
      <c r="BA52" s="399"/>
      <c r="BB52" s="399"/>
      <c r="BC52" s="399"/>
      <c r="BD52" s="399"/>
      <c r="BE52" s="399"/>
      <c r="BF52" s="399"/>
      <c r="BG52" s="399"/>
      <c r="BH52" s="399"/>
      <c r="BI52" s="399"/>
      <c r="BJ52" s="399"/>
      <c r="BK52" s="399"/>
      <c r="BL52" s="399"/>
      <c r="BM52" s="399"/>
      <c r="BN52" s="399"/>
      <c r="BO52" s="399"/>
      <c r="BP52" s="399"/>
      <c r="BQ52" s="399"/>
      <c r="BR52" s="399"/>
      <c r="BS52" s="399"/>
      <c r="BT52" s="399"/>
      <c r="BU52" s="399"/>
      <c r="BV52" s="399"/>
    </row>
    <row r="53" spans="1:74" s="437" customFormat="1" ht="21.95" customHeight="1">
      <c r="A53" s="754" t="s">
        <v>595</v>
      </c>
      <c r="B53" s="798">
        <v>256601.31999999998</v>
      </c>
      <c r="C53" s="798"/>
      <c r="D53" s="826">
        <v>0</v>
      </c>
      <c r="E53" s="826">
        <v>0</v>
      </c>
      <c r="F53" s="827">
        <v>0</v>
      </c>
      <c r="G53" s="799">
        <v>0</v>
      </c>
      <c r="H53" s="429" t="s">
        <v>4</v>
      </c>
      <c r="I53" s="755"/>
      <c r="J53" s="399"/>
      <c r="K53" s="894"/>
      <c r="L53" s="399"/>
      <c r="M53" s="399"/>
      <c r="N53" s="399"/>
      <c r="O53" s="399"/>
      <c r="P53" s="399"/>
      <c r="Q53" s="399"/>
      <c r="R53" s="399"/>
      <c r="S53" s="399"/>
      <c r="T53" s="399"/>
      <c r="U53" s="399"/>
      <c r="V53" s="399"/>
      <c r="W53" s="399"/>
      <c r="X53" s="399"/>
      <c r="Y53" s="399"/>
      <c r="Z53" s="399"/>
      <c r="AA53" s="399"/>
      <c r="AB53" s="399"/>
      <c r="AC53" s="399"/>
      <c r="AD53" s="399"/>
      <c r="AE53" s="399"/>
      <c r="AF53" s="399"/>
      <c r="AG53" s="399"/>
      <c r="AH53" s="399"/>
      <c r="AI53" s="399"/>
      <c r="AJ53" s="399"/>
      <c r="AK53" s="399"/>
      <c r="AL53" s="399"/>
      <c r="AM53" s="399"/>
      <c r="AN53" s="399"/>
      <c r="AO53" s="399"/>
      <c r="AP53" s="399"/>
      <c r="AQ53" s="399"/>
      <c r="AR53" s="399"/>
      <c r="AS53" s="399"/>
      <c r="AT53" s="399"/>
      <c r="AU53" s="399"/>
      <c r="AV53" s="399"/>
      <c r="AW53" s="399"/>
      <c r="AX53" s="399"/>
      <c r="AY53" s="399"/>
      <c r="AZ53" s="399"/>
      <c r="BA53" s="399"/>
      <c r="BB53" s="399"/>
      <c r="BC53" s="399"/>
      <c r="BD53" s="399"/>
      <c r="BE53" s="399"/>
      <c r="BF53" s="399"/>
      <c r="BG53" s="399"/>
      <c r="BH53" s="399"/>
      <c r="BI53" s="399"/>
      <c r="BJ53" s="399"/>
      <c r="BK53" s="399"/>
      <c r="BL53" s="399"/>
      <c r="BM53" s="399"/>
      <c r="BN53" s="399"/>
      <c r="BO53" s="399"/>
      <c r="BP53" s="399"/>
      <c r="BQ53" s="399"/>
      <c r="BR53" s="399"/>
      <c r="BS53" s="399"/>
      <c r="BT53" s="399"/>
      <c r="BU53" s="399"/>
      <c r="BV53" s="399"/>
    </row>
    <row r="54" spans="1:74" s="437" customFormat="1" ht="21.95" customHeight="1">
      <c r="A54" s="754" t="s">
        <v>273</v>
      </c>
      <c r="B54" s="798">
        <v>1036497.2400000001</v>
      </c>
      <c r="C54" s="798"/>
      <c r="D54" s="826">
        <v>0</v>
      </c>
      <c r="E54" s="826">
        <v>0</v>
      </c>
      <c r="F54" s="827">
        <v>0</v>
      </c>
      <c r="G54" s="799">
        <v>0</v>
      </c>
      <c r="H54" s="429" t="s">
        <v>4</v>
      </c>
      <c r="I54" s="755"/>
      <c r="J54" s="399"/>
      <c r="K54" s="894"/>
      <c r="L54" s="399"/>
      <c r="M54" s="399"/>
      <c r="N54" s="399"/>
      <c r="O54" s="399"/>
      <c r="P54" s="399"/>
      <c r="Q54" s="399"/>
      <c r="R54" s="399"/>
      <c r="S54" s="399"/>
      <c r="T54" s="399"/>
      <c r="U54" s="399"/>
      <c r="V54" s="399"/>
      <c r="W54" s="399"/>
      <c r="X54" s="399"/>
      <c r="Y54" s="399"/>
      <c r="Z54" s="399"/>
      <c r="AA54" s="399"/>
      <c r="AB54" s="399"/>
      <c r="AC54" s="399"/>
      <c r="AD54" s="399"/>
      <c r="AE54" s="399"/>
      <c r="AF54" s="399"/>
      <c r="AG54" s="399"/>
      <c r="AH54" s="399"/>
      <c r="AI54" s="399"/>
      <c r="AJ54" s="399"/>
      <c r="AK54" s="399"/>
      <c r="AL54" s="399"/>
      <c r="AM54" s="399"/>
      <c r="AN54" s="399"/>
      <c r="AO54" s="399"/>
      <c r="AP54" s="399"/>
      <c r="AQ54" s="399"/>
      <c r="AR54" s="399"/>
      <c r="AS54" s="399"/>
      <c r="AT54" s="399"/>
      <c r="AU54" s="399"/>
      <c r="AV54" s="399"/>
      <c r="AW54" s="399"/>
      <c r="AX54" s="399"/>
      <c r="AY54" s="399"/>
      <c r="AZ54" s="399"/>
      <c r="BA54" s="399"/>
      <c r="BB54" s="399"/>
      <c r="BC54" s="399"/>
      <c r="BD54" s="399"/>
      <c r="BE54" s="399"/>
      <c r="BF54" s="399"/>
      <c r="BG54" s="399"/>
      <c r="BH54" s="399"/>
      <c r="BI54" s="399"/>
      <c r="BJ54" s="399"/>
      <c r="BK54" s="399"/>
      <c r="BL54" s="399"/>
      <c r="BM54" s="399"/>
      <c r="BN54" s="399"/>
      <c r="BO54" s="399"/>
      <c r="BP54" s="399"/>
      <c r="BQ54" s="399"/>
      <c r="BR54" s="399"/>
      <c r="BS54" s="399"/>
      <c r="BT54" s="399"/>
      <c r="BU54" s="399"/>
      <c r="BV54" s="399"/>
    </row>
    <row r="55" spans="1:74" s="437" customFormat="1" ht="21.95" customHeight="1">
      <c r="A55" s="757" t="s">
        <v>274</v>
      </c>
      <c r="B55" s="798">
        <v>22079754.949999996</v>
      </c>
      <c r="C55" s="798"/>
      <c r="D55" s="826">
        <v>154713.18</v>
      </c>
      <c r="E55" s="826">
        <v>0</v>
      </c>
      <c r="F55" s="827">
        <v>154713.18</v>
      </c>
      <c r="G55" s="799">
        <v>0</v>
      </c>
      <c r="H55" s="429" t="s">
        <v>4</v>
      </c>
      <c r="I55" s="755"/>
      <c r="J55" s="399"/>
      <c r="K55" s="894"/>
      <c r="L55" s="399"/>
      <c r="M55" s="399"/>
      <c r="N55" s="399"/>
      <c r="O55" s="399"/>
      <c r="P55" s="399"/>
      <c r="Q55" s="399"/>
      <c r="R55" s="399"/>
      <c r="S55" s="399"/>
      <c r="T55" s="399"/>
      <c r="U55" s="399"/>
      <c r="V55" s="399"/>
      <c r="W55" s="399"/>
      <c r="X55" s="399"/>
      <c r="Y55" s="399"/>
      <c r="Z55" s="399"/>
      <c r="AA55" s="399"/>
      <c r="AB55" s="399"/>
      <c r="AC55" s="399"/>
      <c r="AD55" s="399"/>
      <c r="AE55" s="399"/>
      <c r="AF55" s="399"/>
      <c r="AG55" s="399"/>
      <c r="AH55" s="399"/>
      <c r="AI55" s="399"/>
      <c r="AJ55" s="399"/>
      <c r="AK55" s="399"/>
      <c r="AL55" s="399"/>
      <c r="AM55" s="399"/>
      <c r="AN55" s="399"/>
      <c r="AO55" s="399"/>
      <c r="AP55" s="399"/>
      <c r="AQ55" s="399"/>
      <c r="AR55" s="399"/>
      <c r="AS55" s="399"/>
      <c r="AT55" s="399"/>
      <c r="AU55" s="399"/>
      <c r="AV55" s="399"/>
      <c r="AW55" s="399"/>
      <c r="AX55" s="399"/>
      <c r="AY55" s="399"/>
      <c r="AZ55" s="399"/>
      <c r="BA55" s="399"/>
      <c r="BB55" s="399"/>
      <c r="BC55" s="399"/>
      <c r="BD55" s="399"/>
      <c r="BE55" s="399"/>
      <c r="BF55" s="399"/>
      <c r="BG55" s="399"/>
      <c r="BH55" s="399"/>
      <c r="BI55" s="399"/>
      <c r="BJ55" s="399"/>
      <c r="BK55" s="399"/>
      <c r="BL55" s="399"/>
      <c r="BM55" s="399"/>
      <c r="BN55" s="399"/>
      <c r="BO55" s="399"/>
      <c r="BP55" s="399"/>
      <c r="BQ55" s="399"/>
      <c r="BR55" s="399"/>
      <c r="BS55" s="399"/>
      <c r="BT55" s="399"/>
      <c r="BU55" s="399"/>
      <c r="BV55" s="399"/>
    </row>
    <row r="56" spans="1:74" s="437" customFormat="1" ht="21.75" customHeight="1">
      <c r="A56" s="754" t="s">
        <v>275</v>
      </c>
      <c r="B56" s="798">
        <v>90172886.889999986</v>
      </c>
      <c r="C56" s="798"/>
      <c r="D56" s="826">
        <v>0</v>
      </c>
      <c r="E56" s="826">
        <v>0</v>
      </c>
      <c r="F56" s="827">
        <v>0</v>
      </c>
      <c r="G56" s="799">
        <v>0</v>
      </c>
      <c r="H56" s="429" t="s">
        <v>4</v>
      </c>
      <c r="I56" s="755"/>
      <c r="J56" s="399"/>
      <c r="K56" s="894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399"/>
      <c r="AA56" s="399"/>
      <c r="AB56" s="399"/>
      <c r="AC56" s="399"/>
      <c r="AD56" s="399"/>
      <c r="AE56" s="399"/>
      <c r="AF56" s="399"/>
      <c r="AG56" s="399"/>
      <c r="AH56" s="399"/>
      <c r="AI56" s="399"/>
      <c r="AJ56" s="399"/>
      <c r="AK56" s="399"/>
      <c r="AL56" s="399"/>
      <c r="AM56" s="399"/>
      <c r="AN56" s="399"/>
      <c r="AO56" s="399"/>
      <c r="AP56" s="399"/>
      <c r="AQ56" s="399"/>
      <c r="AR56" s="399"/>
      <c r="AS56" s="399"/>
      <c r="AT56" s="399"/>
      <c r="AU56" s="399"/>
      <c r="AV56" s="399"/>
      <c r="AW56" s="399"/>
      <c r="AX56" s="399"/>
      <c r="AY56" s="399"/>
      <c r="AZ56" s="399"/>
      <c r="BA56" s="399"/>
      <c r="BB56" s="399"/>
      <c r="BC56" s="399"/>
      <c r="BD56" s="399"/>
      <c r="BE56" s="399"/>
      <c r="BF56" s="399"/>
      <c r="BG56" s="399"/>
      <c r="BH56" s="399"/>
      <c r="BI56" s="399"/>
      <c r="BJ56" s="399"/>
      <c r="BK56" s="399"/>
      <c r="BL56" s="399"/>
      <c r="BM56" s="399"/>
      <c r="BN56" s="399"/>
      <c r="BO56" s="399"/>
      <c r="BP56" s="399"/>
      <c r="BQ56" s="399"/>
      <c r="BR56" s="399"/>
      <c r="BS56" s="399"/>
      <c r="BT56" s="399"/>
      <c r="BU56" s="399"/>
      <c r="BV56" s="399"/>
    </row>
    <row r="57" spans="1:74" s="437" customFormat="1" ht="21.75" customHeight="1">
      <c r="A57" s="754" t="s">
        <v>276</v>
      </c>
      <c r="B57" s="798">
        <v>2639382.79</v>
      </c>
      <c r="C57" s="798"/>
      <c r="D57" s="826">
        <v>0</v>
      </c>
      <c r="E57" s="826">
        <v>0</v>
      </c>
      <c r="F57" s="827">
        <v>0</v>
      </c>
      <c r="G57" s="799">
        <v>0</v>
      </c>
      <c r="H57" s="429" t="s">
        <v>4</v>
      </c>
      <c r="I57" s="755"/>
      <c r="J57" s="399"/>
      <c r="K57" s="894"/>
      <c r="L57" s="399"/>
      <c r="M57" s="399"/>
      <c r="N57" s="399"/>
      <c r="O57" s="399"/>
      <c r="P57" s="399"/>
      <c r="Q57" s="399"/>
      <c r="R57" s="399"/>
      <c r="S57" s="399"/>
      <c r="T57" s="399"/>
      <c r="U57" s="399"/>
      <c r="V57" s="399"/>
      <c r="W57" s="399"/>
      <c r="X57" s="399"/>
      <c r="Y57" s="399"/>
      <c r="Z57" s="399"/>
      <c r="AA57" s="399"/>
      <c r="AB57" s="399"/>
      <c r="AC57" s="399"/>
      <c r="AD57" s="399"/>
      <c r="AE57" s="399"/>
      <c r="AF57" s="399"/>
      <c r="AG57" s="399"/>
      <c r="AH57" s="399"/>
      <c r="AI57" s="399"/>
      <c r="AJ57" s="399"/>
      <c r="AK57" s="399"/>
      <c r="AL57" s="399"/>
      <c r="AM57" s="399"/>
      <c r="AN57" s="399"/>
      <c r="AO57" s="399"/>
      <c r="AP57" s="399"/>
      <c r="AQ57" s="399"/>
      <c r="AR57" s="399"/>
      <c r="AS57" s="399"/>
      <c r="AT57" s="399"/>
      <c r="AU57" s="399"/>
      <c r="AV57" s="399"/>
      <c r="AW57" s="399"/>
      <c r="AX57" s="399"/>
      <c r="AY57" s="399"/>
      <c r="AZ57" s="399"/>
      <c r="BA57" s="399"/>
      <c r="BB57" s="399"/>
      <c r="BC57" s="399"/>
      <c r="BD57" s="399"/>
      <c r="BE57" s="399"/>
      <c r="BF57" s="399"/>
      <c r="BG57" s="399"/>
      <c r="BH57" s="399"/>
      <c r="BI57" s="399"/>
      <c r="BJ57" s="399"/>
      <c r="BK57" s="399"/>
      <c r="BL57" s="399"/>
      <c r="BM57" s="399"/>
      <c r="BN57" s="399"/>
      <c r="BO57" s="399"/>
      <c r="BP57" s="399"/>
      <c r="BQ57" s="399"/>
      <c r="BR57" s="399"/>
      <c r="BS57" s="399"/>
      <c r="BT57" s="399"/>
      <c r="BU57" s="399"/>
      <c r="BV57" s="399"/>
    </row>
    <row r="58" spans="1:74" s="437" customFormat="1" ht="21.75" customHeight="1">
      <c r="A58" s="756" t="s">
        <v>277</v>
      </c>
      <c r="B58" s="798">
        <v>939011.1399999999</v>
      </c>
      <c r="C58" s="798"/>
      <c r="D58" s="826">
        <v>0</v>
      </c>
      <c r="E58" s="826">
        <v>0</v>
      </c>
      <c r="F58" s="827">
        <v>0</v>
      </c>
      <c r="G58" s="799">
        <v>0</v>
      </c>
      <c r="H58" s="429" t="s">
        <v>4</v>
      </c>
      <c r="I58" s="755"/>
      <c r="J58" s="399"/>
      <c r="K58" s="894"/>
      <c r="L58" s="399"/>
      <c r="M58" s="399"/>
      <c r="N58" s="399"/>
      <c r="O58" s="399"/>
      <c r="P58" s="399"/>
      <c r="Q58" s="399"/>
      <c r="R58" s="399"/>
      <c r="S58" s="399"/>
      <c r="T58" s="399"/>
      <c r="U58" s="399"/>
      <c r="V58" s="399"/>
      <c r="W58" s="399"/>
      <c r="X58" s="399"/>
      <c r="Y58" s="399"/>
      <c r="Z58" s="399"/>
      <c r="AA58" s="399"/>
      <c r="AB58" s="399"/>
      <c r="AC58" s="399"/>
      <c r="AD58" s="399"/>
      <c r="AE58" s="399"/>
      <c r="AF58" s="399"/>
      <c r="AG58" s="399"/>
      <c r="AH58" s="399"/>
      <c r="AI58" s="399"/>
      <c r="AJ58" s="399"/>
      <c r="AK58" s="399"/>
      <c r="AL58" s="399"/>
      <c r="AM58" s="399"/>
      <c r="AN58" s="399"/>
      <c r="AO58" s="399"/>
      <c r="AP58" s="399"/>
      <c r="AQ58" s="399"/>
      <c r="AR58" s="399"/>
      <c r="AS58" s="399"/>
      <c r="AT58" s="399"/>
      <c r="AU58" s="399"/>
      <c r="AV58" s="399"/>
      <c r="AW58" s="399"/>
      <c r="AX58" s="399"/>
      <c r="AY58" s="399"/>
      <c r="AZ58" s="399"/>
      <c r="BA58" s="399"/>
      <c r="BB58" s="399"/>
      <c r="BC58" s="399"/>
      <c r="BD58" s="399"/>
      <c r="BE58" s="399"/>
      <c r="BF58" s="399"/>
      <c r="BG58" s="399"/>
      <c r="BH58" s="399"/>
      <c r="BI58" s="399"/>
      <c r="BJ58" s="399"/>
      <c r="BK58" s="399"/>
      <c r="BL58" s="399"/>
      <c r="BM58" s="399"/>
      <c r="BN58" s="399"/>
      <c r="BO58" s="399"/>
      <c r="BP58" s="399"/>
      <c r="BQ58" s="399"/>
      <c r="BR58" s="399"/>
      <c r="BS58" s="399"/>
      <c r="BT58" s="399"/>
      <c r="BU58" s="399"/>
      <c r="BV58" s="399"/>
    </row>
    <row r="59" spans="1:74" s="437" customFormat="1" ht="21.75" customHeight="1">
      <c r="A59" s="754" t="s">
        <v>278</v>
      </c>
      <c r="B59" s="798">
        <v>3531.28</v>
      </c>
      <c r="C59" s="798"/>
      <c r="D59" s="826">
        <v>0</v>
      </c>
      <c r="E59" s="826">
        <v>0</v>
      </c>
      <c r="F59" s="827">
        <v>0</v>
      </c>
      <c r="G59" s="799">
        <v>0</v>
      </c>
      <c r="H59" s="429" t="s">
        <v>4</v>
      </c>
      <c r="I59" s="755"/>
      <c r="J59" s="399"/>
      <c r="K59" s="894"/>
      <c r="L59" s="399"/>
      <c r="M59" s="399"/>
      <c r="N59" s="399"/>
      <c r="O59" s="399"/>
      <c r="P59" s="399"/>
      <c r="Q59" s="399"/>
      <c r="R59" s="399"/>
      <c r="S59" s="399"/>
      <c r="T59" s="399"/>
      <c r="U59" s="399"/>
      <c r="V59" s="399"/>
      <c r="W59" s="399"/>
      <c r="X59" s="399"/>
      <c r="Y59" s="399"/>
      <c r="Z59" s="399"/>
      <c r="AA59" s="399"/>
      <c r="AB59" s="399"/>
      <c r="AC59" s="399"/>
      <c r="AD59" s="399"/>
      <c r="AE59" s="399"/>
      <c r="AF59" s="399"/>
      <c r="AG59" s="399"/>
      <c r="AH59" s="399"/>
      <c r="AI59" s="399"/>
      <c r="AJ59" s="399"/>
      <c r="AK59" s="399"/>
      <c r="AL59" s="399"/>
      <c r="AM59" s="399"/>
      <c r="AN59" s="399"/>
      <c r="AO59" s="399"/>
      <c r="AP59" s="399"/>
      <c r="AQ59" s="399"/>
      <c r="AR59" s="399"/>
      <c r="AS59" s="399"/>
      <c r="AT59" s="399"/>
      <c r="AU59" s="399"/>
      <c r="AV59" s="399"/>
      <c r="AW59" s="399"/>
      <c r="AX59" s="399"/>
      <c r="AY59" s="399"/>
      <c r="AZ59" s="399"/>
      <c r="BA59" s="399"/>
      <c r="BB59" s="399"/>
      <c r="BC59" s="399"/>
      <c r="BD59" s="399"/>
      <c r="BE59" s="399"/>
      <c r="BF59" s="399"/>
      <c r="BG59" s="399"/>
      <c r="BH59" s="399"/>
      <c r="BI59" s="399"/>
      <c r="BJ59" s="399"/>
      <c r="BK59" s="399"/>
      <c r="BL59" s="399"/>
      <c r="BM59" s="399"/>
      <c r="BN59" s="399"/>
      <c r="BO59" s="399"/>
      <c r="BP59" s="399"/>
      <c r="BQ59" s="399"/>
      <c r="BR59" s="399"/>
      <c r="BS59" s="399"/>
      <c r="BT59" s="399"/>
      <c r="BU59" s="399"/>
      <c r="BV59" s="399"/>
    </row>
    <row r="60" spans="1:74" s="437" customFormat="1" ht="21.75" customHeight="1">
      <c r="A60" s="754" t="s">
        <v>279</v>
      </c>
      <c r="B60" s="798">
        <v>1129996.8699999999</v>
      </c>
      <c r="C60" s="798"/>
      <c r="D60" s="826">
        <v>0</v>
      </c>
      <c r="E60" s="826">
        <v>0</v>
      </c>
      <c r="F60" s="827">
        <v>0</v>
      </c>
      <c r="G60" s="799">
        <v>0</v>
      </c>
      <c r="H60" s="429" t="s">
        <v>4</v>
      </c>
      <c r="I60" s="755"/>
      <c r="J60" s="399"/>
      <c r="K60" s="894"/>
      <c r="L60" s="399"/>
      <c r="M60" s="399"/>
      <c r="N60" s="399"/>
      <c r="O60" s="399"/>
      <c r="P60" s="399"/>
      <c r="Q60" s="399"/>
      <c r="R60" s="399"/>
      <c r="S60" s="399"/>
      <c r="T60" s="399"/>
      <c r="U60" s="399"/>
      <c r="V60" s="399"/>
      <c r="W60" s="399"/>
      <c r="X60" s="399"/>
      <c r="Y60" s="399"/>
      <c r="Z60" s="399"/>
      <c r="AA60" s="399"/>
      <c r="AB60" s="399"/>
      <c r="AC60" s="399"/>
      <c r="AD60" s="399"/>
      <c r="AE60" s="399"/>
      <c r="AF60" s="399"/>
      <c r="AG60" s="399"/>
      <c r="AH60" s="399"/>
      <c r="AI60" s="399"/>
      <c r="AJ60" s="399"/>
      <c r="AK60" s="399"/>
      <c r="AL60" s="399"/>
      <c r="AM60" s="399"/>
      <c r="AN60" s="399"/>
      <c r="AO60" s="399"/>
      <c r="AP60" s="399"/>
      <c r="AQ60" s="399"/>
      <c r="AR60" s="399"/>
      <c r="AS60" s="399"/>
      <c r="AT60" s="399"/>
      <c r="AU60" s="399"/>
      <c r="AV60" s="399"/>
      <c r="AW60" s="399"/>
      <c r="AX60" s="399"/>
      <c r="AY60" s="399"/>
      <c r="AZ60" s="399"/>
      <c r="BA60" s="399"/>
      <c r="BB60" s="399"/>
      <c r="BC60" s="399"/>
      <c r="BD60" s="399"/>
      <c r="BE60" s="399"/>
      <c r="BF60" s="399"/>
      <c r="BG60" s="399"/>
      <c r="BH60" s="399"/>
      <c r="BI60" s="399"/>
      <c r="BJ60" s="399"/>
      <c r="BK60" s="399"/>
      <c r="BL60" s="399"/>
      <c r="BM60" s="399"/>
      <c r="BN60" s="399"/>
      <c r="BO60" s="399"/>
      <c r="BP60" s="399"/>
      <c r="BQ60" s="399"/>
      <c r="BR60" s="399"/>
      <c r="BS60" s="399"/>
      <c r="BT60" s="399"/>
      <c r="BU60" s="399"/>
      <c r="BV60" s="399"/>
    </row>
    <row r="61" spans="1:74" s="437" customFormat="1" ht="21.75" customHeight="1">
      <c r="A61" s="754" t="s">
        <v>748</v>
      </c>
      <c r="B61" s="798">
        <v>2562527.7799999993</v>
      </c>
      <c r="C61" s="798"/>
      <c r="D61" s="826">
        <v>0</v>
      </c>
      <c r="E61" s="826">
        <v>0</v>
      </c>
      <c r="F61" s="827">
        <v>0</v>
      </c>
      <c r="G61" s="799">
        <v>0</v>
      </c>
      <c r="H61" s="429"/>
      <c r="I61" s="755"/>
      <c r="J61" s="399"/>
      <c r="K61" s="894"/>
      <c r="L61" s="399"/>
      <c r="M61" s="399"/>
      <c r="N61" s="399"/>
      <c r="O61" s="399"/>
      <c r="P61" s="399"/>
      <c r="Q61" s="399"/>
      <c r="R61" s="399"/>
      <c r="S61" s="399"/>
      <c r="T61" s="399"/>
      <c r="U61" s="399"/>
      <c r="V61" s="399"/>
      <c r="W61" s="399"/>
      <c r="X61" s="399"/>
      <c r="Y61" s="399"/>
      <c r="Z61" s="399"/>
      <c r="AA61" s="399"/>
      <c r="AB61" s="399"/>
      <c r="AC61" s="399"/>
      <c r="AD61" s="399"/>
      <c r="AE61" s="399"/>
      <c r="AF61" s="399"/>
      <c r="AG61" s="399"/>
      <c r="AH61" s="399"/>
      <c r="AI61" s="399"/>
      <c r="AJ61" s="399"/>
      <c r="AK61" s="399"/>
      <c r="AL61" s="399"/>
      <c r="AM61" s="399"/>
      <c r="AN61" s="399"/>
      <c r="AO61" s="399"/>
      <c r="AP61" s="399"/>
      <c r="AQ61" s="399"/>
      <c r="AR61" s="399"/>
      <c r="AS61" s="399"/>
      <c r="AT61" s="399"/>
      <c r="AU61" s="399"/>
      <c r="AV61" s="399"/>
      <c r="AW61" s="399"/>
      <c r="AX61" s="399"/>
      <c r="AY61" s="399"/>
      <c r="AZ61" s="399"/>
      <c r="BA61" s="399"/>
      <c r="BB61" s="399"/>
      <c r="BC61" s="399"/>
      <c r="BD61" s="399"/>
      <c r="BE61" s="399"/>
      <c r="BF61" s="399"/>
      <c r="BG61" s="399"/>
      <c r="BH61" s="399"/>
      <c r="BI61" s="399"/>
      <c r="BJ61" s="399"/>
      <c r="BK61" s="399"/>
      <c r="BL61" s="399"/>
      <c r="BM61" s="399"/>
      <c r="BN61" s="399"/>
      <c r="BO61" s="399"/>
      <c r="BP61" s="399"/>
      <c r="BQ61" s="399"/>
      <c r="BR61" s="399"/>
      <c r="BS61" s="399"/>
      <c r="BT61" s="399"/>
      <c r="BU61" s="399"/>
      <c r="BV61" s="399"/>
    </row>
    <row r="62" spans="1:74" s="437" customFormat="1" ht="21.75" customHeight="1">
      <c r="A62" s="754" t="s">
        <v>280</v>
      </c>
      <c r="B62" s="798">
        <v>68185.710000000006</v>
      </c>
      <c r="C62" s="798"/>
      <c r="D62" s="826">
        <v>0</v>
      </c>
      <c r="E62" s="826">
        <v>0</v>
      </c>
      <c r="F62" s="827">
        <v>0</v>
      </c>
      <c r="G62" s="799">
        <v>0</v>
      </c>
      <c r="H62" s="429"/>
      <c r="I62" s="755"/>
      <c r="J62" s="399"/>
      <c r="K62" s="894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99"/>
      <c r="W62" s="399"/>
      <c r="X62" s="399"/>
      <c r="Y62" s="399"/>
      <c r="Z62" s="399"/>
      <c r="AA62" s="399"/>
      <c r="AB62" s="399"/>
      <c r="AC62" s="399"/>
      <c r="AD62" s="399"/>
      <c r="AE62" s="399"/>
      <c r="AF62" s="399"/>
      <c r="AG62" s="399"/>
      <c r="AH62" s="399"/>
      <c r="AI62" s="399"/>
      <c r="AJ62" s="399"/>
      <c r="AK62" s="399"/>
      <c r="AL62" s="399"/>
      <c r="AM62" s="399"/>
      <c r="AN62" s="399"/>
      <c r="AO62" s="399"/>
      <c r="AP62" s="399"/>
      <c r="AQ62" s="399"/>
      <c r="AR62" s="399"/>
      <c r="AS62" s="399"/>
      <c r="AT62" s="399"/>
      <c r="AU62" s="399"/>
      <c r="AV62" s="399"/>
      <c r="AW62" s="399"/>
      <c r="AX62" s="399"/>
      <c r="AY62" s="399"/>
      <c r="AZ62" s="399"/>
      <c r="BA62" s="399"/>
      <c r="BB62" s="399"/>
      <c r="BC62" s="399"/>
      <c r="BD62" s="399"/>
      <c r="BE62" s="399"/>
      <c r="BF62" s="399"/>
      <c r="BG62" s="399"/>
      <c r="BH62" s="399"/>
      <c r="BI62" s="399"/>
      <c r="BJ62" s="399"/>
      <c r="BK62" s="399"/>
      <c r="BL62" s="399"/>
      <c r="BM62" s="399"/>
      <c r="BN62" s="399"/>
      <c r="BO62" s="399"/>
      <c r="BP62" s="399"/>
      <c r="BQ62" s="399"/>
      <c r="BR62" s="399"/>
      <c r="BS62" s="399"/>
      <c r="BT62" s="399"/>
      <c r="BU62" s="399"/>
      <c r="BV62" s="399"/>
    </row>
    <row r="63" spans="1:74" s="437" customFormat="1" ht="21.75" customHeight="1">
      <c r="A63" s="754" t="s">
        <v>596</v>
      </c>
      <c r="B63" s="798">
        <v>906531.94</v>
      </c>
      <c r="C63" s="798"/>
      <c r="D63" s="826">
        <v>0</v>
      </c>
      <c r="E63" s="826">
        <v>0</v>
      </c>
      <c r="F63" s="827">
        <v>0</v>
      </c>
      <c r="G63" s="799">
        <v>0</v>
      </c>
      <c r="H63" s="429" t="s">
        <v>4</v>
      </c>
      <c r="I63" s="755"/>
      <c r="J63" s="399"/>
      <c r="K63" s="894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  <c r="AG63" s="399"/>
      <c r="AH63" s="399"/>
      <c r="AI63" s="399"/>
      <c r="AJ63" s="399"/>
      <c r="AK63" s="399"/>
      <c r="AL63" s="399"/>
      <c r="AM63" s="399"/>
      <c r="AN63" s="399"/>
      <c r="AO63" s="399"/>
      <c r="AP63" s="399"/>
      <c r="AQ63" s="399"/>
      <c r="AR63" s="399"/>
      <c r="AS63" s="399"/>
      <c r="AT63" s="399"/>
      <c r="AU63" s="399"/>
      <c r="AV63" s="399"/>
      <c r="AW63" s="399"/>
      <c r="AX63" s="399"/>
      <c r="AY63" s="399"/>
      <c r="AZ63" s="399"/>
      <c r="BA63" s="399"/>
      <c r="BB63" s="399"/>
      <c r="BC63" s="399"/>
      <c r="BD63" s="399"/>
      <c r="BE63" s="399"/>
      <c r="BF63" s="399"/>
      <c r="BG63" s="399"/>
      <c r="BH63" s="399"/>
      <c r="BI63" s="399"/>
      <c r="BJ63" s="399"/>
      <c r="BK63" s="399"/>
      <c r="BL63" s="399"/>
      <c r="BM63" s="399"/>
      <c r="BN63" s="399"/>
      <c r="BO63" s="399"/>
      <c r="BP63" s="399"/>
      <c r="BQ63" s="399"/>
      <c r="BR63" s="399"/>
      <c r="BS63" s="399"/>
      <c r="BT63" s="399"/>
      <c r="BU63" s="399"/>
      <c r="BV63" s="399"/>
    </row>
    <row r="64" spans="1:74" s="437" customFormat="1" ht="21.75" customHeight="1">
      <c r="A64" s="754" t="s">
        <v>282</v>
      </c>
      <c r="B64" s="798">
        <v>2169</v>
      </c>
      <c r="C64" s="798"/>
      <c r="D64" s="826">
        <v>0</v>
      </c>
      <c r="E64" s="826">
        <v>0</v>
      </c>
      <c r="F64" s="827">
        <v>0</v>
      </c>
      <c r="G64" s="799">
        <v>0</v>
      </c>
      <c r="H64" s="429" t="s">
        <v>4</v>
      </c>
      <c r="I64" s="755"/>
      <c r="J64" s="399"/>
      <c r="K64" s="894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399"/>
      <c r="AC64" s="399"/>
      <c r="AD64" s="399"/>
      <c r="AE64" s="399"/>
      <c r="AF64" s="399"/>
      <c r="AG64" s="399"/>
      <c r="AH64" s="399"/>
      <c r="AI64" s="399"/>
      <c r="AJ64" s="399"/>
      <c r="AK64" s="399"/>
      <c r="AL64" s="399"/>
      <c r="AM64" s="399"/>
      <c r="AN64" s="399"/>
      <c r="AO64" s="399"/>
      <c r="AP64" s="399"/>
      <c r="AQ64" s="399"/>
      <c r="AR64" s="399"/>
      <c r="AS64" s="399"/>
      <c r="AT64" s="399"/>
      <c r="AU64" s="399"/>
      <c r="AV64" s="399"/>
      <c r="AW64" s="399"/>
      <c r="AX64" s="399"/>
      <c r="AY64" s="399"/>
      <c r="AZ64" s="399"/>
      <c r="BA64" s="399"/>
      <c r="BB64" s="399"/>
      <c r="BC64" s="399"/>
      <c r="BD64" s="399"/>
      <c r="BE64" s="399"/>
      <c r="BF64" s="399"/>
      <c r="BG64" s="399"/>
      <c r="BH64" s="399"/>
      <c r="BI64" s="399"/>
      <c r="BJ64" s="399"/>
      <c r="BK64" s="399"/>
      <c r="BL64" s="399"/>
      <c r="BM64" s="399"/>
      <c r="BN64" s="399"/>
      <c r="BO64" s="399"/>
      <c r="BP64" s="399"/>
      <c r="BQ64" s="399"/>
      <c r="BR64" s="399"/>
      <c r="BS64" s="399"/>
      <c r="BT64" s="399"/>
      <c r="BU64" s="399"/>
      <c r="BV64" s="399"/>
    </row>
    <row r="65" spans="1:76" s="437" customFormat="1" ht="21.75" customHeight="1">
      <c r="A65" s="754" t="s">
        <v>756</v>
      </c>
      <c r="B65" s="798">
        <v>781273.85000000009</v>
      </c>
      <c r="C65" s="798"/>
      <c r="D65" s="826">
        <v>0</v>
      </c>
      <c r="E65" s="826">
        <v>0</v>
      </c>
      <c r="F65" s="827">
        <v>0</v>
      </c>
      <c r="G65" s="799">
        <v>0</v>
      </c>
      <c r="H65" s="429"/>
      <c r="I65" s="755"/>
      <c r="J65" s="399"/>
      <c r="K65" s="894"/>
      <c r="L65" s="399"/>
      <c r="M65" s="399"/>
      <c r="N65" s="399"/>
      <c r="O65" s="399"/>
      <c r="P65" s="399"/>
      <c r="Q65" s="399"/>
      <c r="R65" s="399"/>
      <c r="S65" s="399"/>
      <c r="T65" s="399"/>
      <c r="U65" s="399"/>
      <c r="V65" s="399"/>
      <c r="W65" s="399"/>
      <c r="X65" s="399"/>
      <c r="Y65" s="399"/>
      <c r="Z65" s="399"/>
      <c r="AA65" s="399"/>
      <c r="AB65" s="399"/>
      <c r="AC65" s="399"/>
      <c r="AD65" s="399"/>
      <c r="AE65" s="399"/>
      <c r="AF65" s="399"/>
      <c r="AG65" s="399"/>
      <c r="AH65" s="399"/>
      <c r="AI65" s="399"/>
      <c r="AJ65" s="399"/>
      <c r="AK65" s="399"/>
      <c r="AL65" s="399"/>
      <c r="AM65" s="399"/>
      <c r="AN65" s="399"/>
      <c r="AO65" s="399"/>
      <c r="AP65" s="399"/>
      <c r="AQ65" s="399"/>
      <c r="AR65" s="399"/>
      <c r="AS65" s="399"/>
      <c r="AT65" s="399"/>
      <c r="AU65" s="399"/>
      <c r="AV65" s="399"/>
      <c r="AW65" s="399"/>
      <c r="AX65" s="399"/>
      <c r="AY65" s="399"/>
      <c r="AZ65" s="399"/>
      <c r="BA65" s="399"/>
      <c r="BB65" s="399"/>
      <c r="BC65" s="399"/>
      <c r="BD65" s="399"/>
      <c r="BE65" s="399"/>
      <c r="BF65" s="399"/>
      <c r="BG65" s="399"/>
      <c r="BH65" s="399"/>
      <c r="BI65" s="399"/>
      <c r="BJ65" s="399"/>
      <c r="BK65" s="399"/>
      <c r="BL65" s="399"/>
      <c r="BM65" s="399"/>
      <c r="BN65" s="399"/>
      <c r="BO65" s="399"/>
      <c r="BP65" s="399"/>
      <c r="BQ65" s="399"/>
      <c r="BR65" s="399"/>
      <c r="BS65" s="399"/>
      <c r="BT65" s="399"/>
      <c r="BU65" s="399"/>
      <c r="BV65" s="399"/>
    </row>
    <row r="66" spans="1:76" s="437" customFormat="1" ht="21.75" customHeight="1">
      <c r="A66" s="754" t="s">
        <v>283</v>
      </c>
      <c r="B66" s="798">
        <v>3986325.25</v>
      </c>
      <c r="C66" s="798"/>
      <c r="D66" s="826">
        <v>0</v>
      </c>
      <c r="E66" s="826">
        <v>0</v>
      </c>
      <c r="F66" s="827">
        <v>0</v>
      </c>
      <c r="G66" s="799">
        <v>0</v>
      </c>
      <c r="H66" s="429" t="s">
        <v>4</v>
      </c>
      <c r="I66" s="755"/>
      <c r="J66" s="399"/>
      <c r="K66" s="894"/>
      <c r="L66" s="399"/>
      <c r="M66" s="399"/>
      <c r="N66" s="399"/>
      <c r="O66" s="399"/>
      <c r="P66" s="399"/>
      <c r="Q66" s="399"/>
      <c r="R66" s="399"/>
      <c r="S66" s="399"/>
      <c r="T66" s="399"/>
      <c r="U66" s="399"/>
      <c r="V66" s="399"/>
      <c r="W66" s="399"/>
      <c r="X66" s="399"/>
      <c r="Y66" s="399"/>
      <c r="Z66" s="399"/>
      <c r="AA66" s="399"/>
      <c r="AB66" s="399"/>
      <c r="AC66" s="399"/>
      <c r="AD66" s="399"/>
      <c r="AE66" s="399"/>
      <c r="AF66" s="399"/>
      <c r="AG66" s="399"/>
      <c r="AH66" s="399"/>
      <c r="AI66" s="399"/>
      <c r="AJ66" s="399"/>
      <c r="AK66" s="399"/>
      <c r="AL66" s="399"/>
      <c r="AM66" s="399"/>
      <c r="AN66" s="399"/>
      <c r="AO66" s="399"/>
      <c r="AP66" s="399"/>
      <c r="AQ66" s="399"/>
      <c r="AR66" s="399"/>
      <c r="AS66" s="399"/>
      <c r="AT66" s="399"/>
      <c r="AU66" s="399"/>
      <c r="AV66" s="399"/>
      <c r="AW66" s="399"/>
      <c r="AX66" s="399"/>
      <c r="AY66" s="399"/>
      <c r="AZ66" s="399"/>
      <c r="BA66" s="399"/>
      <c r="BB66" s="399"/>
      <c r="BC66" s="399"/>
      <c r="BD66" s="399"/>
      <c r="BE66" s="399"/>
      <c r="BF66" s="399"/>
      <c r="BG66" s="399"/>
      <c r="BH66" s="399"/>
      <c r="BI66" s="399"/>
      <c r="BJ66" s="399"/>
      <c r="BK66" s="399"/>
      <c r="BL66" s="399"/>
      <c r="BM66" s="399"/>
      <c r="BN66" s="399"/>
      <c r="BO66" s="399"/>
      <c r="BP66" s="399"/>
      <c r="BQ66" s="399"/>
      <c r="BR66" s="399"/>
      <c r="BS66" s="399"/>
      <c r="BT66" s="399"/>
      <c r="BU66" s="399"/>
      <c r="BV66" s="399"/>
    </row>
    <row r="67" spans="1:76" s="437" customFormat="1" ht="21.95" customHeight="1">
      <c r="A67" s="754" t="s">
        <v>284</v>
      </c>
      <c r="B67" s="798">
        <v>10482148.220000004</v>
      </c>
      <c r="C67" s="798"/>
      <c r="D67" s="826">
        <v>0</v>
      </c>
      <c r="E67" s="826">
        <v>0</v>
      </c>
      <c r="F67" s="827">
        <v>0</v>
      </c>
      <c r="G67" s="799">
        <v>0</v>
      </c>
      <c r="H67" s="429" t="s">
        <v>4</v>
      </c>
      <c r="I67" s="755"/>
      <c r="J67" s="399"/>
      <c r="K67" s="894"/>
      <c r="L67" s="399"/>
      <c r="M67" s="399"/>
      <c r="N67" s="399"/>
      <c r="O67" s="399"/>
      <c r="P67" s="399"/>
      <c r="Q67" s="399"/>
      <c r="R67" s="399"/>
      <c r="S67" s="399"/>
      <c r="T67" s="399"/>
      <c r="U67" s="399"/>
      <c r="V67" s="399"/>
      <c r="W67" s="399"/>
      <c r="X67" s="399"/>
      <c r="Y67" s="399"/>
      <c r="Z67" s="399"/>
      <c r="AA67" s="399"/>
      <c r="AB67" s="399"/>
      <c r="AC67" s="399"/>
      <c r="AD67" s="399"/>
      <c r="AE67" s="399"/>
      <c r="AF67" s="399"/>
      <c r="AG67" s="399"/>
      <c r="AH67" s="399"/>
      <c r="AI67" s="399"/>
      <c r="AJ67" s="399"/>
      <c r="AK67" s="399"/>
      <c r="AL67" s="399"/>
      <c r="AM67" s="399"/>
      <c r="AN67" s="399"/>
      <c r="AO67" s="399"/>
      <c r="AP67" s="399"/>
      <c r="AQ67" s="399"/>
      <c r="AR67" s="399"/>
      <c r="AS67" s="399"/>
      <c r="AT67" s="399"/>
      <c r="AU67" s="399"/>
      <c r="AV67" s="399"/>
      <c r="AW67" s="399"/>
      <c r="AX67" s="399"/>
      <c r="AY67" s="399"/>
      <c r="AZ67" s="399"/>
      <c r="BA67" s="399"/>
      <c r="BB67" s="399"/>
      <c r="BC67" s="399"/>
      <c r="BD67" s="399"/>
      <c r="BE67" s="399"/>
      <c r="BF67" s="399"/>
      <c r="BG67" s="399"/>
      <c r="BH67" s="399"/>
      <c r="BI67" s="399"/>
      <c r="BJ67" s="399"/>
      <c r="BK67" s="399"/>
      <c r="BL67" s="399"/>
      <c r="BM67" s="399"/>
      <c r="BN67" s="399"/>
      <c r="BO67" s="399"/>
      <c r="BP67" s="399"/>
      <c r="BQ67" s="399"/>
      <c r="BR67" s="399"/>
      <c r="BS67" s="399"/>
      <c r="BT67" s="399"/>
      <c r="BU67" s="399"/>
      <c r="BV67" s="399"/>
    </row>
    <row r="68" spans="1:76" s="437" customFormat="1" ht="21.95" customHeight="1">
      <c r="A68" s="754" t="s">
        <v>285</v>
      </c>
      <c r="B68" s="798">
        <v>2433656.87</v>
      </c>
      <c r="C68" s="798"/>
      <c r="D68" s="826">
        <v>0</v>
      </c>
      <c r="E68" s="826">
        <v>0</v>
      </c>
      <c r="F68" s="827">
        <v>0</v>
      </c>
      <c r="G68" s="799">
        <v>0</v>
      </c>
      <c r="H68" s="429" t="s">
        <v>4</v>
      </c>
      <c r="I68" s="755"/>
      <c r="J68" s="399"/>
      <c r="K68" s="894"/>
      <c r="L68" s="399"/>
      <c r="M68" s="399"/>
      <c r="N68" s="399"/>
      <c r="O68" s="399"/>
      <c r="P68" s="399"/>
      <c r="Q68" s="399"/>
      <c r="R68" s="399"/>
      <c r="S68" s="399"/>
      <c r="T68" s="399"/>
      <c r="U68" s="399"/>
      <c r="V68" s="399"/>
      <c r="W68" s="399"/>
      <c r="X68" s="399"/>
      <c r="Y68" s="399"/>
      <c r="Z68" s="399"/>
      <c r="AA68" s="399"/>
      <c r="AB68" s="399"/>
      <c r="AC68" s="399"/>
      <c r="AD68" s="399"/>
      <c r="AE68" s="399"/>
      <c r="AF68" s="399"/>
      <c r="AG68" s="399"/>
      <c r="AH68" s="399"/>
      <c r="AI68" s="399"/>
      <c r="AJ68" s="399"/>
      <c r="AK68" s="399"/>
      <c r="AL68" s="399"/>
      <c r="AM68" s="399"/>
      <c r="AN68" s="399"/>
      <c r="AO68" s="399"/>
      <c r="AP68" s="399"/>
      <c r="AQ68" s="399"/>
      <c r="AR68" s="399"/>
      <c r="AS68" s="399"/>
      <c r="AT68" s="399"/>
      <c r="AU68" s="399"/>
      <c r="AV68" s="399"/>
      <c r="AW68" s="399"/>
      <c r="AX68" s="399"/>
      <c r="AY68" s="399"/>
      <c r="AZ68" s="399"/>
      <c r="BA68" s="399"/>
      <c r="BB68" s="399"/>
      <c r="BC68" s="399"/>
      <c r="BD68" s="399"/>
      <c r="BE68" s="399"/>
      <c r="BF68" s="399"/>
      <c r="BG68" s="399"/>
      <c r="BH68" s="399"/>
      <c r="BI68" s="399"/>
      <c r="BJ68" s="399"/>
      <c r="BK68" s="399"/>
      <c r="BL68" s="399"/>
      <c r="BM68" s="399"/>
      <c r="BN68" s="399"/>
      <c r="BO68" s="399"/>
      <c r="BP68" s="399"/>
      <c r="BQ68" s="399"/>
      <c r="BR68" s="399"/>
      <c r="BS68" s="399"/>
      <c r="BT68" s="399"/>
      <c r="BU68" s="399"/>
      <c r="BV68" s="399"/>
    </row>
    <row r="69" spans="1:76" s="437" customFormat="1" ht="21.95" customHeight="1">
      <c r="A69" s="754" t="s">
        <v>286</v>
      </c>
      <c r="B69" s="798">
        <v>85068.77</v>
      </c>
      <c r="C69" s="798"/>
      <c r="D69" s="826">
        <v>0</v>
      </c>
      <c r="E69" s="826">
        <v>0</v>
      </c>
      <c r="F69" s="827">
        <v>0</v>
      </c>
      <c r="G69" s="799">
        <v>0</v>
      </c>
      <c r="H69" s="429" t="s">
        <v>4</v>
      </c>
      <c r="I69" s="755"/>
      <c r="J69" s="399"/>
      <c r="K69" s="894"/>
      <c r="L69" s="399"/>
      <c r="M69" s="399"/>
      <c r="N69" s="399"/>
      <c r="O69" s="399"/>
      <c r="P69" s="399"/>
      <c r="Q69" s="399"/>
      <c r="R69" s="399"/>
      <c r="S69" s="399"/>
      <c r="T69" s="399"/>
      <c r="U69" s="399"/>
      <c r="V69" s="399"/>
      <c r="W69" s="399"/>
      <c r="X69" s="399"/>
      <c r="Y69" s="399"/>
      <c r="Z69" s="399"/>
      <c r="AA69" s="399"/>
      <c r="AB69" s="399"/>
      <c r="AC69" s="399"/>
      <c r="AD69" s="399"/>
      <c r="AE69" s="399"/>
      <c r="AF69" s="399"/>
      <c r="AG69" s="399"/>
      <c r="AH69" s="399"/>
      <c r="AI69" s="399"/>
      <c r="AJ69" s="399"/>
      <c r="AK69" s="399"/>
      <c r="AL69" s="399"/>
      <c r="AM69" s="399"/>
      <c r="AN69" s="399"/>
      <c r="AO69" s="399"/>
      <c r="AP69" s="399"/>
      <c r="AQ69" s="399"/>
      <c r="AR69" s="399"/>
      <c r="AS69" s="399"/>
      <c r="AT69" s="399"/>
      <c r="AU69" s="399"/>
      <c r="AV69" s="399"/>
      <c r="AW69" s="399"/>
      <c r="AX69" s="399"/>
      <c r="AY69" s="399"/>
      <c r="AZ69" s="399"/>
      <c r="BA69" s="399"/>
      <c r="BB69" s="399"/>
      <c r="BC69" s="399"/>
      <c r="BD69" s="399"/>
      <c r="BE69" s="399"/>
      <c r="BF69" s="399"/>
      <c r="BG69" s="399"/>
      <c r="BH69" s="399"/>
      <c r="BI69" s="399"/>
      <c r="BJ69" s="399"/>
      <c r="BK69" s="399"/>
      <c r="BL69" s="399"/>
      <c r="BM69" s="399"/>
      <c r="BN69" s="399"/>
      <c r="BO69" s="399"/>
      <c r="BP69" s="399"/>
      <c r="BQ69" s="399"/>
      <c r="BR69" s="399"/>
      <c r="BS69" s="399"/>
      <c r="BT69" s="399"/>
      <c r="BU69" s="399"/>
      <c r="BV69" s="399"/>
    </row>
    <row r="70" spans="1:76" s="437" customFormat="1" ht="21.95" customHeight="1">
      <c r="A70" s="754" t="s">
        <v>287</v>
      </c>
      <c r="B70" s="798">
        <v>620071.66</v>
      </c>
      <c r="C70" s="798"/>
      <c r="D70" s="826">
        <v>0</v>
      </c>
      <c r="E70" s="826">
        <v>0</v>
      </c>
      <c r="F70" s="827">
        <v>0</v>
      </c>
      <c r="G70" s="799">
        <v>0</v>
      </c>
      <c r="H70" s="429" t="s">
        <v>4</v>
      </c>
      <c r="I70" s="755"/>
      <c r="J70" s="399"/>
      <c r="K70" s="894"/>
      <c r="L70" s="399"/>
      <c r="M70" s="399"/>
      <c r="N70" s="399"/>
      <c r="O70" s="399"/>
      <c r="P70" s="399"/>
      <c r="Q70" s="399"/>
      <c r="R70" s="399"/>
      <c r="S70" s="399"/>
      <c r="T70" s="399"/>
      <c r="U70" s="399"/>
      <c r="V70" s="399"/>
      <c r="W70" s="399"/>
      <c r="X70" s="399"/>
      <c r="Y70" s="399"/>
      <c r="Z70" s="399"/>
      <c r="AA70" s="399"/>
      <c r="AB70" s="399"/>
      <c r="AC70" s="399"/>
      <c r="AD70" s="399"/>
      <c r="AE70" s="399"/>
      <c r="AF70" s="399"/>
      <c r="AG70" s="399"/>
      <c r="AH70" s="399"/>
      <c r="AI70" s="399"/>
      <c r="AJ70" s="399"/>
      <c r="AK70" s="399"/>
      <c r="AL70" s="399"/>
      <c r="AM70" s="399"/>
      <c r="AN70" s="399"/>
      <c r="AO70" s="399"/>
      <c r="AP70" s="399"/>
      <c r="AQ70" s="399"/>
      <c r="AR70" s="399"/>
      <c r="AS70" s="399"/>
      <c r="AT70" s="399"/>
      <c r="AU70" s="399"/>
      <c r="AV70" s="399"/>
      <c r="AW70" s="399"/>
      <c r="AX70" s="399"/>
      <c r="AY70" s="399"/>
      <c r="AZ70" s="399"/>
      <c r="BA70" s="399"/>
      <c r="BB70" s="399"/>
      <c r="BC70" s="399"/>
      <c r="BD70" s="399"/>
      <c r="BE70" s="399"/>
      <c r="BF70" s="399"/>
      <c r="BG70" s="399"/>
      <c r="BH70" s="399"/>
      <c r="BI70" s="399"/>
      <c r="BJ70" s="399"/>
      <c r="BK70" s="399"/>
      <c r="BL70" s="399"/>
      <c r="BM70" s="399"/>
      <c r="BN70" s="399"/>
      <c r="BO70" s="399"/>
      <c r="BP70" s="399"/>
      <c r="BQ70" s="399"/>
      <c r="BR70" s="399"/>
      <c r="BS70" s="399"/>
      <c r="BT70" s="399"/>
      <c r="BU70" s="399"/>
      <c r="BV70" s="399"/>
    </row>
    <row r="71" spans="1:76" s="437" customFormat="1" ht="21.95" customHeight="1">
      <c r="A71" s="754" t="s">
        <v>288</v>
      </c>
      <c r="B71" s="798">
        <v>107019.13</v>
      </c>
      <c r="C71" s="798"/>
      <c r="D71" s="826">
        <v>0</v>
      </c>
      <c r="E71" s="826">
        <v>0</v>
      </c>
      <c r="F71" s="827">
        <v>0</v>
      </c>
      <c r="G71" s="799">
        <v>0</v>
      </c>
      <c r="H71" s="429" t="s">
        <v>4</v>
      </c>
      <c r="I71" s="755"/>
      <c r="J71" s="399"/>
      <c r="K71" s="894"/>
      <c r="L71" s="399"/>
      <c r="M71" s="399"/>
      <c r="N71" s="399"/>
      <c r="O71" s="399"/>
      <c r="P71" s="399"/>
      <c r="Q71" s="399"/>
      <c r="R71" s="399"/>
      <c r="S71" s="399"/>
      <c r="T71" s="399"/>
      <c r="U71" s="399"/>
      <c r="V71" s="399"/>
      <c r="W71" s="399"/>
      <c r="X71" s="399"/>
      <c r="Y71" s="399"/>
      <c r="Z71" s="399"/>
      <c r="AA71" s="399"/>
      <c r="AB71" s="399"/>
      <c r="AC71" s="399"/>
      <c r="AD71" s="399"/>
      <c r="AE71" s="399"/>
      <c r="AF71" s="399"/>
      <c r="AG71" s="399"/>
      <c r="AH71" s="399"/>
      <c r="AI71" s="399"/>
      <c r="AJ71" s="399"/>
      <c r="AK71" s="399"/>
      <c r="AL71" s="399"/>
      <c r="AM71" s="399"/>
      <c r="AN71" s="399"/>
      <c r="AO71" s="399"/>
      <c r="AP71" s="399"/>
      <c r="AQ71" s="399"/>
      <c r="AR71" s="399"/>
      <c r="AS71" s="399"/>
      <c r="AT71" s="399"/>
      <c r="AU71" s="399"/>
      <c r="AV71" s="399"/>
      <c r="AW71" s="399"/>
      <c r="AX71" s="399"/>
      <c r="AY71" s="399"/>
      <c r="AZ71" s="399"/>
      <c r="BA71" s="399"/>
      <c r="BB71" s="399"/>
      <c r="BC71" s="399"/>
      <c r="BD71" s="399"/>
      <c r="BE71" s="399"/>
      <c r="BF71" s="399"/>
      <c r="BG71" s="399"/>
      <c r="BH71" s="399"/>
      <c r="BI71" s="399"/>
      <c r="BJ71" s="399"/>
      <c r="BK71" s="399"/>
      <c r="BL71" s="399"/>
      <c r="BM71" s="399"/>
      <c r="BN71" s="399"/>
      <c r="BO71" s="399"/>
      <c r="BP71" s="399"/>
      <c r="BQ71" s="399"/>
      <c r="BR71" s="399"/>
      <c r="BS71" s="399"/>
      <c r="BT71" s="399"/>
      <c r="BU71" s="399"/>
      <c r="BV71" s="399"/>
    </row>
    <row r="72" spans="1:76" s="437" customFormat="1" ht="21.95" customHeight="1">
      <c r="A72" s="907" t="s">
        <v>289</v>
      </c>
      <c r="B72" s="798">
        <v>1248324.2499999998</v>
      </c>
      <c r="C72" s="798"/>
      <c r="D72" s="826">
        <v>0</v>
      </c>
      <c r="E72" s="826">
        <v>0</v>
      </c>
      <c r="F72" s="827">
        <v>0</v>
      </c>
      <c r="G72" s="799">
        <v>0</v>
      </c>
      <c r="H72" s="429" t="s">
        <v>4</v>
      </c>
      <c r="I72" s="755"/>
      <c r="J72" s="399"/>
      <c r="K72" s="894"/>
      <c r="L72" s="399"/>
      <c r="M72" s="399"/>
      <c r="N72" s="399"/>
      <c r="O72" s="399"/>
      <c r="P72" s="399"/>
      <c r="Q72" s="399"/>
      <c r="R72" s="399"/>
      <c r="S72" s="399"/>
      <c r="T72" s="399"/>
      <c r="U72" s="399"/>
      <c r="V72" s="399"/>
      <c r="W72" s="399"/>
      <c r="X72" s="399"/>
      <c r="Y72" s="399"/>
      <c r="Z72" s="399"/>
      <c r="AA72" s="399"/>
      <c r="AB72" s="399"/>
      <c r="AC72" s="399"/>
      <c r="AD72" s="399"/>
      <c r="AE72" s="399"/>
      <c r="AF72" s="399"/>
      <c r="AG72" s="399"/>
      <c r="AH72" s="399"/>
      <c r="AI72" s="399"/>
      <c r="AJ72" s="399"/>
      <c r="AK72" s="399"/>
      <c r="AL72" s="399"/>
      <c r="AM72" s="399"/>
      <c r="AN72" s="399"/>
      <c r="AO72" s="399"/>
      <c r="AP72" s="399"/>
      <c r="AQ72" s="399"/>
      <c r="AR72" s="399"/>
      <c r="AS72" s="399"/>
      <c r="AT72" s="399"/>
      <c r="AU72" s="399"/>
      <c r="AV72" s="399"/>
      <c r="AW72" s="399"/>
      <c r="AX72" s="399"/>
      <c r="AY72" s="399"/>
      <c r="AZ72" s="399"/>
      <c r="BA72" s="399"/>
      <c r="BB72" s="399"/>
      <c r="BC72" s="399"/>
      <c r="BD72" s="399"/>
      <c r="BE72" s="399"/>
      <c r="BF72" s="399"/>
      <c r="BG72" s="399"/>
      <c r="BH72" s="399"/>
      <c r="BI72" s="399"/>
      <c r="BJ72" s="399"/>
      <c r="BK72" s="399"/>
      <c r="BL72" s="399"/>
      <c r="BM72" s="399"/>
      <c r="BN72" s="399"/>
      <c r="BO72" s="399"/>
      <c r="BP72" s="399"/>
      <c r="BQ72" s="399"/>
      <c r="BR72" s="399"/>
      <c r="BS72" s="399"/>
      <c r="BT72" s="399"/>
      <c r="BU72" s="399"/>
      <c r="BV72" s="399"/>
    </row>
    <row r="73" spans="1:76" s="437" customFormat="1" ht="21.95" customHeight="1">
      <c r="A73" s="907" t="s">
        <v>290</v>
      </c>
      <c r="B73" s="798">
        <v>276922.96000000002</v>
      </c>
      <c r="C73" s="798"/>
      <c r="D73" s="826">
        <v>0</v>
      </c>
      <c r="E73" s="826">
        <v>0</v>
      </c>
      <c r="F73" s="827">
        <v>0</v>
      </c>
      <c r="G73" s="799">
        <v>0</v>
      </c>
      <c r="H73" s="429" t="s">
        <v>4</v>
      </c>
      <c r="I73" s="755"/>
      <c r="J73" s="399"/>
      <c r="K73" s="894"/>
      <c r="L73" s="399"/>
      <c r="M73" s="399"/>
      <c r="N73" s="399"/>
      <c r="O73" s="399"/>
      <c r="P73" s="399"/>
      <c r="Q73" s="399"/>
      <c r="R73" s="399"/>
      <c r="S73" s="399"/>
      <c r="T73" s="399"/>
      <c r="U73" s="399"/>
      <c r="V73" s="399"/>
      <c r="W73" s="399"/>
      <c r="X73" s="399"/>
      <c r="Y73" s="399"/>
      <c r="Z73" s="399"/>
      <c r="AA73" s="399"/>
      <c r="AB73" s="399"/>
      <c r="AC73" s="399"/>
      <c r="AD73" s="399"/>
      <c r="AE73" s="399"/>
      <c r="AF73" s="399"/>
      <c r="AG73" s="399"/>
      <c r="AH73" s="399"/>
      <c r="AI73" s="399"/>
      <c r="AJ73" s="399"/>
      <c r="AK73" s="399"/>
      <c r="AL73" s="399"/>
      <c r="AM73" s="399"/>
      <c r="AN73" s="399"/>
      <c r="AO73" s="399"/>
      <c r="AP73" s="399"/>
      <c r="AQ73" s="399"/>
      <c r="AR73" s="399"/>
      <c r="AS73" s="399"/>
      <c r="AT73" s="399"/>
      <c r="AU73" s="399"/>
      <c r="AV73" s="399"/>
      <c r="AW73" s="399"/>
      <c r="AX73" s="399"/>
      <c r="AY73" s="399"/>
      <c r="AZ73" s="399"/>
      <c r="BA73" s="399"/>
      <c r="BB73" s="399"/>
      <c r="BC73" s="399"/>
      <c r="BD73" s="399"/>
      <c r="BE73" s="399"/>
      <c r="BF73" s="399"/>
      <c r="BG73" s="399"/>
      <c r="BH73" s="399"/>
      <c r="BI73" s="399"/>
      <c r="BJ73" s="399"/>
      <c r="BK73" s="399"/>
      <c r="BL73" s="399"/>
      <c r="BM73" s="399"/>
      <c r="BN73" s="399"/>
      <c r="BO73" s="399"/>
      <c r="BP73" s="399"/>
      <c r="BQ73" s="399"/>
      <c r="BR73" s="399"/>
      <c r="BS73" s="399"/>
      <c r="BT73" s="399"/>
      <c r="BU73" s="399"/>
      <c r="BV73" s="399"/>
    </row>
    <row r="74" spans="1:76" s="437" customFormat="1" ht="21.95" customHeight="1">
      <c r="A74" s="907" t="s">
        <v>291</v>
      </c>
      <c r="B74" s="798">
        <v>1320037.6099999999</v>
      </c>
      <c r="C74" s="798"/>
      <c r="D74" s="826">
        <v>0</v>
      </c>
      <c r="E74" s="826">
        <v>0</v>
      </c>
      <c r="F74" s="827">
        <v>0</v>
      </c>
      <c r="G74" s="799">
        <v>0</v>
      </c>
      <c r="H74" s="429" t="s">
        <v>4</v>
      </c>
      <c r="I74" s="755"/>
      <c r="J74" s="399"/>
      <c r="K74" s="894"/>
      <c r="L74" s="399"/>
      <c r="M74" s="399"/>
      <c r="N74" s="399"/>
      <c r="O74" s="399"/>
      <c r="P74" s="399"/>
      <c r="Q74" s="399"/>
      <c r="R74" s="399"/>
      <c r="S74" s="399"/>
      <c r="T74" s="399"/>
      <c r="U74" s="399"/>
      <c r="V74" s="399"/>
      <c r="W74" s="399"/>
      <c r="X74" s="399"/>
      <c r="Y74" s="399"/>
      <c r="Z74" s="399"/>
      <c r="AA74" s="399"/>
      <c r="AB74" s="399"/>
      <c r="AC74" s="399"/>
      <c r="AD74" s="399"/>
      <c r="AE74" s="399"/>
      <c r="AF74" s="399"/>
      <c r="AG74" s="399"/>
      <c r="AH74" s="399"/>
      <c r="AI74" s="399"/>
      <c r="AJ74" s="399"/>
      <c r="AK74" s="399"/>
      <c r="AL74" s="399"/>
      <c r="AM74" s="399"/>
      <c r="AN74" s="399"/>
      <c r="AO74" s="399"/>
      <c r="AP74" s="399"/>
      <c r="AQ74" s="399"/>
      <c r="AR74" s="399"/>
      <c r="AS74" s="399"/>
      <c r="AT74" s="399"/>
      <c r="AU74" s="399"/>
      <c r="AV74" s="399"/>
      <c r="AW74" s="399"/>
      <c r="AX74" s="399"/>
      <c r="AY74" s="399"/>
      <c r="AZ74" s="399"/>
      <c r="BA74" s="399"/>
      <c r="BB74" s="399"/>
      <c r="BC74" s="399"/>
      <c r="BD74" s="399"/>
      <c r="BE74" s="399"/>
      <c r="BF74" s="399"/>
      <c r="BG74" s="399"/>
      <c r="BH74" s="399"/>
      <c r="BI74" s="399"/>
      <c r="BJ74" s="399"/>
      <c r="BK74" s="399"/>
      <c r="BL74" s="399"/>
      <c r="BM74" s="399"/>
      <c r="BN74" s="399"/>
      <c r="BO74" s="399"/>
      <c r="BP74" s="399"/>
      <c r="BQ74" s="399"/>
      <c r="BR74" s="399"/>
      <c r="BS74" s="399"/>
      <c r="BT74" s="399"/>
      <c r="BU74" s="399"/>
      <c r="BV74" s="399"/>
    </row>
    <row r="75" spans="1:76" s="437" customFormat="1" ht="21.95" customHeight="1">
      <c r="A75" s="907" t="s">
        <v>292</v>
      </c>
      <c r="B75" s="798">
        <v>1093326.1100000001</v>
      </c>
      <c r="C75" s="798"/>
      <c r="D75" s="826">
        <v>0</v>
      </c>
      <c r="E75" s="826">
        <v>0</v>
      </c>
      <c r="F75" s="827">
        <v>0</v>
      </c>
      <c r="G75" s="799">
        <v>0</v>
      </c>
      <c r="H75" s="429" t="s">
        <v>4</v>
      </c>
      <c r="I75" s="755"/>
      <c r="J75" s="399"/>
      <c r="K75" s="894"/>
      <c r="L75" s="399"/>
      <c r="M75" s="399"/>
      <c r="N75" s="399"/>
      <c r="O75" s="399"/>
      <c r="P75" s="399"/>
      <c r="Q75" s="399"/>
      <c r="R75" s="399"/>
      <c r="S75" s="399"/>
      <c r="T75" s="399"/>
      <c r="U75" s="399"/>
      <c r="V75" s="399"/>
      <c r="W75" s="399"/>
      <c r="X75" s="399"/>
      <c r="Y75" s="399"/>
      <c r="Z75" s="399"/>
      <c r="AA75" s="399"/>
      <c r="AB75" s="399"/>
      <c r="AC75" s="399"/>
      <c r="AD75" s="399"/>
      <c r="AE75" s="399"/>
      <c r="AF75" s="399"/>
      <c r="AG75" s="399"/>
      <c r="AH75" s="399"/>
      <c r="AI75" s="399"/>
      <c r="AJ75" s="399"/>
      <c r="AK75" s="399"/>
      <c r="AL75" s="399"/>
      <c r="AM75" s="399"/>
      <c r="AN75" s="399"/>
      <c r="AO75" s="399"/>
      <c r="AP75" s="399"/>
      <c r="AQ75" s="399"/>
      <c r="AR75" s="399"/>
      <c r="AS75" s="399"/>
      <c r="AT75" s="399"/>
      <c r="AU75" s="399"/>
      <c r="AV75" s="399"/>
      <c r="AW75" s="399"/>
      <c r="AX75" s="399"/>
      <c r="AY75" s="399"/>
      <c r="AZ75" s="399"/>
      <c r="BA75" s="399"/>
      <c r="BB75" s="399"/>
      <c r="BC75" s="399"/>
      <c r="BD75" s="399"/>
      <c r="BE75" s="399"/>
      <c r="BF75" s="399"/>
      <c r="BG75" s="399"/>
      <c r="BH75" s="399"/>
      <c r="BI75" s="399"/>
      <c r="BJ75" s="399"/>
      <c r="BK75" s="399"/>
      <c r="BL75" s="399"/>
      <c r="BM75" s="399"/>
      <c r="BN75" s="399"/>
      <c r="BO75" s="399"/>
      <c r="BP75" s="399"/>
      <c r="BQ75" s="399"/>
      <c r="BR75" s="399"/>
      <c r="BS75" s="399"/>
      <c r="BT75" s="399"/>
      <c r="BU75" s="399"/>
      <c r="BV75" s="399"/>
    </row>
    <row r="76" spans="1:76" s="437" customFormat="1" ht="21.95" customHeight="1">
      <c r="A76" s="907" t="s">
        <v>293</v>
      </c>
      <c r="B76" s="798">
        <v>163119.82999999999</v>
      </c>
      <c r="C76" s="798"/>
      <c r="D76" s="826">
        <v>0</v>
      </c>
      <c r="E76" s="826">
        <v>0</v>
      </c>
      <c r="F76" s="827">
        <v>0</v>
      </c>
      <c r="G76" s="799">
        <v>0</v>
      </c>
      <c r="H76" s="429" t="s">
        <v>4</v>
      </c>
      <c r="I76" s="755"/>
      <c r="J76" s="399"/>
      <c r="K76" s="894"/>
      <c r="L76" s="399"/>
      <c r="M76" s="399"/>
      <c r="N76" s="399"/>
      <c r="O76" s="399"/>
      <c r="P76" s="399"/>
      <c r="Q76" s="399"/>
      <c r="R76" s="399"/>
      <c r="S76" s="399"/>
      <c r="T76" s="399"/>
      <c r="U76" s="399"/>
      <c r="V76" s="399"/>
      <c r="W76" s="399"/>
      <c r="X76" s="399"/>
      <c r="Y76" s="399"/>
      <c r="Z76" s="399"/>
      <c r="AA76" s="399"/>
      <c r="AB76" s="399"/>
      <c r="AC76" s="399"/>
      <c r="AD76" s="399"/>
      <c r="AE76" s="399"/>
      <c r="AF76" s="399"/>
      <c r="AG76" s="399"/>
      <c r="AH76" s="399"/>
      <c r="AI76" s="399"/>
      <c r="AJ76" s="399"/>
      <c r="AK76" s="399"/>
      <c r="AL76" s="399"/>
      <c r="AM76" s="399"/>
      <c r="AN76" s="399"/>
      <c r="AO76" s="399"/>
      <c r="AP76" s="399"/>
      <c r="AQ76" s="399"/>
      <c r="AR76" s="399"/>
      <c r="AS76" s="399"/>
      <c r="AT76" s="399"/>
      <c r="AU76" s="399"/>
      <c r="AV76" s="399"/>
      <c r="AW76" s="399"/>
      <c r="AX76" s="399"/>
      <c r="AY76" s="399"/>
      <c r="AZ76" s="399"/>
      <c r="BA76" s="399"/>
      <c r="BB76" s="399"/>
      <c r="BC76" s="399"/>
      <c r="BD76" s="399"/>
      <c r="BE76" s="399"/>
      <c r="BF76" s="399"/>
      <c r="BG76" s="399"/>
      <c r="BH76" s="399"/>
      <c r="BI76" s="399"/>
      <c r="BJ76" s="399"/>
      <c r="BK76" s="399"/>
      <c r="BL76" s="399"/>
      <c r="BM76" s="399"/>
      <c r="BN76" s="399"/>
      <c r="BO76" s="399"/>
      <c r="BP76" s="399"/>
      <c r="BQ76" s="399"/>
      <c r="BR76" s="399"/>
      <c r="BS76" s="399"/>
      <c r="BT76" s="399"/>
      <c r="BU76" s="399"/>
      <c r="BV76" s="399"/>
    </row>
    <row r="77" spans="1:76" s="437" customFormat="1" ht="21.95" hidden="1" customHeight="1">
      <c r="A77" s="754" t="s">
        <v>294</v>
      </c>
      <c r="B77" s="798">
        <v>0</v>
      </c>
      <c r="C77" s="798"/>
      <c r="D77" s="826">
        <v>0</v>
      </c>
      <c r="E77" s="826">
        <v>0</v>
      </c>
      <c r="F77" s="827">
        <v>0</v>
      </c>
      <c r="G77" s="799">
        <v>0</v>
      </c>
      <c r="H77" s="429"/>
      <c r="I77" s="755"/>
      <c r="J77" s="399"/>
      <c r="K77" s="894"/>
      <c r="L77" s="399"/>
      <c r="M77" s="399"/>
      <c r="N77" s="399"/>
      <c r="O77" s="399"/>
      <c r="P77" s="399"/>
      <c r="Q77" s="399"/>
      <c r="R77" s="399"/>
      <c r="S77" s="399"/>
      <c r="T77" s="399"/>
      <c r="U77" s="399"/>
      <c r="V77" s="399"/>
      <c r="W77" s="399"/>
      <c r="X77" s="399"/>
      <c r="Y77" s="399"/>
      <c r="Z77" s="399"/>
      <c r="AA77" s="399"/>
      <c r="AB77" s="399"/>
      <c r="AC77" s="399"/>
      <c r="AD77" s="399"/>
      <c r="AE77" s="399"/>
      <c r="AF77" s="399"/>
      <c r="AG77" s="399"/>
      <c r="AH77" s="399"/>
      <c r="AI77" s="399"/>
      <c r="AJ77" s="399"/>
      <c r="AK77" s="399"/>
      <c r="AL77" s="399"/>
      <c r="AM77" s="399"/>
      <c r="AN77" s="399"/>
      <c r="AO77" s="399"/>
      <c r="AP77" s="399"/>
      <c r="AQ77" s="399"/>
      <c r="AR77" s="399"/>
      <c r="AS77" s="399"/>
      <c r="AT77" s="399"/>
      <c r="AU77" s="399"/>
      <c r="AV77" s="399"/>
      <c r="AW77" s="399"/>
      <c r="AX77" s="399"/>
      <c r="AY77" s="399"/>
      <c r="AZ77" s="399"/>
      <c r="BA77" s="399"/>
      <c r="BB77" s="399"/>
      <c r="BC77" s="399"/>
      <c r="BD77" s="399"/>
      <c r="BE77" s="399"/>
      <c r="BF77" s="399"/>
      <c r="BG77" s="399"/>
      <c r="BH77" s="399"/>
      <c r="BI77" s="399"/>
      <c r="BJ77" s="399"/>
      <c r="BK77" s="399"/>
      <c r="BL77" s="399"/>
      <c r="BM77" s="399"/>
      <c r="BN77" s="399"/>
      <c r="BO77" s="399"/>
      <c r="BP77" s="399"/>
      <c r="BQ77" s="399"/>
      <c r="BR77" s="399"/>
      <c r="BS77" s="399"/>
      <c r="BT77" s="399"/>
      <c r="BU77" s="399"/>
      <c r="BV77" s="399"/>
    </row>
    <row r="78" spans="1:76" s="437" customFormat="1" ht="21.95" customHeight="1">
      <c r="A78" s="754" t="s">
        <v>295</v>
      </c>
      <c r="B78" s="798">
        <v>365279.22</v>
      </c>
      <c r="C78" s="798"/>
      <c r="D78" s="826">
        <v>0</v>
      </c>
      <c r="E78" s="826">
        <v>0</v>
      </c>
      <c r="F78" s="827">
        <v>0</v>
      </c>
      <c r="G78" s="799">
        <v>0</v>
      </c>
      <c r="H78" s="429" t="s">
        <v>4</v>
      </c>
      <c r="I78" s="755"/>
      <c r="J78" s="399"/>
      <c r="K78" s="894"/>
      <c r="L78" s="399"/>
      <c r="M78" s="399"/>
      <c r="N78" s="399"/>
      <c r="O78" s="399"/>
      <c r="P78" s="399"/>
      <c r="Q78" s="399"/>
      <c r="R78" s="399"/>
      <c r="S78" s="399"/>
      <c r="T78" s="399"/>
      <c r="U78" s="399"/>
      <c r="V78" s="399"/>
      <c r="W78" s="399"/>
      <c r="X78" s="399"/>
      <c r="Y78" s="399"/>
      <c r="Z78" s="399"/>
      <c r="AA78" s="399"/>
      <c r="AB78" s="399"/>
      <c r="AC78" s="399"/>
      <c r="AD78" s="399"/>
      <c r="AE78" s="399"/>
      <c r="AF78" s="399"/>
      <c r="AG78" s="399"/>
      <c r="AH78" s="399"/>
      <c r="AI78" s="399"/>
      <c r="AJ78" s="399"/>
      <c r="AK78" s="399"/>
      <c r="AL78" s="399"/>
      <c r="AM78" s="399"/>
      <c r="AN78" s="399"/>
      <c r="AO78" s="399"/>
      <c r="AP78" s="399"/>
      <c r="AQ78" s="399"/>
      <c r="AR78" s="399"/>
      <c r="AS78" s="399"/>
      <c r="AT78" s="399"/>
      <c r="AU78" s="399"/>
      <c r="AV78" s="399"/>
      <c r="AW78" s="399"/>
      <c r="AX78" s="399"/>
      <c r="AY78" s="399"/>
      <c r="AZ78" s="399"/>
      <c r="BA78" s="399"/>
      <c r="BB78" s="399"/>
      <c r="BC78" s="399"/>
      <c r="BD78" s="399"/>
      <c r="BE78" s="399"/>
      <c r="BF78" s="399"/>
      <c r="BG78" s="399"/>
      <c r="BH78" s="399"/>
      <c r="BI78" s="399"/>
      <c r="BJ78" s="399"/>
      <c r="BK78" s="399"/>
      <c r="BL78" s="399"/>
      <c r="BM78" s="399"/>
      <c r="BN78" s="399"/>
      <c r="BO78" s="399"/>
      <c r="BP78" s="399"/>
      <c r="BQ78" s="399"/>
      <c r="BR78" s="399"/>
      <c r="BS78" s="399"/>
      <c r="BT78" s="399"/>
      <c r="BU78" s="399"/>
      <c r="BV78" s="399"/>
    </row>
    <row r="79" spans="1:76" s="437" customFormat="1" ht="21.95" customHeight="1">
      <c r="A79" s="756" t="s">
        <v>296</v>
      </c>
      <c r="B79" s="798">
        <v>542436.50999999989</v>
      </c>
      <c r="C79" s="798"/>
      <c r="D79" s="826">
        <v>0</v>
      </c>
      <c r="E79" s="826">
        <v>0</v>
      </c>
      <c r="F79" s="827">
        <v>0</v>
      </c>
      <c r="G79" s="799">
        <v>0</v>
      </c>
      <c r="H79" s="429" t="s">
        <v>4</v>
      </c>
      <c r="I79" s="755"/>
      <c r="J79" s="399"/>
      <c r="K79" s="894"/>
      <c r="L79" s="755"/>
      <c r="M79" s="399"/>
      <c r="N79" s="399"/>
      <c r="O79" s="399"/>
      <c r="P79" s="399"/>
      <c r="Q79" s="399"/>
      <c r="R79" s="399"/>
      <c r="S79" s="399"/>
      <c r="T79" s="399"/>
      <c r="U79" s="399"/>
      <c r="V79" s="399"/>
      <c r="W79" s="399"/>
      <c r="X79" s="399"/>
      <c r="Y79" s="399"/>
      <c r="Z79" s="399"/>
      <c r="AA79" s="399"/>
      <c r="AB79" s="399"/>
      <c r="AC79" s="399"/>
      <c r="AD79" s="399"/>
      <c r="AE79" s="399"/>
      <c r="AF79" s="399"/>
      <c r="AG79" s="399"/>
      <c r="AH79" s="399"/>
      <c r="AI79" s="399"/>
      <c r="AJ79" s="399"/>
      <c r="AK79" s="399"/>
      <c r="AL79" s="399"/>
      <c r="AM79" s="399"/>
      <c r="AN79" s="399"/>
      <c r="AO79" s="399"/>
      <c r="AP79" s="399"/>
      <c r="AQ79" s="399"/>
      <c r="AR79" s="399"/>
      <c r="AS79" s="399"/>
      <c r="AT79" s="399"/>
      <c r="AU79" s="399"/>
      <c r="AV79" s="399"/>
      <c r="AW79" s="399"/>
      <c r="AX79" s="399"/>
      <c r="AY79" s="399"/>
      <c r="AZ79" s="399"/>
      <c r="BA79" s="399"/>
      <c r="BB79" s="399"/>
      <c r="BC79" s="399"/>
      <c r="BD79" s="399"/>
      <c r="BE79" s="399"/>
      <c r="BF79" s="399"/>
      <c r="BG79" s="399"/>
      <c r="BH79" s="399"/>
      <c r="BI79" s="399"/>
      <c r="BJ79" s="399"/>
      <c r="BK79" s="399"/>
      <c r="BL79" s="399"/>
      <c r="BM79" s="399"/>
      <c r="BN79" s="399"/>
      <c r="BO79" s="399"/>
      <c r="BP79" s="399"/>
      <c r="BQ79" s="399"/>
      <c r="BR79" s="399"/>
      <c r="BS79" s="399"/>
      <c r="BT79" s="399"/>
      <c r="BU79" s="399"/>
      <c r="BV79" s="399"/>
      <c r="BW79" s="399"/>
      <c r="BX79" s="399"/>
    </row>
    <row r="80" spans="1:76" s="437" customFormat="1" ht="21.95" customHeight="1">
      <c r="A80" s="754" t="s">
        <v>297</v>
      </c>
      <c r="B80" s="798">
        <v>112930.40000000001</v>
      </c>
      <c r="C80" s="798"/>
      <c r="D80" s="826">
        <v>0</v>
      </c>
      <c r="E80" s="826">
        <v>0</v>
      </c>
      <c r="F80" s="827">
        <v>0</v>
      </c>
      <c r="G80" s="799">
        <v>0</v>
      </c>
      <c r="H80" s="429"/>
      <c r="I80" s="755"/>
      <c r="J80" s="399"/>
      <c r="K80" s="894"/>
      <c r="L80" s="755"/>
      <c r="M80" s="399"/>
      <c r="N80" s="399"/>
      <c r="O80" s="399"/>
      <c r="P80" s="399"/>
      <c r="Q80" s="399"/>
      <c r="R80" s="399"/>
      <c r="S80" s="399"/>
      <c r="T80" s="399"/>
      <c r="U80" s="399"/>
      <c r="V80" s="399"/>
      <c r="W80" s="399"/>
      <c r="X80" s="399"/>
      <c r="Y80" s="399"/>
      <c r="Z80" s="399"/>
      <c r="AA80" s="399"/>
      <c r="AB80" s="399"/>
      <c r="AC80" s="399"/>
      <c r="AD80" s="399"/>
      <c r="AE80" s="399"/>
      <c r="AF80" s="399"/>
      <c r="AG80" s="399"/>
      <c r="AH80" s="399"/>
      <c r="AI80" s="399"/>
      <c r="AJ80" s="399"/>
      <c r="AK80" s="399"/>
      <c r="AL80" s="399"/>
      <c r="AM80" s="399"/>
      <c r="AN80" s="399"/>
      <c r="AO80" s="399"/>
      <c r="AP80" s="399"/>
      <c r="AQ80" s="399"/>
      <c r="AR80" s="399"/>
      <c r="AS80" s="399"/>
      <c r="AT80" s="399"/>
      <c r="AU80" s="399"/>
      <c r="AV80" s="399"/>
      <c r="AW80" s="399"/>
      <c r="AX80" s="399"/>
      <c r="AY80" s="399"/>
      <c r="AZ80" s="399"/>
      <c r="BA80" s="399"/>
      <c r="BB80" s="399"/>
      <c r="BC80" s="399"/>
      <c r="BD80" s="399"/>
      <c r="BE80" s="399"/>
      <c r="BF80" s="399"/>
      <c r="BG80" s="399"/>
      <c r="BH80" s="399"/>
      <c r="BI80" s="399"/>
      <c r="BJ80" s="399"/>
      <c r="BK80" s="399"/>
      <c r="BL80" s="399"/>
      <c r="BM80" s="399"/>
      <c r="BN80" s="399"/>
      <c r="BO80" s="399"/>
      <c r="BP80" s="399"/>
      <c r="BQ80" s="399"/>
      <c r="BR80" s="399"/>
      <c r="BS80" s="399"/>
      <c r="BT80" s="399"/>
      <c r="BU80" s="399"/>
      <c r="BV80" s="399"/>
      <c r="BW80" s="399"/>
      <c r="BX80" s="399"/>
    </row>
    <row r="81" spans="1:252" s="437" customFormat="1" ht="21.95" customHeight="1">
      <c r="A81" s="754" t="s">
        <v>298</v>
      </c>
      <c r="B81" s="798">
        <v>910944.63</v>
      </c>
      <c r="C81" s="798"/>
      <c r="D81" s="826">
        <v>0</v>
      </c>
      <c r="E81" s="826">
        <v>0</v>
      </c>
      <c r="F81" s="827">
        <v>0</v>
      </c>
      <c r="G81" s="799">
        <v>0</v>
      </c>
      <c r="H81" s="429" t="s">
        <v>4</v>
      </c>
      <c r="I81" s="755"/>
      <c r="J81" s="399"/>
      <c r="K81" s="894"/>
      <c r="L81" s="755"/>
      <c r="M81" s="399"/>
      <c r="N81" s="399"/>
      <c r="O81" s="399"/>
      <c r="P81" s="399"/>
      <c r="Q81" s="399"/>
      <c r="R81" s="399"/>
      <c r="S81" s="399"/>
      <c r="T81" s="399"/>
      <c r="U81" s="399"/>
      <c r="V81" s="399"/>
      <c r="W81" s="399"/>
      <c r="X81" s="399"/>
      <c r="Y81" s="399"/>
      <c r="Z81" s="399"/>
      <c r="AA81" s="399"/>
      <c r="AB81" s="399"/>
      <c r="AC81" s="399"/>
      <c r="AD81" s="399"/>
      <c r="AE81" s="399"/>
      <c r="AF81" s="399"/>
      <c r="AG81" s="399"/>
      <c r="AH81" s="399"/>
      <c r="AI81" s="399"/>
      <c r="AJ81" s="399"/>
      <c r="AK81" s="399"/>
      <c r="AL81" s="399"/>
      <c r="AM81" s="399"/>
      <c r="AN81" s="399"/>
      <c r="AO81" s="399"/>
      <c r="AP81" s="399"/>
      <c r="AQ81" s="399"/>
      <c r="AR81" s="399"/>
      <c r="AS81" s="399"/>
      <c r="AT81" s="399"/>
      <c r="AU81" s="399"/>
      <c r="AV81" s="399"/>
      <c r="AW81" s="399"/>
      <c r="AX81" s="399"/>
      <c r="AY81" s="399"/>
      <c r="AZ81" s="399"/>
      <c r="BA81" s="399"/>
      <c r="BB81" s="399"/>
      <c r="BC81" s="399"/>
      <c r="BD81" s="399"/>
      <c r="BE81" s="399"/>
      <c r="BF81" s="399"/>
      <c r="BG81" s="399"/>
      <c r="BH81" s="399"/>
      <c r="BI81" s="399"/>
      <c r="BJ81" s="399"/>
      <c r="BK81" s="399"/>
      <c r="BL81" s="399"/>
      <c r="BM81" s="399"/>
      <c r="BN81" s="399"/>
      <c r="BO81" s="399"/>
      <c r="BP81" s="399"/>
      <c r="BQ81" s="399"/>
      <c r="BR81" s="399"/>
      <c r="BS81" s="399"/>
      <c r="BT81" s="399"/>
      <c r="BU81" s="399"/>
      <c r="BV81" s="399"/>
      <c r="BW81" s="399"/>
      <c r="BX81" s="399"/>
    </row>
    <row r="82" spans="1:252" s="437" customFormat="1" ht="21.95" hidden="1" customHeight="1">
      <c r="A82" s="754" t="s">
        <v>299</v>
      </c>
      <c r="B82" s="798">
        <v>0</v>
      </c>
      <c r="C82" s="798"/>
      <c r="D82" s="826">
        <v>0</v>
      </c>
      <c r="E82" s="826">
        <v>0</v>
      </c>
      <c r="F82" s="827">
        <v>0</v>
      </c>
      <c r="G82" s="799">
        <v>0</v>
      </c>
      <c r="H82" s="429" t="s">
        <v>4</v>
      </c>
      <c r="I82" s="755"/>
      <c r="J82" s="399"/>
      <c r="K82" s="894"/>
      <c r="L82" s="755"/>
      <c r="M82" s="399"/>
      <c r="N82" s="399"/>
      <c r="O82" s="399"/>
      <c r="P82" s="399"/>
      <c r="Q82" s="399"/>
      <c r="R82" s="399"/>
      <c r="S82" s="399"/>
      <c r="T82" s="399"/>
      <c r="U82" s="399"/>
      <c r="V82" s="399"/>
      <c r="W82" s="399"/>
      <c r="X82" s="399"/>
      <c r="Y82" s="399"/>
      <c r="Z82" s="399"/>
      <c r="AA82" s="399"/>
      <c r="AB82" s="399"/>
      <c r="AC82" s="399"/>
      <c r="AD82" s="399"/>
      <c r="AE82" s="399"/>
      <c r="AF82" s="399"/>
      <c r="AG82" s="399"/>
      <c r="AH82" s="399"/>
      <c r="AI82" s="399"/>
      <c r="AJ82" s="399"/>
      <c r="AK82" s="399"/>
      <c r="AL82" s="399"/>
      <c r="AM82" s="399"/>
      <c r="AN82" s="399"/>
      <c r="AO82" s="399"/>
      <c r="AP82" s="399"/>
      <c r="AQ82" s="399"/>
      <c r="AR82" s="399"/>
      <c r="AS82" s="399"/>
      <c r="AT82" s="399"/>
      <c r="AU82" s="399"/>
      <c r="AV82" s="399"/>
      <c r="AW82" s="399"/>
      <c r="AX82" s="399"/>
      <c r="AY82" s="399"/>
      <c r="AZ82" s="399"/>
      <c r="BA82" s="399"/>
      <c r="BB82" s="399"/>
      <c r="BC82" s="399"/>
      <c r="BD82" s="399"/>
      <c r="BE82" s="399"/>
      <c r="BF82" s="399"/>
      <c r="BG82" s="399"/>
      <c r="BH82" s="399"/>
      <c r="BI82" s="399"/>
      <c r="BJ82" s="399"/>
      <c r="BK82" s="399"/>
      <c r="BL82" s="399"/>
      <c r="BM82" s="399"/>
      <c r="BN82" s="399"/>
      <c r="BO82" s="399"/>
      <c r="BP82" s="399"/>
      <c r="BQ82" s="399"/>
      <c r="BR82" s="399"/>
      <c r="BS82" s="399"/>
      <c r="BT82" s="399"/>
      <c r="BU82" s="399"/>
      <c r="BV82" s="399"/>
      <c r="BW82" s="399"/>
      <c r="BX82" s="399"/>
    </row>
    <row r="83" spans="1:252" s="437" customFormat="1" ht="21.95" customHeight="1">
      <c r="A83" s="754" t="s">
        <v>347</v>
      </c>
      <c r="B83" s="798">
        <v>2290657.9200000004</v>
      </c>
      <c r="C83" s="798"/>
      <c r="D83" s="826">
        <v>0</v>
      </c>
      <c r="E83" s="826">
        <v>0</v>
      </c>
      <c r="F83" s="827">
        <v>0</v>
      </c>
      <c r="G83" s="799">
        <v>0</v>
      </c>
      <c r="H83" s="429" t="s">
        <v>4</v>
      </c>
      <c r="I83" s="755"/>
      <c r="J83" s="399"/>
      <c r="K83" s="894"/>
      <c r="L83" s="755"/>
      <c r="M83" s="399"/>
      <c r="N83" s="399"/>
      <c r="O83" s="399"/>
      <c r="P83" s="399"/>
      <c r="Q83" s="399"/>
      <c r="R83" s="399"/>
      <c r="S83" s="399"/>
      <c r="T83" s="399"/>
      <c r="U83" s="399"/>
      <c r="V83" s="399"/>
      <c r="W83" s="399"/>
      <c r="X83" s="399"/>
      <c r="Y83" s="399"/>
      <c r="Z83" s="399"/>
      <c r="AA83" s="399"/>
      <c r="AB83" s="399"/>
      <c r="AC83" s="399"/>
      <c r="AD83" s="399"/>
      <c r="AE83" s="399"/>
      <c r="AF83" s="399"/>
      <c r="AG83" s="399"/>
      <c r="AH83" s="399"/>
      <c r="AI83" s="399"/>
      <c r="AJ83" s="399"/>
      <c r="AK83" s="399"/>
      <c r="AL83" s="399"/>
      <c r="AM83" s="399"/>
      <c r="AN83" s="399"/>
      <c r="AO83" s="399"/>
      <c r="AP83" s="399"/>
      <c r="AQ83" s="399"/>
      <c r="AR83" s="399"/>
      <c r="AS83" s="399"/>
      <c r="AT83" s="399"/>
      <c r="AU83" s="399"/>
      <c r="AV83" s="399"/>
      <c r="AW83" s="399"/>
      <c r="AX83" s="399"/>
      <c r="AY83" s="399"/>
      <c r="AZ83" s="399"/>
      <c r="BA83" s="399"/>
      <c r="BB83" s="399"/>
      <c r="BC83" s="399"/>
      <c r="BD83" s="399"/>
      <c r="BE83" s="399"/>
      <c r="BF83" s="399"/>
      <c r="BG83" s="399"/>
      <c r="BH83" s="399"/>
      <c r="BI83" s="399"/>
      <c r="BJ83" s="399"/>
      <c r="BK83" s="399"/>
      <c r="BL83" s="399"/>
      <c r="BM83" s="399"/>
      <c r="BN83" s="399"/>
      <c r="BO83" s="399"/>
      <c r="BP83" s="399"/>
      <c r="BQ83" s="399"/>
      <c r="BR83" s="399"/>
      <c r="BS83" s="399"/>
      <c r="BT83" s="399"/>
      <c r="BU83" s="399"/>
      <c r="BV83" s="399"/>
      <c r="BW83" s="399"/>
      <c r="BX83" s="399"/>
    </row>
    <row r="84" spans="1:252" s="437" customFormat="1" ht="21.95" customHeight="1">
      <c r="A84" s="754" t="s">
        <v>300</v>
      </c>
      <c r="B84" s="798">
        <v>524911.81000000006</v>
      </c>
      <c r="C84" s="798"/>
      <c r="D84" s="826">
        <v>0</v>
      </c>
      <c r="E84" s="826">
        <v>0</v>
      </c>
      <c r="F84" s="827">
        <v>0</v>
      </c>
      <c r="G84" s="799">
        <v>0</v>
      </c>
      <c r="H84" s="429" t="s">
        <v>4</v>
      </c>
      <c r="I84" s="755"/>
      <c r="J84" s="399"/>
      <c r="K84" s="894"/>
      <c r="L84" s="755"/>
      <c r="M84" s="399"/>
      <c r="N84" s="399"/>
      <c r="O84" s="399"/>
      <c r="P84" s="399"/>
      <c r="Q84" s="399"/>
      <c r="R84" s="399"/>
      <c r="S84" s="399"/>
      <c r="T84" s="399"/>
      <c r="U84" s="399"/>
      <c r="V84" s="399"/>
      <c r="W84" s="399"/>
      <c r="X84" s="399"/>
      <c r="Y84" s="399"/>
      <c r="Z84" s="399"/>
      <c r="AA84" s="399"/>
      <c r="AB84" s="399"/>
      <c r="AC84" s="399"/>
      <c r="AD84" s="399"/>
      <c r="AE84" s="399"/>
      <c r="AF84" s="399"/>
      <c r="AG84" s="399"/>
      <c r="AH84" s="399"/>
      <c r="AI84" s="399"/>
      <c r="AJ84" s="399"/>
      <c r="AK84" s="399"/>
      <c r="AL84" s="399"/>
      <c r="AM84" s="399"/>
      <c r="AN84" s="399"/>
      <c r="AO84" s="399"/>
      <c r="AP84" s="399"/>
      <c r="AQ84" s="399"/>
      <c r="AR84" s="399"/>
      <c r="AS84" s="399"/>
      <c r="AT84" s="399"/>
      <c r="AU84" s="399"/>
      <c r="AV84" s="399"/>
      <c r="AW84" s="399"/>
      <c r="AX84" s="399"/>
      <c r="AY84" s="399"/>
      <c r="AZ84" s="399"/>
      <c r="BA84" s="399"/>
      <c r="BB84" s="399"/>
      <c r="BC84" s="399"/>
      <c r="BD84" s="399"/>
      <c r="BE84" s="399"/>
      <c r="BF84" s="399"/>
      <c r="BG84" s="399"/>
      <c r="BH84" s="399"/>
      <c r="BI84" s="399"/>
      <c r="BJ84" s="399"/>
      <c r="BK84" s="399"/>
      <c r="BL84" s="399"/>
      <c r="BM84" s="399"/>
      <c r="BN84" s="399"/>
      <c r="BO84" s="399"/>
      <c r="BP84" s="399"/>
      <c r="BQ84" s="399"/>
      <c r="BR84" s="399"/>
      <c r="BS84" s="399"/>
      <c r="BT84" s="399"/>
      <c r="BU84" s="399"/>
      <c r="BV84" s="399"/>
      <c r="BW84" s="399"/>
      <c r="BX84" s="399"/>
    </row>
    <row r="85" spans="1:252" s="437" customFormat="1" ht="21.95" customHeight="1">
      <c r="A85" s="758" t="s">
        <v>301</v>
      </c>
      <c r="B85" s="798">
        <v>252494.96999999997</v>
      </c>
      <c r="C85" s="798"/>
      <c r="D85" s="826">
        <v>0</v>
      </c>
      <c r="E85" s="826">
        <v>0</v>
      </c>
      <c r="F85" s="827">
        <v>0</v>
      </c>
      <c r="G85" s="799">
        <v>0</v>
      </c>
      <c r="H85" s="429" t="s">
        <v>4</v>
      </c>
      <c r="I85" s="755"/>
      <c r="J85" s="399"/>
      <c r="K85" s="894"/>
      <c r="L85" s="755"/>
      <c r="M85" s="399"/>
      <c r="N85" s="399"/>
      <c r="O85" s="399"/>
      <c r="P85" s="399"/>
      <c r="Q85" s="399"/>
      <c r="R85" s="399"/>
      <c r="S85" s="399"/>
      <c r="T85" s="399"/>
      <c r="U85" s="399"/>
      <c r="V85" s="399"/>
      <c r="W85" s="399"/>
      <c r="X85" s="399"/>
      <c r="Y85" s="399"/>
      <c r="Z85" s="399"/>
      <c r="AA85" s="399"/>
      <c r="AB85" s="399"/>
      <c r="AC85" s="399"/>
      <c r="AD85" s="399"/>
      <c r="AE85" s="399"/>
      <c r="AF85" s="399"/>
      <c r="AG85" s="399"/>
      <c r="AH85" s="399"/>
      <c r="AI85" s="399"/>
      <c r="AJ85" s="399"/>
      <c r="AK85" s="399"/>
      <c r="AL85" s="399"/>
      <c r="AM85" s="399"/>
      <c r="AN85" s="399"/>
      <c r="AO85" s="399"/>
      <c r="AP85" s="399"/>
      <c r="AQ85" s="399"/>
      <c r="AR85" s="399"/>
      <c r="AS85" s="399"/>
      <c r="AT85" s="399"/>
      <c r="AU85" s="399"/>
      <c r="AV85" s="399"/>
      <c r="AW85" s="399"/>
      <c r="AX85" s="399"/>
      <c r="AY85" s="399"/>
      <c r="AZ85" s="399"/>
      <c r="BA85" s="399"/>
      <c r="BB85" s="399"/>
      <c r="BC85" s="399"/>
      <c r="BD85" s="399"/>
      <c r="BE85" s="399"/>
      <c r="BF85" s="399"/>
      <c r="BG85" s="399"/>
      <c r="BH85" s="399"/>
      <c r="BI85" s="399"/>
      <c r="BJ85" s="399"/>
      <c r="BK85" s="399"/>
      <c r="BL85" s="399"/>
      <c r="BM85" s="399"/>
      <c r="BN85" s="399"/>
      <c r="BO85" s="399"/>
      <c r="BP85" s="399"/>
      <c r="BQ85" s="399"/>
      <c r="BR85" s="399"/>
      <c r="BS85" s="399"/>
      <c r="BT85" s="399"/>
      <c r="BU85" s="399"/>
      <c r="BV85" s="399"/>
      <c r="BW85" s="399"/>
      <c r="BX85" s="399"/>
    </row>
    <row r="86" spans="1:252" s="437" customFormat="1" ht="21.95" customHeight="1">
      <c r="A86" s="754" t="s">
        <v>304</v>
      </c>
      <c r="B86" s="798">
        <v>493720.22999999992</v>
      </c>
      <c r="C86" s="798"/>
      <c r="D86" s="826">
        <v>0</v>
      </c>
      <c r="E86" s="826">
        <v>0</v>
      </c>
      <c r="F86" s="827">
        <v>0</v>
      </c>
      <c r="G86" s="799">
        <v>0</v>
      </c>
      <c r="H86" s="429" t="s">
        <v>4</v>
      </c>
      <c r="I86" s="755"/>
      <c r="J86" s="399"/>
      <c r="K86" s="894"/>
      <c r="L86" s="755"/>
      <c r="M86" s="399"/>
      <c r="N86" s="399"/>
      <c r="O86" s="399"/>
      <c r="P86" s="399"/>
      <c r="Q86" s="399"/>
      <c r="R86" s="399"/>
      <c r="S86" s="399"/>
      <c r="T86" s="399"/>
      <c r="U86" s="399"/>
      <c r="V86" s="399"/>
      <c r="W86" s="399"/>
      <c r="X86" s="399"/>
      <c r="Y86" s="399"/>
      <c r="Z86" s="399"/>
      <c r="AA86" s="399"/>
      <c r="AB86" s="399"/>
      <c r="AC86" s="399"/>
      <c r="AD86" s="399"/>
      <c r="AE86" s="399"/>
      <c r="AF86" s="399"/>
      <c r="AG86" s="399"/>
      <c r="AH86" s="399"/>
      <c r="AI86" s="399"/>
      <c r="AJ86" s="399"/>
      <c r="AK86" s="399"/>
      <c r="AL86" s="399"/>
      <c r="AM86" s="399"/>
      <c r="AN86" s="399"/>
      <c r="AO86" s="399"/>
      <c r="AP86" s="399"/>
      <c r="AQ86" s="399"/>
      <c r="AR86" s="399"/>
      <c r="AS86" s="399"/>
      <c r="AT86" s="399"/>
      <c r="AU86" s="399"/>
      <c r="AV86" s="399"/>
      <c r="AW86" s="399"/>
      <c r="AX86" s="399"/>
      <c r="AY86" s="399"/>
      <c r="AZ86" s="399"/>
      <c r="BA86" s="399"/>
      <c r="BB86" s="399"/>
      <c r="BC86" s="399"/>
      <c r="BD86" s="399"/>
      <c r="BE86" s="399"/>
      <c r="BF86" s="399"/>
      <c r="BG86" s="399"/>
      <c r="BH86" s="399"/>
      <c r="BI86" s="399"/>
      <c r="BJ86" s="399"/>
      <c r="BK86" s="399"/>
      <c r="BL86" s="399"/>
      <c r="BM86" s="399"/>
      <c r="BN86" s="399"/>
      <c r="BO86" s="399"/>
      <c r="BP86" s="399"/>
      <c r="BQ86" s="399"/>
      <c r="BR86" s="399"/>
      <c r="BS86" s="399"/>
      <c r="BT86" s="399"/>
      <c r="BU86" s="399"/>
      <c r="BV86" s="399"/>
      <c r="BW86" s="399"/>
      <c r="BX86" s="399"/>
    </row>
    <row r="87" spans="1:252" s="437" customFormat="1" ht="21.95" hidden="1" customHeight="1">
      <c r="A87" s="754" t="s">
        <v>306</v>
      </c>
      <c r="B87" s="798">
        <v>0</v>
      </c>
      <c r="C87" s="798"/>
      <c r="D87" s="826">
        <v>0</v>
      </c>
      <c r="E87" s="826">
        <v>0</v>
      </c>
      <c r="F87" s="827">
        <v>0</v>
      </c>
      <c r="G87" s="799">
        <v>0</v>
      </c>
      <c r="H87" s="429" t="s">
        <v>4</v>
      </c>
      <c r="I87" s="755"/>
      <c r="J87" s="399"/>
      <c r="K87" s="894"/>
      <c r="L87" s="755"/>
      <c r="M87" s="399"/>
      <c r="N87" s="399"/>
      <c r="O87" s="399"/>
      <c r="P87" s="399"/>
      <c r="Q87" s="399"/>
      <c r="R87" s="399"/>
      <c r="S87" s="399"/>
      <c r="T87" s="399"/>
      <c r="U87" s="399"/>
      <c r="V87" s="399"/>
      <c r="W87" s="399"/>
      <c r="X87" s="399"/>
      <c r="Y87" s="399"/>
      <c r="Z87" s="399"/>
      <c r="AA87" s="399"/>
      <c r="AB87" s="399"/>
      <c r="AC87" s="399"/>
      <c r="AD87" s="399"/>
      <c r="AE87" s="399"/>
      <c r="AF87" s="399"/>
      <c r="AG87" s="399"/>
      <c r="AH87" s="399"/>
      <c r="AI87" s="399"/>
      <c r="AJ87" s="399"/>
      <c r="AK87" s="399"/>
      <c r="AL87" s="399"/>
      <c r="AM87" s="399"/>
      <c r="AN87" s="399"/>
      <c r="AO87" s="399"/>
      <c r="AP87" s="399"/>
      <c r="AQ87" s="399"/>
      <c r="AR87" s="399"/>
      <c r="AS87" s="399"/>
      <c r="AT87" s="399"/>
      <c r="AU87" s="399"/>
      <c r="AV87" s="399"/>
      <c r="AW87" s="399"/>
      <c r="AX87" s="399"/>
      <c r="AY87" s="399"/>
      <c r="AZ87" s="399"/>
      <c r="BA87" s="399"/>
      <c r="BB87" s="399"/>
      <c r="BC87" s="399"/>
      <c r="BD87" s="399"/>
      <c r="BE87" s="399"/>
      <c r="BF87" s="399"/>
      <c r="BG87" s="399"/>
      <c r="BH87" s="399"/>
      <c r="BI87" s="399"/>
      <c r="BJ87" s="399"/>
      <c r="BK87" s="399"/>
      <c r="BL87" s="399"/>
      <c r="BM87" s="399"/>
      <c r="BN87" s="399"/>
      <c r="BO87" s="399"/>
      <c r="BP87" s="399"/>
      <c r="BQ87" s="399"/>
      <c r="BR87" s="399"/>
      <c r="BS87" s="399"/>
      <c r="BT87" s="399"/>
      <c r="BU87" s="399"/>
      <c r="BV87" s="399"/>
      <c r="BW87" s="399"/>
      <c r="BX87" s="399"/>
    </row>
    <row r="88" spans="1:252" ht="21.95" customHeight="1">
      <c r="A88" s="754" t="s">
        <v>307</v>
      </c>
      <c r="B88" s="798">
        <v>120930914.08000003</v>
      </c>
      <c r="C88" s="798"/>
      <c r="D88" s="826">
        <v>3656856.98</v>
      </c>
      <c r="E88" s="826">
        <v>299.48</v>
      </c>
      <c r="F88" s="827">
        <v>3562041.23</v>
      </c>
      <c r="G88" s="799">
        <v>94815.75</v>
      </c>
      <c r="H88" s="429" t="s">
        <v>4</v>
      </c>
      <c r="I88" s="755"/>
      <c r="K88" s="894"/>
      <c r="L88" s="755"/>
    </row>
    <row r="89" spans="1:252" ht="21.95" customHeight="1">
      <c r="A89" s="754" t="s">
        <v>308</v>
      </c>
      <c r="B89" s="798">
        <v>873228.79000000027</v>
      </c>
      <c r="C89" s="798"/>
      <c r="D89" s="826">
        <v>81315</v>
      </c>
      <c r="E89" s="826">
        <v>3294</v>
      </c>
      <c r="F89" s="827">
        <v>81315</v>
      </c>
      <c r="G89" s="799">
        <v>0</v>
      </c>
      <c r="H89" s="429" t="s">
        <v>4</v>
      </c>
      <c r="I89" s="755"/>
      <c r="K89" s="894"/>
      <c r="L89" s="755"/>
    </row>
    <row r="90" spans="1:252" s="437" customFormat="1" ht="21.95" customHeight="1" thickBot="1">
      <c r="A90" s="754" t="s">
        <v>309</v>
      </c>
      <c r="B90" s="798">
        <v>37188571.329999998</v>
      </c>
      <c r="C90" s="829"/>
      <c r="D90" s="826">
        <v>0</v>
      </c>
      <c r="E90" s="830">
        <v>0</v>
      </c>
      <c r="F90" s="827">
        <v>0</v>
      </c>
      <c r="G90" s="799">
        <v>0</v>
      </c>
      <c r="H90" s="429" t="s">
        <v>4</v>
      </c>
      <c r="I90" s="755"/>
      <c r="J90" s="399"/>
      <c r="K90" s="894"/>
      <c r="L90" s="755"/>
      <c r="M90" s="399"/>
      <c r="N90" s="399"/>
      <c r="O90" s="399"/>
      <c r="P90" s="399"/>
      <c r="Q90" s="399"/>
      <c r="R90" s="399"/>
      <c r="S90" s="399"/>
      <c r="T90" s="399"/>
      <c r="U90" s="399"/>
      <c r="V90" s="399"/>
      <c r="W90" s="399"/>
      <c r="X90" s="399"/>
      <c r="Y90" s="399"/>
      <c r="Z90" s="399"/>
      <c r="AA90" s="399"/>
      <c r="AB90" s="399"/>
      <c r="AC90" s="399"/>
      <c r="AD90" s="399"/>
      <c r="AE90" s="399"/>
      <c r="AF90" s="399"/>
      <c r="AG90" s="399"/>
      <c r="AH90" s="399"/>
      <c r="AI90" s="399"/>
      <c r="AJ90" s="399"/>
      <c r="AK90" s="399"/>
      <c r="AL90" s="399"/>
      <c r="AM90" s="399"/>
      <c r="AN90" s="399"/>
      <c r="AO90" s="399"/>
      <c r="AP90" s="399"/>
      <c r="AQ90" s="399"/>
      <c r="AR90" s="399"/>
      <c r="AS90" s="399"/>
      <c r="AT90" s="399"/>
      <c r="AU90" s="399"/>
      <c r="AV90" s="399"/>
      <c r="AW90" s="399"/>
      <c r="AX90" s="399"/>
      <c r="AY90" s="399"/>
      <c r="AZ90" s="399"/>
      <c r="BA90" s="399"/>
      <c r="BB90" s="399"/>
      <c r="BC90" s="399"/>
      <c r="BD90" s="399"/>
      <c r="BE90" s="399"/>
      <c r="BF90" s="399"/>
      <c r="BG90" s="399"/>
      <c r="BH90" s="399"/>
      <c r="BI90" s="399"/>
      <c r="BJ90" s="399"/>
      <c r="BK90" s="399"/>
      <c r="BL90" s="399"/>
      <c r="BM90" s="399"/>
      <c r="BN90" s="399"/>
      <c r="BO90" s="399"/>
      <c r="BP90" s="399"/>
      <c r="BQ90" s="399"/>
      <c r="BR90" s="399"/>
      <c r="BS90" s="399"/>
      <c r="BT90" s="399"/>
      <c r="BU90" s="399"/>
      <c r="BV90" s="399"/>
      <c r="BW90" s="399"/>
      <c r="BX90" s="399"/>
    </row>
    <row r="91" spans="1:252" s="437" customFormat="1" ht="21.95" customHeight="1" thickTop="1">
      <c r="A91" s="759" t="s">
        <v>587</v>
      </c>
      <c r="B91" s="831"/>
      <c r="C91" s="832"/>
      <c r="D91" s="833"/>
      <c r="E91" s="834"/>
      <c r="F91" s="835"/>
      <c r="G91" s="804"/>
      <c r="H91" s="429" t="s">
        <v>4</v>
      </c>
      <c r="I91" s="755"/>
      <c r="J91" s="399"/>
      <c r="K91" s="894"/>
      <c r="L91" s="755"/>
      <c r="M91" s="399"/>
      <c r="N91" s="399"/>
      <c r="O91" s="399"/>
      <c r="P91" s="399"/>
      <c r="Q91" s="399"/>
      <c r="R91" s="399"/>
      <c r="S91" s="399"/>
      <c r="T91" s="399"/>
      <c r="U91" s="399"/>
      <c r="V91" s="399"/>
      <c r="W91" s="399"/>
      <c r="X91" s="399"/>
      <c r="Y91" s="399"/>
      <c r="Z91" s="399"/>
      <c r="AA91" s="399"/>
      <c r="AB91" s="399"/>
      <c r="AC91" s="399"/>
      <c r="AD91" s="399"/>
      <c r="AE91" s="399"/>
      <c r="AF91" s="399"/>
      <c r="AG91" s="399"/>
      <c r="AH91" s="399"/>
      <c r="AI91" s="399"/>
      <c r="AJ91" s="399"/>
      <c r="AK91" s="399"/>
      <c r="AL91" s="399"/>
      <c r="AM91" s="399"/>
      <c r="AN91" s="399"/>
      <c r="AO91" s="399"/>
      <c r="AP91" s="399"/>
      <c r="AQ91" s="399"/>
      <c r="AR91" s="399"/>
      <c r="AS91" s="399"/>
      <c r="AT91" s="399"/>
      <c r="AU91" s="399"/>
      <c r="AV91" s="399"/>
      <c r="AW91" s="399"/>
      <c r="AX91" s="399"/>
      <c r="AY91" s="399"/>
      <c r="AZ91" s="399"/>
      <c r="BA91" s="399"/>
      <c r="BB91" s="399"/>
      <c r="BC91" s="399"/>
      <c r="BD91" s="399"/>
      <c r="BE91" s="399"/>
      <c r="BF91" s="399"/>
      <c r="BG91" s="399"/>
      <c r="BH91" s="399"/>
      <c r="BI91" s="399"/>
      <c r="BJ91" s="399"/>
      <c r="BK91" s="399"/>
      <c r="BL91" s="399"/>
      <c r="BM91" s="399"/>
      <c r="BN91" s="399"/>
      <c r="BO91" s="399"/>
      <c r="BP91" s="399"/>
      <c r="BQ91" s="399"/>
      <c r="BR91" s="399"/>
      <c r="BS91" s="399"/>
      <c r="BT91" s="399"/>
      <c r="BU91" s="399"/>
      <c r="BV91" s="399"/>
      <c r="BW91" s="399"/>
      <c r="BX91" s="399"/>
    </row>
    <row r="92" spans="1:252" s="437" customFormat="1" ht="21.95" customHeight="1">
      <c r="A92" s="441" t="s">
        <v>597</v>
      </c>
      <c r="B92" s="836">
        <v>19061048125.639999</v>
      </c>
      <c r="C92" s="805" t="s">
        <v>711</v>
      </c>
      <c r="D92" s="837">
        <v>0</v>
      </c>
      <c r="E92" s="838">
        <v>0</v>
      </c>
      <c r="F92" s="1139">
        <v>0</v>
      </c>
      <c r="G92" s="839">
        <v>0</v>
      </c>
      <c r="H92" s="429" t="s">
        <v>4</v>
      </c>
      <c r="I92" s="755"/>
      <c r="J92" s="399"/>
      <c r="K92" s="894"/>
      <c r="L92" s="755"/>
      <c r="M92" s="399"/>
      <c r="N92" s="399"/>
      <c r="O92" s="399"/>
      <c r="P92" s="399"/>
      <c r="Q92" s="399"/>
      <c r="R92" s="399"/>
      <c r="S92" s="399"/>
      <c r="T92" s="399"/>
      <c r="U92" s="399"/>
      <c r="V92" s="399"/>
      <c r="W92" s="399"/>
      <c r="X92" s="399"/>
      <c r="Y92" s="399"/>
      <c r="Z92" s="399"/>
      <c r="AA92" s="399"/>
      <c r="AB92" s="399"/>
      <c r="AC92" s="399"/>
      <c r="AD92" s="399"/>
      <c r="AE92" s="399"/>
      <c r="AF92" s="399"/>
      <c r="AG92" s="399"/>
      <c r="AH92" s="399"/>
      <c r="AI92" s="399"/>
      <c r="AJ92" s="399"/>
      <c r="AK92" s="399"/>
      <c r="AL92" s="399"/>
      <c r="AM92" s="399"/>
      <c r="AN92" s="399"/>
      <c r="AO92" s="399"/>
      <c r="AP92" s="399"/>
      <c r="AQ92" s="399"/>
      <c r="AR92" s="399"/>
      <c r="AS92" s="399"/>
      <c r="AT92" s="399"/>
      <c r="AU92" s="399"/>
      <c r="AV92" s="399"/>
      <c r="AW92" s="399"/>
      <c r="AX92" s="399"/>
      <c r="AY92" s="399"/>
      <c r="AZ92" s="399"/>
      <c r="BA92" s="399"/>
      <c r="BB92" s="399"/>
      <c r="BC92" s="399"/>
      <c r="BD92" s="399"/>
      <c r="BE92" s="399"/>
      <c r="BF92" s="399"/>
      <c r="BG92" s="399"/>
      <c r="BH92" s="399"/>
      <c r="BI92" s="399"/>
      <c r="BJ92" s="399"/>
      <c r="BK92" s="399"/>
      <c r="BL92" s="399"/>
      <c r="BM92" s="399"/>
      <c r="BN92" s="399"/>
      <c r="BO92" s="399"/>
      <c r="BP92" s="399"/>
      <c r="BQ92" s="399"/>
      <c r="BR92" s="399"/>
      <c r="BS92" s="399"/>
      <c r="BT92" s="399"/>
      <c r="BU92" s="399"/>
      <c r="BV92" s="399"/>
      <c r="BW92" s="399"/>
      <c r="BX92" s="399"/>
    </row>
    <row r="93" spans="1:252" s="440" customFormat="1" ht="13.5" customHeight="1">
      <c r="H93" s="429" t="s">
        <v>4</v>
      </c>
      <c r="I93" s="755"/>
      <c r="J93" s="755"/>
      <c r="K93" s="893"/>
      <c r="L93" s="755"/>
      <c r="M93" s="399"/>
      <c r="N93" s="399"/>
      <c r="O93" s="399"/>
      <c r="P93" s="399"/>
      <c r="Q93" s="399"/>
      <c r="R93" s="399"/>
      <c r="S93" s="399"/>
      <c r="T93" s="399"/>
      <c r="U93" s="399"/>
      <c r="V93" s="399"/>
      <c r="W93" s="399"/>
      <c r="X93" s="399"/>
      <c r="Y93" s="399"/>
      <c r="Z93" s="399"/>
      <c r="AA93" s="399"/>
      <c r="AB93" s="399"/>
      <c r="AC93" s="399"/>
      <c r="AD93" s="399"/>
      <c r="AE93" s="399"/>
      <c r="AF93" s="399"/>
      <c r="AG93" s="399"/>
      <c r="AH93" s="399"/>
      <c r="AI93" s="399"/>
      <c r="AJ93" s="399"/>
      <c r="AK93" s="399"/>
      <c r="AL93" s="399"/>
      <c r="AM93" s="399"/>
      <c r="AN93" s="399"/>
      <c r="AO93" s="399"/>
      <c r="AP93" s="399"/>
      <c r="AQ93" s="399"/>
      <c r="AR93" s="399"/>
      <c r="AS93" s="399"/>
      <c r="AT93" s="399"/>
    </row>
    <row r="94" spans="1:252" s="440" customFormat="1" ht="18" customHeight="1">
      <c r="A94" s="1143" t="s">
        <v>714</v>
      </c>
      <c r="B94" s="760"/>
      <c r="C94" s="760"/>
      <c r="D94" s="760"/>
      <c r="E94" s="760"/>
      <c r="H94" s="429" t="s">
        <v>4</v>
      </c>
      <c r="I94" s="755"/>
      <c r="J94" s="755"/>
      <c r="K94" s="893"/>
      <c r="L94" s="755"/>
      <c r="M94" s="399"/>
      <c r="N94" s="399"/>
      <c r="O94" s="399"/>
      <c r="P94" s="399"/>
      <c r="Q94" s="399"/>
      <c r="R94" s="399"/>
      <c r="S94" s="399"/>
      <c r="T94" s="399"/>
      <c r="U94" s="399"/>
      <c r="V94" s="399"/>
      <c r="W94" s="399"/>
      <c r="X94" s="399"/>
      <c r="Y94" s="399"/>
      <c r="Z94" s="399"/>
      <c r="AA94" s="399"/>
      <c r="AB94" s="399"/>
      <c r="AC94" s="399"/>
      <c r="AD94" s="399"/>
      <c r="AE94" s="399"/>
      <c r="AF94" s="399"/>
      <c r="AG94" s="399"/>
      <c r="AH94" s="399"/>
      <c r="AI94" s="399"/>
      <c r="AJ94" s="399"/>
      <c r="AK94" s="399"/>
      <c r="AL94" s="399"/>
      <c r="AM94" s="399"/>
      <c r="AN94" s="399"/>
      <c r="AO94" s="399"/>
      <c r="AP94" s="399"/>
      <c r="AQ94" s="399"/>
      <c r="AR94" s="399"/>
      <c r="AS94" s="399"/>
      <c r="AT94" s="399"/>
    </row>
    <row r="95" spans="1:252" s="440" customFormat="1" ht="16.5" customHeight="1">
      <c r="A95" s="1211" t="s">
        <v>783</v>
      </c>
      <c r="B95" s="760"/>
      <c r="C95" s="760"/>
      <c r="D95" s="760"/>
      <c r="E95" s="760"/>
      <c r="H95" s="429" t="s">
        <v>4</v>
      </c>
      <c r="I95" s="399"/>
      <c r="J95" s="399"/>
      <c r="K95" s="893"/>
      <c r="L95" s="399"/>
      <c r="M95" s="399"/>
      <c r="N95" s="399"/>
      <c r="O95" s="399"/>
      <c r="P95" s="399"/>
      <c r="Q95" s="399"/>
      <c r="R95" s="399"/>
      <c r="S95" s="399"/>
      <c r="T95" s="399"/>
      <c r="U95" s="399"/>
      <c r="V95" s="399"/>
      <c r="W95" s="399"/>
      <c r="X95" s="399"/>
      <c r="Y95" s="399"/>
      <c r="Z95" s="399"/>
      <c r="AA95" s="399"/>
      <c r="AB95" s="399"/>
      <c r="AC95" s="399"/>
      <c r="AD95" s="399"/>
      <c r="AE95" s="399"/>
      <c r="AF95" s="399"/>
      <c r="AG95" s="399"/>
      <c r="AH95" s="399"/>
      <c r="AI95" s="399"/>
      <c r="AJ95" s="399"/>
      <c r="AK95" s="399"/>
      <c r="AL95" s="399"/>
      <c r="AM95" s="399"/>
      <c r="AN95" s="399"/>
      <c r="AO95" s="399"/>
      <c r="AP95" s="399"/>
      <c r="AQ95" s="399"/>
      <c r="AR95" s="399"/>
      <c r="AS95" s="399"/>
      <c r="AT95" s="399"/>
    </row>
    <row r="96" spans="1:252" s="760" customFormat="1" ht="18" customHeight="1">
      <c r="A96" s="442"/>
      <c r="B96" s="442"/>
      <c r="C96" s="442"/>
      <c r="D96" s="442"/>
      <c r="E96" s="442"/>
      <c r="F96" s="442"/>
      <c r="G96" s="442"/>
      <c r="H96" s="442"/>
      <c r="I96" s="399"/>
      <c r="J96" s="399"/>
      <c r="K96" s="893"/>
      <c r="L96" s="399"/>
      <c r="M96" s="399"/>
      <c r="N96" s="399"/>
      <c r="O96" s="399"/>
      <c r="P96" s="399"/>
      <c r="Q96" s="399"/>
      <c r="R96" s="399"/>
      <c r="S96" s="399"/>
      <c r="T96" s="399"/>
      <c r="U96" s="399"/>
      <c r="V96" s="399"/>
      <c r="W96" s="399"/>
      <c r="X96" s="399"/>
      <c r="Y96" s="399"/>
      <c r="Z96" s="399"/>
      <c r="AA96" s="399"/>
      <c r="AB96" s="399"/>
      <c r="AC96" s="399"/>
      <c r="AD96" s="399"/>
      <c r="AE96" s="399"/>
      <c r="AF96" s="399"/>
      <c r="AG96" s="399"/>
      <c r="AH96" s="399"/>
      <c r="AI96" s="399"/>
      <c r="AJ96" s="399"/>
      <c r="AK96" s="399"/>
      <c r="AL96" s="399"/>
      <c r="AM96" s="399"/>
      <c r="AN96" s="399"/>
      <c r="AO96" s="399"/>
      <c r="AP96" s="399"/>
      <c r="AQ96" s="399"/>
      <c r="AR96" s="399"/>
      <c r="AS96" s="399"/>
      <c r="AT96" s="399"/>
      <c r="AU96" s="399"/>
      <c r="AV96" s="399"/>
      <c r="AW96" s="399"/>
      <c r="AX96" s="399"/>
      <c r="AY96" s="399"/>
      <c r="AZ96" s="399"/>
      <c r="BA96" s="399"/>
      <c r="BB96" s="399"/>
      <c r="BC96" s="399"/>
      <c r="BD96" s="399"/>
      <c r="BE96" s="399"/>
      <c r="BF96" s="399"/>
      <c r="BG96" s="399"/>
      <c r="BH96" s="399"/>
      <c r="BI96" s="399"/>
      <c r="BJ96" s="399"/>
      <c r="BK96" s="399"/>
      <c r="BL96" s="399"/>
      <c r="BM96" s="399"/>
      <c r="BN96" s="399"/>
      <c r="BO96" s="399"/>
      <c r="BP96" s="399"/>
      <c r="BQ96" s="399"/>
      <c r="BR96" s="399"/>
      <c r="BS96" s="399"/>
      <c r="BT96" s="399"/>
      <c r="BU96" s="399"/>
      <c r="BV96" s="399"/>
      <c r="BW96" s="399"/>
      <c r="BX96" s="399"/>
      <c r="BY96" s="399"/>
      <c r="BZ96" s="399"/>
      <c r="CA96" s="399"/>
      <c r="CB96" s="399"/>
      <c r="CC96" s="399"/>
      <c r="CD96" s="399"/>
      <c r="CE96" s="399"/>
      <c r="CF96" s="399"/>
      <c r="CG96" s="399"/>
      <c r="CH96" s="399"/>
      <c r="CI96" s="399"/>
      <c r="CJ96" s="399"/>
      <c r="CK96" s="399"/>
      <c r="CL96" s="399"/>
      <c r="CM96" s="399"/>
      <c r="CN96" s="399"/>
      <c r="CO96" s="399"/>
      <c r="CP96" s="399"/>
      <c r="CQ96" s="399"/>
      <c r="CR96" s="399"/>
      <c r="CS96" s="399"/>
      <c r="CT96" s="399"/>
      <c r="CU96" s="399"/>
      <c r="CV96" s="399"/>
      <c r="CW96" s="399"/>
      <c r="CX96" s="399"/>
      <c r="CY96" s="399"/>
      <c r="CZ96" s="399"/>
      <c r="DA96" s="399"/>
      <c r="DB96" s="399"/>
      <c r="DC96" s="399"/>
      <c r="DD96" s="399"/>
      <c r="DE96" s="399"/>
      <c r="DF96" s="399"/>
      <c r="DG96" s="399"/>
      <c r="DH96" s="399"/>
      <c r="DI96" s="399"/>
      <c r="DJ96" s="399"/>
      <c r="DK96" s="399"/>
      <c r="DL96" s="399"/>
      <c r="DM96" s="399"/>
      <c r="DN96" s="399"/>
      <c r="DO96" s="399"/>
      <c r="DP96" s="399"/>
      <c r="DQ96" s="399"/>
      <c r="DR96" s="399"/>
      <c r="DS96" s="399"/>
      <c r="DT96" s="399"/>
      <c r="DU96" s="399"/>
      <c r="DV96" s="399"/>
      <c r="DW96" s="399"/>
      <c r="DX96" s="399"/>
      <c r="DY96" s="399"/>
      <c r="DZ96" s="399"/>
      <c r="EA96" s="399"/>
      <c r="EB96" s="399"/>
      <c r="EC96" s="399"/>
      <c r="ED96" s="399"/>
      <c r="EE96" s="399"/>
      <c r="EF96" s="399"/>
      <c r="EG96" s="399"/>
      <c r="EH96" s="399"/>
      <c r="EI96" s="399"/>
      <c r="EJ96" s="399"/>
      <c r="EK96" s="399"/>
      <c r="EL96" s="399"/>
      <c r="EM96" s="399"/>
      <c r="EN96" s="399"/>
      <c r="EO96" s="399"/>
      <c r="EP96" s="399"/>
      <c r="EQ96" s="399"/>
      <c r="ER96" s="399"/>
      <c r="ES96" s="399"/>
      <c r="ET96" s="399"/>
      <c r="EU96" s="399"/>
      <c r="EV96" s="399"/>
      <c r="EW96" s="399"/>
      <c r="EX96" s="399"/>
      <c r="EY96" s="399"/>
      <c r="EZ96" s="399"/>
      <c r="FA96" s="399"/>
      <c r="FB96" s="399"/>
      <c r="FC96" s="399"/>
      <c r="FD96" s="399"/>
      <c r="FE96" s="399"/>
      <c r="FF96" s="399"/>
      <c r="FG96" s="399"/>
      <c r="FH96" s="399"/>
      <c r="FI96" s="399"/>
      <c r="FJ96" s="399"/>
      <c r="FK96" s="399"/>
      <c r="FL96" s="399"/>
      <c r="FM96" s="399"/>
      <c r="FN96" s="399"/>
      <c r="FO96" s="399"/>
      <c r="FP96" s="399"/>
      <c r="FQ96" s="399"/>
      <c r="FR96" s="399"/>
      <c r="FS96" s="399"/>
      <c r="FT96" s="399"/>
      <c r="FU96" s="399"/>
      <c r="FV96" s="399"/>
      <c r="FW96" s="399"/>
      <c r="FX96" s="399"/>
      <c r="FY96" s="399"/>
      <c r="FZ96" s="399"/>
      <c r="GA96" s="399"/>
      <c r="GB96" s="399"/>
      <c r="GC96" s="399"/>
      <c r="GD96" s="399"/>
      <c r="GE96" s="399"/>
      <c r="GF96" s="399"/>
      <c r="GG96" s="399"/>
      <c r="GH96" s="399"/>
      <c r="GI96" s="399"/>
      <c r="GJ96" s="399"/>
      <c r="GK96" s="399"/>
      <c r="GL96" s="399"/>
      <c r="GM96" s="399"/>
      <c r="GN96" s="399"/>
      <c r="GO96" s="399"/>
      <c r="GP96" s="399"/>
      <c r="GQ96" s="399"/>
      <c r="GR96" s="399"/>
      <c r="GS96" s="399"/>
      <c r="GT96" s="399"/>
      <c r="GU96" s="399"/>
      <c r="GV96" s="399"/>
      <c r="GW96" s="399"/>
      <c r="GX96" s="399"/>
      <c r="GY96" s="399"/>
      <c r="GZ96" s="399"/>
      <c r="HA96" s="399"/>
      <c r="HB96" s="399"/>
      <c r="HC96" s="399"/>
      <c r="HD96" s="399"/>
      <c r="HE96" s="399"/>
      <c r="HF96" s="399"/>
      <c r="HG96" s="399"/>
      <c r="HH96" s="399"/>
      <c r="HI96" s="399"/>
      <c r="HJ96" s="399"/>
      <c r="HK96" s="399"/>
      <c r="HL96" s="399"/>
      <c r="HM96" s="399"/>
      <c r="HN96" s="399"/>
      <c r="HO96" s="399"/>
      <c r="HP96" s="399"/>
      <c r="HQ96" s="399"/>
      <c r="HR96" s="399"/>
      <c r="HS96" s="399"/>
      <c r="HT96" s="399"/>
      <c r="HU96" s="399"/>
      <c r="HV96" s="399"/>
      <c r="HW96" s="399"/>
      <c r="HX96" s="399"/>
      <c r="HY96" s="399"/>
      <c r="HZ96" s="399"/>
      <c r="IA96" s="399"/>
      <c r="IB96" s="399"/>
      <c r="IC96" s="399"/>
      <c r="ID96" s="399"/>
      <c r="IE96" s="399"/>
      <c r="IF96" s="399"/>
      <c r="IG96" s="399"/>
      <c r="IH96" s="399"/>
      <c r="II96" s="399"/>
      <c r="IJ96" s="399"/>
      <c r="IK96" s="399"/>
      <c r="IL96" s="399"/>
      <c r="IM96" s="399"/>
      <c r="IN96" s="399"/>
      <c r="IO96" s="399"/>
      <c r="IP96" s="399"/>
      <c r="IQ96" s="399"/>
      <c r="IR96" s="399"/>
    </row>
    <row r="97" spans="1:8">
      <c r="A97" s="443"/>
      <c r="B97" s="443"/>
      <c r="C97" s="443"/>
      <c r="D97" s="443"/>
      <c r="E97" s="443"/>
      <c r="F97" s="443"/>
      <c r="G97" s="443"/>
      <c r="H97" s="443"/>
    </row>
    <row r="98" spans="1:8">
      <c r="A98" s="761" t="s">
        <v>4</v>
      </c>
      <c r="H98" s="429" t="s">
        <v>4</v>
      </c>
    </row>
    <row r="99" spans="1:8">
      <c r="H99" s="429" t="s">
        <v>4</v>
      </c>
    </row>
    <row r="100" spans="1:8">
      <c r="H100" s="429" t="s">
        <v>4</v>
      </c>
    </row>
    <row r="101" spans="1:8">
      <c r="H101" s="429" t="s">
        <v>4</v>
      </c>
    </row>
    <row r="102" spans="1:8">
      <c r="H102" s="429" t="s">
        <v>4</v>
      </c>
    </row>
    <row r="103" spans="1:8">
      <c r="H103" s="429" t="s">
        <v>4</v>
      </c>
    </row>
    <row r="104" spans="1:8">
      <c r="H104" s="429" t="s">
        <v>4</v>
      </c>
    </row>
    <row r="105" spans="1:8">
      <c r="H105" s="429" t="s">
        <v>4</v>
      </c>
    </row>
    <row r="106" spans="1:8">
      <c r="H106" s="429" t="s">
        <v>4</v>
      </c>
    </row>
    <row r="107" spans="1:8">
      <c r="H107" s="429" t="s">
        <v>4</v>
      </c>
    </row>
    <row r="108" spans="1:8">
      <c r="B108" s="444" t="s">
        <v>4</v>
      </c>
      <c r="C108" s="444"/>
      <c r="H108" s="429" t="s">
        <v>4</v>
      </c>
    </row>
    <row r="109" spans="1:8">
      <c r="H109" s="429" t="s">
        <v>4</v>
      </c>
    </row>
    <row r="110" spans="1:8">
      <c r="H110" s="429" t="s">
        <v>4</v>
      </c>
    </row>
    <row r="111" spans="1:8">
      <c r="H111" s="429" t="s">
        <v>4</v>
      </c>
    </row>
    <row r="112" spans="1:8">
      <c r="H112" s="429" t="s">
        <v>4</v>
      </c>
    </row>
    <row r="113" spans="8:8">
      <c r="H113" s="429" t="s">
        <v>4</v>
      </c>
    </row>
    <row r="114" spans="8:8">
      <c r="H114" s="429" t="s">
        <v>4</v>
      </c>
    </row>
    <row r="115" spans="8:8">
      <c r="H115" s="429" t="s">
        <v>4</v>
      </c>
    </row>
    <row r="116" spans="8:8">
      <c r="H116" s="429" t="s">
        <v>4</v>
      </c>
    </row>
    <row r="117" spans="8:8">
      <c r="H117" s="429" t="s">
        <v>4</v>
      </c>
    </row>
    <row r="118" spans="8:8">
      <c r="H118" s="429" t="s">
        <v>4</v>
      </c>
    </row>
    <row r="119" spans="8:8">
      <c r="H119" s="429" t="s">
        <v>4</v>
      </c>
    </row>
    <row r="120" spans="8:8">
      <c r="H120" s="429" t="s">
        <v>4</v>
      </c>
    </row>
    <row r="121" spans="8:8">
      <c r="H121" s="429" t="s">
        <v>4</v>
      </c>
    </row>
    <row r="122" spans="8:8">
      <c r="H122" s="429" t="s">
        <v>4</v>
      </c>
    </row>
    <row r="123" spans="8:8">
      <c r="H123" s="429" t="s">
        <v>4</v>
      </c>
    </row>
    <row r="124" spans="8:8">
      <c r="H124" s="429" t="s">
        <v>4</v>
      </c>
    </row>
    <row r="125" spans="8:8">
      <c r="H125" s="429" t="s">
        <v>4</v>
      </c>
    </row>
    <row r="126" spans="8:8">
      <c r="H126" s="429" t="s">
        <v>4</v>
      </c>
    </row>
    <row r="127" spans="8:8">
      <c r="H127" s="429" t="s">
        <v>4</v>
      </c>
    </row>
    <row r="128" spans="8:8">
      <c r="H128" s="429" t="s">
        <v>4</v>
      </c>
    </row>
    <row r="129" spans="8:8">
      <c r="H129" s="429" t="s">
        <v>4</v>
      </c>
    </row>
    <row r="130" spans="8:8">
      <c r="H130" s="429" t="s">
        <v>4</v>
      </c>
    </row>
    <row r="131" spans="8:8">
      <c r="H131" s="429" t="s">
        <v>4</v>
      </c>
    </row>
    <row r="132" spans="8:8">
      <c r="H132" s="429" t="s">
        <v>4</v>
      </c>
    </row>
    <row r="133" spans="8:8">
      <c r="H133" s="429" t="s">
        <v>4</v>
      </c>
    </row>
    <row r="134" spans="8:8">
      <c r="H134" s="429" t="s">
        <v>4</v>
      </c>
    </row>
    <row r="135" spans="8:8">
      <c r="H135" s="429" t="s">
        <v>4</v>
      </c>
    </row>
    <row r="136" spans="8:8">
      <c r="H136" s="429" t="s">
        <v>4</v>
      </c>
    </row>
    <row r="137" spans="8:8">
      <c r="H137" s="429" t="s">
        <v>4</v>
      </c>
    </row>
    <row r="138" spans="8:8">
      <c r="H138" s="429" t="s">
        <v>4</v>
      </c>
    </row>
    <row r="139" spans="8:8">
      <c r="H139" s="429" t="s">
        <v>4</v>
      </c>
    </row>
    <row r="140" spans="8:8">
      <c r="H140" s="429" t="s">
        <v>4</v>
      </c>
    </row>
    <row r="141" spans="8:8">
      <c r="H141" s="429" t="s">
        <v>4</v>
      </c>
    </row>
    <row r="142" spans="8:8">
      <c r="H142" s="429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5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4"/>
  <sheetViews>
    <sheetView showGridLines="0" zoomScale="75" zoomScaleNormal="75" workbookViewId="0">
      <selection activeCell="L18" sqref="L18"/>
    </sheetView>
  </sheetViews>
  <sheetFormatPr defaultColWidth="12.5703125" defaultRowHeight="15"/>
  <cols>
    <col min="1" max="1" width="6" style="447" bestFit="1" customWidth="1"/>
    <col min="2" max="2" width="2" style="447" customWidth="1"/>
    <col min="3" max="3" width="57.140625" style="447" customWidth="1"/>
    <col min="4" max="4" width="20.140625" style="447" customWidth="1"/>
    <col min="5" max="8" width="21.42578125" style="447" customWidth="1"/>
    <col min="9" max="9" width="16.7109375" style="447" customWidth="1"/>
    <col min="10" max="10" width="12.5703125" style="447"/>
    <col min="11" max="11" width="16.7109375" style="447" customWidth="1"/>
    <col min="12" max="12" width="22.85546875" style="447" customWidth="1"/>
    <col min="13" max="256" width="12.5703125" style="447"/>
    <col min="257" max="257" width="5" style="447" customWidth="1"/>
    <col min="258" max="258" width="2" style="447" customWidth="1"/>
    <col min="259" max="259" width="57.140625" style="447" customWidth="1"/>
    <col min="260" max="260" width="20.140625" style="447" customWidth="1"/>
    <col min="261" max="264" width="21.42578125" style="447" customWidth="1"/>
    <col min="265" max="265" width="16.7109375" style="447" customWidth="1"/>
    <col min="266" max="266" width="12.5703125" style="447"/>
    <col min="267" max="267" width="16.7109375" style="447" customWidth="1"/>
    <col min="268" max="268" width="22.85546875" style="447" customWidth="1"/>
    <col min="269" max="512" width="12.5703125" style="447"/>
    <col min="513" max="513" width="5" style="447" customWidth="1"/>
    <col min="514" max="514" width="2" style="447" customWidth="1"/>
    <col min="515" max="515" width="57.140625" style="447" customWidth="1"/>
    <col min="516" max="516" width="20.140625" style="447" customWidth="1"/>
    <col min="517" max="520" width="21.42578125" style="447" customWidth="1"/>
    <col min="521" max="521" width="16.7109375" style="447" customWidth="1"/>
    <col min="522" max="522" width="12.5703125" style="447"/>
    <col min="523" max="523" width="16.7109375" style="447" customWidth="1"/>
    <col min="524" max="524" width="22.85546875" style="447" customWidth="1"/>
    <col min="525" max="768" width="12.5703125" style="447"/>
    <col min="769" max="769" width="5" style="447" customWidth="1"/>
    <col min="770" max="770" width="2" style="447" customWidth="1"/>
    <col min="771" max="771" width="57.140625" style="447" customWidth="1"/>
    <col min="772" max="772" width="20.140625" style="447" customWidth="1"/>
    <col min="773" max="776" width="21.42578125" style="447" customWidth="1"/>
    <col min="777" max="777" width="16.7109375" style="447" customWidth="1"/>
    <col min="778" max="778" width="12.5703125" style="447"/>
    <col min="779" max="779" width="16.7109375" style="447" customWidth="1"/>
    <col min="780" max="780" width="22.85546875" style="447" customWidth="1"/>
    <col min="781" max="1024" width="12.5703125" style="447"/>
    <col min="1025" max="1025" width="5" style="447" customWidth="1"/>
    <col min="1026" max="1026" width="2" style="447" customWidth="1"/>
    <col min="1027" max="1027" width="57.140625" style="447" customWidth="1"/>
    <col min="1028" max="1028" width="20.140625" style="447" customWidth="1"/>
    <col min="1029" max="1032" width="21.42578125" style="447" customWidth="1"/>
    <col min="1033" max="1033" width="16.7109375" style="447" customWidth="1"/>
    <col min="1034" max="1034" width="12.5703125" style="447"/>
    <col min="1035" max="1035" width="16.7109375" style="447" customWidth="1"/>
    <col min="1036" max="1036" width="22.85546875" style="447" customWidth="1"/>
    <col min="1037" max="1280" width="12.5703125" style="447"/>
    <col min="1281" max="1281" width="5" style="447" customWidth="1"/>
    <col min="1282" max="1282" width="2" style="447" customWidth="1"/>
    <col min="1283" max="1283" width="57.140625" style="447" customWidth="1"/>
    <col min="1284" max="1284" width="20.140625" style="447" customWidth="1"/>
    <col min="1285" max="1288" width="21.42578125" style="447" customWidth="1"/>
    <col min="1289" max="1289" width="16.7109375" style="447" customWidth="1"/>
    <col min="1290" max="1290" width="12.5703125" style="447"/>
    <col min="1291" max="1291" width="16.7109375" style="447" customWidth="1"/>
    <col min="1292" max="1292" width="22.85546875" style="447" customWidth="1"/>
    <col min="1293" max="1536" width="12.5703125" style="447"/>
    <col min="1537" max="1537" width="5" style="447" customWidth="1"/>
    <col min="1538" max="1538" width="2" style="447" customWidth="1"/>
    <col min="1539" max="1539" width="57.140625" style="447" customWidth="1"/>
    <col min="1540" max="1540" width="20.140625" style="447" customWidth="1"/>
    <col min="1541" max="1544" width="21.42578125" style="447" customWidth="1"/>
    <col min="1545" max="1545" width="16.7109375" style="447" customWidth="1"/>
    <col min="1546" max="1546" width="12.5703125" style="447"/>
    <col min="1547" max="1547" width="16.7109375" style="447" customWidth="1"/>
    <col min="1548" max="1548" width="22.85546875" style="447" customWidth="1"/>
    <col min="1549" max="1792" width="12.5703125" style="447"/>
    <col min="1793" max="1793" width="5" style="447" customWidth="1"/>
    <col min="1794" max="1794" width="2" style="447" customWidth="1"/>
    <col min="1795" max="1795" width="57.140625" style="447" customWidth="1"/>
    <col min="1796" max="1796" width="20.140625" style="447" customWidth="1"/>
    <col min="1797" max="1800" width="21.42578125" style="447" customWidth="1"/>
    <col min="1801" max="1801" width="16.7109375" style="447" customWidth="1"/>
    <col min="1802" max="1802" width="12.5703125" style="447"/>
    <col min="1803" max="1803" width="16.7109375" style="447" customWidth="1"/>
    <col min="1804" max="1804" width="22.85546875" style="447" customWidth="1"/>
    <col min="1805" max="2048" width="12.5703125" style="447"/>
    <col min="2049" max="2049" width="5" style="447" customWidth="1"/>
    <col min="2050" max="2050" width="2" style="447" customWidth="1"/>
    <col min="2051" max="2051" width="57.140625" style="447" customWidth="1"/>
    <col min="2052" max="2052" width="20.140625" style="447" customWidth="1"/>
    <col min="2053" max="2056" width="21.42578125" style="447" customWidth="1"/>
    <col min="2057" max="2057" width="16.7109375" style="447" customWidth="1"/>
    <col min="2058" max="2058" width="12.5703125" style="447"/>
    <col min="2059" max="2059" width="16.7109375" style="447" customWidth="1"/>
    <col min="2060" max="2060" width="22.85546875" style="447" customWidth="1"/>
    <col min="2061" max="2304" width="12.5703125" style="447"/>
    <col min="2305" max="2305" width="5" style="447" customWidth="1"/>
    <col min="2306" max="2306" width="2" style="447" customWidth="1"/>
    <col min="2307" max="2307" width="57.140625" style="447" customWidth="1"/>
    <col min="2308" max="2308" width="20.140625" style="447" customWidth="1"/>
    <col min="2309" max="2312" width="21.42578125" style="447" customWidth="1"/>
    <col min="2313" max="2313" width="16.7109375" style="447" customWidth="1"/>
    <col min="2314" max="2314" width="12.5703125" style="447"/>
    <col min="2315" max="2315" width="16.7109375" style="447" customWidth="1"/>
    <col min="2316" max="2316" width="22.85546875" style="447" customWidth="1"/>
    <col min="2317" max="2560" width="12.5703125" style="447"/>
    <col min="2561" max="2561" width="5" style="447" customWidth="1"/>
    <col min="2562" max="2562" width="2" style="447" customWidth="1"/>
    <col min="2563" max="2563" width="57.140625" style="447" customWidth="1"/>
    <col min="2564" max="2564" width="20.140625" style="447" customWidth="1"/>
    <col min="2565" max="2568" width="21.42578125" style="447" customWidth="1"/>
    <col min="2569" max="2569" width="16.7109375" style="447" customWidth="1"/>
    <col min="2570" max="2570" width="12.5703125" style="447"/>
    <col min="2571" max="2571" width="16.7109375" style="447" customWidth="1"/>
    <col min="2572" max="2572" width="22.85546875" style="447" customWidth="1"/>
    <col min="2573" max="2816" width="12.5703125" style="447"/>
    <col min="2817" max="2817" width="5" style="447" customWidth="1"/>
    <col min="2818" max="2818" width="2" style="447" customWidth="1"/>
    <col min="2819" max="2819" width="57.140625" style="447" customWidth="1"/>
    <col min="2820" max="2820" width="20.140625" style="447" customWidth="1"/>
    <col min="2821" max="2824" width="21.42578125" style="447" customWidth="1"/>
    <col min="2825" max="2825" width="16.7109375" style="447" customWidth="1"/>
    <col min="2826" max="2826" width="12.5703125" style="447"/>
    <col min="2827" max="2827" width="16.7109375" style="447" customWidth="1"/>
    <col min="2828" max="2828" width="22.85546875" style="447" customWidth="1"/>
    <col min="2829" max="3072" width="12.5703125" style="447"/>
    <col min="3073" max="3073" width="5" style="447" customWidth="1"/>
    <col min="3074" max="3074" width="2" style="447" customWidth="1"/>
    <col min="3075" max="3075" width="57.140625" style="447" customWidth="1"/>
    <col min="3076" max="3076" width="20.140625" style="447" customWidth="1"/>
    <col min="3077" max="3080" width="21.42578125" style="447" customWidth="1"/>
    <col min="3081" max="3081" width="16.7109375" style="447" customWidth="1"/>
    <col min="3082" max="3082" width="12.5703125" style="447"/>
    <col min="3083" max="3083" width="16.7109375" style="447" customWidth="1"/>
    <col min="3084" max="3084" width="22.85546875" style="447" customWidth="1"/>
    <col min="3085" max="3328" width="12.5703125" style="447"/>
    <col min="3329" max="3329" width="5" style="447" customWidth="1"/>
    <col min="3330" max="3330" width="2" style="447" customWidth="1"/>
    <col min="3331" max="3331" width="57.140625" style="447" customWidth="1"/>
    <col min="3332" max="3332" width="20.140625" style="447" customWidth="1"/>
    <col min="3333" max="3336" width="21.42578125" style="447" customWidth="1"/>
    <col min="3337" max="3337" width="16.7109375" style="447" customWidth="1"/>
    <col min="3338" max="3338" width="12.5703125" style="447"/>
    <col min="3339" max="3339" width="16.7109375" style="447" customWidth="1"/>
    <col min="3340" max="3340" width="22.85546875" style="447" customWidth="1"/>
    <col min="3341" max="3584" width="12.5703125" style="447"/>
    <col min="3585" max="3585" width="5" style="447" customWidth="1"/>
    <col min="3586" max="3586" width="2" style="447" customWidth="1"/>
    <col min="3587" max="3587" width="57.140625" style="447" customWidth="1"/>
    <col min="3588" max="3588" width="20.140625" style="447" customWidth="1"/>
    <col min="3589" max="3592" width="21.42578125" style="447" customWidth="1"/>
    <col min="3593" max="3593" width="16.7109375" style="447" customWidth="1"/>
    <col min="3594" max="3594" width="12.5703125" style="447"/>
    <col min="3595" max="3595" width="16.7109375" style="447" customWidth="1"/>
    <col min="3596" max="3596" width="22.85546875" style="447" customWidth="1"/>
    <col min="3597" max="3840" width="12.5703125" style="447"/>
    <col min="3841" max="3841" width="5" style="447" customWidth="1"/>
    <col min="3842" max="3842" width="2" style="447" customWidth="1"/>
    <col min="3843" max="3843" width="57.140625" style="447" customWidth="1"/>
    <col min="3844" max="3844" width="20.140625" style="447" customWidth="1"/>
    <col min="3845" max="3848" width="21.42578125" style="447" customWidth="1"/>
    <col min="3849" max="3849" width="16.7109375" style="447" customWidth="1"/>
    <col min="3850" max="3850" width="12.5703125" style="447"/>
    <col min="3851" max="3851" width="16.7109375" style="447" customWidth="1"/>
    <col min="3852" max="3852" width="22.85546875" style="447" customWidth="1"/>
    <col min="3853" max="4096" width="12.5703125" style="447"/>
    <col min="4097" max="4097" width="5" style="447" customWidth="1"/>
    <col min="4098" max="4098" width="2" style="447" customWidth="1"/>
    <col min="4099" max="4099" width="57.140625" style="447" customWidth="1"/>
    <col min="4100" max="4100" width="20.140625" style="447" customWidth="1"/>
    <col min="4101" max="4104" width="21.42578125" style="447" customWidth="1"/>
    <col min="4105" max="4105" width="16.7109375" style="447" customWidth="1"/>
    <col min="4106" max="4106" width="12.5703125" style="447"/>
    <col min="4107" max="4107" width="16.7109375" style="447" customWidth="1"/>
    <col min="4108" max="4108" width="22.85546875" style="447" customWidth="1"/>
    <col min="4109" max="4352" width="12.5703125" style="447"/>
    <col min="4353" max="4353" width="5" style="447" customWidth="1"/>
    <col min="4354" max="4354" width="2" style="447" customWidth="1"/>
    <col min="4355" max="4355" width="57.140625" style="447" customWidth="1"/>
    <col min="4356" max="4356" width="20.140625" style="447" customWidth="1"/>
    <col min="4357" max="4360" width="21.42578125" style="447" customWidth="1"/>
    <col min="4361" max="4361" width="16.7109375" style="447" customWidth="1"/>
    <col min="4362" max="4362" width="12.5703125" style="447"/>
    <col min="4363" max="4363" width="16.7109375" style="447" customWidth="1"/>
    <col min="4364" max="4364" width="22.85546875" style="447" customWidth="1"/>
    <col min="4365" max="4608" width="12.5703125" style="447"/>
    <col min="4609" max="4609" width="5" style="447" customWidth="1"/>
    <col min="4610" max="4610" width="2" style="447" customWidth="1"/>
    <col min="4611" max="4611" width="57.140625" style="447" customWidth="1"/>
    <col min="4612" max="4612" width="20.140625" style="447" customWidth="1"/>
    <col min="4613" max="4616" width="21.42578125" style="447" customWidth="1"/>
    <col min="4617" max="4617" width="16.7109375" style="447" customWidth="1"/>
    <col min="4618" max="4618" width="12.5703125" style="447"/>
    <col min="4619" max="4619" width="16.7109375" style="447" customWidth="1"/>
    <col min="4620" max="4620" width="22.85546875" style="447" customWidth="1"/>
    <col min="4621" max="4864" width="12.5703125" style="447"/>
    <col min="4865" max="4865" width="5" style="447" customWidth="1"/>
    <col min="4866" max="4866" width="2" style="447" customWidth="1"/>
    <col min="4867" max="4867" width="57.140625" style="447" customWidth="1"/>
    <col min="4868" max="4868" width="20.140625" style="447" customWidth="1"/>
    <col min="4869" max="4872" width="21.42578125" style="447" customWidth="1"/>
    <col min="4873" max="4873" width="16.7109375" style="447" customWidth="1"/>
    <col min="4874" max="4874" width="12.5703125" style="447"/>
    <col min="4875" max="4875" width="16.7109375" style="447" customWidth="1"/>
    <col min="4876" max="4876" width="22.85546875" style="447" customWidth="1"/>
    <col min="4877" max="5120" width="12.5703125" style="447"/>
    <col min="5121" max="5121" width="5" style="447" customWidth="1"/>
    <col min="5122" max="5122" width="2" style="447" customWidth="1"/>
    <col min="5123" max="5123" width="57.140625" style="447" customWidth="1"/>
    <col min="5124" max="5124" width="20.140625" style="447" customWidth="1"/>
    <col min="5125" max="5128" width="21.42578125" style="447" customWidth="1"/>
    <col min="5129" max="5129" width="16.7109375" style="447" customWidth="1"/>
    <col min="5130" max="5130" width="12.5703125" style="447"/>
    <col min="5131" max="5131" width="16.7109375" style="447" customWidth="1"/>
    <col min="5132" max="5132" width="22.85546875" style="447" customWidth="1"/>
    <col min="5133" max="5376" width="12.5703125" style="447"/>
    <col min="5377" max="5377" width="5" style="447" customWidth="1"/>
    <col min="5378" max="5378" width="2" style="447" customWidth="1"/>
    <col min="5379" max="5379" width="57.140625" style="447" customWidth="1"/>
    <col min="5380" max="5380" width="20.140625" style="447" customWidth="1"/>
    <col min="5381" max="5384" width="21.42578125" style="447" customWidth="1"/>
    <col min="5385" max="5385" width="16.7109375" style="447" customWidth="1"/>
    <col min="5386" max="5386" width="12.5703125" style="447"/>
    <col min="5387" max="5387" width="16.7109375" style="447" customWidth="1"/>
    <col min="5388" max="5388" width="22.85546875" style="447" customWidth="1"/>
    <col min="5389" max="5632" width="12.5703125" style="447"/>
    <col min="5633" max="5633" width="5" style="447" customWidth="1"/>
    <col min="5634" max="5634" width="2" style="447" customWidth="1"/>
    <col min="5635" max="5635" width="57.140625" style="447" customWidth="1"/>
    <col min="5636" max="5636" width="20.140625" style="447" customWidth="1"/>
    <col min="5637" max="5640" width="21.42578125" style="447" customWidth="1"/>
    <col min="5641" max="5641" width="16.7109375" style="447" customWidth="1"/>
    <col min="5642" max="5642" width="12.5703125" style="447"/>
    <col min="5643" max="5643" width="16.7109375" style="447" customWidth="1"/>
    <col min="5644" max="5644" width="22.85546875" style="447" customWidth="1"/>
    <col min="5645" max="5888" width="12.5703125" style="447"/>
    <col min="5889" max="5889" width="5" style="447" customWidth="1"/>
    <col min="5890" max="5890" width="2" style="447" customWidth="1"/>
    <col min="5891" max="5891" width="57.140625" style="447" customWidth="1"/>
    <col min="5892" max="5892" width="20.140625" style="447" customWidth="1"/>
    <col min="5893" max="5896" width="21.42578125" style="447" customWidth="1"/>
    <col min="5897" max="5897" width="16.7109375" style="447" customWidth="1"/>
    <col min="5898" max="5898" width="12.5703125" style="447"/>
    <col min="5899" max="5899" width="16.7109375" style="447" customWidth="1"/>
    <col min="5900" max="5900" width="22.85546875" style="447" customWidth="1"/>
    <col min="5901" max="6144" width="12.5703125" style="447"/>
    <col min="6145" max="6145" width="5" style="447" customWidth="1"/>
    <col min="6146" max="6146" width="2" style="447" customWidth="1"/>
    <col min="6147" max="6147" width="57.140625" style="447" customWidth="1"/>
    <col min="6148" max="6148" width="20.140625" style="447" customWidth="1"/>
    <col min="6149" max="6152" width="21.42578125" style="447" customWidth="1"/>
    <col min="6153" max="6153" width="16.7109375" style="447" customWidth="1"/>
    <col min="6154" max="6154" width="12.5703125" style="447"/>
    <col min="6155" max="6155" width="16.7109375" style="447" customWidth="1"/>
    <col min="6156" max="6156" width="22.85546875" style="447" customWidth="1"/>
    <col min="6157" max="6400" width="12.5703125" style="447"/>
    <col min="6401" max="6401" width="5" style="447" customWidth="1"/>
    <col min="6402" max="6402" width="2" style="447" customWidth="1"/>
    <col min="6403" max="6403" width="57.140625" style="447" customWidth="1"/>
    <col min="6404" max="6404" width="20.140625" style="447" customWidth="1"/>
    <col min="6405" max="6408" width="21.42578125" style="447" customWidth="1"/>
    <col min="6409" max="6409" width="16.7109375" style="447" customWidth="1"/>
    <col min="6410" max="6410" width="12.5703125" style="447"/>
    <col min="6411" max="6411" width="16.7109375" style="447" customWidth="1"/>
    <col min="6412" max="6412" width="22.85546875" style="447" customWidth="1"/>
    <col min="6413" max="6656" width="12.5703125" style="447"/>
    <col min="6657" max="6657" width="5" style="447" customWidth="1"/>
    <col min="6658" max="6658" width="2" style="447" customWidth="1"/>
    <col min="6659" max="6659" width="57.140625" style="447" customWidth="1"/>
    <col min="6660" max="6660" width="20.140625" style="447" customWidth="1"/>
    <col min="6661" max="6664" width="21.42578125" style="447" customWidth="1"/>
    <col min="6665" max="6665" width="16.7109375" style="447" customWidth="1"/>
    <col min="6666" max="6666" width="12.5703125" style="447"/>
    <col min="6667" max="6667" width="16.7109375" style="447" customWidth="1"/>
    <col min="6668" max="6668" width="22.85546875" style="447" customWidth="1"/>
    <col min="6669" max="6912" width="12.5703125" style="447"/>
    <col min="6913" max="6913" width="5" style="447" customWidth="1"/>
    <col min="6914" max="6914" width="2" style="447" customWidth="1"/>
    <col min="6915" max="6915" width="57.140625" style="447" customWidth="1"/>
    <col min="6916" max="6916" width="20.140625" style="447" customWidth="1"/>
    <col min="6917" max="6920" width="21.42578125" style="447" customWidth="1"/>
    <col min="6921" max="6921" width="16.7109375" style="447" customWidth="1"/>
    <col min="6922" max="6922" width="12.5703125" style="447"/>
    <col min="6923" max="6923" width="16.7109375" style="447" customWidth="1"/>
    <col min="6924" max="6924" width="22.85546875" style="447" customWidth="1"/>
    <col min="6925" max="7168" width="12.5703125" style="447"/>
    <col min="7169" max="7169" width="5" style="447" customWidth="1"/>
    <col min="7170" max="7170" width="2" style="447" customWidth="1"/>
    <col min="7171" max="7171" width="57.140625" style="447" customWidth="1"/>
    <col min="7172" max="7172" width="20.140625" style="447" customWidth="1"/>
    <col min="7173" max="7176" width="21.42578125" style="447" customWidth="1"/>
    <col min="7177" max="7177" width="16.7109375" style="447" customWidth="1"/>
    <col min="7178" max="7178" width="12.5703125" style="447"/>
    <col min="7179" max="7179" width="16.7109375" style="447" customWidth="1"/>
    <col min="7180" max="7180" width="22.85546875" style="447" customWidth="1"/>
    <col min="7181" max="7424" width="12.5703125" style="447"/>
    <col min="7425" max="7425" width="5" style="447" customWidth="1"/>
    <col min="7426" max="7426" width="2" style="447" customWidth="1"/>
    <col min="7427" max="7427" width="57.140625" style="447" customWidth="1"/>
    <col min="7428" max="7428" width="20.140625" style="447" customWidth="1"/>
    <col min="7429" max="7432" width="21.42578125" style="447" customWidth="1"/>
    <col min="7433" max="7433" width="16.7109375" style="447" customWidth="1"/>
    <col min="7434" max="7434" width="12.5703125" style="447"/>
    <col min="7435" max="7435" width="16.7109375" style="447" customWidth="1"/>
    <col min="7436" max="7436" width="22.85546875" style="447" customWidth="1"/>
    <col min="7437" max="7680" width="12.5703125" style="447"/>
    <col min="7681" max="7681" width="5" style="447" customWidth="1"/>
    <col min="7682" max="7682" width="2" style="447" customWidth="1"/>
    <col min="7683" max="7683" width="57.140625" style="447" customWidth="1"/>
    <col min="7684" max="7684" width="20.140625" style="447" customWidth="1"/>
    <col min="7685" max="7688" width="21.42578125" style="447" customWidth="1"/>
    <col min="7689" max="7689" width="16.7109375" style="447" customWidth="1"/>
    <col min="7690" max="7690" width="12.5703125" style="447"/>
    <col min="7691" max="7691" width="16.7109375" style="447" customWidth="1"/>
    <col min="7692" max="7692" width="22.85546875" style="447" customWidth="1"/>
    <col min="7693" max="7936" width="12.5703125" style="447"/>
    <col min="7937" max="7937" width="5" style="447" customWidth="1"/>
    <col min="7938" max="7938" width="2" style="447" customWidth="1"/>
    <col min="7939" max="7939" width="57.140625" style="447" customWidth="1"/>
    <col min="7940" max="7940" width="20.140625" style="447" customWidth="1"/>
    <col min="7941" max="7944" width="21.42578125" style="447" customWidth="1"/>
    <col min="7945" max="7945" width="16.7109375" style="447" customWidth="1"/>
    <col min="7946" max="7946" width="12.5703125" style="447"/>
    <col min="7947" max="7947" width="16.7109375" style="447" customWidth="1"/>
    <col min="7948" max="7948" width="22.85546875" style="447" customWidth="1"/>
    <col min="7949" max="8192" width="12.5703125" style="447"/>
    <col min="8193" max="8193" width="5" style="447" customWidth="1"/>
    <col min="8194" max="8194" width="2" style="447" customWidth="1"/>
    <col min="8195" max="8195" width="57.140625" style="447" customWidth="1"/>
    <col min="8196" max="8196" width="20.140625" style="447" customWidth="1"/>
    <col min="8197" max="8200" width="21.42578125" style="447" customWidth="1"/>
    <col min="8201" max="8201" width="16.7109375" style="447" customWidth="1"/>
    <col min="8202" max="8202" width="12.5703125" style="447"/>
    <col min="8203" max="8203" width="16.7109375" style="447" customWidth="1"/>
    <col min="8204" max="8204" width="22.85546875" style="447" customWidth="1"/>
    <col min="8205" max="8448" width="12.5703125" style="447"/>
    <col min="8449" max="8449" width="5" style="447" customWidth="1"/>
    <col min="8450" max="8450" width="2" style="447" customWidth="1"/>
    <col min="8451" max="8451" width="57.140625" style="447" customWidth="1"/>
    <col min="8452" max="8452" width="20.140625" style="447" customWidth="1"/>
    <col min="8453" max="8456" width="21.42578125" style="447" customWidth="1"/>
    <col min="8457" max="8457" width="16.7109375" style="447" customWidth="1"/>
    <col min="8458" max="8458" width="12.5703125" style="447"/>
    <col min="8459" max="8459" width="16.7109375" style="447" customWidth="1"/>
    <col min="8460" max="8460" width="22.85546875" style="447" customWidth="1"/>
    <col min="8461" max="8704" width="12.5703125" style="447"/>
    <col min="8705" max="8705" width="5" style="447" customWidth="1"/>
    <col min="8706" max="8706" width="2" style="447" customWidth="1"/>
    <col min="8707" max="8707" width="57.140625" style="447" customWidth="1"/>
    <col min="8708" max="8708" width="20.140625" style="447" customWidth="1"/>
    <col min="8709" max="8712" width="21.42578125" style="447" customWidth="1"/>
    <col min="8713" max="8713" width="16.7109375" style="447" customWidth="1"/>
    <col min="8714" max="8714" width="12.5703125" style="447"/>
    <col min="8715" max="8715" width="16.7109375" style="447" customWidth="1"/>
    <col min="8716" max="8716" width="22.85546875" style="447" customWidth="1"/>
    <col min="8717" max="8960" width="12.5703125" style="447"/>
    <col min="8961" max="8961" width="5" style="447" customWidth="1"/>
    <col min="8962" max="8962" width="2" style="447" customWidth="1"/>
    <col min="8963" max="8963" width="57.140625" style="447" customWidth="1"/>
    <col min="8964" max="8964" width="20.140625" style="447" customWidth="1"/>
    <col min="8965" max="8968" width="21.42578125" style="447" customWidth="1"/>
    <col min="8969" max="8969" width="16.7109375" style="447" customWidth="1"/>
    <col min="8970" max="8970" width="12.5703125" style="447"/>
    <col min="8971" max="8971" width="16.7109375" style="447" customWidth="1"/>
    <col min="8972" max="8972" width="22.85546875" style="447" customWidth="1"/>
    <col min="8973" max="9216" width="12.5703125" style="447"/>
    <col min="9217" max="9217" width="5" style="447" customWidth="1"/>
    <col min="9218" max="9218" width="2" style="447" customWidth="1"/>
    <col min="9219" max="9219" width="57.140625" style="447" customWidth="1"/>
    <col min="9220" max="9220" width="20.140625" style="447" customWidth="1"/>
    <col min="9221" max="9224" width="21.42578125" style="447" customWidth="1"/>
    <col min="9225" max="9225" width="16.7109375" style="447" customWidth="1"/>
    <col min="9226" max="9226" width="12.5703125" style="447"/>
    <col min="9227" max="9227" width="16.7109375" style="447" customWidth="1"/>
    <col min="9228" max="9228" width="22.85546875" style="447" customWidth="1"/>
    <col min="9229" max="9472" width="12.5703125" style="447"/>
    <col min="9473" max="9473" width="5" style="447" customWidth="1"/>
    <col min="9474" max="9474" width="2" style="447" customWidth="1"/>
    <col min="9475" max="9475" width="57.140625" style="447" customWidth="1"/>
    <col min="9476" max="9476" width="20.140625" style="447" customWidth="1"/>
    <col min="9477" max="9480" width="21.42578125" style="447" customWidth="1"/>
    <col min="9481" max="9481" width="16.7109375" style="447" customWidth="1"/>
    <col min="9482" max="9482" width="12.5703125" style="447"/>
    <col min="9483" max="9483" width="16.7109375" style="447" customWidth="1"/>
    <col min="9484" max="9484" width="22.85546875" style="447" customWidth="1"/>
    <col min="9485" max="9728" width="12.5703125" style="447"/>
    <col min="9729" max="9729" width="5" style="447" customWidth="1"/>
    <col min="9730" max="9730" width="2" style="447" customWidth="1"/>
    <col min="9731" max="9731" width="57.140625" style="447" customWidth="1"/>
    <col min="9732" max="9732" width="20.140625" style="447" customWidth="1"/>
    <col min="9733" max="9736" width="21.42578125" style="447" customWidth="1"/>
    <col min="9737" max="9737" width="16.7109375" style="447" customWidth="1"/>
    <col min="9738" max="9738" width="12.5703125" style="447"/>
    <col min="9739" max="9739" width="16.7109375" style="447" customWidth="1"/>
    <col min="9740" max="9740" width="22.85546875" style="447" customWidth="1"/>
    <col min="9741" max="9984" width="12.5703125" style="447"/>
    <col min="9985" max="9985" width="5" style="447" customWidth="1"/>
    <col min="9986" max="9986" width="2" style="447" customWidth="1"/>
    <col min="9987" max="9987" width="57.140625" style="447" customWidth="1"/>
    <col min="9988" max="9988" width="20.140625" style="447" customWidth="1"/>
    <col min="9989" max="9992" width="21.42578125" style="447" customWidth="1"/>
    <col min="9993" max="9993" width="16.7109375" style="447" customWidth="1"/>
    <col min="9994" max="9994" width="12.5703125" style="447"/>
    <col min="9995" max="9995" width="16.7109375" style="447" customWidth="1"/>
    <col min="9996" max="9996" width="22.85546875" style="447" customWidth="1"/>
    <col min="9997" max="10240" width="12.5703125" style="447"/>
    <col min="10241" max="10241" width="5" style="447" customWidth="1"/>
    <col min="10242" max="10242" width="2" style="447" customWidth="1"/>
    <col min="10243" max="10243" width="57.140625" style="447" customWidth="1"/>
    <col min="10244" max="10244" width="20.140625" style="447" customWidth="1"/>
    <col min="10245" max="10248" width="21.42578125" style="447" customWidth="1"/>
    <col min="10249" max="10249" width="16.7109375" style="447" customWidth="1"/>
    <col min="10250" max="10250" width="12.5703125" style="447"/>
    <col min="10251" max="10251" width="16.7109375" style="447" customWidth="1"/>
    <col min="10252" max="10252" width="22.85546875" style="447" customWidth="1"/>
    <col min="10253" max="10496" width="12.5703125" style="447"/>
    <col min="10497" max="10497" width="5" style="447" customWidth="1"/>
    <col min="10498" max="10498" width="2" style="447" customWidth="1"/>
    <col min="10499" max="10499" width="57.140625" style="447" customWidth="1"/>
    <col min="10500" max="10500" width="20.140625" style="447" customWidth="1"/>
    <col min="10501" max="10504" width="21.42578125" style="447" customWidth="1"/>
    <col min="10505" max="10505" width="16.7109375" style="447" customWidth="1"/>
    <col min="10506" max="10506" width="12.5703125" style="447"/>
    <col min="10507" max="10507" width="16.7109375" style="447" customWidth="1"/>
    <col min="10508" max="10508" width="22.85546875" style="447" customWidth="1"/>
    <col min="10509" max="10752" width="12.5703125" style="447"/>
    <col min="10753" max="10753" width="5" style="447" customWidth="1"/>
    <col min="10754" max="10754" width="2" style="447" customWidth="1"/>
    <col min="10755" max="10755" width="57.140625" style="447" customWidth="1"/>
    <col min="10756" max="10756" width="20.140625" style="447" customWidth="1"/>
    <col min="10757" max="10760" width="21.42578125" style="447" customWidth="1"/>
    <col min="10761" max="10761" width="16.7109375" style="447" customWidth="1"/>
    <col min="10762" max="10762" width="12.5703125" style="447"/>
    <col min="10763" max="10763" width="16.7109375" style="447" customWidth="1"/>
    <col min="10764" max="10764" width="22.85546875" style="447" customWidth="1"/>
    <col min="10765" max="11008" width="12.5703125" style="447"/>
    <col min="11009" max="11009" width="5" style="447" customWidth="1"/>
    <col min="11010" max="11010" width="2" style="447" customWidth="1"/>
    <col min="11011" max="11011" width="57.140625" style="447" customWidth="1"/>
    <col min="11012" max="11012" width="20.140625" style="447" customWidth="1"/>
    <col min="11013" max="11016" width="21.42578125" style="447" customWidth="1"/>
    <col min="11017" max="11017" width="16.7109375" style="447" customWidth="1"/>
    <col min="11018" max="11018" width="12.5703125" style="447"/>
    <col min="11019" max="11019" width="16.7109375" style="447" customWidth="1"/>
    <col min="11020" max="11020" width="22.85546875" style="447" customWidth="1"/>
    <col min="11021" max="11264" width="12.5703125" style="447"/>
    <col min="11265" max="11265" width="5" style="447" customWidth="1"/>
    <col min="11266" max="11266" width="2" style="447" customWidth="1"/>
    <col min="11267" max="11267" width="57.140625" style="447" customWidth="1"/>
    <col min="11268" max="11268" width="20.140625" style="447" customWidth="1"/>
    <col min="11269" max="11272" width="21.42578125" style="447" customWidth="1"/>
    <col min="11273" max="11273" width="16.7109375" style="447" customWidth="1"/>
    <col min="11274" max="11274" width="12.5703125" style="447"/>
    <col min="11275" max="11275" width="16.7109375" style="447" customWidth="1"/>
    <col min="11276" max="11276" width="22.85546875" style="447" customWidth="1"/>
    <col min="11277" max="11520" width="12.5703125" style="447"/>
    <col min="11521" max="11521" width="5" style="447" customWidth="1"/>
    <col min="11522" max="11522" width="2" style="447" customWidth="1"/>
    <col min="11523" max="11523" width="57.140625" style="447" customWidth="1"/>
    <col min="11524" max="11524" width="20.140625" style="447" customWidth="1"/>
    <col min="11525" max="11528" width="21.42578125" style="447" customWidth="1"/>
    <col min="11529" max="11529" width="16.7109375" style="447" customWidth="1"/>
    <col min="11530" max="11530" width="12.5703125" style="447"/>
    <col min="11531" max="11531" width="16.7109375" style="447" customWidth="1"/>
    <col min="11532" max="11532" width="22.85546875" style="447" customWidth="1"/>
    <col min="11533" max="11776" width="12.5703125" style="447"/>
    <col min="11777" max="11777" width="5" style="447" customWidth="1"/>
    <col min="11778" max="11778" width="2" style="447" customWidth="1"/>
    <col min="11779" max="11779" width="57.140625" style="447" customWidth="1"/>
    <col min="11780" max="11780" width="20.140625" style="447" customWidth="1"/>
    <col min="11781" max="11784" width="21.42578125" style="447" customWidth="1"/>
    <col min="11785" max="11785" width="16.7109375" style="447" customWidth="1"/>
    <col min="11786" max="11786" width="12.5703125" style="447"/>
    <col min="11787" max="11787" width="16.7109375" style="447" customWidth="1"/>
    <col min="11788" max="11788" width="22.85546875" style="447" customWidth="1"/>
    <col min="11789" max="12032" width="12.5703125" style="447"/>
    <col min="12033" max="12033" width="5" style="447" customWidth="1"/>
    <col min="12034" max="12034" width="2" style="447" customWidth="1"/>
    <col min="12035" max="12035" width="57.140625" style="447" customWidth="1"/>
    <col min="12036" max="12036" width="20.140625" style="447" customWidth="1"/>
    <col min="12037" max="12040" width="21.42578125" style="447" customWidth="1"/>
    <col min="12041" max="12041" width="16.7109375" style="447" customWidth="1"/>
    <col min="12042" max="12042" width="12.5703125" style="447"/>
    <col min="12043" max="12043" width="16.7109375" style="447" customWidth="1"/>
    <col min="12044" max="12044" width="22.85546875" style="447" customWidth="1"/>
    <col min="12045" max="12288" width="12.5703125" style="447"/>
    <col min="12289" max="12289" width="5" style="447" customWidth="1"/>
    <col min="12290" max="12290" width="2" style="447" customWidth="1"/>
    <col min="12291" max="12291" width="57.140625" style="447" customWidth="1"/>
    <col min="12292" max="12292" width="20.140625" style="447" customWidth="1"/>
    <col min="12293" max="12296" width="21.42578125" style="447" customWidth="1"/>
    <col min="12297" max="12297" width="16.7109375" style="447" customWidth="1"/>
    <col min="12298" max="12298" width="12.5703125" style="447"/>
    <col min="12299" max="12299" width="16.7109375" style="447" customWidth="1"/>
    <col min="12300" max="12300" width="22.85546875" style="447" customWidth="1"/>
    <col min="12301" max="12544" width="12.5703125" style="447"/>
    <col min="12545" max="12545" width="5" style="447" customWidth="1"/>
    <col min="12546" max="12546" width="2" style="447" customWidth="1"/>
    <col min="12547" max="12547" width="57.140625" style="447" customWidth="1"/>
    <col min="12548" max="12548" width="20.140625" style="447" customWidth="1"/>
    <col min="12549" max="12552" width="21.42578125" style="447" customWidth="1"/>
    <col min="12553" max="12553" width="16.7109375" style="447" customWidth="1"/>
    <col min="12554" max="12554" width="12.5703125" style="447"/>
    <col min="12555" max="12555" width="16.7109375" style="447" customWidth="1"/>
    <col min="12556" max="12556" width="22.85546875" style="447" customWidth="1"/>
    <col min="12557" max="12800" width="12.5703125" style="447"/>
    <col min="12801" max="12801" width="5" style="447" customWidth="1"/>
    <col min="12802" max="12802" width="2" style="447" customWidth="1"/>
    <col min="12803" max="12803" width="57.140625" style="447" customWidth="1"/>
    <col min="12804" max="12804" width="20.140625" style="447" customWidth="1"/>
    <col min="12805" max="12808" width="21.42578125" style="447" customWidth="1"/>
    <col min="12809" max="12809" width="16.7109375" style="447" customWidth="1"/>
    <col min="12810" max="12810" width="12.5703125" style="447"/>
    <col min="12811" max="12811" width="16.7109375" style="447" customWidth="1"/>
    <col min="12812" max="12812" width="22.85546875" style="447" customWidth="1"/>
    <col min="12813" max="13056" width="12.5703125" style="447"/>
    <col min="13057" max="13057" width="5" style="447" customWidth="1"/>
    <col min="13058" max="13058" width="2" style="447" customWidth="1"/>
    <col min="13059" max="13059" width="57.140625" style="447" customWidth="1"/>
    <col min="13060" max="13060" width="20.140625" style="447" customWidth="1"/>
    <col min="13061" max="13064" width="21.42578125" style="447" customWidth="1"/>
    <col min="13065" max="13065" width="16.7109375" style="447" customWidth="1"/>
    <col min="13066" max="13066" width="12.5703125" style="447"/>
    <col min="13067" max="13067" width="16.7109375" style="447" customWidth="1"/>
    <col min="13068" max="13068" width="22.85546875" style="447" customWidth="1"/>
    <col min="13069" max="13312" width="12.5703125" style="447"/>
    <col min="13313" max="13313" width="5" style="447" customWidth="1"/>
    <col min="13314" max="13314" width="2" style="447" customWidth="1"/>
    <col min="13315" max="13315" width="57.140625" style="447" customWidth="1"/>
    <col min="13316" max="13316" width="20.140625" style="447" customWidth="1"/>
    <col min="13317" max="13320" width="21.42578125" style="447" customWidth="1"/>
    <col min="13321" max="13321" width="16.7109375" style="447" customWidth="1"/>
    <col min="13322" max="13322" width="12.5703125" style="447"/>
    <col min="13323" max="13323" width="16.7109375" style="447" customWidth="1"/>
    <col min="13324" max="13324" width="22.85546875" style="447" customWidth="1"/>
    <col min="13325" max="13568" width="12.5703125" style="447"/>
    <col min="13569" max="13569" width="5" style="447" customWidth="1"/>
    <col min="13570" max="13570" width="2" style="447" customWidth="1"/>
    <col min="13571" max="13571" width="57.140625" style="447" customWidth="1"/>
    <col min="13572" max="13572" width="20.140625" style="447" customWidth="1"/>
    <col min="13573" max="13576" width="21.42578125" style="447" customWidth="1"/>
    <col min="13577" max="13577" width="16.7109375" style="447" customWidth="1"/>
    <col min="13578" max="13578" width="12.5703125" style="447"/>
    <col min="13579" max="13579" width="16.7109375" style="447" customWidth="1"/>
    <col min="13580" max="13580" width="22.85546875" style="447" customWidth="1"/>
    <col min="13581" max="13824" width="12.5703125" style="447"/>
    <col min="13825" max="13825" width="5" style="447" customWidth="1"/>
    <col min="13826" max="13826" width="2" style="447" customWidth="1"/>
    <col min="13827" max="13827" width="57.140625" style="447" customWidth="1"/>
    <col min="13828" max="13828" width="20.140625" style="447" customWidth="1"/>
    <col min="13829" max="13832" width="21.42578125" style="447" customWidth="1"/>
    <col min="13833" max="13833" width="16.7109375" style="447" customWidth="1"/>
    <col min="13834" max="13834" width="12.5703125" style="447"/>
    <col min="13835" max="13835" width="16.7109375" style="447" customWidth="1"/>
    <col min="13836" max="13836" width="22.85546875" style="447" customWidth="1"/>
    <col min="13837" max="14080" width="12.5703125" style="447"/>
    <col min="14081" max="14081" width="5" style="447" customWidth="1"/>
    <col min="14082" max="14082" width="2" style="447" customWidth="1"/>
    <col min="14083" max="14083" width="57.140625" style="447" customWidth="1"/>
    <col min="14084" max="14084" width="20.140625" style="447" customWidth="1"/>
    <col min="14085" max="14088" width="21.42578125" style="447" customWidth="1"/>
    <col min="14089" max="14089" width="16.7109375" style="447" customWidth="1"/>
    <col min="14090" max="14090" width="12.5703125" style="447"/>
    <col min="14091" max="14091" width="16.7109375" style="447" customWidth="1"/>
    <col min="14092" max="14092" width="22.85546875" style="447" customWidth="1"/>
    <col min="14093" max="14336" width="12.5703125" style="447"/>
    <col min="14337" max="14337" width="5" style="447" customWidth="1"/>
    <col min="14338" max="14338" width="2" style="447" customWidth="1"/>
    <col min="14339" max="14339" width="57.140625" style="447" customWidth="1"/>
    <col min="14340" max="14340" width="20.140625" style="447" customWidth="1"/>
    <col min="14341" max="14344" width="21.42578125" style="447" customWidth="1"/>
    <col min="14345" max="14345" width="16.7109375" style="447" customWidth="1"/>
    <col min="14346" max="14346" width="12.5703125" style="447"/>
    <col min="14347" max="14347" width="16.7109375" style="447" customWidth="1"/>
    <col min="14348" max="14348" width="22.85546875" style="447" customWidth="1"/>
    <col min="14349" max="14592" width="12.5703125" style="447"/>
    <col min="14593" max="14593" width="5" style="447" customWidth="1"/>
    <col min="14594" max="14594" width="2" style="447" customWidth="1"/>
    <col min="14595" max="14595" width="57.140625" style="447" customWidth="1"/>
    <col min="14596" max="14596" width="20.140625" style="447" customWidth="1"/>
    <col min="14597" max="14600" width="21.42578125" style="447" customWidth="1"/>
    <col min="14601" max="14601" width="16.7109375" style="447" customWidth="1"/>
    <col min="14602" max="14602" width="12.5703125" style="447"/>
    <col min="14603" max="14603" width="16.7109375" style="447" customWidth="1"/>
    <col min="14604" max="14604" width="22.85546875" style="447" customWidth="1"/>
    <col min="14605" max="14848" width="12.5703125" style="447"/>
    <col min="14849" max="14849" width="5" style="447" customWidth="1"/>
    <col min="14850" max="14850" width="2" style="447" customWidth="1"/>
    <col min="14851" max="14851" width="57.140625" style="447" customWidth="1"/>
    <col min="14852" max="14852" width="20.140625" style="447" customWidth="1"/>
    <col min="14853" max="14856" width="21.42578125" style="447" customWidth="1"/>
    <col min="14857" max="14857" width="16.7109375" style="447" customWidth="1"/>
    <col min="14858" max="14858" width="12.5703125" style="447"/>
    <col min="14859" max="14859" width="16.7109375" style="447" customWidth="1"/>
    <col min="14860" max="14860" width="22.85546875" style="447" customWidth="1"/>
    <col min="14861" max="15104" width="12.5703125" style="447"/>
    <col min="15105" max="15105" width="5" style="447" customWidth="1"/>
    <col min="15106" max="15106" width="2" style="447" customWidth="1"/>
    <col min="15107" max="15107" width="57.140625" style="447" customWidth="1"/>
    <col min="15108" max="15108" width="20.140625" style="447" customWidth="1"/>
    <col min="15109" max="15112" width="21.42578125" style="447" customWidth="1"/>
    <col min="15113" max="15113" width="16.7109375" style="447" customWidth="1"/>
    <col min="15114" max="15114" width="12.5703125" style="447"/>
    <col min="15115" max="15115" width="16.7109375" style="447" customWidth="1"/>
    <col min="15116" max="15116" width="22.85546875" style="447" customWidth="1"/>
    <col min="15117" max="15360" width="12.5703125" style="447"/>
    <col min="15361" max="15361" width="5" style="447" customWidth="1"/>
    <col min="15362" max="15362" width="2" style="447" customWidth="1"/>
    <col min="15363" max="15363" width="57.140625" style="447" customWidth="1"/>
    <col min="15364" max="15364" width="20.140625" style="447" customWidth="1"/>
    <col min="15365" max="15368" width="21.42578125" style="447" customWidth="1"/>
    <col min="15369" max="15369" width="16.7109375" style="447" customWidth="1"/>
    <col min="15370" max="15370" width="12.5703125" style="447"/>
    <col min="15371" max="15371" width="16.7109375" style="447" customWidth="1"/>
    <col min="15372" max="15372" width="22.85546875" style="447" customWidth="1"/>
    <col min="15373" max="15616" width="12.5703125" style="447"/>
    <col min="15617" max="15617" width="5" style="447" customWidth="1"/>
    <col min="15618" max="15618" width="2" style="447" customWidth="1"/>
    <col min="15619" max="15619" width="57.140625" style="447" customWidth="1"/>
    <col min="15620" max="15620" width="20.140625" style="447" customWidth="1"/>
    <col min="15621" max="15624" width="21.42578125" style="447" customWidth="1"/>
    <col min="15625" max="15625" width="16.7109375" style="447" customWidth="1"/>
    <col min="15626" max="15626" width="12.5703125" style="447"/>
    <col min="15627" max="15627" width="16.7109375" style="447" customWidth="1"/>
    <col min="15628" max="15628" width="22.85546875" style="447" customWidth="1"/>
    <col min="15629" max="15872" width="12.5703125" style="447"/>
    <col min="15873" max="15873" width="5" style="447" customWidth="1"/>
    <col min="15874" max="15874" width="2" style="447" customWidth="1"/>
    <col min="15875" max="15875" width="57.140625" style="447" customWidth="1"/>
    <col min="15876" max="15876" width="20.140625" style="447" customWidth="1"/>
    <col min="15877" max="15880" width="21.42578125" style="447" customWidth="1"/>
    <col min="15881" max="15881" width="16.7109375" style="447" customWidth="1"/>
    <col min="15882" max="15882" width="12.5703125" style="447"/>
    <col min="15883" max="15883" width="16.7109375" style="447" customWidth="1"/>
    <col min="15884" max="15884" width="22.85546875" style="447" customWidth="1"/>
    <col min="15885" max="16128" width="12.5703125" style="447"/>
    <col min="16129" max="16129" width="5" style="447" customWidth="1"/>
    <col min="16130" max="16130" width="2" style="447" customWidth="1"/>
    <col min="16131" max="16131" width="57.140625" style="447" customWidth="1"/>
    <col min="16132" max="16132" width="20.140625" style="447" customWidth="1"/>
    <col min="16133" max="16136" width="21.42578125" style="447" customWidth="1"/>
    <col min="16137" max="16137" width="16.7109375" style="447" customWidth="1"/>
    <col min="16138" max="16138" width="12.5703125" style="447"/>
    <col min="16139" max="16139" width="16.7109375" style="447" customWidth="1"/>
    <col min="16140" max="16140" width="22.85546875" style="447" customWidth="1"/>
    <col min="16141" max="16384" width="12.5703125" style="447"/>
  </cols>
  <sheetData>
    <row r="1" spans="1:65" ht="15.75" customHeight="1">
      <c r="A1" s="1655" t="s">
        <v>598</v>
      </c>
      <c r="B1" s="1655"/>
      <c r="C1" s="1655"/>
      <c r="D1" s="445"/>
      <c r="E1" s="445"/>
      <c r="F1" s="445"/>
      <c r="G1" s="446"/>
      <c r="H1" s="446"/>
    </row>
    <row r="2" spans="1:65" ht="26.25" customHeight="1">
      <c r="A2" s="1656" t="s">
        <v>599</v>
      </c>
      <c r="B2" s="1656"/>
      <c r="C2" s="1656"/>
      <c r="D2" s="1656"/>
      <c r="E2" s="1656"/>
      <c r="F2" s="1656"/>
      <c r="G2" s="1656"/>
      <c r="H2" s="1656"/>
    </row>
    <row r="3" spans="1:65" ht="12" customHeight="1">
      <c r="A3" s="445"/>
      <c r="B3" s="445"/>
      <c r="C3" s="448"/>
      <c r="D3" s="449"/>
      <c r="E3" s="449"/>
      <c r="F3" s="449"/>
      <c r="G3" s="450"/>
      <c r="H3" s="450"/>
    </row>
    <row r="4" spans="1:65" ht="15" customHeight="1">
      <c r="A4" s="451"/>
      <c r="B4" s="451"/>
      <c r="C4" s="448"/>
      <c r="D4" s="449"/>
      <c r="E4" s="449"/>
      <c r="F4" s="449"/>
      <c r="G4" s="450"/>
      <c r="H4" s="452" t="s">
        <v>2</v>
      </c>
    </row>
    <row r="5" spans="1:65" ht="16.5" customHeight="1">
      <c r="A5" s="453"/>
      <c r="B5" s="446"/>
      <c r="C5" s="454"/>
      <c r="D5" s="1657" t="s">
        <v>562</v>
      </c>
      <c r="E5" s="1658"/>
      <c r="F5" s="1659"/>
      <c r="G5" s="1660" t="s">
        <v>563</v>
      </c>
      <c r="H5" s="1661"/>
    </row>
    <row r="6" spans="1:65" ht="15" customHeight="1">
      <c r="A6" s="455"/>
      <c r="B6" s="446"/>
      <c r="C6" s="456"/>
      <c r="D6" s="1662" t="s">
        <v>784</v>
      </c>
      <c r="E6" s="1663"/>
      <c r="F6" s="1664"/>
      <c r="G6" s="1643" t="s">
        <v>784</v>
      </c>
      <c r="H6" s="1645"/>
    </row>
    <row r="7" spans="1:65" ht="15.75">
      <c r="A7" s="455"/>
      <c r="B7" s="446"/>
      <c r="C7" s="457" t="s">
        <v>3</v>
      </c>
      <c r="D7" s="458"/>
      <c r="E7" s="459" t="s">
        <v>564</v>
      </c>
      <c r="F7" s="460"/>
      <c r="G7" s="461" t="s">
        <v>4</v>
      </c>
      <c r="H7" s="462" t="s">
        <v>4</v>
      </c>
    </row>
    <row r="8" spans="1:65" ht="14.25" customHeight="1">
      <c r="A8" s="455"/>
      <c r="B8" s="446"/>
      <c r="C8" s="463"/>
      <c r="D8" s="464"/>
      <c r="E8" s="465"/>
      <c r="F8" s="466" t="s">
        <v>564</v>
      </c>
      <c r="G8" s="467" t="s">
        <v>565</v>
      </c>
      <c r="H8" s="462" t="s">
        <v>566</v>
      </c>
    </row>
    <row r="9" spans="1:65" ht="14.25" customHeight="1">
      <c r="A9" s="455"/>
      <c r="B9" s="446"/>
      <c r="C9" s="468"/>
      <c r="D9" s="469" t="s">
        <v>567</v>
      </c>
      <c r="E9" s="470" t="s">
        <v>568</v>
      </c>
      <c r="F9" s="471" t="s">
        <v>569</v>
      </c>
      <c r="G9" s="467" t="s">
        <v>570</v>
      </c>
      <c r="H9" s="462" t="s">
        <v>571</v>
      </c>
    </row>
    <row r="10" spans="1:65" ht="14.25" customHeight="1">
      <c r="A10" s="472"/>
      <c r="B10" s="451"/>
      <c r="C10" s="473"/>
      <c r="D10" s="474"/>
      <c r="E10" s="475"/>
      <c r="F10" s="471" t="s">
        <v>572</v>
      </c>
      <c r="G10" s="476" t="s">
        <v>573</v>
      </c>
      <c r="H10" s="477"/>
    </row>
    <row r="11" spans="1:65" ht="9.9499999999999993" customHeight="1">
      <c r="A11" s="478"/>
      <c r="B11" s="479"/>
      <c r="C11" s="480" t="s">
        <v>439</v>
      </c>
      <c r="D11" s="481">
        <v>2</v>
      </c>
      <c r="E11" s="482">
        <v>3</v>
      </c>
      <c r="F11" s="482">
        <v>4</v>
      </c>
      <c r="G11" s="483">
        <v>5</v>
      </c>
      <c r="H11" s="484">
        <v>6</v>
      </c>
    </row>
    <row r="12" spans="1:65" ht="15.75" customHeight="1">
      <c r="A12" s="453"/>
      <c r="B12" s="485"/>
      <c r="C12" s="486" t="s">
        <v>4</v>
      </c>
      <c r="D12" s="762" t="s">
        <v>4</v>
      </c>
      <c r="E12" s="763" t="s">
        <v>124</v>
      </c>
      <c r="F12" s="764"/>
      <c r="G12" s="765" t="s">
        <v>4</v>
      </c>
      <c r="H12" s="766" t="s">
        <v>124</v>
      </c>
    </row>
    <row r="13" spans="1:65" ht="15.75">
      <c r="A13" s="1651" t="s">
        <v>40</v>
      </c>
      <c r="B13" s="1652"/>
      <c r="C13" s="1653"/>
      <c r="D13" s="840">
        <v>120930914.08000001</v>
      </c>
      <c r="E13" s="841">
        <v>3656856.98</v>
      </c>
      <c r="F13" s="841">
        <v>299.48</v>
      </c>
      <c r="G13" s="842">
        <v>3562041.23</v>
      </c>
      <c r="H13" s="843">
        <v>94815.75</v>
      </c>
      <c r="K13" s="1144"/>
    </row>
    <row r="14" spans="1:65" s="487" customFormat="1" ht="24" customHeight="1">
      <c r="A14" s="767" t="s">
        <v>350</v>
      </c>
      <c r="B14" s="768" t="s">
        <v>47</v>
      </c>
      <c r="C14" s="769" t="s">
        <v>351</v>
      </c>
      <c r="D14" s="844">
        <v>56207193.219999991</v>
      </c>
      <c r="E14" s="845">
        <v>445753.7699999999</v>
      </c>
      <c r="F14" s="845">
        <v>0</v>
      </c>
      <c r="G14" s="846">
        <v>419134.04999999993</v>
      </c>
      <c r="H14" s="847">
        <v>26619.72</v>
      </c>
      <c r="I14" s="447"/>
      <c r="J14" s="447"/>
      <c r="K14" s="447"/>
      <c r="L14" s="447"/>
      <c r="M14" s="447"/>
      <c r="N14" s="447"/>
      <c r="O14" s="447"/>
      <c r="P14" s="447"/>
      <c r="Q14" s="447"/>
      <c r="R14" s="447"/>
      <c r="S14" s="447"/>
      <c r="T14" s="447"/>
      <c r="U14" s="447"/>
      <c r="V14" s="447"/>
      <c r="W14" s="447"/>
      <c r="X14" s="447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  <c r="AL14" s="447"/>
      <c r="AM14" s="447"/>
      <c r="AN14" s="447"/>
      <c r="AO14" s="447"/>
      <c r="AP14" s="447"/>
      <c r="AQ14" s="447"/>
      <c r="AR14" s="447"/>
      <c r="AS14" s="447"/>
      <c r="AT14" s="447"/>
      <c r="AU14" s="447"/>
      <c r="AV14" s="447"/>
      <c r="AW14" s="447"/>
      <c r="AX14" s="447"/>
      <c r="AY14" s="447"/>
      <c r="AZ14" s="447"/>
      <c r="BA14" s="447"/>
      <c r="BB14" s="447"/>
      <c r="BC14" s="447"/>
      <c r="BD14" s="447"/>
      <c r="BE14" s="447"/>
      <c r="BF14" s="447"/>
      <c r="BG14" s="447"/>
      <c r="BH14" s="447"/>
      <c r="BI14" s="447"/>
      <c r="BJ14" s="447"/>
      <c r="BK14" s="447"/>
      <c r="BL14" s="447"/>
      <c r="BM14" s="447"/>
    </row>
    <row r="15" spans="1:65" s="487" customFormat="1" ht="24" hidden="1" customHeight="1">
      <c r="A15" s="767" t="s">
        <v>352</v>
      </c>
      <c r="B15" s="768" t="s">
        <v>47</v>
      </c>
      <c r="C15" s="769" t="s">
        <v>353</v>
      </c>
      <c r="D15" s="844">
        <v>0</v>
      </c>
      <c r="E15" s="845">
        <v>0</v>
      </c>
      <c r="F15" s="845">
        <v>0</v>
      </c>
      <c r="G15" s="848">
        <v>0</v>
      </c>
      <c r="H15" s="847">
        <v>0</v>
      </c>
      <c r="I15" s="447"/>
      <c r="J15" s="447"/>
      <c r="K15" s="923"/>
      <c r="L15" s="447"/>
      <c r="M15" s="447"/>
      <c r="N15" s="447"/>
      <c r="O15" s="447"/>
      <c r="P15" s="447"/>
      <c r="Q15" s="447"/>
      <c r="R15" s="447"/>
      <c r="S15" s="447"/>
      <c r="T15" s="447"/>
      <c r="U15" s="447"/>
      <c r="V15" s="447"/>
      <c r="W15" s="447"/>
      <c r="X15" s="447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  <c r="AL15" s="447"/>
      <c r="AM15" s="447"/>
      <c r="AN15" s="447"/>
      <c r="AO15" s="447"/>
      <c r="AP15" s="447"/>
      <c r="AQ15" s="447"/>
      <c r="AR15" s="447"/>
      <c r="AS15" s="447"/>
      <c r="AT15" s="447"/>
      <c r="AU15" s="447"/>
      <c r="AV15" s="447"/>
      <c r="AW15" s="447"/>
      <c r="AX15" s="447"/>
      <c r="AY15" s="447"/>
      <c r="AZ15" s="447"/>
      <c r="BA15" s="447"/>
      <c r="BB15" s="447"/>
      <c r="BC15" s="447"/>
      <c r="BD15" s="447"/>
      <c r="BE15" s="447"/>
      <c r="BF15" s="447"/>
      <c r="BG15" s="447"/>
      <c r="BH15" s="447"/>
      <c r="BI15" s="447"/>
      <c r="BJ15" s="447"/>
      <c r="BK15" s="447"/>
      <c r="BL15" s="447"/>
      <c r="BM15" s="447"/>
    </row>
    <row r="16" spans="1:65" s="487" customFormat="1" ht="24" customHeight="1">
      <c r="A16" s="767" t="s">
        <v>354</v>
      </c>
      <c r="B16" s="768" t="s">
        <v>47</v>
      </c>
      <c r="C16" s="769" t="s">
        <v>355</v>
      </c>
      <c r="D16" s="844">
        <v>387850.98999999987</v>
      </c>
      <c r="E16" s="845">
        <v>0</v>
      </c>
      <c r="F16" s="845">
        <v>0</v>
      </c>
      <c r="G16" s="848">
        <v>0</v>
      </c>
      <c r="H16" s="847">
        <v>0</v>
      </c>
      <c r="I16" s="447"/>
      <c r="J16" s="447"/>
      <c r="K16" s="923"/>
      <c r="L16" s="447"/>
      <c r="M16" s="447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7"/>
      <c r="Y16" s="447"/>
      <c r="Z16" s="447"/>
      <c r="AA16" s="447"/>
      <c r="AB16" s="447"/>
      <c r="AC16" s="447"/>
      <c r="AD16" s="447"/>
      <c r="AE16" s="447"/>
      <c r="AF16" s="447"/>
      <c r="AG16" s="447"/>
      <c r="AH16" s="447"/>
      <c r="AI16" s="447"/>
      <c r="AJ16" s="447"/>
      <c r="AK16" s="447"/>
      <c r="AL16" s="447"/>
      <c r="AM16" s="447"/>
      <c r="AN16" s="447"/>
      <c r="AO16" s="447"/>
      <c r="AP16" s="447"/>
      <c r="AQ16" s="447"/>
      <c r="AR16" s="447"/>
      <c r="AS16" s="447"/>
      <c r="AT16" s="447"/>
      <c r="AU16" s="447"/>
      <c r="AV16" s="447"/>
      <c r="AW16" s="447"/>
      <c r="AX16" s="447"/>
      <c r="AY16" s="447"/>
      <c r="AZ16" s="447"/>
      <c r="BA16" s="447"/>
      <c r="BB16" s="447"/>
      <c r="BC16" s="447"/>
      <c r="BD16" s="447"/>
      <c r="BE16" s="447"/>
      <c r="BF16" s="447"/>
      <c r="BG16" s="447"/>
      <c r="BH16" s="447"/>
      <c r="BI16" s="447"/>
      <c r="BJ16" s="447"/>
      <c r="BK16" s="447"/>
      <c r="BL16" s="447"/>
      <c r="BM16" s="447"/>
    </row>
    <row r="17" spans="1:65" s="924" customFormat="1" ht="37.5" hidden="1" customHeight="1">
      <c r="A17" s="912" t="s">
        <v>360</v>
      </c>
      <c r="B17" s="908" t="s">
        <v>47</v>
      </c>
      <c r="C17" s="910" t="s">
        <v>728</v>
      </c>
      <c r="D17" s="844">
        <v>0</v>
      </c>
      <c r="E17" s="845">
        <v>0</v>
      </c>
      <c r="F17" s="845">
        <v>0</v>
      </c>
      <c r="G17" s="848">
        <v>0</v>
      </c>
      <c r="H17" s="847">
        <v>0</v>
      </c>
      <c r="I17" s="923"/>
      <c r="J17" s="923"/>
      <c r="K17" s="923"/>
      <c r="L17" s="923"/>
      <c r="M17" s="923"/>
      <c r="N17" s="923"/>
      <c r="O17" s="923"/>
      <c r="P17" s="923"/>
      <c r="Q17" s="923"/>
      <c r="R17" s="923"/>
      <c r="S17" s="923"/>
      <c r="T17" s="923"/>
      <c r="U17" s="923"/>
      <c r="V17" s="923"/>
      <c r="W17" s="923"/>
      <c r="X17" s="923"/>
      <c r="Y17" s="923"/>
      <c r="Z17" s="923"/>
      <c r="AA17" s="923"/>
      <c r="AB17" s="923"/>
      <c r="AC17" s="923"/>
      <c r="AD17" s="923"/>
      <c r="AE17" s="923"/>
      <c r="AF17" s="923"/>
      <c r="AG17" s="923"/>
      <c r="AH17" s="923"/>
      <c r="AI17" s="923"/>
      <c r="AJ17" s="923"/>
      <c r="AK17" s="923"/>
      <c r="AL17" s="923"/>
      <c r="AM17" s="923"/>
      <c r="AN17" s="923"/>
      <c r="AO17" s="923"/>
      <c r="AP17" s="923"/>
      <c r="AQ17" s="923"/>
      <c r="AR17" s="923"/>
      <c r="AS17" s="923"/>
      <c r="AT17" s="923"/>
      <c r="AU17" s="923"/>
      <c r="AV17" s="923"/>
      <c r="AW17" s="923"/>
      <c r="AX17" s="923"/>
      <c r="AY17" s="923"/>
      <c r="AZ17" s="923"/>
      <c r="BA17" s="923"/>
      <c r="BB17" s="923"/>
      <c r="BC17" s="923"/>
      <c r="BD17" s="923"/>
      <c r="BE17" s="923"/>
      <c r="BF17" s="923"/>
      <c r="BG17" s="923"/>
      <c r="BH17" s="923"/>
      <c r="BI17" s="923"/>
      <c r="BJ17" s="923"/>
      <c r="BK17" s="923"/>
      <c r="BL17" s="923"/>
      <c r="BM17" s="923"/>
    </row>
    <row r="18" spans="1:65" s="487" customFormat="1" ht="24" customHeight="1">
      <c r="A18" s="767" t="s">
        <v>363</v>
      </c>
      <c r="B18" s="768" t="s">
        <v>47</v>
      </c>
      <c r="C18" s="769" t="s">
        <v>364</v>
      </c>
      <c r="D18" s="844">
        <v>935639.7999999997</v>
      </c>
      <c r="E18" s="845">
        <v>0</v>
      </c>
      <c r="F18" s="845">
        <v>0</v>
      </c>
      <c r="G18" s="848">
        <v>0</v>
      </c>
      <c r="H18" s="847">
        <v>0</v>
      </c>
      <c r="I18" s="447"/>
      <c r="J18" s="447"/>
      <c r="K18" s="923"/>
      <c r="L18" s="447"/>
      <c r="M18" s="447"/>
      <c r="N18" s="447"/>
      <c r="O18" s="447"/>
      <c r="P18" s="447"/>
      <c r="Q18" s="447"/>
      <c r="R18" s="447"/>
      <c r="S18" s="447"/>
      <c r="T18" s="447"/>
      <c r="U18" s="447"/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7"/>
      <c r="AL18" s="447"/>
      <c r="AM18" s="447"/>
      <c r="AN18" s="447"/>
      <c r="AO18" s="447"/>
      <c r="AP18" s="447"/>
      <c r="AQ18" s="447"/>
      <c r="AR18" s="447"/>
      <c r="AS18" s="447"/>
      <c r="AT18" s="447"/>
      <c r="AU18" s="447"/>
      <c r="AV18" s="447"/>
      <c r="AW18" s="447"/>
      <c r="AX18" s="447"/>
      <c r="AY18" s="447"/>
      <c r="AZ18" s="447"/>
      <c r="BA18" s="447"/>
      <c r="BB18" s="447"/>
      <c r="BC18" s="447"/>
      <c r="BD18" s="447"/>
      <c r="BE18" s="447"/>
      <c r="BF18" s="447"/>
      <c r="BG18" s="447"/>
      <c r="BH18" s="447"/>
      <c r="BI18" s="447"/>
      <c r="BJ18" s="447"/>
      <c r="BK18" s="447"/>
      <c r="BL18" s="447"/>
      <c r="BM18" s="447"/>
    </row>
    <row r="19" spans="1:65" s="487" customFormat="1" ht="24" customHeight="1">
      <c r="A19" s="767" t="s">
        <v>367</v>
      </c>
      <c r="B19" s="768" t="s">
        <v>47</v>
      </c>
      <c r="C19" s="769" t="s">
        <v>368</v>
      </c>
      <c r="D19" s="844">
        <v>5496524.169999999</v>
      </c>
      <c r="E19" s="845">
        <v>0</v>
      </c>
      <c r="F19" s="845">
        <v>0</v>
      </c>
      <c r="G19" s="848">
        <v>0</v>
      </c>
      <c r="H19" s="847">
        <v>0</v>
      </c>
      <c r="I19" s="447"/>
      <c r="J19" s="447"/>
      <c r="K19" s="923"/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/>
      <c r="X19" s="447"/>
      <c r="Y19" s="447"/>
      <c r="Z19" s="447"/>
      <c r="AA19" s="447"/>
      <c r="AB19" s="447"/>
      <c r="AC19" s="447"/>
      <c r="AD19" s="447"/>
      <c r="AE19" s="447"/>
      <c r="AF19" s="447"/>
      <c r="AG19" s="447"/>
      <c r="AH19" s="447"/>
      <c r="AI19" s="447"/>
      <c r="AJ19" s="447"/>
      <c r="AK19" s="447"/>
      <c r="AL19" s="447"/>
      <c r="AM19" s="447"/>
      <c r="AN19" s="447"/>
      <c r="AO19" s="447"/>
      <c r="AP19" s="447"/>
      <c r="AQ19" s="447"/>
      <c r="AR19" s="447"/>
      <c r="AS19" s="447"/>
      <c r="AT19" s="447"/>
      <c r="AU19" s="447"/>
      <c r="AV19" s="447"/>
      <c r="AW19" s="447"/>
      <c r="AX19" s="447"/>
      <c r="AY19" s="447"/>
      <c r="AZ19" s="447"/>
      <c r="BA19" s="447"/>
      <c r="BB19" s="447"/>
      <c r="BC19" s="447"/>
      <c r="BD19" s="447"/>
      <c r="BE19" s="447"/>
      <c r="BF19" s="447"/>
      <c r="BG19" s="447"/>
      <c r="BH19" s="447"/>
      <c r="BI19" s="447"/>
      <c r="BJ19" s="447"/>
      <c r="BK19" s="447"/>
      <c r="BL19" s="447"/>
      <c r="BM19" s="447"/>
    </row>
    <row r="20" spans="1:65" s="489" customFormat="1" ht="24" hidden="1" customHeight="1">
      <c r="A20" s="770" t="s">
        <v>369</v>
      </c>
      <c r="B20" s="771" t="s">
        <v>47</v>
      </c>
      <c r="C20" s="772" t="s">
        <v>132</v>
      </c>
      <c r="D20" s="844">
        <v>0</v>
      </c>
      <c r="E20" s="845">
        <v>0</v>
      </c>
      <c r="F20" s="845">
        <v>0</v>
      </c>
      <c r="G20" s="849">
        <v>0</v>
      </c>
      <c r="H20" s="847">
        <v>0</v>
      </c>
      <c r="I20" s="488"/>
      <c r="J20" s="488"/>
      <c r="K20" s="923"/>
      <c r="L20" s="488"/>
      <c r="M20" s="488"/>
      <c r="N20" s="488"/>
      <c r="O20" s="488"/>
      <c r="P20" s="488"/>
      <c r="Q20" s="488"/>
      <c r="R20" s="488"/>
      <c r="S20" s="488"/>
      <c r="T20" s="488"/>
      <c r="U20" s="488"/>
      <c r="V20" s="488"/>
      <c r="W20" s="488"/>
      <c r="X20" s="488"/>
      <c r="Y20" s="488"/>
      <c r="Z20" s="488"/>
      <c r="AA20" s="488"/>
      <c r="AB20" s="488"/>
      <c r="AC20" s="488"/>
      <c r="AD20" s="488"/>
      <c r="AE20" s="488"/>
      <c r="AF20" s="488"/>
      <c r="AG20" s="488"/>
      <c r="AH20" s="488"/>
      <c r="AI20" s="488"/>
      <c r="AJ20" s="488"/>
      <c r="AK20" s="488"/>
      <c r="AL20" s="488"/>
      <c r="AM20" s="488"/>
      <c r="AN20" s="488"/>
      <c r="AO20" s="488"/>
      <c r="AP20" s="488"/>
      <c r="AQ20" s="488"/>
      <c r="AR20" s="488"/>
      <c r="AS20" s="488"/>
      <c r="AT20" s="488"/>
      <c r="AU20" s="488"/>
      <c r="AV20" s="488"/>
      <c r="AW20" s="488"/>
      <c r="AX20" s="488"/>
      <c r="AY20" s="488"/>
      <c r="AZ20" s="488"/>
      <c r="BA20" s="488"/>
      <c r="BB20" s="488"/>
      <c r="BC20" s="488"/>
      <c r="BD20" s="488"/>
      <c r="BE20" s="488"/>
      <c r="BF20" s="488"/>
      <c r="BG20" s="488"/>
      <c r="BH20" s="488"/>
      <c r="BI20" s="488"/>
      <c r="BJ20" s="488"/>
      <c r="BK20" s="488"/>
      <c r="BL20" s="488"/>
      <c r="BM20" s="488"/>
    </row>
    <row r="21" spans="1:65" s="489" customFormat="1" ht="24" customHeight="1">
      <c r="A21" s="770" t="s">
        <v>370</v>
      </c>
      <c r="B21" s="773" t="s">
        <v>47</v>
      </c>
      <c r="C21" s="772" t="s">
        <v>371</v>
      </c>
      <c r="D21" s="844">
        <v>6591200.2200000007</v>
      </c>
      <c r="E21" s="845">
        <v>79339.73</v>
      </c>
      <c r="F21" s="845">
        <v>0</v>
      </c>
      <c r="G21" s="849">
        <v>11143.699999999997</v>
      </c>
      <c r="H21" s="847">
        <v>68196.03</v>
      </c>
      <c r="I21" s="488"/>
      <c r="J21" s="488"/>
      <c r="K21" s="923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88"/>
      <c r="AC21" s="488"/>
      <c r="AD21" s="488"/>
      <c r="AE21" s="488"/>
      <c r="AF21" s="488"/>
      <c r="AG21" s="488"/>
      <c r="AH21" s="488"/>
      <c r="AI21" s="488"/>
      <c r="AJ21" s="488"/>
      <c r="AK21" s="488"/>
      <c r="AL21" s="488"/>
      <c r="AM21" s="488"/>
      <c r="AN21" s="488"/>
      <c r="AO21" s="488"/>
      <c r="AP21" s="488"/>
      <c r="AQ21" s="488"/>
      <c r="AR21" s="488"/>
      <c r="AS21" s="488"/>
      <c r="AT21" s="488"/>
      <c r="AU21" s="488"/>
      <c r="AV21" s="488"/>
      <c r="AW21" s="488"/>
      <c r="AX21" s="488"/>
      <c r="AY21" s="488"/>
      <c r="AZ21" s="488"/>
      <c r="BA21" s="488"/>
      <c r="BB21" s="488"/>
      <c r="BC21" s="488"/>
      <c r="BD21" s="488"/>
      <c r="BE21" s="488"/>
      <c r="BF21" s="488"/>
      <c r="BG21" s="488"/>
      <c r="BH21" s="488"/>
      <c r="BI21" s="488"/>
      <c r="BJ21" s="488"/>
      <c r="BK21" s="488"/>
      <c r="BL21" s="488"/>
      <c r="BM21" s="488"/>
    </row>
    <row r="22" spans="1:65" s="489" customFormat="1" ht="24" customHeight="1">
      <c r="A22" s="770" t="s">
        <v>372</v>
      </c>
      <c r="B22" s="773" t="s">
        <v>47</v>
      </c>
      <c r="C22" s="772" t="s">
        <v>373</v>
      </c>
      <c r="D22" s="844">
        <v>1020959.4400000003</v>
      </c>
      <c r="E22" s="845">
        <v>0</v>
      </c>
      <c r="F22" s="845">
        <v>0</v>
      </c>
      <c r="G22" s="849">
        <v>0</v>
      </c>
      <c r="H22" s="847">
        <v>0</v>
      </c>
      <c r="I22" s="488"/>
      <c r="J22" s="488"/>
      <c r="K22" s="923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488"/>
      <c r="AB22" s="488"/>
      <c r="AC22" s="488"/>
      <c r="AD22" s="488"/>
      <c r="AE22" s="488"/>
      <c r="AF22" s="488"/>
      <c r="AG22" s="488"/>
      <c r="AH22" s="488"/>
      <c r="AI22" s="488"/>
      <c r="AJ22" s="488"/>
      <c r="AK22" s="488"/>
      <c r="AL22" s="488"/>
      <c r="AM22" s="488"/>
      <c r="AN22" s="488"/>
      <c r="AO22" s="488"/>
      <c r="AP22" s="488"/>
      <c r="AQ22" s="488"/>
      <c r="AR22" s="488"/>
      <c r="AS22" s="488"/>
      <c r="AT22" s="488"/>
      <c r="AU22" s="488"/>
      <c r="AV22" s="488"/>
      <c r="AW22" s="488"/>
      <c r="AX22" s="488"/>
      <c r="AY22" s="488"/>
      <c r="AZ22" s="488"/>
      <c r="BA22" s="488"/>
      <c r="BB22" s="488"/>
      <c r="BC22" s="488"/>
      <c r="BD22" s="488"/>
      <c r="BE22" s="488"/>
      <c r="BF22" s="488"/>
      <c r="BG22" s="488"/>
      <c r="BH22" s="488"/>
      <c r="BI22" s="488"/>
      <c r="BJ22" s="488"/>
      <c r="BK22" s="488"/>
      <c r="BL22" s="488"/>
      <c r="BM22" s="488"/>
    </row>
    <row r="23" spans="1:65" s="488" customFormat="1" ht="24" hidden="1" customHeight="1">
      <c r="A23" s="770" t="s">
        <v>374</v>
      </c>
      <c r="B23" s="773" t="s">
        <v>47</v>
      </c>
      <c r="C23" s="772" t="s">
        <v>375</v>
      </c>
      <c r="D23" s="844">
        <v>0</v>
      </c>
      <c r="E23" s="845">
        <v>0</v>
      </c>
      <c r="F23" s="845">
        <v>0</v>
      </c>
      <c r="G23" s="849">
        <v>0</v>
      </c>
      <c r="H23" s="847">
        <v>0</v>
      </c>
      <c r="K23" s="923"/>
    </row>
    <row r="24" spans="1:65" s="489" customFormat="1" ht="24" customHeight="1">
      <c r="A24" s="770" t="s">
        <v>377</v>
      </c>
      <c r="B24" s="773" t="s">
        <v>47</v>
      </c>
      <c r="C24" s="772" t="s">
        <v>83</v>
      </c>
      <c r="D24" s="844">
        <v>18800493.349999994</v>
      </c>
      <c r="E24" s="845">
        <v>1823.48</v>
      </c>
      <c r="F24" s="845">
        <v>299.48</v>
      </c>
      <c r="G24" s="849">
        <v>1823.48</v>
      </c>
      <c r="H24" s="847">
        <v>0</v>
      </c>
      <c r="I24" s="488"/>
      <c r="J24" s="488"/>
      <c r="K24" s="923"/>
      <c r="L24" s="488"/>
      <c r="M24" s="488"/>
      <c r="N24" s="488"/>
      <c r="O24" s="488"/>
      <c r="P24" s="488"/>
      <c r="Q24" s="488"/>
      <c r="R24" s="488"/>
      <c r="S24" s="488"/>
      <c r="T24" s="488"/>
      <c r="U24" s="488"/>
      <c r="V24" s="488"/>
      <c r="W24" s="488"/>
      <c r="X24" s="488"/>
      <c r="Y24" s="488"/>
      <c r="Z24" s="488"/>
      <c r="AA24" s="488"/>
      <c r="AB24" s="488"/>
      <c r="AC24" s="488"/>
      <c r="AD24" s="488"/>
      <c r="AE24" s="488"/>
      <c r="AF24" s="488"/>
      <c r="AG24" s="488"/>
      <c r="AH24" s="488"/>
      <c r="AI24" s="488"/>
      <c r="AJ24" s="488"/>
      <c r="AK24" s="488"/>
      <c r="AL24" s="488"/>
      <c r="AM24" s="488"/>
      <c r="AN24" s="488"/>
      <c r="AO24" s="488"/>
      <c r="AP24" s="488"/>
      <c r="AQ24" s="488"/>
      <c r="AR24" s="488"/>
      <c r="AS24" s="488"/>
      <c r="AT24" s="488"/>
      <c r="AU24" s="488"/>
      <c r="AV24" s="488"/>
      <c r="AW24" s="488"/>
      <c r="AX24" s="488"/>
      <c r="AY24" s="488"/>
      <c r="AZ24" s="488"/>
      <c r="BA24" s="488"/>
      <c r="BB24" s="488"/>
      <c r="BC24" s="488"/>
      <c r="BD24" s="488"/>
      <c r="BE24" s="488"/>
      <c r="BF24" s="488"/>
      <c r="BG24" s="488"/>
      <c r="BH24" s="488"/>
      <c r="BI24" s="488"/>
      <c r="BJ24" s="488"/>
      <c r="BK24" s="488"/>
      <c r="BL24" s="488"/>
      <c r="BM24" s="488"/>
    </row>
    <row r="25" spans="1:65" s="490" customFormat="1" ht="24" customHeight="1">
      <c r="A25" s="770" t="s">
        <v>383</v>
      </c>
      <c r="B25" s="773" t="s">
        <v>47</v>
      </c>
      <c r="C25" s="772" t="s">
        <v>113</v>
      </c>
      <c r="D25" s="844">
        <v>92138.72</v>
      </c>
      <c r="E25" s="845">
        <v>0</v>
      </c>
      <c r="F25" s="845">
        <v>0</v>
      </c>
      <c r="G25" s="849">
        <v>0</v>
      </c>
      <c r="H25" s="847">
        <v>0</v>
      </c>
      <c r="I25" s="488"/>
      <c r="J25" s="488"/>
      <c r="K25" s="923"/>
      <c r="L25" s="488"/>
      <c r="M25" s="488"/>
      <c r="N25" s="488"/>
      <c r="O25" s="488"/>
      <c r="P25" s="488"/>
      <c r="Q25" s="488"/>
      <c r="R25" s="488"/>
      <c r="S25" s="488"/>
      <c r="T25" s="488"/>
      <c r="U25" s="488"/>
      <c r="V25" s="488"/>
      <c r="W25" s="488"/>
      <c r="X25" s="488"/>
      <c r="Y25" s="488"/>
      <c r="Z25" s="488"/>
      <c r="AA25" s="488"/>
      <c r="AB25" s="488"/>
      <c r="AC25" s="488"/>
      <c r="AD25" s="488"/>
      <c r="AE25" s="488"/>
      <c r="AF25" s="488"/>
      <c r="AG25" s="488"/>
      <c r="AH25" s="488"/>
      <c r="AI25" s="488"/>
      <c r="AJ25" s="488"/>
      <c r="AK25" s="488"/>
      <c r="AL25" s="488"/>
      <c r="AM25" s="488"/>
      <c r="AN25" s="488"/>
      <c r="AO25" s="488"/>
      <c r="AP25" s="488"/>
      <c r="AQ25" s="488"/>
      <c r="AR25" s="488"/>
      <c r="AS25" s="488"/>
      <c r="AT25" s="488"/>
      <c r="AU25" s="488"/>
      <c r="AV25" s="488"/>
      <c r="AW25" s="488"/>
      <c r="AX25" s="488"/>
      <c r="AY25" s="488"/>
      <c r="AZ25" s="488"/>
      <c r="BA25" s="488"/>
      <c r="BB25" s="488"/>
      <c r="BC25" s="488"/>
      <c r="BD25" s="488"/>
      <c r="BE25" s="488"/>
      <c r="BF25" s="488"/>
      <c r="BG25" s="488"/>
      <c r="BH25" s="488"/>
      <c r="BI25" s="488"/>
      <c r="BJ25" s="488"/>
      <c r="BK25" s="488"/>
      <c r="BL25" s="488"/>
      <c r="BM25" s="488"/>
    </row>
    <row r="26" spans="1:65" s="491" customFormat="1" ht="24" customHeight="1">
      <c r="A26" s="770" t="s">
        <v>387</v>
      </c>
      <c r="B26" s="773" t="s">
        <v>47</v>
      </c>
      <c r="C26" s="772" t="s">
        <v>579</v>
      </c>
      <c r="D26" s="844">
        <v>2331298.6399999987</v>
      </c>
      <c r="E26" s="845">
        <v>0</v>
      </c>
      <c r="F26" s="845">
        <v>0</v>
      </c>
      <c r="G26" s="849">
        <v>0</v>
      </c>
      <c r="H26" s="847">
        <v>0</v>
      </c>
      <c r="I26" s="488"/>
      <c r="J26" s="488"/>
      <c r="K26" s="923"/>
      <c r="L26" s="488"/>
      <c r="M26" s="488"/>
      <c r="N26" s="488"/>
      <c r="O26" s="488"/>
      <c r="P26" s="488"/>
      <c r="Q26" s="488"/>
      <c r="R26" s="488"/>
      <c r="S26" s="488"/>
      <c r="T26" s="488"/>
      <c r="U26" s="488"/>
      <c r="V26" s="488"/>
      <c r="W26" s="488"/>
      <c r="X26" s="488"/>
      <c r="Y26" s="488"/>
      <c r="Z26" s="488"/>
      <c r="AA26" s="488"/>
      <c r="AB26" s="488"/>
      <c r="AC26" s="488"/>
      <c r="AD26" s="488"/>
      <c r="AE26" s="488"/>
      <c r="AF26" s="488"/>
      <c r="AG26" s="488"/>
      <c r="AH26" s="488"/>
      <c r="AI26" s="488"/>
      <c r="AJ26" s="488"/>
      <c r="AK26" s="488"/>
      <c r="AL26" s="488"/>
      <c r="AM26" s="488"/>
      <c r="AN26" s="488"/>
      <c r="AO26" s="488"/>
      <c r="AP26" s="488"/>
      <c r="AQ26" s="488"/>
      <c r="AR26" s="488"/>
      <c r="AS26" s="488"/>
      <c r="AT26" s="488"/>
      <c r="AU26" s="488"/>
      <c r="AV26" s="488"/>
      <c r="AW26" s="488"/>
      <c r="AX26" s="488"/>
      <c r="AY26" s="488"/>
      <c r="AZ26" s="488"/>
      <c r="BA26" s="488"/>
      <c r="BB26" s="488"/>
      <c r="BC26" s="488"/>
      <c r="BD26" s="488"/>
      <c r="BE26" s="488"/>
      <c r="BF26" s="488"/>
      <c r="BG26" s="488"/>
      <c r="BH26" s="488"/>
      <c r="BI26" s="488"/>
      <c r="BJ26" s="488"/>
      <c r="BK26" s="488"/>
      <c r="BL26" s="488"/>
      <c r="BM26" s="488"/>
    </row>
    <row r="27" spans="1:65" s="492" customFormat="1" ht="24" hidden="1" customHeight="1">
      <c r="A27" s="767" t="s">
        <v>400</v>
      </c>
      <c r="B27" s="768" t="s">
        <v>47</v>
      </c>
      <c r="C27" s="769" t="s">
        <v>401</v>
      </c>
      <c r="D27" s="844">
        <v>0</v>
      </c>
      <c r="E27" s="845">
        <v>0</v>
      </c>
      <c r="F27" s="845">
        <v>0</v>
      </c>
      <c r="G27" s="848">
        <v>0</v>
      </c>
      <c r="H27" s="847">
        <v>0</v>
      </c>
      <c r="I27" s="447"/>
      <c r="J27" s="447"/>
      <c r="K27" s="923"/>
      <c r="L27" s="447"/>
      <c r="M27" s="447"/>
      <c r="N27" s="447"/>
      <c r="O27" s="447"/>
      <c r="P27" s="447"/>
      <c r="Q27" s="447"/>
      <c r="R27" s="447"/>
      <c r="S27" s="447"/>
      <c r="T27" s="447"/>
      <c r="U27" s="447"/>
      <c r="V27" s="447"/>
      <c r="W27" s="447"/>
      <c r="X27" s="447"/>
      <c r="Y27" s="447"/>
      <c r="Z27" s="447"/>
      <c r="AA27" s="447"/>
      <c r="AB27" s="447"/>
      <c r="AC27" s="447"/>
      <c r="AD27" s="447"/>
      <c r="AE27" s="447"/>
      <c r="AF27" s="447"/>
      <c r="AG27" s="447"/>
      <c r="AH27" s="447"/>
      <c r="AI27" s="447"/>
      <c r="AJ27" s="447"/>
      <c r="AK27" s="447"/>
      <c r="AL27" s="447"/>
      <c r="AM27" s="447"/>
      <c r="AN27" s="447"/>
      <c r="AO27" s="447"/>
      <c r="AP27" s="447"/>
      <c r="AQ27" s="447"/>
      <c r="AR27" s="447"/>
      <c r="AS27" s="447"/>
      <c r="AT27" s="447"/>
      <c r="AU27" s="447"/>
      <c r="AV27" s="447"/>
      <c r="AW27" s="447"/>
      <c r="AX27" s="447"/>
      <c r="AY27" s="447"/>
      <c r="AZ27" s="447"/>
      <c r="BA27" s="447"/>
      <c r="BB27" s="447"/>
      <c r="BC27" s="447"/>
      <c r="BD27" s="447"/>
      <c r="BE27" s="447"/>
      <c r="BF27" s="447"/>
      <c r="BG27" s="447"/>
      <c r="BH27" s="447"/>
      <c r="BI27" s="447"/>
      <c r="BJ27" s="447"/>
      <c r="BK27" s="447"/>
      <c r="BL27" s="447"/>
      <c r="BM27" s="447"/>
    </row>
    <row r="28" spans="1:65" s="492" customFormat="1" ht="24" customHeight="1">
      <c r="A28" s="767" t="s">
        <v>402</v>
      </c>
      <c r="B28" s="768" t="s">
        <v>47</v>
      </c>
      <c r="C28" s="769" t="s">
        <v>115</v>
      </c>
      <c r="D28" s="844">
        <v>2827745.3200000017</v>
      </c>
      <c r="E28" s="845">
        <v>0</v>
      </c>
      <c r="F28" s="845">
        <v>0</v>
      </c>
      <c r="G28" s="848">
        <v>0</v>
      </c>
      <c r="H28" s="847">
        <v>0</v>
      </c>
      <c r="I28" s="447"/>
      <c r="J28" s="447"/>
      <c r="K28" s="923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7"/>
      <c r="AH28" s="447"/>
      <c r="AI28" s="447"/>
      <c r="AJ28" s="447"/>
      <c r="AK28" s="447"/>
      <c r="AL28" s="447"/>
      <c r="AM28" s="447"/>
      <c r="AN28" s="447"/>
      <c r="AO28" s="447"/>
      <c r="AP28" s="447"/>
      <c r="AQ28" s="447"/>
      <c r="AR28" s="447"/>
      <c r="AS28" s="447"/>
      <c r="AT28" s="447"/>
      <c r="AU28" s="447"/>
      <c r="AV28" s="447"/>
      <c r="AW28" s="447"/>
      <c r="AX28" s="447"/>
      <c r="AY28" s="447"/>
      <c r="AZ28" s="447"/>
      <c r="BA28" s="447"/>
      <c r="BB28" s="447"/>
      <c r="BC28" s="447"/>
      <c r="BD28" s="447"/>
      <c r="BE28" s="447"/>
      <c r="BF28" s="447"/>
      <c r="BG28" s="447"/>
      <c r="BH28" s="447"/>
      <c r="BI28" s="447"/>
      <c r="BJ28" s="447"/>
      <c r="BK28" s="447"/>
      <c r="BL28" s="447"/>
      <c r="BM28" s="447"/>
    </row>
    <row r="29" spans="1:65" s="493" customFormat="1" ht="24" customHeight="1">
      <c r="A29" s="767" t="s">
        <v>403</v>
      </c>
      <c r="B29" s="768" t="s">
        <v>47</v>
      </c>
      <c r="C29" s="769" t="s">
        <v>404</v>
      </c>
      <c r="D29" s="844">
        <v>22340247.820000019</v>
      </c>
      <c r="E29" s="845">
        <v>3129400</v>
      </c>
      <c r="F29" s="845">
        <v>0</v>
      </c>
      <c r="G29" s="848">
        <v>3129400</v>
      </c>
      <c r="H29" s="847">
        <v>0</v>
      </c>
      <c r="I29" s="447"/>
      <c r="J29" s="447"/>
      <c r="K29" s="923"/>
      <c r="L29" s="447"/>
      <c r="M29" s="447"/>
      <c r="N29" s="447"/>
      <c r="O29" s="447"/>
      <c r="P29" s="447"/>
      <c r="Q29" s="447"/>
      <c r="R29" s="447"/>
      <c r="S29" s="447"/>
      <c r="T29" s="447"/>
      <c r="U29" s="447"/>
      <c r="V29" s="447"/>
      <c r="W29" s="447"/>
      <c r="X29" s="447"/>
      <c r="Y29" s="447"/>
      <c r="Z29" s="447"/>
      <c r="AA29" s="447"/>
      <c r="AB29" s="447"/>
      <c r="AC29" s="447"/>
      <c r="AD29" s="447"/>
      <c r="AE29" s="447"/>
      <c r="AF29" s="447"/>
      <c r="AG29" s="447"/>
      <c r="AH29" s="447"/>
      <c r="AI29" s="447"/>
      <c r="AJ29" s="447"/>
      <c r="AK29" s="447"/>
      <c r="AL29" s="447"/>
      <c r="AM29" s="447"/>
      <c r="AN29" s="447"/>
      <c r="AO29" s="447"/>
      <c r="AP29" s="447"/>
      <c r="AQ29" s="447"/>
      <c r="AR29" s="447"/>
      <c r="AS29" s="447"/>
      <c r="AT29" s="447"/>
      <c r="AU29" s="447"/>
      <c r="AV29" s="447"/>
      <c r="AW29" s="447"/>
      <c r="AX29" s="447"/>
      <c r="AY29" s="447"/>
      <c r="AZ29" s="447"/>
      <c r="BA29" s="447"/>
      <c r="BB29" s="447"/>
      <c r="BC29" s="447"/>
      <c r="BD29" s="447"/>
      <c r="BE29" s="447"/>
      <c r="BF29" s="447"/>
      <c r="BG29" s="447"/>
      <c r="BH29" s="447"/>
      <c r="BI29" s="447"/>
      <c r="BJ29" s="447"/>
      <c r="BK29" s="447"/>
      <c r="BL29" s="447"/>
      <c r="BM29" s="447"/>
    </row>
    <row r="30" spans="1:65" s="492" customFormat="1" ht="24" customHeight="1">
      <c r="A30" s="767" t="s">
        <v>405</v>
      </c>
      <c r="B30" s="768" t="s">
        <v>47</v>
      </c>
      <c r="C30" s="769" t="s">
        <v>406</v>
      </c>
      <c r="D30" s="844">
        <v>177669.77000000002</v>
      </c>
      <c r="E30" s="845">
        <v>0</v>
      </c>
      <c r="F30" s="845">
        <v>0</v>
      </c>
      <c r="G30" s="848">
        <v>0</v>
      </c>
      <c r="H30" s="847">
        <v>0</v>
      </c>
      <c r="I30" s="447"/>
      <c r="J30" s="447"/>
      <c r="K30" s="923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  <c r="AJ30" s="447"/>
      <c r="AK30" s="447"/>
      <c r="AL30" s="447"/>
      <c r="AM30" s="447"/>
      <c r="AN30" s="447"/>
      <c r="AO30" s="447"/>
      <c r="AP30" s="447"/>
      <c r="AQ30" s="447"/>
      <c r="AR30" s="447"/>
      <c r="AS30" s="447"/>
      <c r="AT30" s="447"/>
      <c r="AU30" s="447"/>
      <c r="AV30" s="447"/>
      <c r="AW30" s="447"/>
      <c r="AX30" s="447"/>
      <c r="AY30" s="447"/>
      <c r="AZ30" s="447"/>
      <c r="BA30" s="447"/>
      <c r="BB30" s="447"/>
      <c r="BC30" s="447"/>
      <c r="BD30" s="447"/>
      <c r="BE30" s="447"/>
      <c r="BF30" s="447"/>
      <c r="BG30" s="447"/>
      <c r="BH30" s="447"/>
      <c r="BI30" s="447"/>
      <c r="BJ30" s="447"/>
      <c r="BK30" s="447"/>
      <c r="BL30" s="447"/>
      <c r="BM30" s="447"/>
    </row>
    <row r="31" spans="1:65" s="492" customFormat="1" ht="24" customHeight="1">
      <c r="A31" s="767" t="s">
        <v>407</v>
      </c>
      <c r="B31" s="768" t="s">
        <v>47</v>
      </c>
      <c r="C31" s="769" t="s">
        <v>582</v>
      </c>
      <c r="D31" s="844">
        <v>208159.53</v>
      </c>
      <c r="E31" s="845">
        <v>540</v>
      </c>
      <c r="F31" s="845">
        <v>0</v>
      </c>
      <c r="G31" s="848">
        <v>540</v>
      </c>
      <c r="H31" s="847">
        <v>0</v>
      </c>
      <c r="K31" s="923"/>
    </row>
    <row r="32" spans="1:65" s="487" customFormat="1" ht="24" customHeight="1">
      <c r="A32" s="767" t="s">
        <v>410</v>
      </c>
      <c r="B32" s="768" t="s">
        <v>47</v>
      </c>
      <c r="C32" s="769" t="s">
        <v>583</v>
      </c>
      <c r="D32" s="844">
        <v>119010</v>
      </c>
      <c r="E32" s="845">
        <v>0</v>
      </c>
      <c r="F32" s="845">
        <v>0</v>
      </c>
      <c r="G32" s="848">
        <v>0</v>
      </c>
      <c r="H32" s="847">
        <v>0</v>
      </c>
      <c r="K32" s="923"/>
    </row>
    <row r="33" spans="1:11" s="487" customFormat="1" ht="24" customHeight="1">
      <c r="A33" s="767" t="s">
        <v>426</v>
      </c>
      <c r="B33" s="768" t="s">
        <v>47</v>
      </c>
      <c r="C33" s="769" t="s">
        <v>178</v>
      </c>
      <c r="D33" s="844">
        <v>809549.01</v>
      </c>
      <c r="E33" s="845">
        <v>0</v>
      </c>
      <c r="F33" s="845">
        <v>0</v>
      </c>
      <c r="G33" s="848">
        <v>0</v>
      </c>
      <c r="H33" s="847">
        <v>0</v>
      </c>
      <c r="K33" s="923"/>
    </row>
    <row r="34" spans="1:11" s="487" customFormat="1" ht="24" customHeight="1">
      <c r="A34" s="767" t="s">
        <v>413</v>
      </c>
      <c r="B34" s="768" t="s">
        <v>47</v>
      </c>
      <c r="C34" s="769" t="s">
        <v>584</v>
      </c>
      <c r="D34" s="844">
        <v>1836016.5599999998</v>
      </c>
      <c r="E34" s="845">
        <v>0</v>
      </c>
      <c r="F34" s="845">
        <v>0</v>
      </c>
      <c r="G34" s="848">
        <v>0</v>
      </c>
      <c r="H34" s="847">
        <v>0</v>
      </c>
      <c r="K34" s="923"/>
    </row>
    <row r="35" spans="1:11" s="487" customFormat="1" ht="24" customHeight="1">
      <c r="A35" s="767" t="s">
        <v>416</v>
      </c>
      <c r="B35" s="494" t="s">
        <v>47</v>
      </c>
      <c r="C35" s="769" t="s">
        <v>585</v>
      </c>
      <c r="D35" s="844">
        <v>749217.52</v>
      </c>
      <c r="E35" s="845">
        <v>0</v>
      </c>
      <c r="F35" s="845">
        <v>0</v>
      </c>
      <c r="G35" s="848">
        <v>0</v>
      </c>
      <c r="H35" s="847">
        <v>0</v>
      </c>
      <c r="K35" s="923"/>
    </row>
    <row r="36" spans="1:11" s="487" customFormat="1" ht="36.75" hidden="1" customHeight="1">
      <c r="A36" s="495" t="s">
        <v>419</v>
      </c>
      <c r="B36" s="496" t="s">
        <v>47</v>
      </c>
      <c r="C36" s="774" t="s">
        <v>586</v>
      </c>
      <c r="D36" s="844" t="e">
        <f>SUMIFS(#REF!,#REF!,"85",#REF!,A36)</f>
        <v>#REF!</v>
      </c>
      <c r="E36" s="845" t="e">
        <f>SUMIFS(#REF!,#REF!,A36,#REF!,"85")+SUMIFS(#REF!,#REF!,A36,#REF!,"85")</f>
        <v>#REF!</v>
      </c>
      <c r="F36" s="845" t="e">
        <f>SUMIFS(#REF!,#REF!,A36,#REF!,"85")</f>
        <v>#REF!</v>
      </c>
      <c r="G36" s="850" t="e">
        <f t="shared" ref="G36" si="0">E36-H36</f>
        <v>#REF!</v>
      </c>
      <c r="H36" s="847" t="e">
        <f>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+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</f>
        <v>#REF!</v>
      </c>
      <c r="K36" s="923"/>
    </row>
    <row r="37" spans="1:11" s="487" customFormat="1" ht="19.5" customHeight="1">
      <c r="A37" s="497" t="s">
        <v>4</v>
      </c>
      <c r="B37" s="498"/>
      <c r="C37" s="497"/>
      <c r="D37" s="499" t="s">
        <v>4</v>
      </c>
      <c r="E37" s="499" t="s">
        <v>4</v>
      </c>
      <c r="F37" s="499" t="s">
        <v>4</v>
      </c>
      <c r="G37" s="500" t="s">
        <v>4</v>
      </c>
      <c r="H37" s="499" t="s">
        <v>4</v>
      </c>
    </row>
    <row r="38" spans="1:11" s="487" customFormat="1" ht="16.5" customHeight="1">
      <c r="A38" s="501"/>
      <c r="B38" s="494"/>
      <c r="C38" s="502"/>
      <c r="D38" s="503"/>
      <c r="E38" s="504"/>
      <c r="F38" s="504"/>
      <c r="G38" s="505"/>
      <c r="H38" s="506"/>
    </row>
    <row r="39" spans="1:11" s="487" customFormat="1" ht="18.75" customHeight="1"/>
    <row r="40" spans="1:11" ht="16.5" customHeight="1">
      <c r="A40" s="507" t="s">
        <v>4</v>
      </c>
      <c r="B40" s="508"/>
      <c r="C40" s="507"/>
      <c r="D40" s="447" t="s">
        <v>4</v>
      </c>
    </row>
    <row r="41" spans="1:11" ht="22.5" hidden="1" customHeight="1">
      <c r="B41" s="1654" t="s">
        <v>600</v>
      </c>
      <c r="C41" s="1654"/>
      <c r="D41" s="447">
        <v>0</v>
      </c>
    </row>
    <row r="42" spans="1:11">
      <c r="D42" s="447" t="s">
        <v>4</v>
      </c>
    </row>
    <row r="43" spans="1:11">
      <c r="D43" s="447" t="s">
        <v>4</v>
      </c>
    </row>
    <row r="44" spans="1:11">
      <c r="D44" s="447" t="s">
        <v>4</v>
      </c>
    </row>
    <row r="45" spans="1:11">
      <c r="D45" s="447" t="s">
        <v>4</v>
      </c>
    </row>
    <row r="46" spans="1:11">
      <c r="D46" s="447" t="s">
        <v>4</v>
      </c>
    </row>
    <row r="47" spans="1:11">
      <c r="D47" s="509" t="s">
        <v>4</v>
      </c>
    </row>
    <row r="48" spans="1:11">
      <c r="D48" s="447" t="s">
        <v>4</v>
      </c>
    </row>
    <row r="49" spans="4:4">
      <c r="D49" s="447" t="s">
        <v>4</v>
      </c>
    </row>
    <row r="50" spans="4:4">
      <c r="D50" s="447" t="s">
        <v>4</v>
      </c>
    </row>
    <row r="51" spans="4:4">
      <c r="D51" s="447" t="s">
        <v>4</v>
      </c>
    </row>
    <row r="52" spans="4:4">
      <c r="D52" s="447" t="s">
        <v>4</v>
      </c>
    </row>
    <row r="53" spans="4:4">
      <c r="D53" s="447" t="s">
        <v>4</v>
      </c>
    </row>
    <row r="54" spans="4:4">
      <c r="D54" s="447" t="s">
        <v>4</v>
      </c>
    </row>
    <row r="55" spans="4:4">
      <c r="D55" s="510" t="s">
        <v>4</v>
      </c>
    </row>
    <row r="56" spans="4:4">
      <c r="D56" s="510" t="s">
        <v>4</v>
      </c>
    </row>
    <row r="57" spans="4:4">
      <c r="D57" s="510" t="s">
        <v>4</v>
      </c>
    </row>
    <row r="58" spans="4:4">
      <c r="D58" s="510" t="s">
        <v>4</v>
      </c>
    </row>
    <row r="59" spans="4:4">
      <c r="D59" s="510" t="s">
        <v>4</v>
      </c>
    </row>
    <row r="60" spans="4:4">
      <c r="D60" s="510" t="s">
        <v>4</v>
      </c>
    </row>
    <row r="61" spans="4:4">
      <c r="D61" s="510" t="s">
        <v>4</v>
      </c>
    </row>
    <row r="62" spans="4:4">
      <c r="D62" s="510" t="s">
        <v>4</v>
      </c>
    </row>
    <row r="63" spans="4:4">
      <c r="D63" s="510" t="s">
        <v>4</v>
      </c>
    </row>
    <row r="64" spans="4:4">
      <c r="D64" s="510" t="s">
        <v>4</v>
      </c>
    </row>
    <row r="65" spans="4:4">
      <c r="D65" s="510" t="s">
        <v>4</v>
      </c>
    </row>
    <row r="66" spans="4:4">
      <c r="D66" s="510" t="s">
        <v>4</v>
      </c>
    </row>
    <row r="67" spans="4:4">
      <c r="D67" s="510" t="s">
        <v>4</v>
      </c>
    </row>
    <row r="68" spans="4:4">
      <c r="D68" s="510" t="s">
        <v>4</v>
      </c>
    </row>
    <row r="69" spans="4:4">
      <c r="D69" s="510" t="s">
        <v>4</v>
      </c>
    </row>
    <row r="70" spans="4:4">
      <c r="D70" s="510" t="s">
        <v>4</v>
      </c>
    </row>
    <row r="71" spans="4:4">
      <c r="D71" s="510" t="s">
        <v>4</v>
      </c>
    </row>
    <row r="72" spans="4:4">
      <c r="D72" s="510" t="s">
        <v>4</v>
      </c>
    </row>
    <row r="73" spans="4:4">
      <c r="D73" s="510" t="s">
        <v>4</v>
      </c>
    </row>
    <row r="74" spans="4:4">
      <c r="D74" s="510" t="s">
        <v>4</v>
      </c>
    </row>
    <row r="75" spans="4:4">
      <c r="D75" s="510" t="s">
        <v>4</v>
      </c>
    </row>
    <row r="76" spans="4:4">
      <c r="D76" s="510" t="s">
        <v>4</v>
      </c>
    </row>
    <row r="77" spans="4:4">
      <c r="D77" s="510" t="s">
        <v>4</v>
      </c>
    </row>
    <row r="78" spans="4:4">
      <c r="D78" s="510" t="s">
        <v>4</v>
      </c>
    </row>
    <row r="79" spans="4:4">
      <c r="D79" s="510" t="s">
        <v>4</v>
      </c>
    </row>
    <row r="80" spans="4:4">
      <c r="D80" s="510" t="s">
        <v>4</v>
      </c>
    </row>
    <row r="81" spans="4:4">
      <c r="D81" s="510" t="s">
        <v>4</v>
      </c>
    </row>
    <row r="82" spans="4:4">
      <c r="D82" s="510" t="s">
        <v>4</v>
      </c>
    </row>
    <row r="83" spans="4:4">
      <c r="D83" s="510" t="s">
        <v>4</v>
      </c>
    </row>
    <row r="84" spans="4:4">
      <c r="D84" s="510" t="s">
        <v>4</v>
      </c>
    </row>
    <row r="85" spans="4:4">
      <c r="D85" s="510" t="s">
        <v>4</v>
      </c>
    </row>
    <row r="86" spans="4:4">
      <c r="D86" s="510" t="s">
        <v>4</v>
      </c>
    </row>
    <row r="87" spans="4:4">
      <c r="D87" s="510" t="s">
        <v>4</v>
      </c>
    </row>
    <row r="88" spans="4:4">
      <c r="D88" s="510" t="s">
        <v>4</v>
      </c>
    </row>
    <row r="89" spans="4:4">
      <c r="D89" s="510" t="s">
        <v>4</v>
      </c>
    </row>
    <row r="90" spans="4:4">
      <c r="D90" s="510" t="s">
        <v>4</v>
      </c>
    </row>
    <row r="91" spans="4:4">
      <c r="D91" s="510" t="s">
        <v>4</v>
      </c>
    </row>
    <row r="92" spans="4:4">
      <c r="D92" s="510" t="s">
        <v>4</v>
      </c>
    </row>
    <row r="93" spans="4:4">
      <c r="D93" s="510" t="s">
        <v>4</v>
      </c>
    </row>
    <row r="94" spans="4:4">
      <c r="D94" s="510" t="s">
        <v>4</v>
      </c>
    </row>
    <row r="95" spans="4:4">
      <c r="D95" s="510" t="s">
        <v>4</v>
      </c>
    </row>
    <row r="96" spans="4:4">
      <c r="D96" s="510" t="s">
        <v>4</v>
      </c>
    </row>
    <row r="97" spans="4:4">
      <c r="D97" s="510" t="s">
        <v>4</v>
      </c>
    </row>
    <row r="98" spans="4:4">
      <c r="D98" s="510" t="s">
        <v>4</v>
      </c>
    </row>
    <row r="99" spans="4:4">
      <c r="D99" s="510" t="s">
        <v>4</v>
      </c>
    </row>
    <row r="100" spans="4:4">
      <c r="D100" s="510" t="s">
        <v>4</v>
      </c>
    </row>
    <row r="101" spans="4:4">
      <c r="D101" s="510" t="s">
        <v>4</v>
      </c>
    </row>
    <row r="102" spans="4:4">
      <c r="D102" s="510" t="s">
        <v>4</v>
      </c>
    </row>
    <row r="103" spans="4:4">
      <c r="D103" s="510" t="s">
        <v>4</v>
      </c>
    </row>
    <row r="104" spans="4:4">
      <c r="D104" s="510" t="s">
        <v>4</v>
      </c>
    </row>
    <row r="105" spans="4:4">
      <c r="D105" s="510" t="s">
        <v>4</v>
      </c>
    </row>
    <row r="106" spans="4:4">
      <c r="D106" s="510" t="s">
        <v>4</v>
      </c>
    </row>
    <row r="107" spans="4:4">
      <c r="D107" s="510" t="s">
        <v>4</v>
      </c>
    </row>
    <row r="108" spans="4:4">
      <c r="D108" s="510" t="s">
        <v>4</v>
      </c>
    </row>
    <row r="109" spans="4:4">
      <c r="D109" s="510" t="s">
        <v>4</v>
      </c>
    </row>
    <row r="110" spans="4:4">
      <c r="D110" s="510" t="s">
        <v>4</v>
      </c>
    </row>
    <row r="111" spans="4:4">
      <c r="D111" s="510" t="s">
        <v>4</v>
      </c>
    </row>
    <row r="112" spans="4:4">
      <c r="D112" s="510" t="s">
        <v>4</v>
      </c>
    </row>
    <row r="113" spans="4:4">
      <c r="D113" s="510" t="s">
        <v>4</v>
      </c>
    </row>
    <row r="114" spans="4:4">
      <c r="D114" s="510" t="s">
        <v>4</v>
      </c>
    </row>
    <row r="115" spans="4:4">
      <c r="D115" s="510" t="s">
        <v>4</v>
      </c>
    </row>
    <row r="116" spans="4:4">
      <c r="D116" s="510" t="s">
        <v>4</v>
      </c>
    </row>
    <row r="117" spans="4:4">
      <c r="D117" s="510" t="s">
        <v>4</v>
      </c>
    </row>
    <row r="118" spans="4:4">
      <c r="D118" s="510" t="s">
        <v>4</v>
      </c>
    </row>
    <row r="119" spans="4:4">
      <c r="D119" s="510" t="s">
        <v>4</v>
      </c>
    </row>
    <row r="120" spans="4:4">
      <c r="D120" s="510" t="s">
        <v>4</v>
      </c>
    </row>
    <row r="121" spans="4:4">
      <c r="D121" s="510" t="s">
        <v>4</v>
      </c>
    </row>
    <row r="122" spans="4:4">
      <c r="D122" s="510" t="s">
        <v>4</v>
      </c>
    </row>
    <row r="123" spans="4:4">
      <c r="D123" s="510" t="s">
        <v>4</v>
      </c>
    </row>
    <row r="124" spans="4:4">
      <c r="D124" s="510" t="s">
        <v>4</v>
      </c>
    </row>
    <row r="125" spans="4:4">
      <c r="D125" s="510" t="s">
        <v>4</v>
      </c>
    </row>
    <row r="126" spans="4:4">
      <c r="D126" s="510" t="s">
        <v>4</v>
      </c>
    </row>
    <row r="127" spans="4:4">
      <c r="D127" s="510" t="s">
        <v>4</v>
      </c>
    </row>
    <row r="128" spans="4:4">
      <c r="D128" s="510" t="s">
        <v>4</v>
      </c>
    </row>
    <row r="129" spans="4:4">
      <c r="D129" s="510" t="s">
        <v>4</v>
      </c>
    </row>
    <row r="130" spans="4:4">
      <c r="D130" s="510" t="s">
        <v>4</v>
      </c>
    </row>
    <row r="131" spans="4:4">
      <c r="D131" s="510" t="s">
        <v>4</v>
      </c>
    </row>
    <row r="132" spans="4:4">
      <c r="D132" s="510" t="s">
        <v>4</v>
      </c>
    </row>
    <row r="133" spans="4:4">
      <c r="D133" s="510" t="s">
        <v>4</v>
      </c>
    </row>
    <row r="134" spans="4:4">
      <c r="D134" s="510" t="s">
        <v>4</v>
      </c>
    </row>
    <row r="135" spans="4:4">
      <c r="D135" s="510" t="s">
        <v>4</v>
      </c>
    </row>
    <row r="136" spans="4:4">
      <c r="D136" s="510" t="s">
        <v>4</v>
      </c>
    </row>
    <row r="137" spans="4:4">
      <c r="D137" s="510" t="s">
        <v>4</v>
      </c>
    </row>
    <row r="138" spans="4:4">
      <c r="D138" s="510" t="s">
        <v>4</v>
      </c>
    </row>
    <row r="139" spans="4:4">
      <c r="D139" s="510" t="s">
        <v>4</v>
      </c>
    </row>
    <row r="140" spans="4:4">
      <c r="D140" s="510" t="s">
        <v>4</v>
      </c>
    </row>
    <row r="141" spans="4:4">
      <c r="D141" s="510" t="s">
        <v>4</v>
      </c>
    </row>
    <row r="142" spans="4:4">
      <c r="D142" s="510" t="s">
        <v>4</v>
      </c>
    </row>
    <row r="143" spans="4:4">
      <c r="D143" s="510" t="s">
        <v>4</v>
      </c>
    </row>
    <row r="144" spans="4:4">
      <c r="D144" s="510" t="s">
        <v>4</v>
      </c>
    </row>
    <row r="145" spans="4:4">
      <c r="D145" s="510" t="s">
        <v>4</v>
      </c>
    </row>
    <row r="146" spans="4:4">
      <c r="D146" s="510" t="s">
        <v>4</v>
      </c>
    </row>
    <row r="147" spans="4:4">
      <c r="D147" s="510" t="s">
        <v>4</v>
      </c>
    </row>
    <row r="148" spans="4:4">
      <c r="D148" s="510" t="s">
        <v>4</v>
      </c>
    </row>
    <row r="149" spans="4:4">
      <c r="D149" s="510" t="s">
        <v>4</v>
      </c>
    </row>
    <row r="150" spans="4:4">
      <c r="D150" s="510" t="s">
        <v>4</v>
      </c>
    </row>
    <row r="151" spans="4:4">
      <c r="D151" s="510" t="s">
        <v>4</v>
      </c>
    </row>
    <row r="152" spans="4:4">
      <c r="D152" s="510" t="s">
        <v>4</v>
      </c>
    </row>
    <row r="153" spans="4:4">
      <c r="D153" s="510" t="s">
        <v>4</v>
      </c>
    </row>
    <row r="154" spans="4:4">
      <c r="D154" s="510" t="s">
        <v>4</v>
      </c>
    </row>
    <row r="155" spans="4:4">
      <c r="D155" s="510" t="s">
        <v>4</v>
      </c>
    </row>
    <row r="156" spans="4:4">
      <c r="D156" s="510" t="s">
        <v>4</v>
      </c>
    </row>
    <row r="157" spans="4:4">
      <c r="D157" s="510" t="s">
        <v>4</v>
      </c>
    </row>
    <row r="158" spans="4:4">
      <c r="D158" s="510" t="s">
        <v>4</v>
      </c>
    </row>
    <row r="159" spans="4:4">
      <c r="D159" s="510" t="s">
        <v>4</v>
      </c>
    </row>
    <row r="160" spans="4:4">
      <c r="D160" s="510" t="s">
        <v>4</v>
      </c>
    </row>
    <row r="161" spans="4:4">
      <c r="D161" s="510" t="s">
        <v>4</v>
      </c>
    </row>
    <row r="162" spans="4:4">
      <c r="D162" s="510" t="s">
        <v>4</v>
      </c>
    </row>
    <row r="163" spans="4:4">
      <c r="D163" s="510" t="s">
        <v>4</v>
      </c>
    </row>
    <row r="164" spans="4:4">
      <c r="D164" s="510" t="s">
        <v>4</v>
      </c>
    </row>
    <row r="165" spans="4:4">
      <c r="D165" s="510" t="s">
        <v>4</v>
      </c>
    </row>
    <row r="166" spans="4:4">
      <c r="D166" s="510" t="s">
        <v>4</v>
      </c>
    </row>
    <row r="167" spans="4:4">
      <c r="D167" s="510" t="s">
        <v>4</v>
      </c>
    </row>
    <row r="168" spans="4:4">
      <c r="D168" s="510" t="s">
        <v>4</v>
      </c>
    </row>
    <row r="169" spans="4:4">
      <c r="D169" s="510" t="s">
        <v>4</v>
      </c>
    </row>
    <row r="170" spans="4:4">
      <c r="D170" s="510" t="s">
        <v>4</v>
      </c>
    </row>
    <row r="171" spans="4:4">
      <c r="D171" s="510" t="s">
        <v>4</v>
      </c>
    </row>
    <row r="172" spans="4:4">
      <c r="D172" s="510" t="s">
        <v>4</v>
      </c>
    </row>
    <row r="173" spans="4:4">
      <c r="D173" s="510" t="s">
        <v>4</v>
      </c>
    </row>
    <row r="174" spans="4:4">
      <c r="D174" s="510" t="s">
        <v>4</v>
      </c>
    </row>
    <row r="175" spans="4:4">
      <c r="D175" s="510" t="s">
        <v>4</v>
      </c>
    </row>
    <row r="176" spans="4:4">
      <c r="D176" s="510" t="s">
        <v>4</v>
      </c>
    </row>
    <row r="177" spans="4:4">
      <c r="D177" s="510" t="s">
        <v>4</v>
      </c>
    </row>
    <row r="178" spans="4:4">
      <c r="D178" s="510" t="s">
        <v>4</v>
      </c>
    </row>
    <row r="179" spans="4:4">
      <c r="D179" s="510" t="s">
        <v>4</v>
      </c>
    </row>
    <row r="180" spans="4:4">
      <c r="D180" s="510" t="s">
        <v>4</v>
      </c>
    </row>
    <row r="181" spans="4:4">
      <c r="D181" s="510" t="s">
        <v>4</v>
      </c>
    </row>
    <row r="182" spans="4:4">
      <c r="D182" s="510" t="s">
        <v>4</v>
      </c>
    </row>
    <row r="183" spans="4:4">
      <c r="D183" s="510" t="s">
        <v>4</v>
      </c>
    </row>
    <row r="184" spans="4:4">
      <c r="D184" s="510" t="s">
        <v>4</v>
      </c>
    </row>
    <row r="185" spans="4:4">
      <c r="D185" s="510" t="s">
        <v>4</v>
      </c>
    </row>
    <row r="186" spans="4:4">
      <c r="D186" s="510" t="s">
        <v>4</v>
      </c>
    </row>
    <row r="187" spans="4:4">
      <c r="D187" s="510" t="s">
        <v>4</v>
      </c>
    </row>
    <row r="188" spans="4:4">
      <c r="D188" s="510" t="s">
        <v>4</v>
      </c>
    </row>
    <row r="189" spans="4:4">
      <c r="D189" s="510" t="s">
        <v>4</v>
      </c>
    </row>
    <row r="190" spans="4:4">
      <c r="D190" s="510" t="s">
        <v>4</v>
      </c>
    </row>
    <row r="191" spans="4:4">
      <c r="D191" s="510" t="s">
        <v>4</v>
      </c>
    </row>
    <row r="192" spans="4:4">
      <c r="D192" s="510" t="s">
        <v>4</v>
      </c>
    </row>
    <row r="193" spans="4:4">
      <c r="D193" s="510" t="s">
        <v>4</v>
      </c>
    </row>
    <row r="194" spans="4:4">
      <c r="D194" s="510" t="s">
        <v>4</v>
      </c>
    </row>
    <row r="195" spans="4:4">
      <c r="D195" s="510" t="s">
        <v>4</v>
      </c>
    </row>
    <row r="196" spans="4:4">
      <c r="D196" s="510" t="s">
        <v>4</v>
      </c>
    </row>
    <row r="197" spans="4:4">
      <c r="D197" s="510" t="s">
        <v>4</v>
      </c>
    </row>
    <row r="198" spans="4:4">
      <c r="D198" s="510" t="s">
        <v>4</v>
      </c>
    </row>
    <row r="199" spans="4:4">
      <c r="D199" s="510" t="s">
        <v>4</v>
      </c>
    </row>
    <row r="200" spans="4:4">
      <c r="D200" s="510" t="s">
        <v>4</v>
      </c>
    </row>
    <row r="201" spans="4:4">
      <c r="D201" s="510" t="s">
        <v>4</v>
      </c>
    </row>
    <row r="202" spans="4:4">
      <c r="D202" s="510" t="s">
        <v>4</v>
      </c>
    </row>
    <row r="203" spans="4:4">
      <c r="D203" s="510" t="s">
        <v>4</v>
      </c>
    </row>
    <row r="204" spans="4:4">
      <c r="D204" s="510" t="s">
        <v>4</v>
      </c>
    </row>
    <row r="205" spans="4:4">
      <c r="D205" s="510" t="s">
        <v>4</v>
      </c>
    </row>
    <row r="206" spans="4:4">
      <c r="D206" s="510" t="s">
        <v>4</v>
      </c>
    </row>
    <row r="207" spans="4:4">
      <c r="D207" s="510" t="s">
        <v>4</v>
      </c>
    </row>
    <row r="208" spans="4:4">
      <c r="D208" s="510" t="s">
        <v>4</v>
      </c>
    </row>
    <row r="209" spans="4:4">
      <c r="D209" s="510" t="s">
        <v>4</v>
      </c>
    </row>
    <row r="210" spans="4:4">
      <c r="D210" s="510" t="s">
        <v>4</v>
      </c>
    </row>
    <row r="211" spans="4:4">
      <c r="D211" s="510" t="s">
        <v>4</v>
      </c>
    </row>
    <row r="212" spans="4:4">
      <c r="D212" s="510" t="s">
        <v>4</v>
      </c>
    </row>
    <row r="213" spans="4:4">
      <c r="D213" s="510" t="s">
        <v>4</v>
      </c>
    </row>
    <row r="214" spans="4:4">
      <c r="D214" s="510" t="s">
        <v>4</v>
      </c>
    </row>
    <row r="215" spans="4:4">
      <c r="D215" s="510" t="s">
        <v>4</v>
      </c>
    </row>
    <row r="216" spans="4:4">
      <c r="D216" s="510" t="s">
        <v>4</v>
      </c>
    </row>
    <row r="217" spans="4:4">
      <c r="D217" s="510" t="s">
        <v>4</v>
      </c>
    </row>
    <row r="218" spans="4:4">
      <c r="D218" s="510" t="s">
        <v>4</v>
      </c>
    </row>
    <row r="219" spans="4:4">
      <c r="D219" s="510" t="s">
        <v>4</v>
      </c>
    </row>
    <row r="220" spans="4:4">
      <c r="D220" s="510" t="s">
        <v>4</v>
      </c>
    </row>
    <row r="221" spans="4:4">
      <c r="D221" s="510" t="s">
        <v>4</v>
      </c>
    </row>
    <row r="222" spans="4:4">
      <c r="D222" s="510" t="s">
        <v>4</v>
      </c>
    </row>
    <row r="223" spans="4:4">
      <c r="D223" s="510" t="s">
        <v>4</v>
      </c>
    </row>
    <row r="224" spans="4:4">
      <c r="D224" s="510" t="s">
        <v>4</v>
      </c>
    </row>
    <row r="225" spans="4:4">
      <c r="D225" s="510" t="s">
        <v>4</v>
      </c>
    </row>
    <row r="226" spans="4:4">
      <c r="D226" s="510" t="s">
        <v>4</v>
      </c>
    </row>
    <row r="227" spans="4:4">
      <c r="D227" s="510" t="s">
        <v>4</v>
      </c>
    </row>
    <row r="228" spans="4:4">
      <c r="D228" s="510" t="s">
        <v>4</v>
      </c>
    </row>
    <row r="229" spans="4:4">
      <c r="D229" s="510" t="s">
        <v>4</v>
      </c>
    </row>
    <row r="230" spans="4:4">
      <c r="D230" s="510" t="s">
        <v>4</v>
      </c>
    </row>
    <row r="231" spans="4:4">
      <c r="D231" s="510" t="s">
        <v>4</v>
      </c>
    </row>
    <row r="232" spans="4:4">
      <c r="D232" s="510" t="s">
        <v>4</v>
      </c>
    </row>
    <row r="233" spans="4:4">
      <c r="D233" s="510" t="s">
        <v>4</v>
      </c>
    </row>
    <row r="234" spans="4:4">
      <c r="D234" s="510" t="s">
        <v>4</v>
      </c>
    </row>
    <row r="235" spans="4:4">
      <c r="D235" s="510" t="s">
        <v>4</v>
      </c>
    </row>
    <row r="236" spans="4:4">
      <c r="D236" s="510" t="s">
        <v>4</v>
      </c>
    </row>
    <row r="237" spans="4:4">
      <c r="D237" s="510" t="s">
        <v>4</v>
      </c>
    </row>
    <row r="238" spans="4:4">
      <c r="D238" s="510" t="s">
        <v>4</v>
      </c>
    </row>
    <row r="239" spans="4:4">
      <c r="D239" s="510" t="s">
        <v>4</v>
      </c>
    </row>
    <row r="240" spans="4:4">
      <c r="D240" s="510" t="s">
        <v>4</v>
      </c>
    </row>
    <row r="241" spans="4:4">
      <c r="D241" s="510" t="s">
        <v>4</v>
      </c>
    </row>
    <row r="242" spans="4:4">
      <c r="D242" s="510" t="s">
        <v>4</v>
      </c>
    </row>
    <row r="243" spans="4:4">
      <c r="D243" s="510" t="s">
        <v>4</v>
      </c>
    </row>
    <row r="244" spans="4:4">
      <c r="D244" s="510" t="s">
        <v>4</v>
      </c>
    </row>
    <row r="245" spans="4:4">
      <c r="D245" s="510" t="s">
        <v>4</v>
      </c>
    </row>
    <row r="246" spans="4:4">
      <c r="D246" s="510" t="s">
        <v>4</v>
      </c>
    </row>
    <row r="247" spans="4:4">
      <c r="D247" s="510" t="s">
        <v>4</v>
      </c>
    </row>
    <row r="248" spans="4:4">
      <c r="D248" s="510" t="s">
        <v>4</v>
      </c>
    </row>
    <row r="249" spans="4:4">
      <c r="D249" s="510" t="s">
        <v>4</v>
      </c>
    </row>
    <row r="250" spans="4:4">
      <c r="D250" s="510" t="s">
        <v>4</v>
      </c>
    </row>
    <row r="251" spans="4:4">
      <c r="D251" s="510" t="s">
        <v>4</v>
      </c>
    </row>
    <row r="252" spans="4:4">
      <c r="D252" s="510" t="s">
        <v>4</v>
      </c>
    </row>
    <row r="253" spans="4:4">
      <c r="D253" s="510" t="s">
        <v>4</v>
      </c>
    </row>
    <row r="254" spans="4:4">
      <c r="D254" s="510" t="s">
        <v>4</v>
      </c>
    </row>
    <row r="255" spans="4:4">
      <c r="D255" s="510" t="s">
        <v>4</v>
      </c>
    </row>
    <row r="256" spans="4:4">
      <c r="D256" s="510" t="s">
        <v>4</v>
      </c>
    </row>
    <row r="257" spans="4:4">
      <c r="D257" s="510" t="s">
        <v>4</v>
      </c>
    </row>
    <row r="258" spans="4:4">
      <c r="D258" s="510" t="s">
        <v>4</v>
      </c>
    </row>
    <row r="259" spans="4:4">
      <c r="D259" s="510" t="s">
        <v>4</v>
      </c>
    </row>
    <row r="260" spans="4:4">
      <c r="D260" s="510" t="s">
        <v>4</v>
      </c>
    </row>
    <row r="261" spans="4:4">
      <c r="D261" s="510" t="s">
        <v>4</v>
      </c>
    </row>
    <row r="262" spans="4:4">
      <c r="D262" s="510" t="s">
        <v>4</v>
      </c>
    </row>
    <row r="263" spans="4:4">
      <c r="D263" s="510" t="s">
        <v>4</v>
      </c>
    </row>
    <row r="264" spans="4:4">
      <c r="D264" s="510" t="s">
        <v>4</v>
      </c>
    </row>
    <row r="265" spans="4:4">
      <c r="D265" s="510" t="s">
        <v>4</v>
      </c>
    </row>
    <row r="266" spans="4:4">
      <c r="D266" s="510" t="s">
        <v>4</v>
      </c>
    </row>
    <row r="267" spans="4:4">
      <c r="D267" s="510" t="s">
        <v>4</v>
      </c>
    </row>
    <row r="268" spans="4:4">
      <c r="D268" s="510" t="s">
        <v>4</v>
      </c>
    </row>
    <row r="269" spans="4:4">
      <c r="D269" s="510" t="s">
        <v>4</v>
      </c>
    </row>
    <row r="270" spans="4:4">
      <c r="D270" s="510" t="s">
        <v>4</v>
      </c>
    </row>
    <row r="271" spans="4:4">
      <c r="D271" s="510" t="s">
        <v>4</v>
      </c>
    </row>
    <row r="272" spans="4:4">
      <c r="D272" s="510" t="s">
        <v>4</v>
      </c>
    </row>
    <row r="273" spans="4:4">
      <c r="D273" s="510" t="s">
        <v>4</v>
      </c>
    </row>
    <row r="274" spans="4:4">
      <c r="D274" s="510" t="s">
        <v>4</v>
      </c>
    </row>
    <row r="275" spans="4:4">
      <c r="D275" s="510" t="s">
        <v>4</v>
      </c>
    </row>
    <row r="276" spans="4:4">
      <c r="D276" s="510" t="s">
        <v>4</v>
      </c>
    </row>
    <row r="277" spans="4:4">
      <c r="D277" s="510" t="s">
        <v>4</v>
      </c>
    </row>
    <row r="278" spans="4:4">
      <c r="D278" s="510" t="s">
        <v>4</v>
      </c>
    </row>
    <row r="279" spans="4:4">
      <c r="D279" s="510" t="s">
        <v>4</v>
      </c>
    </row>
    <row r="280" spans="4:4">
      <c r="D280" s="510" t="s">
        <v>4</v>
      </c>
    </row>
    <row r="281" spans="4:4">
      <c r="D281" s="510" t="s">
        <v>4</v>
      </c>
    </row>
    <row r="282" spans="4:4">
      <c r="D282" s="510" t="s">
        <v>4</v>
      </c>
    </row>
    <row r="283" spans="4:4">
      <c r="D283" s="510" t="s">
        <v>4</v>
      </c>
    </row>
    <row r="284" spans="4:4">
      <c r="D284" s="510" t="s">
        <v>4</v>
      </c>
    </row>
    <row r="285" spans="4:4">
      <c r="D285" s="510" t="s">
        <v>4</v>
      </c>
    </row>
    <row r="286" spans="4:4">
      <c r="D286" s="510" t="s">
        <v>4</v>
      </c>
    </row>
    <row r="287" spans="4:4">
      <c r="D287" s="510" t="s">
        <v>4</v>
      </c>
    </row>
    <row r="288" spans="4:4">
      <c r="D288" s="510" t="s">
        <v>4</v>
      </c>
    </row>
    <row r="289" spans="4:4">
      <c r="D289" s="510" t="s">
        <v>4</v>
      </c>
    </row>
    <row r="290" spans="4:4">
      <c r="D290" s="510" t="s">
        <v>4</v>
      </c>
    </row>
    <row r="291" spans="4:4">
      <c r="D291" s="510" t="s">
        <v>4</v>
      </c>
    </row>
    <row r="292" spans="4:4">
      <c r="D292" s="510" t="s">
        <v>4</v>
      </c>
    </row>
    <row r="293" spans="4:4">
      <c r="D293" s="510" t="s">
        <v>4</v>
      </c>
    </row>
    <row r="294" spans="4:4">
      <c r="D294" s="510" t="s">
        <v>4</v>
      </c>
    </row>
    <row r="295" spans="4:4">
      <c r="D295" s="510" t="s">
        <v>4</v>
      </c>
    </row>
    <row r="296" spans="4:4">
      <c r="D296" s="510" t="s">
        <v>4</v>
      </c>
    </row>
    <row r="297" spans="4:4">
      <c r="D297" s="510" t="s">
        <v>4</v>
      </c>
    </row>
    <row r="298" spans="4:4">
      <c r="D298" s="510" t="s">
        <v>4</v>
      </c>
    </row>
    <row r="299" spans="4:4">
      <c r="D299" s="510" t="s">
        <v>4</v>
      </c>
    </row>
    <row r="300" spans="4:4">
      <c r="D300" s="510" t="s">
        <v>4</v>
      </c>
    </row>
    <row r="301" spans="4:4">
      <c r="D301" s="510" t="s">
        <v>4</v>
      </c>
    </row>
    <row r="302" spans="4:4">
      <c r="D302" s="510" t="s">
        <v>4</v>
      </c>
    </row>
    <row r="303" spans="4:4">
      <c r="D303" s="510" t="s">
        <v>4</v>
      </c>
    </row>
    <row r="304" spans="4:4">
      <c r="D304" s="510" t="s">
        <v>4</v>
      </c>
    </row>
    <row r="305" spans="4:4">
      <c r="D305" s="510" t="s">
        <v>4</v>
      </c>
    </row>
    <row r="306" spans="4:4">
      <c r="D306" s="510" t="s">
        <v>4</v>
      </c>
    </row>
    <row r="307" spans="4:4">
      <c r="D307" s="510" t="s">
        <v>4</v>
      </c>
    </row>
    <row r="308" spans="4:4">
      <c r="D308" s="510" t="s">
        <v>4</v>
      </c>
    </row>
    <row r="309" spans="4:4">
      <c r="D309" s="510" t="s">
        <v>4</v>
      </c>
    </row>
    <row r="310" spans="4:4">
      <c r="D310" s="510" t="s">
        <v>4</v>
      </c>
    </row>
    <row r="311" spans="4:4">
      <c r="D311" s="510" t="s">
        <v>4</v>
      </c>
    </row>
    <row r="312" spans="4:4">
      <c r="D312" s="510" t="s">
        <v>4</v>
      </c>
    </row>
    <row r="313" spans="4:4">
      <c r="D313" s="510" t="s">
        <v>4</v>
      </c>
    </row>
    <row r="314" spans="4:4">
      <c r="D314" s="510" t="s">
        <v>4</v>
      </c>
    </row>
    <row r="315" spans="4:4">
      <c r="D315" s="510" t="s">
        <v>4</v>
      </c>
    </row>
    <row r="316" spans="4:4">
      <c r="D316" s="510" t="s">
        <v>4</v>
      </c>
    </row>
    <row r="317" spans="4:4">
      <c r="D317" s="510" t="s">
        <v>4</v>
      </c>
    </row>
    <row r="318" spans="4:4">
      <c r="D318" s="510" t="s">
        <v>4</v>
      </c>
    </row>
    <row r="319" spans="4:4">
      <c r="D319" s="510" t="s">
        <v>4</v>
      </c>
    </row>
    <row r="320" spans="4:4">
      <c r="D320" s="510" t="s">
        <v>4</v>
      </c>
    </row>
    <row r="321" spans="4:4">
      <c r="D321" s="510" t="s">
        <v>4</v>
      </c>
    </row>
    <row r="322" spans="4:4">
      <c r="D322" s="510" t="s">
        <v>4</v>
      </c>
    </row>
    <row r="323" spans="4:4">
      <c r="D323" s="510" t="s">
        <v>4</v>
      </c>
    </row>
    <row r="324" spans="4:4">
      <c r="D324" s="510" t="s">
        <v>4</v>
      </c>
    </row>
    <row r="325" spans="4:4">
      <c r="D325" s="510" t="s">
        <v>4</v>
      </c>
    </row>
    <row r="326" spans="4:4">
      <c r="D326" s="510" t="s">
        <v>4</v>
      </c>
    </row>
    <row r="327" spans="4:4">
      <c r="D327" s="510" t="s">
        <v>4</v>
      </c>
    </row>
    <row r="328" spans="4:4">
      <c r="D328" s="510" t="s">
        <v>4</v>
      </c>
    </row>
    <row r="329" spans="4:4">
      <c r="D329" s="510" t="s">
        <v>4</v>
      </c>
    </row>
    <row r="330" spans="4:4">
      <c r="D330" s="510" t="s">
        <v>4</v>
      </c>
    </row>
    <row r="331" spans="4:4">
      <c r="D331" s="510" t="s">
        <v>4</v>
      </c>
    </row>
    <row r="332" spans="4:4">
      <c r="D332" s="510" t="s">
        <v>4</v>
      </c>
    </row>
    <row r="333" spans="4:4">
      <c r="D333" s="510" t="s">
        <v>4</v>
      </c>
    </row>
    <row r="334" spans="4:4">
      <c r="D334" s="510" t="s">
        <v>4</v>
      </c>
    </row>
    <row r="335" spans="4:4">
      <c r="D335" s="510" t="s">
        <v>4</v>
      </c>
    </row>
    <row r="336" spans="4:4">
      <c r="D336" s="510" t="s">
        <v>4</v>
      </c>
    </row>
    <row r="337" spans="4:4">
      <c r="D337" s="510" t="s">
        <v>4</v>
      </c>
    </row>
    <row r="338" spans="4:4">
      <c r="D338" s="510" t="s">
        <v>4</v>
      </c>
    </row>
    <row r="339" spans="4:4">
      <c r="D339" s="510" t="s">
        <v>4</v>
      </c>
    </row>
    <row r="340" spans="4:4">
      <c r="D340" s="510" t="s">
        <v>4</v>
      </c>
    </row>
    <row r="341" spans="4:4">
      <c r="D341" s="510" t="s">
        <v>4</v>
      </c>
    </row>
    <row r="342" spans="4:4">
      <c r="D342" s="510" t="s">
        <v>4</v>
      </c>
    </row>
    <row r="343" spans="4:4">
      <c r="D343" s="510" t="s">
        <v>4</v>
      </c>
    </row>
    <row r="344" spans="4:4">
      <c r="D344" s="510" t="s">
        <v>4</v>
      </c>
    </row>
    <row r="345" spans="4:4">
      <c r="D345" s="510" t="s">
        <v>4</v>
      </c>
    </row>
    <row r="346" spans="4:4">
      <c r="D346" s="510" t="s">
        <v>4</v>
      </c>
    </row>
    <row r="347" spans="4:4">
      <c r="D347" s="510" t="s">
        <v>4</v>
      </c>
    </row>
    <row r="348" spans="4:4">
      <c r="D348" s="510" t="s">
        <v>4</v>
      </c>
    </row>
    <row r="349" spans="4:4">
      <c r="D349" s="510" t="s">
        <v>4</v>
      </c>
    </row>
    <row r="350" spans="4:4">
      <c r="D350" s="510" t="s">
        <v>4</v>
      </c>
    </row>
    <row r="351" spans="4:4">
      <c r="D351" s="510" t="s">
        <v>4</v>
      </c>
    </row>
    <row r="352" spans="4:4">
      <c r="D352" s="510" t="s">
        <v>4</v>
      </c>
    </row>
    <row r="353" spans="4:4">
      <c r="D353" s="510" t="s">
        <v>4</v>
      </c>
    </row>
    <row r="354" spans="4:4">
      <c r="D354" s="510" t="s">
        <v>4</v>
      </c>
    </row>
    <row r="355" spans="4:4">
      <c r="D355" s="510" t="s">
        <v>4</v>
      </c>
    </row>
    <row r="356" spans="4:4">
      <c r="D356" s="510" t="s">
        <v>4</v>
      </c>
    </row>
    <row r="357" spans="4:4">
      <c r="D357" s="510" t="s">
        <v>4</v>
      </c>
    </row>
    <row r="358" spans="4:4">
      <c r="D358" s="510" t="s">
        <v>4</v>
      </c>
    </row>
    <row r="359" spans="4:4">
      <c r="D359" s="510" t="s">
        <v>4</v>
      </c>
    </row>
    <row r="360" spans="4:4">
      <c r="D360" s="510" t="s">
        <v>4</v>
      </c>
    </row>
    <row r="361" spans="4:4">
      <c r="D361" s="510" t="s">
        <v>4</v>
      </c>
    </row>
    <row r="362" spans="4:4">
      <c r="D362" s="510" t="s">
        <v>4</v>
      </c>
    </row>
    <row r="363" spans="4:4">
      <c r="D363" s="510" t="s">
        <v>4</v>
      </c>
    </row>
    <row r="364" spans="4:4">
      <c r="D364" s="510" t="s">
        <v>4</v>
      </c>
    </row>
    <row r="365" spans="4:4">
      <c r="D365" s="510" t="s">
        <v>4</v>
      </c>
    </row>
    <row r="366" spans="4:4">
      <c r="D366" s="510" t="s">
        <v>4</v>
      </c>
    </row>
    <row r="367" spans="4:4">
      <c r="D367" s="510" t="s">
        <v>4</v>
      </c>
    </row>
    <row r="368" spans="4:4">
      <c r="D368" s="510" t="s">
        <v>4</v>
      </c>
    </row>
    <row r="369" spans="4:4">
      <c r="D369" s="510" t="s">
        <v>4</v>
      </c>
    </row>
    <row r="370" spans="4:4">
      <c r="D370" s="510" t="s">
        <v>4</v>
      </c>
    </row>
    <row r="371" spans="4:4">
      <c r="D371" s="510" t="s">
        <v>4</v>
      </c>
    </row>
    <row r="372" spans="4:4">
      <c r="D372" s="510" t="s">
        <v>4</v>
      </c>
    </row>
    <row r="373" spans="4:4">
      <c r="D373" s="510" t="s">
        <v>4</v>
      </c>
    </row>
    <row r="374" spans="4:4">
      <c r="D374" s="510" t="s">
        <v>4</v>
      </c>
    </row>
    <row r="375" spans="4:4">
      <c r="D375" s="510" t="s">
        <v>4</v>
      </c>
    </row>
    <row r="376" spans="4:4">
      <c r="D376" s="510" t="s">
        <v>4</v>
      </c>
    </row>
    <row r="377" spans="4:4">
      <c r="D377" s="510" t="s">
        <v>4</v>
      </c>
    </row>
    <row r="378" spans="4:4">
      <c r="D378" s="510" t="s">
        <v>4</v>
      </c>
    </row>
    <row r="379" spans="4:4">
      <c r="D379" s="510" t="s">
        <v>4</v>
      </c>
    </row>
    <row r="380" spans="4:4">
      <c r="D380" s="510" t="s">
        <v>4</v>
      </c>
    </row>
    <row r="381" spans="4:4">
      <c r="D381" s="510" t="s">
        <v>4</v>
      </c>
    </row>
    <row r="382" spans="4:4">
      <c r="D382" s="510" t="s">
        <v>4</v>
      </c>
    </row>
    <row r="383" spans="4:4">
      <c r="D383" s="510" t="s">
        <v>4</v>
      </c>
    </row>
    <row r="384" spans="4:4">
      <c r="D384" s="510" t="s">
        <v>4</v>
      </c>
    </row>
    <row r="385" spans="4:4">
      <c r="D385" s="510" t="s">
        <v>4</v>
      </c>
    </row>
    <row r="386" spans="4:4">
      <c r="D386" s="510" t="s">
        <v>4</v>
      </c>
    </row>
    <row r="387" spans="4:4">
      <c r="D387" s="510" t="s">
        <v>4</v>
      </c>
    </row>
    <row r="388" spans="4:4">
      <c r="D388" s="510" t="s">
        <v>4</v>
      </c>
    </row>
    <row r="389" spans="4:4">
      <c r="D389" s="510" t="s">
        <v>4</v>
      </c>
    </row>
    <row r="390" spans="4:4">
      <c r="D390" s="510" t="s">
        <v>4</v>
      </c>
    </row>
    <row r="391" spans="4:4">
      <c r="D391" s="510" t="s">
        <v>4</v>
      </c>
    </row>
    <row r="392" spans="4:4">
      <c r="D392" s="510" t="s">
        <v>4</v>
      </c>
    </row>
    <row r="393" spans="4:4">
      <c r="D393" s="510" t="s">
        <v>4</v>
      </c>
    </row>
    <row r="394" spans="4:4">
      <c r="D394" s="510" t="s">
        <v>4</v>
      </c>
    </row>
    <row r="395" spans="4:4">
      <c r="D395" s="510" t="s">
        <v>4</v>
      </c>
    </row>
    <row r="396" spans="4:4">
      <c r="D396" s="510" t="s">
        <v>4</v>
      </c>
    </row>
    <row r="397" spans="4:4">
      <c r="D397" s="510" t="s">
        <v>4</v>
      </c>
    </row>
    <row r="398" spans="4:4">
      <c r="D398" s="510" t="s">
        <v>4</v>
      </c>
    </row>
    <row r="399" spans="4:4">
      <c r="D399" s="510" t="s">
        <v>4</v>
      </c>
    </row>
    <row r="400" spans="4:4">
      <c r="D400" s="510" t="s">
        <v>4</v>
      </c>
    </row>
    <row r="401" spans="4:4">
      <c r="D401" s="510" t="s">
        <v>4</v>
      </c>
    </row>
    <row r="402" spans="4:4">
      <c r="D402" s="510" t="s">
        <v>4</v>
      </c>
    </row>
    <row r="403" spans="4:4">
      <c r="D403" s="510" t="s">
        <v>4</v>
      </c>
    </row>
    <row r="404" spans="4:4">
      <c r="D404" s="510" t="s">
        <v>4</v>
      </c>
    </row>
    <row r="405" spans="4:4">
      <c r="D405" s="510" t="s">
        <v>4</v>
      </c>
    </row>
    <row r="406" spans="4:4">
      <c r="D406" s="510" t="s">
        <v>4</v>
      </c>
    </row>
    <row r="407" spans="4:4">
      <c r="D407" s="510" t="s">
        <v>4</v>
      </c>
    </row>
    <row r="408" spans="4:4">
      <c r="D408" s="510" t="s">
        <v>4</v>
      </c>
    </row>
    <row r="409" spans="4:4">
      <c r="D409" s="510" t="s">
        <v>4</v>
      </c>
    </row>
    <row r="410" spans="4:4">
      <c r="D410" s="510" t="s">
        <v>4</v>
      </c>
    </row>
    <row r="411" spans="4:4">
      <c r="D411" s="510" t="s">
        <v>4</v>
      </c>
    </row>
    <row r="412" spans="4:4">
      <c r="D412" s="510" t="s">
        <v>4</v>
      </c>
    </row>
    <row r="413" spans="4:4">
      <c r="D413" s="510" t="s">
        <v>4</v>
      </c>
    </row>
    <row r="414" spans="4:4">
      <c r="D414" s="510" t="s">
        <v>4</v>
      </c>
    </row>
    <row r="415" spans="4:4">
      <c r="D415" s="510" t="s">
        <v>4</v>
      </c>
    </row>
    <row r="416" spans="4:4">
      <c r="D416" s="510" t="s">
        <v>4</v>
      </c>
    </row>
    <row r="417" spans="4:4">
      <c r="D417" s="510" t="s">
        <v>4</v>
      </c>
    </row>
    <row r="418" spans="4:4">
      <c r="D418" s="510" t="s">
        <v>4</v>
      </c>
    </row>
    <row r="419" spans="4:4">
      <c r="D419" s="510" t="s">
        <v>4</v>
      </c>
    </row>
    <row r="420" spans="4:4">
      <c r="D420" s="510" t="s">
        <v>4</v>
      </c>
    </row>
    <row r="421" spans="4:4">
      <c r="D421" s="510" t="s">
        <v>4</v>
      </c>
    </row>
    <row r="422" spans="4:4">
      <c r="D422" s="510" t="s">
        <v>4</v>
      </c>
    </row>
    <row r="423" spans="4:4">
      <c r="D423" s="510" t="s">
        <v>4</v>
      </c>
    </row>
    <row r="424" spans="4:4">
      <c r="D424" s="510" t="s">
        <v>4</v>
      </c>
    </row>
    <row r="425" spans="4:4">
      <c r="D425" s="510" t="s">
        <v>4</v>
      </c>
    </row>
    <row r="426" spans="4:4">
      <c r="D426" s="510" t="s">
        <v>4</v>
      </c>
    </row>
    <row r="427" spans="4:4">
      <c r="D427" s="510" t="s">
        <v>4</v>
      </c>
    </row>
    <row r="428" spans="4:4">
      <c r="D428" s="510" t="s">
        <v>4</v>
      </c>
    </row>
    <row r="429" spans="4:4">
      <c r="D429" s="510" t="s">
        <v>4</v>
      </c>
    </row>
    <row r="430" spans="4:4">
      <c r="D430" s="510" t="s">
        <v>4</v>
      </c>
    </row>
    <row r="431" spans="4:4">
      <c r="D431" s="510" t="s">
        <v>4</v>
      </c>
    </row>
    <row r="432" spans="4:4">
      <c r="D432" s="510" t="s">
        <v>4</v>
      </c>
    </row>
    <row r="433" spans="4:4">
      <c r="D433" s="510" t="s">
        <v>4</v>
      </c>
    </row>
    <row r="434" spans="4:4">
      <c r="D434" s="510" t="s">
        <v>4</v>
      </c>
    </row>
    <row r="435" spans="4:4">
      <c r="D435" s="510" t="s">
        <v>4</v>
      </c>
    </row>
    <row r="436" spans="4:4">
      <c r="D436" s="510" t="s">
        <v>4</v>
      </c>
    </row>
    <row r="437" spans="4:4">
      <c r="D437" s="510" t="s">
        <v>4</v>
      </c>
    </row>
    <row r="438" spans="4:4">
      <c r="D438" s="510" t="s">
        <v>4</v>
      </c>
    </row>
    <row r="439" spans="4:4">
      <c r="D439" s="510" t="s">
        <v>4</v>
      </c>
    </row>
    <row r="440" spans="4:4">
      <c r="D440" s="510" t="s">
        <v>4</v>
      </c>
    </row>
    <row r="441" spans="4:4">
      <c r="D441" s="510" t="s">
        <v>4</v>
      </c>
    </row>
    <row r="442" spans="4:4">
      <c r="D442" s="510" t="s">
        <v>4</v>
      </c>
    </row>
    <row r="443" spans="4:4">
      <c r="D443" s="510" t="s">
        <v>4</v>
      </c>
    </row>
    <row r="444" spans="4:4">
      <c r="D444" s="510" t="s">
        <v>4</v>
      </c>
    </row>
    <row r="445" spans="4:4">
      <c r="D445" s="510" t="s">
        <v>4</v>
      </c>
    </row>
    <row r="446" spans="4:4">
      <c r="D446" s="510" t="s">
        <v>4</v>
      </c>
    </row>
    <row r="447" spans="4:4">
      <c r="D447" s="510" t="s">
        <v>4</v>
      </c>
    </row>
    <row r="448" spans="4:4">
      <c r="D448" s="510" t="s">
        <v>4</v>
      </c>
    </row>
    <row r="449" spans="4:4">
      <c r="D449" s="510" t="s">
        <v>4</v>
      </c>
    </row>
    <row r="450" spans="4:4">
      <c r="D450" s="510" t="s">
        <v>4</v>
      </c>
    </row>
    <row r="451" spans="4:4">
      <c r="D451" s="510" t="s">
        <v>4</v>
      </c>
    </row>
    <row r="452" spans="4:4">
      <c r="D452" s="510" t="s">
        <v>4</v>
      </c>
    </row>
    <row r="453" spans="4:4">
      <c r="D453" s="510" t="s">
        <v>4</v>
      </c>
    </row>
    <row r="454" spans="4:4">
      <c r="D454" s="510" t="s">
        <v>4</v>
      </c>
    </row>
    <row r="455" spans="4:4">
      <c r="D455" s="510" t="s">
        <v>4</v>
      </c>
    </row>
    <row r="456" spans="4:4">
      <c r="D456" s="510" t="s">
        <v>4</v>
      </c>
    </row>
    <row r="457" spans="4:4">
      <c r="D457" s="510" t="s">
        <v>4</v>
      </c>
    </row>
    <row r="458" spans="4:4">
      <c r="D458" s="510" t="s">
        <v>4</v>
      </c>
    </row>
    <row r="459" spans="4:4">
      <c r="D459" s="510" t="s">
        <v>4</v>
      </c>
    </row>
    <row r="460" spans="4:4">
      <c r="D460" s="510" t="s">
        <v>4</v>
      </c>
    </row>
    <row r="461" spans="4:4">
      <c r="D461" s="510" t="s">
        <v>4</v>
      </c>
    </row>
    <row r="462" spans="4:4">
      <c r="D462" s="510" t="s">
        <v>4</v>
      </c>
    </row>
    <row r="463" spans="4:4">
      <c r="D463" s="510" t="s">
        <v>4</v>
      </c>
    </row>
    <row r="464" spans="4:4">
      <c r="D464" s="510" t="s">
        <v>4</v>
      </c>
    </row>
    <row r="465" spans="4:4">
      <c r="D465" s="510" t="s">
        <v>4</v>
      </c>
    </row>
    <row r="466" spans="4:4">
      <c r="D466" s="510" t="s">
        <v>4</v>
      </c>
    </row>
    <row r="467" spans="4:4">
      <c r="D467" s="510" t="s">
        <v>4</v>
      </c>
    </row>
    <row r="468" spans="4:4">
      <c r="D468" s="510" t="s">
        <v>4</v>
      </c>
    </row>
    <row r="469" spans="4:4">
      <c r="D469" s="510" t="s">
        <v>4</v>
      </c>
    </row>
    <row r="470" spans="4:4">
      <c r="D470" s="510" t="s">
        <v>4</v>
      </c>
    </row>
    <row r="471" spans="4:4">
      <c r="D471" s="510" t="s">
        <v>4</v>
      </c>
    </row>
    <row r="472" spans="4:4">
      <c r="D472" s="510" t="s">
        <v>4</v>
      </c>
    </row>
    <row r="473" spans="4:4">
      <c r="D473" s="510" t="s">
        <v>4</v>
      </c>
    </row>
    <row r="474" spans="4:4">
      <c r="D474" s="510" t="s">
        <v>4</v>
      </c>
    </row>
    <row r="475" spans="4:4">
      <c r="D475" s="510" t="s">
        <v>4</v>
      </c>
    </row>
    <row r="476" spans="4:4">
      <c r="D476" s="510" t="s">
        <v>4</v>
      </c>
    </row>
    <row r="477" spans="4:4">
      <c r="D477" s="510" t="s">
        <v>4</v>
      </c>
    </row>
    <row r="478" spans="4:4">
      <c r="D478" s="510" t="s">
        <v>4</v>
      </c>
    </row>
    <row r="479" spans="4:4">
      <c r="D479" s="510" t="s">
        <v>4</v>
      </c>
    </row>
    <row r="480" spans="4:4">
      <c r="D480" s="510" t="s">
        <v>4</v>
      </c>
    </row>
    <row r="481" spans="4:4">
      <c r="D481" s="510" t="s">
        <v>4</v>
      </c>
    </row>
    <row r="482" spans="4:4">
      <c r="D482" s="510" t="s">
        <v>4</v>
      </c>
    </row>
    <row r="483" spans="4:4">
      <c r="D483" s="510" t="s">
        <v>4</v>
      </c>
    </row>
    <row r="484" spans="4:4">
      <c r="D484" s="510" t="s">
        <v>4</v>
      </c>
    </row>
    <row r="485" spans="4:4">
      <c r="D485" s="510" t="s">
        <v>4</v>
      </c>
    </row>
    <row r="486" spans="4:4">
      <c r="D486" s="510" t="s">
        <v>4</v>
      </c>
    </row>
    <row r="487" spans="4:4">
      <c r="D487" s="510" t="s">
        <v>4</v>
      </c>
    </row>
    <row r="488" spans="4:4">
      <c r="D488" s="510" t="s">
        <v>4</v>
      </c>
    </row>
    <row r="489" spans="4:4">
      <c r="D489" s="510" t="s">
        <v>4</v>
      </c>
    </row>
    <row r="490" spans="4:4">
      <c r="D490" s="510" t="s">
        <v>4</v>
      </c>
    </row>
    <row r="491" spans="4:4">
      <c r="D491" s="510" t="s">
        <v>4</v>
      </c>
    </row>
    <row r="492" spans="4:4">
      <c r="D492" s="510" t="s">
        <v>4</v>
      </c>
    </row>
    <row r="493" spans="4:4">
      <c r="D493" s="510" t="s">
        <v>4</v>
      </c>
    </row>
    <row r="494" spans="4:4">
      <c r="D494" s="510" t="s">
        <v>4</v>
      </c>
    </row>
    <row r="495" spans="4:4">
      <c r="D495" s="510" t="s">
        <v>4</v>
      </c>
    </row>
    <row r="496" spans="4:4">
      <c r="D496" s="510" t="s">
        <v>4</v>
      </c>
    </row>
    <row r="497" spans="4:4">
      <c r="D497" s="510" t="s">
        <v>4</v>
      </c>
    </row>
    <row r="498" spans="4:4">
      <c r="D498" s="510" t="s">
        <v>4</v>
      </c>
    </row>
    <row r="499" spans="4:4">
      <c r="D499" s="510" t="s">
        <v>4</v>
      </c>
    </row>
    <row r="500" spans="4:4">
      <c r="D500" s="510" t="s">
        <v>4</v>
      </c>
    </row>
    <row r="501" spans="4:4">
      <c r="D501" s="510" t="s">
        <v>4</v>
      </c>
    </row>
    <row r="502" spans="4:4">
      <c r="D502" s="510" t="s">
        <v>4</v>
      </c>
    </row>
    <row r="503" spans="4:4">
      <c r="D503" s="510" t="s">
        <v>4</v>
      </c>
    </row>
    <row r="504" spans="4:4">
      <c r="D504" s="510" t="s">
        <v>4</v>
      </c>
    </row>
    <row r="505" spans="4:4">
      <c r="D505" s="510" t="s">
        <v>4</v>
      </c>
    </row>
    <row r="506" spans="4:4">
      <c r="D506" s="510" t="s">
        <v>4</v>
      </c>
    </row>
    <row r="507" spans="4:4">
      <c r="D507" s="510" t="s">
        <v>4</v>
      </c>
    </row>
    <row r="508" spans="4:4">
      <c r="D508" s="510" t="s">
        <v>4</v>
      </c>
    </row>
    <row r="509" spans="4:4">
      <c r="D509" s="510" t="s">
        <v>4</v>
      </c>
    </row>
    <row r="510" spans="4:4">
      <c r="D510" s="510" t="s">
        <v>4</v>
      </c>
    </row>
    <row r="511" spans="4:4">
      <c r="D511" s="510" t="s">
        <v>4</v>
      </c>
    </row>
    <row r="512" spans="4:4">
      <c r="D512" s="510" t="s">
        <v>4</v>
      </c>
    </row>
    <row r="513" spans="4:4">
      <c r="D513" s="510" t="s">
        <v>4</v>
      </c>
    </row>
    <row r="514" spans="4:4">
      <c r="D514" s="510" t="s">
        <v>4</v>
      </c>
    </row>
    <row r="515" spans="4:4">
      <c r="D515" s="510" t="s">
        <v>4</v>
      </c>
    </row>
    <row r="516" spans="4:4">
      <c r="D516" s="510" t="s">
        <v>4</v>
      </c>
    </row>
    <row r="517" spans="4:4">
      <c r="D517" s="510" t="s">
        <v>4</v>
      </c>
    </row>
    <row r="518" spans="4:4">
      <c r="D518" s="510" t="s">
        <v>4</v>
      </c>
    </row>
    <row r="519" spans="4:4">
      <c r="D519" s="510" t="s">
        <v>4</v>
      </c>
    </row>
    <row r="520" spans="4:4">
      <c r="D520" s="510" t="s">
        <v>4</v>
      </c>
    </row>
    <row r="521" spans="4:4">
      <c r="D521" s="510" t="s">
        <v>4</v>
      </c>
    </row>
    <row r="522" spans="4:4">
      <c r="D522" s="510" t="s">
        <v>4</v>
      </c>
    </row>
    <row r="523" spans="4:4">
      <c r="D523" s="510" t="s">
        <v>4</v>
      </c>
    </row>
    <row r="524" spans="4:4">
      <c r="D524" s="510" t="s">
        <v>4</v>
      </c>
    </row>
    <row r="525" spans="4:4">
      <c r="D525" s="510" t="s">
        <v>4</v>
      </c>
    </row>
    <row r="526" spans="4:4">
      <c r="D526" s="510" t="s">
        <v>4</v>
      </c>
    </row>
    <row r="527" spans="4:4">
      <c r="D527" s="510" t="s">
        <v>4</v>
      </c>
    </row>
    <row r="528" spans="4:4">
      <c r="D528" s="510" t="s">
        <v>4</v>
      </c>
    </row>
    <row r="529" spans="4:4">
      <c r="D529" s="510" t="s">
        <v>4</v>
      </c>
    </row>
    <row r="530" spans="4:4">
      <c r="D530" s="510" t="s">
        <v>4</v>
      </c>
    </row>
    <row r="531" spans="4:4">
      <c r="D531" s="510" t="s">
        <v>4</v>
      </c>
    </row>
    <row r="532" spans="4:4">
      <c r="D532" s="510" t="s">
        <v>4</v>
      </c>
    </row>
    <row r="533" spans="4:4">
      <c r="D533" s="510" t="s">
        <v>4</v>
      </c>
    </row>
    <row r="534" spans="4:4">
      <c r="D534" s="510" t="s">
        <v>4</v>
      </c>
    </row>
    <row r="535" spans="4:4">
      <c r="D535" s="510" t="s">
        <v>4</v>
      </c>
    </row>
    <row r="536" spans="4:4">
      <c r="D536" s="510" t="s">
        <v>4</v>
      </c>
    </row>
    <row r="537" spans="4:4">
      <c r="D537" s="510" t="s">
        <v>4</v>
      </c>
    </row>
    <row r="538" spans="4:4">
      <c r="D538" s="510" t="s">
        <v>4</v>
      </c>
    </row>
    <row r="539" spans="4:4">
      <c r="D539" s="510" t="s">
        <v>4</v>
      </c>
    </row>
    <row r="540" spans="4:4">
      <c r="D540" s="510" t="s">
        <v>4</v>
      </c>
    </row>
    <row r="541" spans="4:4">
      <c r="D541" s="510" t="s">
        <v>4</v>
      </c>
    </row>
    <row r="542" spans="4:4">
      <c r="D542" s="510" t="s">
        <v>4</v>
      </c>
    </row>
    <row r="543" spans="4:4">
      <c r="D543" s="510" t="s">
        <v>4</v>
      </c>
    </row>
    <row r="544" spans="4:4">
      <c r="D544" s="510" t="s">
        <v>4</v>
      </c>
    </row>
    <row r="545" spans="4:4">
      <c r="D545" s="510" t="s">
        <v>4</v>
      </c>
    </row>
    <row r="546" spans="4:4">
      <c r="D546" s="510" t="s">
        <v>4</v>
      </c>
    </row>
    <row r="547" spans="4:4">
      <c r="D547" s="510" t="s">
        <v>4</v>
      </c>
    </row>
    <row r="548" spans="4:4">
      <c r="D548" s="510" t="s">
        <v>4</v>
      </c>
    </row>
    <row r="549" spans="4:4">
      <c r="D549" s="510" t="s">
        <v>4</v>
      </c>
    </row>
    <row r="550" spans="4:4">
      <c r="D550" s="510" t="s">
        <v>4</v>
      </c>
    </row>
    <row r="551" spans="4:4">
      <c r="D551" s="510" t="s">
        <v>4</v>
      </c>
    </row>
    <row r="552" spans="4:4">
      <c r="D552" s="510" t="s">
        <v>4</v>
      </c>
    </row>
    <row r="553" spans="4:4">
      <c r="D553" s="510" t="s">
        <v>4</v>
      </c>
    </row>
    <row r="554" spans="4:4">
      <c r="D554" s="510" t="s">
        <v>4</v>
      </c>
    </row>
    <row r="555" spans="4:4">
      <c r="D555" s="510" t="s">
        <v>4</v>
      </c>
    </row>
    <row r="556" spans="4:4">
      <c r="D556" s="510" t="s">
        <v>4</v>
      </c>
    </row>
    <row r="557" spans="4:4">
      <c r="D557" s="510" t="s">
        <v>4</v>
      </c>
    </row>
    <row r="558" spans="4:4">
      <c r="D558" s="510" t="s">
        <v>4</v>
      </c>
    </row>
    <row r="559" spans="4:4">
      <c r="D559" s="510" t="s">
        <v>4</v>
      </c>
    </row>
    <row r="560" spans="4:4">
      <c r="D560" s="510" t="s">
        <v>4</v>
      </c>
    </row>
    <row r="561" spans="4:4">
      <c r="D561" s="510" t="s">
        <v>4</v>
      </c>
    </row>
    <row r="562" spans="4:4">
      <c r="D562" s="510" t="s">
        <v>4</v>
      </c>
    </row>
    <row r="563" spans="4:4">
      <c r="D563" s="510" t="s">
        <v>4</v>
      </c>
    </row>
    <row r="564" spans="4:4">
      <c r="D564" s="510" t="s">
        <v>4</v>
      </c>
    </row>
    <row r="565" spans="4:4">
      <c r="D565" s="510" t="s">
        <v>4</v>
      </c>
    </row>
    <row r="566" spans="4:4">
      <c r="D566" s="510" t="s">
        <v>4</v>
      </c>
    </row>
    <row r="567" spans="4:4">
      <c r="D567" s="510" t="s">
        <v>4</v>
      </c>
    </row>
    <row r="568" spans="4:4">
      <c r="D568" s="510" t="s">
        <v>4</v>
      </c>
    </row>
    <row r="569" spans="4:4">
      <c r="D569" s="510" t="s">
        <v>4</v>
      </c>
    </row>
    <row r="570" spans="4:4">
      <c r="D570" s="510" t="s">
        <v>4</v>
      </c>
    </row>
    <row r="571" spans="4:4">
      <c r="D571" s="510" t="s">
        <v>4</v>
      </c>
    </row>
    <row r="572" spans="4:4">
      <c r="D572" s="510" t="s">
        <v>4</v>
      </c>
    </row>
    <row r="573" spans="4:4">
      <c r="D573" s="510" t="s">
        <v>4</v>
      </c>
    </row>
    <row r="574" spans="4:4">
      <c r="D574" s="510" t="s">
        <v>4</v>
      </c>
    </row>
  </sheetData>
  <mergeCells count="8">
    <mergeCell ref="A13:C13"/>
    <mergeCell ref="B41:C4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8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activeCell="M15" sqref="M15"/>
    </sheetView>
  </sheetViews>
  <sheetFormatPr defaultColWidth="12.5703125" defaultRowHeight="15"/>
  <cols>
    <col min="1" max="1" width="4.85546875" style="513" customWidth="1"/>
    <col min="2" max="2" width="1.7109375" style="513" customWidth="1"/>
    <col min="3" max="3" width="55" style="513" customWidth="1"/>
    <col min="4" max="4" width="20.140625" style="513" customWidth="1"/>
    <col min="5" max="8" width="21.42578125" style="513" customWidth="1"/>
    <col min="9" max="256" width="12.5703125" style="513"/>
    <col min="257" max="257" width="4.85546875" style="513" customWidth="1"/>
    <col min="258" max="258" width="1.7109375" style="513" customWidth="1"/>
    <col min="259" max="259" width="55" style="513" customWidth="1"/>
    <col min="260" max="260" width="20.140625" style="513" customWidth="1"/>
    <col min="261" max="264" width="21.42578125" style="513" customWidth="1"/>
    <col min="265" max="512" width="12.5703125" style="513"/>
    <col min="513" max="513" width="4.85546875" style="513" customWidth="1"/>
    <col min="514" max="514" width="1.7109375" style="513" customWidth="1"/>
    <col min="515" max="515" width="55" style="513" customWidth="1"/>
    <col min="516" max="516" width="20.140625" style="513" customWidth="1"/>
    <col min="517" max="520" width="21.42578125" style="513" customWidth="1"/>
    <col min="521" max="768" width="12.5703125" style="513"/>
    <col min="769" max="769" width="4.85546875" style="513" customWidth="1"/>
    <col min="770" max="770" width="1.7109375" style="513" customWidth="1"/>
    <col min="771" max="771" width="55" style="513" customWidth="1"/>
    <col min="772" max="772" width="20.140625" style="513" customWidth="1"/>
    <col min="773" max="776" width="21.42578125" style="513" customWidth="1"/>
    <col min="777" max="1024" width="12.5703125" style="513"/>
    <col min="1025" max="1025" width="4.85546875" style="513" customWidth="1"/>
    <col min="1026" max="1026" width="1.7109375" style="513" customWidth="1"/>
    <col min="1027" max="1027" width="55" style="513" customWidth="1"/>
    <col min="1028" max="1028" width="20.140625" style="513" customWidth="1"/>
    <col min="1029" max="1032" width="21.42578125" style="513" customWidth="1"/>
    <col min="1033" max="1280" width="12.5703125" style="513"/>
    <col min="1281" max="1281" width="4.85546875" style="513" customWidth="1"/>
    <col min="1282" max="1282" width="1.7109375" style="513" customWidth="1"/>
    <col min="1283" max="1283" width="55" style="513" customWidth="1"/>
    <col min="1284" max="1284" width="20.140625" style="513" customWidth="1"/>
    <col min="1285" max="1288" width="21.42578125" style="513" customWidth="1"/>
    <col min="1289" max="1536" width="12.5703125" style="513"/>
    <col min="1537" max="1537" width="4.85546875" style="513" customWidth="1"/>
    <col min="1538" max="1538" width="1.7109375" style="513" customWidth="1"/>
    <col min="1539" max="1539" width="55" style="513" customWidth="1"/>
    <col min="1540" max="1540" width="20.140625" style="513" customWidth="1"/>
    <col min="1541" max="1544" width="21.42578125" style="513" customWidth="1"/>
    <col min="1545" max="1792" width="12.5703125" style="513"/>
    <col min="1793" max="1793" width="4.85546875" style="513" customWidth="1"/>
    <col min="1794" max="1794" width="1.7109375" style="513" customWidth="1"/>
    <col min="1795" max="1795" width="55" style="513" customWidth="1"/>
    <col min="1796" max="1796" width="20.140625" style="513" customWidth="1"/>
    <col min="1797" max="1800" width="21.42578125" style="513" customWidth="1"/>
    <col min="1801" max="2048" width="12.5703125" style="513"/>
    <col min="2049" max="2049" width="4.85546875" style="513" customWidth="1"/>
    <col min="2050" max="2050" width="1.7109375" style="513" customWidth="1"/>
    <col min="2051" max="2051" width="55" style="513" customWidth="1"/>
    <col min="2052" max="2052" width="20.140625" style="513" customWidth="1"/>
    <col min="2053" max="2056" width="21.42578125" style="513" customWidth="1"/>
    <col min="2057" max="2304" width="12.5703125" style="513"/>
    <col min="2305" max="2305" width="4.85546875" style="513" customWidth="1"/>
    <col min="2306" max="2306" width="1.7109375" style="513" customWidth="1"/>
    <col min="2307" max="2307" width="55" style="513" customWidth="1"/>
    <col min="2308" max="2308" width="20.140625" style="513" customWidth="1"/>
    <col min="2309" max="2312" width="21.42578125" style="513" customWidth="1"/>
    <col min="2313" max="2560" width="12.5703125" style="513"/>
    <col min="2561" max="2561" width="4.85546875" style="513" customWidth="1"/>
    <col min="2562" max="2562" width="1.7109375" style="513" customWidth="1"/>
    <col min="2563" max="2563" width="55" style="513" customWidth="1"/>
    <col min="2564" max="2564" width="20.140625" style="513" customWidth="1"/>
    <col min="2565" max="2568" width="21.42578125" style="513" customWidth="1"/>
    <col min="2569" max="2816" width="12.5703125" style="513"/>
    <col min="2817" max="2817" width="4.85546875" style="513" customWidth="1"/>
    <col min="2818" max="2818" width="1.7109375" style="513" customWidth="1"/>
    <col min="2819" max="2819" width="55" style="513" customWidth="1"/>
    <col min="2820" max="2820" width="20.140625" style="513" customWidth="1"/>
    <col min="2821" max="2824" width="21.42578125" style="513" customWidth="1"/>
    <col min="2825" max="3072" width="12.5703125" style="513"/>
    <col min="3073" max="3073" width="4.85546875" style="513" customWidth="1"/>
    <col min="3074" max="3074" width="1.7109375" style="513" customWidth="1"/>
    <col min="3075" max="3075" width="55" style="513" customWidth="1"/>
    <col min="3076" max="3076" width="20.140625" style="513" customWidth="1"/>
    <col min="3077" max="3080" width="21.42578125" style="513" customWidth="1"/>
    <col min="3081" max="3328" width="12.5703125" style="513"/>
    <col min="3329" max="3329" width="4.85546875" style="513" customWidth="1"/>
    <col min="3330" max="3330" width="1.7109375" style="513" customWidth="1"/>
    <col min="3331" max="3331" width="55" style="513" customWidth="1"/>
    <col min="3332" max="3332" width="20.140625" style="513" customWidth="1"/>
    <col min="3333" max="3336" width="21.42578125" style="513" customWidth="1"/>
    <col min="3337" max="3584" width="12.5703125" style="513"/>
    <col min="3585" max="3585" width="4.85546875" style="513" customWidth="1"/>
    <col min="3586" max="3586" width="1.7109375" style="513" customWidth="1"/>
    <col min="3587" max="3587" width="55" style="513" customWidth="1"/>
    <col min="3588" max="3588" width="20.140625" style="513" customWidth="1"/>
    <col min="3589" max="3592" width="21.42578125" style="513" customWidth="1"/>
    <col min="3593" max="3840" width="12.5703125" style="513"/>
    <col min="3841" max="3841" width="4.85546875" style="513" customWidth="1"/>
    <col min="3842" max="3842" width="1.7109375" style="513" customWidth="1"/>
    <col min="3843" max="3843" width="55" style="513" customWidth="1"/>
    <col min="3844" max="3844" width="20.140625" style="513" customWidth="1"/>
    <col min="3845" max="3848" width="21.42578125" style="513" customWidth="1"/>
    <col min="3849" max="4096" width="12.5703125" style="513"/>
    <col min="4097" max="4097" width="4.85546875" style="513" customWidth="1"/>
    <col min="4098" max="4098" width="1.7109375" style="513" customWidth="1"/>
    <col min="4099" max="4099" width="55" style="513" customWidth="1"/>
    <col min="4100" max="4100" width="20.140625" style="513" customWidth="1"/>
    <col min="4101" max="4104" width="21.42578125" style="513" customWidth="1"/>
    <col min="4105" max="4352" width="12.5703125" style="513"/>
    <col min="4353" max="4353" width="4.85546875" style="513" customWidth="1"/>
    <col min="4354" max="4354" width="1.7109375" style="513" customWidth="1"/>
    <col min="4355" max="4355" width="55" style="513" customWidth="1"/>
    <col min="4356" max="4356" width="20.140625" style="513" customWidth="1"/>
    <col min="4357" max="4360" width="21.42578125" style="513" customWidth="1"/>
    <col min="4361" max="4608" width="12.5703125" style="513"/>
    <col min="4609" max="4609" width="4.85546875" style="513" customWidth="1"/>
    <col min="4610" max="4610" width="1.7109375" style="513" customWidth="1"/>
    <col min="4611" max="4611" width="55" style="513" customWidth="1"/>
    <col min="4612" max="4612" width="20.140625" style="513" customWidth="1"/>
    <col min="4613" max="4616" width="21.42578125" style="513" customWidth="1"/>
    <col min="4617" max="4864" width="12.5703125" style="513"/>
    <col min="4865" max="4865" width="4.85546875" style="513" customWidth="1"/>
    <col min="4866" max="4866" width="1.7109375" style="513" customWidth="1"/>
    <col min="4867" max="4867" width="55" style="513" customWidth="1"/>
    <col min="4868" max="4868" width="20.140625" style="513" customWidth="1"/>
    <col min="4869" max="4872" width="21.42578125" style="513" customWidth="1"/>
    <col min="4873" max="5120" width="12.5703125" style="513"/>
    <col min="5121" max="5121" width="4.85546875" style="513" customWidth="1"/>
    <col min="5122" max="5122" width="1.7109375" style="513" customWidth="1"/>
    <col min="5123" max="5123" width="55" style="513" customWidth="1"/>
    <col min="5124" max="5124" width="20.140625" style="513" customWidth="1"/>
    <col min="5125" max="5128" width="21.42578125" style="513" customWidth="1"/>
    <col min="5129" max="5376" width="12.5703125" style="513"/>
    <col min="5377" max="5377" width="4.85546875" style="513" customWidth="1"/>
    <col min="5378" max="5378" width="1.7109375" style="513" customWidth="1"/>
    <col min="5379" max="5379" width="55" style="513" customWidth="1"/>
    <col min="5380" max="5380" width="20.140625" style="513" customWidth="1"/>
    <col min="5381" max="5384" width="21.42578125" style="513" customWidth="1"/>
    <col min="5385" max="5632" width="12.5703125" style="513"/>
    <col min="5633" max="5633" width="4.85546875" style="513" customWidth="1"/>
    <col min="5634" max="5634" width="1.7109375" style="513" customWidth="1"/>
    <col min="5635" max="5635" width="55" style="513" customWidth="1"/>
    <col min="5636" max="5636" width="20.140625" style="513" customWidth="1"/>
    <col min="5637" max="5640" width="21.42578125" style="513" customWidth="1"/>
    <col min="5641" max="5888" width="12.5703125" style="513"/>
    <col min="5889" max="5889" width="4.85546875" style="513" customWidth="1"/>
    <col min="5890" max="5890" width="1.7109375" style="513" customWidth="1"/>
    <col min="5891" max="5891" width="55" style="513" customWidth="1"/>
    <col min="5892" max="5892" width="20.140625" style="513" customWidth="1"/>
    <col min="5893" max="5896" width="21.42578125" style="513" customWidth="1"/>
    <col min="5897" max="6144" width="12.5703125" style="513"/>
    <col min="6145" max="6145" width="4.85546875" style="513" customWidth="1"/>
    <col min="6146" max="6146" width="1.7109375" style="513" customWidth="1"/>
    <col min="6147" max="6147" width="55" style="513" customWidth="1"/>
    <col min="6148" max="6148" width="20.140625" style="513" customWidth="1"/>
    <col min="6149" max="6152" width="21.42578125" style="513" customWidth="1"/>
    <col min="6153" max="6400" width="12.5703125" style="513"/>
    <col min="6401" max="6401" width="4.85546875" style="513" customWidth="1"/>
    <col min="6402" max="6402" width="1.7109375" style="513" customWidth="1"/>
    <col min="6403" max="6403" width="55" style="513" customWidth="1"/>
    <col min="6404" max="6404" width="20.140625" style="513" customWidth="1"/>
    <col min="6405" max="6408" width="21.42578125" style="513" customWidth="1"/>
    <col min="6409" max="6656" width="12.5703125" style="513"/>
    <col min="6657" max="6657" width="4.85546875" style="513" customWidth="1"/>
    <col min="6658" max="6658" width="1.7109375" style="513" customWidth="1"/>
    <col min="6659" max="6659" width="55" style="513" customWidth="1"/>
    <col min="6660" max="6660" width="20.140625" style="513" customWidth="1"/>
    <col min="6661" max="6664" width="21.42578125" style="513" customWidth="1"/>
    <col min="6665" max="6912" width="12.5703125" style="513"/>
    <col min="6913" max="6913" width="4.85546875" style="513" customWidth="1"/>
    <col min="6914" max="6914" width="1.7109375" style="513" customWidth="1"/>
    <col min="6915" max="6915" width="55" style="513" customWidth="1"/>
    <col min="6916" max="6916" width="20.140625" style="513" customWidth="1"/>
    <col min="6917" max="6920" width="21.42578125" style="513" customWidth="1"/>
    <col min="6921" max="7168" width="12.5703125" style="513"/>
    <col min="7169" max="7169" width="4.85546875" style="513" customWidth="1"/>
    <col min="7170" max="7170" width="1.7109375" style="513" customWidth="1"/>
    <col min="7171" max="7171" width="55" style="513" customWidth="1"/>
    <col min="7172" max="7172" width="20.140625" style="513" customWidth="1"/>
    <col min="7173" max="7176" width="21.42578125" style="513" customWidth="1"/>
    <col min="7177" max="7424" width="12.5703125" style="513"/>
    <col min="7425" max="7425" width="4.85546875" style="513" customWidth="1"/>
    <col min="7426" max="7426" width="1.7109375" style="513" customWidth="1"/>
    <col min="7427" max="7427" width="55" style="513" customWidth="1"/>
    <col min="7428" max="7428" width="20.140625" style="513" customWidth="1"/>
    <col min="7429" max="7432" width="21.42578125" style="513" customWidth="1"/>
    <col min="7433" max="7680" width="12.5703125" style="513"/>
    <col min="7681" max="7681" width="4.85546875" style="513" customWidth="1"/>
    <col min="7682" max="7682" width="1.7109375" style="513" customWidth="1"/>
    <col min="7683" max="7683" width="55" style="513" customWidth="1"/>
    <col min="7684" max="7684" width="20.140625" style="513" customWidth="1"/>
    <col min="7685" max="7688" width="21.42578125" style="513" customWidth="1"/>
    <col min="7689" max="7936" width="12.5703125" style="513"/>
    <col min="7937" max="7937" width="4.85546875" style="513" customWidth="1"/>
    <col min="7938" max="7938" width="1.7109375" style="513" customWidth="1"/>
    <col min="7939" max="7939" width="55" style="513" customWidth="1"/>
    <col min="7940" max="7940" width="20.140625" style="513" customWidth="1"/>
    <col min="7941" max="7944" width="21.42578125" style="513" customWidth="1"/>
    <col min="7945" max="8192" width="12.5703125" style="513"/>
    <col min="8193" max="8193" width="4.85546875" style="513" customWidth="1"/>
    <col min="8194" max="8194" width="1.7109375" style="513" customWidth="1"/>
    <col min="8195" max="8195" width="55" style="513" customWidth="1"/>
    <col min="8196" max="8196" width="20.140625" style="513" customWidth="1"/>
    <col min="8197" max="8200" width="21.42578125" style="513" customWidth="1"/>
    <col min="8201" max="8448" width="12.5703125" style="513"/>
    <col min="8449" max="8449" width="4.85546875" style="513" customWidth="1"/>
    <col min="8450" max="8450" width="1.7109375" style="513" customWidth="1"/>
    <col min="8451" max="8451" width="55" style="513" customWidth="1"/>
    <col min="8452" max="8452" width="20.140625" style="513" customWidth="1"/>
    <col min="8453" max="8456" width="21.42578125" style="513" customWidth="1"/>
    <col min="8457" max="8704" width="12.5703125" style="513"/>
    <col min="8705" max="8705" width="4.85546875" style="513" customWidth="1"/>
    <col min="8706" max="8706" width="1.7109375" style="513" customWidth="1"/>
    <col min="8707" max="8707" width="55" style="513" customWidth="1"/>
    <col min="8708" max="8708" width="20.140625" style="513" customWidth="1"/>
    <col min="8709" max="8712" width="21.42578125" style="513" customWidth="1"/>
    <col min="8713" max="8960" width="12.5703125" style="513"/>
    <col min="8961" max="8961" width="4.85546875" style="513" customWidth="1"/>
    <col min="8962" max="8962" width="1.7109375" style="513" customWidth="1"/>
    <col min="8963" max="8963" width="55" style="513" customWidth="1"/>
    <col min="8964" max="8964" width="20.140625" style="513" customWidth="1"/>
    <col min="8965" max="8968" width="21.42578125" style="513" customWidth="1"/>
    <col min="8969" max="9216" width="12.5703125" style="513"/>
    <col min="9217" max="9217" width="4.85546875" style="513" customWidth="1"/>
    <col min="9218" max="9218" width="1.7109375" style="513" customWidth="1"/>
    <col min="9219" max="9219" width="55" style="513" customWidth="1"/>
    <col min="9220" max="9220" width="20.140625" style="513" customWidth="1"/>
    <col min="9221" max="9224" width="21.42578125" style="513" customWidth="1"/>
    <col min="9225" max="9472" width="12.5703125" style="513"/>
    <col min="9473" max="9473" width="4.85546875" style="513" customWidth="1"/>
    <col min="9474" max="9474" width="1.7109375" style="513" customWidth="1"/>
    <col min="9475" max="9475" width="55" style="513" customWidth="1"/>
    <col min="9476" max="9476" width="20.140625" style="513" customWidth="1"/>
    <col min="9477" max="9480" width="21.42578125" style="513" customWidth="1"/>
    <col min="9481" max="9728" width="12.5703125" style="513"/>
    <col min="9729" max="9729" width="4.85546875" style="513" customWidth="1"/>
    <col min="9730" max="9730" width="1.7109375" style="513" customWidth="1"/>
    <col min="9731" max="9731" width="55" style="513" customWidth="1"/>
    <col min="9732" max="9732" width="20.140625" style="513" customWidth="1"/>
    <col min="9733" max="9736" width="21.42578125" style="513" customWidth="1"/>
    <col min="9737" max="9984" width="12.5703125" style="513"/>
    <col min="9985" max="9985" width="4.85546875" style="513" customWidth="1"/>
    <col min="9986" max="9986" width="1.7109375" style="513" customWidth="1"/>
    <col min="9987" max="9987" width="55" style="513" customWidth="1"/>
    <col min="9988" max="9988" width="20.140625" style="513" customWidth="1"/>
    <col min="9989" max="9992" width="21.42578125" style="513" customWidth="1"/>
    <col min="9993" max="10240" width="12.5703125" style="513"/>
    <col min="10241" max="10241" width="4.85546875" style="513" customWidth="1"/>
    <col min="10242" max="10242" width="1.7109375" style="513" customWidth="1"/>
    <col min="10243" max="10243" width="55" style="513" customWidth="1"/>
    <col min="10244" max="10244" width="20.140625" style="513" customWidth="1"/>
    <col min="10245" max="10248" width="21.42578125" style="513" customWidth="1"/>
    <col min="10249" max="10496" width="12.5703125" style="513"/>
    <col min="10497" max="10497" width="4.85546875" style="513" customWidth="1"/>
    <col min="10498" max="10498" width="1.7109375" style="513" customWidth="1"/>
    <col min="10499" max="10499" width="55" style="513" customWidth="1"/>
    <col min="10500" max="10500" width="20.140625" style="513" customWidth="1"/>
    <col min="10501" max="10504" width="21.42578125" style="513" customWidth="1"/>
    <col min="10505" max="10752" width="12.5703125" style="513"/>
    <col min="10753" max="10753" width="4.85546875" style="513" customWidth="1"/>
    <col min="10754" max="10754" width="1.7109375" style="513" customWidth="1"/>
    <col min="10755" max="10755" width="55" style="513" customWidth="1"/>
    <col min="10756" max="10756" width="20.140625" style="513" customWidth="1"/>
    <col min="10757" max="10760" width="21.42578125" style="513" customWidth="1"/>
    <col min="10761" max="11008" width="12.5703125" style="513"/>
    <col min="11009" max="11009" width="4.85546875" style="513" customWidth="1"/>
    <col min="11010" max="11010" width="1.7109375" style="513" customWidth="1"/>
    <col min="11011" max="11011" width="55" style="513" customWidth="1"/>
    <col min="11012" max="11012" width="20.140625" style="513" customWidth="1"/>
    <col min="11013" max="11016" width="21.42578125" style="513" customWidth="1"/>
    <col min="11017" max="11264" width="12.5703125" style="513"/>
    <col min="11265" max="11265" width="4.85546875" style="513" customWidth="1"/>
    <col min="11266" max="11266" width="1.7109375" style="513" customWidth="1"/>
    <col min="11267" max="11267" width="55" style="513" customWidth="1"/>
    <col min="11268" max="11268" width="20.140625" style="513" customWidth="1"/>
    <col min="11269" max="11272" width="21.42578125" style="513" customWidth="1"/>
    <col min="11273" max="11520" width="12.5703125" style="513"/>
    <col min="11521" max="11521" width="4.85546875" style="513" customWidth="1"/>
    <col min="11522" max="11522" width="1.7109375" style="513" customWidth="1"/>
    <col min="11523" max="11523" width="55" style="513" customWidth="1"/>
    <col min="11524" max="11524" width="20.140625" style="513" customWidth="1"/>
    <col min="11525" max="11528" width="21.42578125" style="513" customWidth="1"/>
    <col min="11529" max="11776" width="12.5703125" style="513"/>
    <col min="11777" max="11777" width="4.85546875" style="513" customWidth="1"/>
    <col min="11778" max="11778" width="1.7109375" style="513" customWidth="1"/>
    <col min="11779" max="11779" width="55" style="513" customWidth="1"/>
    <col min="11780" max="11780" width="20.140625" style="513" customWidth="1"/>
    <col min="11781" max="11784" width="21.42578125" style="513" customWidth="1"/>
    <col min="11785" max="12032" width="12.5703125" style="513"/>
    <col min="12033" max="12033" width="4.85546875" style="513" customWidth="1"/>
    <col min="12034" max="12034" width="1.7109375" style="513" customWidth="1"/>
    <col min="12035" max="12035" width="55" style="513" customWidth="1"/>
    <col min="12036" max="12036" width="20.140625" style="513" customWidth="1"/>
    <col min="12037" max="12040" width="21.42578125" style="513" customWidth="1"/>
    <col min="12041" max="12288" width="12.5703125" style="513"/>
    <col min="12289" max="12289" width="4.85546875" style="513" customWidth="1"/>
    <col min="12290" max="12290" width="1.7109375" style="513" customWidth="1"/>
    <col min="12291" max="12291" width="55" style="513" customWidth="1"/>
    <col min="12292" max="12292" width="20.140625" style="513" customWidth="1"/>
    <col min="12293" max="12296" width="21.42578125" style="513" customWidth="1"/>
    <col min="12297" max="12544" width="12.5703125" style="513"/>
    <col min="12545" max="12545" width="4.85546875" style="513" customWidth="1"/>
    <col min="12546" max="12546" width="1.7109375" style="513" customWidth="1"/>
    <col min="12547" max="12547" width="55" style="513" customWidth="1"/>
    <col min="12548" max="12548" width="20.140625" style="513" customWidth="1"/>
    <col min="12549" max="12552" width="21.42578125" style="513" customWidth="1"/>
    <col min="12553" max="12800" width="12.5703125" style="513"/>
    <col min="12801" max="12801" width="4.85546875" style="513" customWidth="1"/>
    <col min="12802" max="12802" width="1.7109375" style="513" customWidth="1"/>
    <col min="12803" max="12803" width="55" style="513" customWidth="1"/>
    <col min="12804" max="12804" width="20.140625" style="513" customWidth="1"/>
    <col min="12805" max="12808" width="21.42578125" style="513" customWidth="1"/>
    <col min="12809" max="13056" width="12.5703125" style="513"/>
    <col min="13057" max="13057" width="4.85546875" style="513" customWidth="1"/>
    <col min="13058" max="13058" width="1.7109375" style="513" customWidth="1"/>
    <col min="13059" max="13059" width="55" style="513" customWidth="1"/>
    <col min="13060" max="13060" width="20.140625" style="513" customWidth="1"/>
    <col min="13061" max="13064" width="21.42578125" style="513" customWidth="1"/>
    <col min="13065" max="13312" width="12.5703125" style="513"/>
    <col min="13313" max="13313" width="4.85546875" style="513" customWidth="1"/>
    <col min="13314" max="13314" width="1.7109375" style="513" customWidth="1"/>
    <col min="13315" max="13315" width="55" style="513" customWidth="1"/>
    <col min="13316" max="13316" width="20.140625" style="513" customWidth="1"/>
    <col min="13317" max="13320" width="21.42578125" style="513" customWidth="1"/>
    <col min="13321" max="13568" width="12.5703125" style="513"/>
    <col min="13569" max="13569" width="4.85546875" style="513" customWidth="1"/>
    <col min="13570" max="13570" width="1.7109375" style="513" customWidth="1"/>
    <col min="13571" max="13571" width="55" style="513" customWidth="1"/>
    <col min="13572" max="13572" width="20.140625" style="513" customWidth="1"/>
    <col min="13573" max="13576" width="21.42578125" style="513" customWidth="1"/>
    <col min="13577" max="13824" width="12.5703125" style="513"/>
    <col min="13825" max="13825" width="4.85546875" style="513" customWidth="1"/>
    <col min="13826" max="13826" width="1.7109375" style="513" customWidth="1"/>
    <col min="13827" max="13827" width="55" style="513" customWidth="1"/>
    <col min="13828" max="13828" width="20.140625" style="513" customWidth="1"/>
    <col min="13829" max="13832" width="21.42578125" style="513" customWidth="1"/>
    <col min="13833" max="14080" width="12.5703125" style="513"/>
    <col min="14081" max="14081" width="4.85546875" style="513" customWidth="1"/>
    <col min="14082" max="14082" width="1.7109375" style="513" customWidth="1"/>
    <col min="14083" max="14083" width="55" style="513" customWidth="1"/>
    <col min="14084" max="14084" width="20.140625" style="513" customWidth="1"/>
    <col min="14085" max="14088" width="21.42578125" style="513" customWidth="1"/>
    <col min="14089" max="14336" width="12.5703125" style="513"/>
    <col min="14337" max="14337" width="4.85546875" style="513" customWidth="1"/>
    <col min="14338" max="14338" width="1.7109375" style="513" customWidth="1"/>
    <col min="14339" max="14339" width="55" style="513" customWidth="1"/>
    <col min="14340" max="14340" width="20.140625" style="513" customWidth="1"/>
    <col min="14341" max="14344" width="21.42578125" style="513" customWidth="1"/>
    <col min="14345" max="14592" width="12.5703125" style="513"/>
    <col min="14593" max="14593" width="4.85546875" style="513" customWidth="1"/>
    <col min="14594" max="14594" width="1.7109375" style="513" customWidth="1"/>
    <col min="14595" max="14595" width="55" style="513" customWidth="1"/>
    <col min="14596" max="14596" width="20.140625" style="513" customWidth="1"/>
    <col min="14597" max="14600" width="21.42578125" style="513" customWidth="1"/>
    <col min="14601" max="14848" width="12.5703125" style="513"/>
    <col min="14849" max="14849" width="4.85546875" style="513" customWidth="1"/>
    <col min="14850" max="14850" width="1.7109375" style="513" customWidth="1"/>
    <col min="14851" max="14851" width="55" style="513" customWidth="1"/>
    <col min="14852" max="14852" width="20.140625" style="513" customWidth="1"/>
    <col min="14853" max="14856" width="21.42578125" style="513" customWidth="1"/>
    <col min="14857" max="15104" width="12.5703125" style="513"/>
    <col min="15105" max="15105" width="4.85546875" style="513" customWidth="1"/>
    <col min="15106" max="15106" width="1.7109375" style="513" customWidth="1"/>
    <col min="15107" max="15107" width="55" style="513" customWidth="1"/>
    <col min="15108" max="15108" width="20.140625" style="513" customWidth="1"/>
    <col min="15109" max="15112" width="21.42578125" style="513" customWidth="1"/>
    <col min="15113" max="15360" width="12.5703125" style="513"/>
    <col min="15361" max="15361" width="4.85546875" style="513" customWidth="1"/>
    <col min="15362" max="15362" width="1.7109375" style="513" customWidth="1"/>
    <col min="15363" max="15363" width="55" style="513" customWidth="1"/>
    <col min="15364" max="15364" width="20.140625" style="513" customWidth="1"/>
    <col min="15365" max="15368" width="21.42578125" style="513" customWidth="1"/>
    <col min="15369" max="15616" width="12.5703125" style="513"/>
    <col min="15617" max="15617" width="4.85546875" style="513" customWidth="1"/>
    <col min="15618" max="15618" width="1.7109375" style="513" customWidth="1"/>
    <col min="15619" max="15619" width="55" style="513" customWidth="1"/>
    <col min="15620" max="15620" width="20.140625" style="513" customWidth="1"/>
    <col min="15621" max="15624" width="21.42578125" style="513" customWidth="1"/>
    <col min="15625" max="15872" width="12.5703125" style="513"/>
    <col min="15873" max="15873" width="4.85546875" style="513" customWidth="1"/>
    <col min="15874" max="15874" width="1.7109375" style="513" customWidth="1"/>
    <col min="15875" max="15875" width="55" style="513" customWidth="1"/>
    <col min="15876" max="15876" width="20.140625" style="513" customWidth="1"/>
    <col min="15877" max="15880" width="21.42578125" style="513" customWidth="1"/>
    <col min="15881" max="16128" width="12.5703125" style="513"/>
    <col min="16129" max="16129" width="4.85546875" style="513" customWidth="1"/>
    <col min="16130" max="16130" width="1.7109375" style="513" customWidth="1"/>
    <col min="16131" max="16131" width="55" style="513" customWidth="1"/>
    <col min="16132" max="16132" width="20.140625" style="513" customWidth="1"/>
    <col min="16133" max="16136" width="21.42578125" style="513" customWidth="1"/>
    <col min="16137" max="16384" width="12.5703125" style="513"/>
  </cols>
  <sheetData>
    <row r="1" spans="1:30" ht="16.5" customHeight="1">
      <c r="A1" s="1669" t="s">
        <v>601</v>
      </c>
      <c r="B1" s="1669"/>
      <c r="C1" s="1669"/>
      <c r="D1" s="511"/>
      <c r="E1" s="511"/>
      <c r="F1" s="511"/>
      <c r="G1" s="512"/>
      <c r="H1" s="512"/>
    </row>
    <row r="2" spans="1:30" ht="15.75" customHeight="1">
      <c r="A2" s="1670" t="s">
        <v>602</v>
      </c>
      <c r="B2" s="1670"/>
      <c r="C2" s="1670"/>
      <c r="D2" s="1670"/>
      <c r="E2" s="1670"/>
      <c r="F2" s="1670"/>
      <c r="G2" s="1670"/>
      <c r="H2" s="1670"/>
    </row>
    <row r="3" spans="1:30" ht="12" customHeight="1">
      <c r="A3" s="511"/>
      <c r="B3" s="511"/>
      <c r="C3" s="514"/>
      <c r="D3" s="515"/>
      <c r="E3" s="515"/>
      <c r="F3" s="515"/>
      <c r="G3" s="516"/>
      <c r="H3" s="516"/>
    </row>
    <row r="4" spans="1:30" ht="15" customHeight="1">
      <c r="A4" s="517"/>
      <c r="B4" s="517"/>
      <c r="C4" s="514"/>
      <c r="D4" s="515"/>
      <c r="E4" s="515"/>
      <c r="F4" s="515"/>
      <c r="G4" s="516"/>
      <c r="H4" s="518" t="s">
        <v>2</v>
      </c>
    </row>
    <row r="5" spans="1:30" ht="16.5" customHeight="1">
      <c r="A5" s="519"/>
      <c r="B5" s="512"/>
      <c r="C5" s="520"/>
      <c r="D5" s="1671" t="s">
        <v>562</v>
      </c>
      <c r="E5" s="1672"/>
      <c r="F5" s="1673"/>
      <c r="G5" s="1674" t="s">
        <v>563</v>
      </c>
      <c r="H5" s="1675"/>
    </row>
    <row r="6" spans="1:30" ht="15" customHeight="1">
      <c r="A6" s="521"/>
      <c r="B6" s="512"/>
      <c r="C6" s="522"/>
      <c r="D6" s="1662" t="s">
        <v>784</v>
      </c>
      <c r="E6" s="1663"/>
      <c r="F6" s="1664"/>
      <c r="G6" s="1643" t="s">
        <v>784</v>
      </c>
      <c r="H6" s="1645"/>
      <c r="K6" s="523" t="s">
        <v>4</v>
      </c>
      <c r="L6" s="523" t="s">
        <v>4</v>
      </c>
      <c r="M6" s="523" t="s">
        <v>4</v>
      </c>
      <c r="N6" s="523" t="s">
        <v>4</v>
      </c>
      <c r="W6" s="523" t="s">
        <v>4</v>
      </c>
      <c r="X6" s="523" t="s">
        <v>4</v>
      </c>
      <c r="Y6" s="523" t="s">
        <v>4</v>
      </c>
      <c r="Z6" s="523" t="s">
        <v>4</v>
      </c>
    </row>
    <row r="7" spans="1:30" ht="15.75">
      <c r="A7" s="521"/>
      <c r="B7" s="512"/>
      <c r="C7" s="524" t="s">
        <v>3</v>
      </c>
      <c r="D7" s="525"/>
      <c r="E7" s="526" t="s">
        <v>564</v>
      </c>
      <c r="F7" s="527"/>
      <c r="G7" s="528" t="s">
        <v>4</v>
      </c>
      <c r="H7" s="529" t="s">
        <v>4</v>
      </c>
    </row>
    <row r="8" spans="1:30" ht="14.25" customHeight="1">
      <c r="A8" s="521"/>
      <c r="B8" s="512"/>
      <c r="C8" s="530"/>
      <c r="D8" s="531"/>
      <c r="E8" s="532"/>
      <c r="F8" s="533" t="s">
        <v>564</v>
      </c>
      <c r="G8" s="534" t="s">
        <v>565</v>
      </c>
      <c r="H8" s="529" t="s">
        <v>566</v>
      </c>
      <c r="K8" s="523" t="s">
        <v>4</v>
      </c>
      <c r="L8" s="523" t="s">
        <v>4</v>
      </c>
      <c r="M8" s="523" t="s">
        <v>4</v>
      </c>
      <c r="N8" s="523" t="s">
        <v>4</v>
      </c>
      <c r="W8" s="523" t="s">
        <v>4</v>
      </c>
      <c r="X8" s="523" t="s">
        <v>4</v>
      </c>
      <c r="Y8" s="523" t="s">
        <v>4</v>
      </c>
      <c r="Z8" s="523" t="s">
        <v>4</v>
      </c>
    </row>
    <row r="9" spans="1:30" ht="14.25" customHeight="1">
      <c r="A9" s="521"/>
      <c r="B9" s="512"/>
      <c r="C9" s="535"/>
      <c r="D9" s="536" t="s">
        <v>567</v>
      </c>
      <c r="E9" s="537" t="s">
        <v>568</v>
      </c>
      <c r="F9" s="538" t="s">
        <v>569</v>
      </c>
      <c r="G9" s="534" t="s">
        <v>570</v>
      </c>
      <c r="H9" s="529" t="s">
        <v>571</v>
      </c>
    </row>
    <row r="10" spans="1:30" ht="14.25" customHeight="1">
      <c r="A10" s="539"/>
      <c r="B10" s="517"/>
      <c r="C10" s="540"/>
      <c r="D10" s="541"/>
      <c r="E10" s="542"/>
      <c r="F10" s="538" t="s">
        <v>572</v>
      </c>
      <c r="G10" s="543" t="s">
        <v>573</v>
      </c>
      <c r="H10" s="544"/>
      <c r="K10" s="523" t="s">
        <v>4</v>
      </c>
      <c r="L10" s="523" t="s">
        <v>4</v>
      </c>
      <c r="M10" s="523" t="s">
        <v>4</v>
      </c>
      <c r="N10" s="523" t="s">
        <v>4</v>
      </c>
      <c r="W10" s="523" t="s">
        <v>4</v>
      </c>
      <c r="X10" s="523" t="s">
        <v>4</v>
      </c>
      <c r="Y10" s="523" t="s">
        <v>4</v>
      </c>
      <c r="Z10" s="523" t="s">
        <v>4</v>
      </c>
    </row>
    <row r="11" spans="1:30" ht="9.9499999999999993" customHeight="1">
      <c r="A11" s="545"/>
      <c r="B11" s="546"/>
      <c r="C11" s="547" t="s">
        <v>439</v>
      </c>
      <c r="D11" s="548">
        <v>2</v>
      </c>
      <c r="E11" s="549">
        <v>3</v>
      </c>
      <c r="F11" s="549">
        <v>4</v>
      </c>
      <c r="G11" s="550">
        <v>5</v>
      </c>
      <c r="H11" s="551">
        <v>6</v>
      </c>
    </row>
    <row r="12" spans="1:30" ht="15.75" customHeight="1">
      <c r="A12" s="519"/>
      <c r="B12" s="552"/>
      <c r="C12" s="553" t="s">
        <v>4</v>
      </c>
      <c r="D12" s="554" t="s">
        <v>4</v>
      </c>
      <c r="E12" s="555" t="s">
        <v>124</v>
      </c>
      <c r="F12" s="556"/>
      <c r="G12" s="557" t="s">
        <v>4</v>
      </c>
      <c r="H12" s="558" t="s">
        <v>124</v>
      </c>
      <c r="K12" s="523" t="s">
        <v>4</v>
      </c>
      <c r="L12" s="523" t="s">
        <v>4</v>
      </c>
      <c r="M12" s="523" t="s">
        <v>4</v>
      </c>
      <c r="N12" s="523" t="s">
        <v>4</v>
      </c>
      <c r="W12" s="523" t="s">
        <v>4</v>
      </c>
      <c r="X12" s="523" t="s">
        <v>4</v>
      </c>
      <c r="Y12" s="523" t="s">
        <v>4</v>
      </c>
      <c r="Z12" s="523" t="s">
        <v>4</v>
      </c>
    </row>
    <row r="13" spans="1:30" ht="15.75">
      <c r="A13" s="1665" t="s">
        <v>40</v>
      </c>
      <c r="B13" s="1666"/>
      <c r="C13" s="1667"/>
      <c r="D13" s="852">
        <v>120930914.08000001</v>
      </c>
      <c r="E13" s="853">
        <v>3656856.98</v>
      </c>
      <c r="F13" s="853">
        <v>299.48</v>
      </c>
      <c r="G13" s="854">
        <v>3562041.23</v>
      </c>
      <c r="H13" s="855">
        <v>94815.75</v>
      </c>
    </row>
    <row r="14" spans="1:30" s="561" customFormat="1" ht="24" customHeight="1">
      <c r="A14" s="851">
        <v>2</v>
      </c>
      <c r="B14" s="559" t="s">
        <v>47</v>
      </c>
      <c r="C14" s="560" t="s">
        <v>603</v>
      </c>
      <c r="D14" s="856">
        <v>7372868.1699999953</v>
      </c>
      <c r="E14" s="857">
        <v>339147.33999999997</v>
      </c>
      <c r="F14" s="857">
        <v>0</v>
      </c>
      <c r="G14" s="858">
        <v>312527.62</v>
      </c>
      <c r="H14" s="859">
        <v>26619.72</v>
      </c>
      <c r="I14" s="513"/>
      <c r="J14" s="513"/>
      <c r="K14" s="523" t="s">
        <v>4</v>
      </c>
      <c r="L14" s="523" t="s">
        <v>4</v>
      </c>
      <c r="M14" s="523" t="s">
        <v>4</v>
      </c>
      <c r="N14" s="523" t="s">
        <v>4</v>
      </c>
      <c r="O14" s="513"/>
      <c r="P14" s="513"/>
      <c r="Q14" s="513"/>
      <c r="R14" s="513"/>
      <c r="S14" s="513"/>
      <c r="T14" s="513"/>
      <c r="U14" s="513"/>
      <c r="V14" s="513"/>
      <c r="W14" s="523" t="s">
        <v>4</v>
      </c>
      <c r="X14" s="523" t="s">
        <v>4</v>
      </c>
      <c r="Y14" s="523" t="s">
        <v>4</v>
      </c>
      <c r="Z14" s="523" t="s">
        <v>4</v>
      </c>
      <c r="AA14" s="513"/>
      <c r="AB14" s="513"/>
      <c r="AC14" s="513"/>
      <c r="AD14" s="513"/>
    </row>
    <row r="15" spans="1:30" s="561" customFormat="1" ht="24" customHeight="1">
      <c r="A15" s="851">
        <v>4</v>
      </c>
      <c r="B15" s="559" t="s">
        <v>47</v>
      </c>
      <c r="C15" s="560" t="s">
        <v>604</v>
      </c>
      <c r="D15" s="856">
        <v>8431944.6199999992</v>
      </c>
      <c r="E15" s="857">
        <v>0</v>
      </c>
      <c r="F15" s="857">
        <v>0</v>
      </c>
      <c r="G15" s="858">
        <v>0</v>
      </c>
      <c r="H15" s="859">
        <v>0</v>
      </c>
      <c r="I15" s="513"/>
      <c r="J15" s="513"/>
      <c r="K15" s="513"/>
      <c r="L15" s="513"/>
      <c r="M15" s="513"/>
      <c r="N15" s="513"/>
      <c r="O15" s="513"/>
      <c r="P15" s="513"/>
      <c r="Q15" s="513"/>
      <c r="R15" s="513"/>
      <c r="S15" s="513"/>
      <c r="T15" s="513"/>
      <c r="U15" s="513"/>
      <c r="V15" s="513"/>
      <c r="W15" s="513"/>
      <c r="X15" s="513"/>
      <c r="Y15" s="513"/>
      <c r="Z15" s="513"/>
      <c r="AA15" s="513"/>
      <c r="AB15" s="513"/>
      <c r="AC15" s="513"/>
      <c r="AD15" s="513"/>
    </row>
    <row r="16" spans="1:30" s="561" customFormat="1" ht="24" customHeight="1">
      <c r="A16" s="851">
        <v>6</v>
      </c>
      <c r="B16" s="559" t="s">
        <v>47</v>
      </c>
      <c r="C16" s="560" t="s">
        <v>605</v>
      </c>
      <c r="D16" s="856">
        <v>9517229.7500000037</v>
      </c>
      <c r="E16" s="857">
        <v>33218.46</v>
      </c>
      <c r="F16" s="857">
        <v>299.48</v>
      </c>
      <c r="G16" s="858">
        <v>33218.46</v>
      </c>
      <c r="H16" s="859">
        <v>0</v>
      </c>
      <c r="I16" s="513"/>
      <c r="J16" s="513"/>
      <c r="K16" s="523" t="s">
        <v>4</v>
      </c>
      <c r="L16" s="523" t="s">
        <v>4</v>
      </c>
      <c r="M16" s="523" t="s">
        <v>4</v>
      </c>
      <c r="N16" s="523" t="s">
        <v>4</v>
      </c>
      <c r="O16" s="513"/>
      <c r="P16" s="513"/>
      <c r="Q16" s="513"/>
      <c r="R16" s="513"/>
      <c r="S16" s="513"/>
      <c r="T16" s="513"/>
      <c r="U16" s="513"/>
      <c r="V16" s="513"/>
      <c r="W16" s="523" t="s">
        <v>4</v>
      </c>
      <c r="X16" s="523" t="s">
        <v>4</v>
      </c>
      <c r="Y16" s="523" t="s">
        <v>4</v>
      </c>
      <c r="Z16" s="523" t="s">
        <v>4</v>
      </c>
      <c r="AA16" s="513"/>
      <c r="AB16" s="513"/>
      <c r="AC16" s="513"/>
      <c r="AD16" s="513"/>
    </row>
    <row r="17" spans="1:30" s="561" customFormat="1" ht="24" customHeight="1">
      <c r="A17" s="851">
        <v>8</v>
      </c>
      <c r="B17" s="559" t="s">
        <v>47</v>
      </c>
      <c r="C17" s="560" t="s">
        <v>606</v>
      </c>
      <c r="D17" s="856">
        <v>5374192.0700000012</v>
      </c>
      <c r="E17" s="857">
        <v>0</v>
      </c>
      <c r="F17" s="857">
        <v>0</v>
      </c>
      <c r="G17" s="858">
        <v>0</v>
      </c>
      <c r="H17" s="859">
        <v>0</v>
      </c>
      <c r="I17" s="513"/>
      <c r="J17" s="513"/>
      <c r="K17" s="513"/>
      <c r="L17" s="513"/>
      <c r="M17" s="513"/>
      <c r="N17" s="513"/>
      <c r="O17" s="513"/>
      <c r="P17" s="513"/>
      <c r="Q17" s="513"/>
      <c r="R17" s="513"/>
      <c r="S17" s="513"/>
      <c r="T17" s="513"/>
      <c r="U17" s="513"/>
      <c r="V17" s="513"/>
      <c r="W17" s="513"/>
      <c r="X17" s="513"/>
      <c r="Y17" s="513"/>
      <c r="Z17" s="513"/>
      <c r="AA17" s="513"/>
      <c r="AB17" s="513"/>
      <c r="AC17" s="513"/>
      <c r="AD17" s="513"/>
    </row>
    <row r="18" spans="1:30" s="561" customFormat="1" ht="24" customHeight="1">
      <c r="A18" s="851">
        <v>10</v>
      </c>
      <c r="B18" s="559" t="s">
        <v>47</v>
      </c>
      <c r="C18" s="560" t="s">
        <v>607</v>
      </c>
      <c r="D18" s="856">
        <v>5233035.2599999979</v>
      </c>
      <c r="E18" s="857">
        <v>0</v>
      </c>
      <c r="F18" s="857">
        <v>0</v>
      </c>
      <c r="G18" s="858">
        <v>0</v>
      </c>
      <c r="H18" s="859">
        <v>0</v>
      </c>
      <c r="I18" s="513"/>
      <c r="J18" s="513"/>
      <c r="K18" s="523" t="s">
        <v>4</v>
      </c>
      <c r="L18" s="523" t="s">
        <v>4</v>
      </c>
      <c r="M18" s="523" t="s">
        <v>4</v>
      </c>
      <c r="N18" s="523" t="s">
        <v>4</v>
      </c>
      <c r="O18" s="513"/>
      <c r="P18" s="513"/>
      <c r="Q18" s="513"/>
      <c r="R18" s="513"/>
      <c r="S18" s="513"/>
      <c r="T18" s="513"/>
      <c r="U18" s="513"/>
      <c r="V18" s="513"/>
      <c r="W18" s="523" t="s">
        <v>4</v>
      </c>
      <c r="X18" s="523" t="s">
        <v>4</v>
      </c>
      <c r="Y18" s="523" t="s">
        <v>4</v>
      </c>
      <c r="Z18" s="523" t="s">
        <v>4</v>
      </c>
      <c r="AA18" s="513"/>
      <c r="AB18" s="513"/>
      <c r="AC18" s="513"/>
      <c r="AD18" s="513"/>
    </row>
    <row r="19" spans="1:30" s="561" customFormat="1" ht="24" customHeight="1">
      <c r="A19" s="851">
        <v>12</v>
      </c>
      <c r="B19" s="559" t="s">
        <v>47</v>
      </c>
      <c r="C19" s="560" t="s">
        <v>608</v>
      </c>
      <c r="D19" s="856">
        <v>15059440.630000003</v>
      </c>
      <c r="E19" s="857">
        <v>79549.73</v>
      </c>
      <c r="F19" s="857">
        <v>0</v>
      </c>
      <c r="G19" s="858">
        <v>11353.699999999997</v>
      </c>
      <c r="H19" s="859">
        <v>68196.03</v>
      </c>
      <c r="I19" s="513"/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3"/>
      <c r="AA19" s="513"/>
      <c r="AB19" s="513"/>
      <c r="AC19" s="513"/>
      <c r="AD19" s="513"/>
    </row>
    <row r="20" spans="1:30" s="561" customFormat="1" ht="24" customHeight="1">
      <c r="A20" s="851">
        <v>14</v>
      </c>
      <c r="B20" s="559" t="s">
        <v>47</v>
      </c>
      <c r="C20" s="560" t="s">
        <v>609</v>
      </c>
      <c r="D20" s="856">
        <v>9420766.6300000027</v>
      </c>
      <c r="E20" s="857">
        <v>74684.45</v>
      </c>
      <c r="F20" s="857">
        <v>0</v>
      </c>
      <c r="G20" s="858">
        <v>74684.45</v>
      </c>
      <c r="H20" s="859">
        <v>0</v>
      </c>
      <c r="I20" s="513"/>
      <c r="J20" s="513"/>
      <c r="K20" s="523" t="s">
        <v>4</v>
      </c>
      <c r="L20" s="523" t="s">
        <v>4</v>
      </c>
      <c r="M20" s="523" t="s">
        <v>4</v>
      </c>
      <c r="N20" s="523" t="s">
        <v>4</v>
      </c>
      <c r="O20" s="513"/>
      <c r="P20" s="513"/>
      <c r="Q20" s="513"/>
      <c r="R20" s="513"/>
      <c r="S20" s="513"/>
      <c r="T20" s="513"/>
      <c r="U20" s="513"/>
      <c r="V20" s="513"/>
      <c r="W20" s="523" t="s">
        <v>4</v>
      </c>
      <c r="X20" s="523" t="s">
        <v>4</v>
      </c>
      <c r="Y20" s="523" t="s">
        <v>4</v>
      </c>
      <c r="Z20" s="523" t="s">
        <v>4</v>
      </c>
      <c r="AA20" s="513"/>
      <c r="AB20" s="513"/>
      <c r="AC20" s="513"/>
      <c r="AD20" s="513"/>
    </row>
    <row r="21" spans="1:30" s="561" customFormat="1" ht="24" customHeight="1">
      <c r="A21" s="851">
        <v>16</v>
      </c>
      <c r="B21" s="559" t="s">
        <v>47</v>
      </c>
      <c r="C21" s="560" t="s">
        <v>610</v>
      </c>
      <c r="D21" s="856">
        <v>4467233.24</v>
      </c>
      <c r="E21" s="857">
        <v>645240</v>
      </c>
      <c r="F21" s="857">
        <v>0</v>
      </c>
      <c r="G21" s="858">
        <v>645240</v>
      </c>
      <c r="H21" s="859">
        <v>0</v>
      </c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</row>
    <row r="22" spans="1:30" s="561" customFormat="1" ht="24" customHeight="1">
      <c r="A22" s="851">
        <v>18</v>
      </c>
      <c r="B22" s="559" t="s">
        <v>47</v>
      </c>
      <c r="C22" s="560" t="s">
        <v>611</v>
      </c>
      <c r="D22" s="856">
        <v>10470316.360000003</v>
      </c>
      <c r="E22" s="857">
        <v>0</v>
      </c>
      <c r="F22" s="857">
        <v>0</v>
      </c>
      <c r="G22" s="858">
        <v>0</v>
      </c>
      <c r="H22" s="859">
        <v>0</v>
      </c>
      <c r="I22" s="513"/>
      <c r="J22" s="513"/>
      <c r="K22" s="523" t="s">
        <v>4</v>
      </c>
      <c r="L22" s="523" t="s">
        <v>4</v>
      </c>
      <c r="M22" s="523" t="s">
        <v>4</v>
      </c>
      <c r="N22" s="523" t="s">
        <v>4</v>
      </c>
      <c r="O22" s="513"/>
      <c r="P22" s="513"/>
      <c r="Q22" s="513"/>
      <c r="R22" s="513"/>
      <c r="S22" s="513"/>
      <c r="T22" s="513"/>
      <c r="U22" s="513"/>
      <c r="V22" s="513"/>
      <c r="W22" s="523" t="s">
        <v>4</v>
      </c>
      <c r="X22" s="523" t="s">
        <v>4</v>
      </c>
      <c r="Y22" s="523" t="s">
        <v>4</v>
      </c>
      <c r="Z22" s="523" t="s">
        <v>4</v>
      </c>
      <c r="AA22" s="513"/>
      <c r="AB22" s="513"/>
      <c r="AC22" s="513"/>
      <c r="AD22" s="513"/>
    </row>
    <row r="23" spans="1:30" s="561" customFormat="1" ht="24" customHeight="1">
      <c r="A23" s="851">
        <v>20</v>
      </c>
      <c r="B23" s="559" t="s">
        <v>47</v>
      </c>
      <c r="C23" s="560" t="s">
        <v>612</v>
      </c>
      <c r="D23" s="856">
        <v>5614585.1199999973</v>
      </c>
      <c r="E23" s="857">
        <v>0</v>
      </c>
      <c r="F23" s="857">
        <v>0</v>
      </c>
      <c r="G23" s="858">
        <v>0</v>
      </c>
      <c r="H23" s="859">
        <v>0</v>
      </c>
      <c r="I23" s="513"/>
      <c r="J23" s="513"/>
      <c r="K23" s="513"/>
      <c r="L23" s="513"/>
      <c r="M23" s="513"/>
      <c r="N23" s="513"/>
      <c r="O23" s="513"/>
      <c r="P23" s="513"/>
      <c r="Q23" s="513"/>
      <c r="R23" s="513"/>
      <c r="S23" s="513"/>
      <c r="T23" s="513"/>
      <c r="U23" s="513"/>
      <c r="V23" s="513"/>
      <c r="W23" s="513"/>
      <c r="X23" s="513"/>
      <c r="Y23" s="513"/>
      <c r="Z23" s="513"/>
      <c r="AA23" s="513"/>
      <c r="AB23" s="513"/>
      <c r="AC23" s="513"/>
      <c r="AD23" s="513"/>
    </row>
    <row r="24" spans="1:30" ht="24" customHeight="1">
      <c r="A24" s="851">
        <v>22</v>
      </c>
      <c r="B24" s="559" t="s">
        <v>47</v>
      </c>
      <c r="C24" s="560" t="s">
        <v>613</v>
      </c>
      <c r="D24" s="856">
        <v>5984039.1399999969</v>
      </c>
      <c r="E24" s="857">
        <v>0</v>
      </c>
      <c r="F24" s="857">
        <v>0</v>
      </c>
      <c r="G24" s="858">
        <v>0</v>
      </c>
      <c r="H24" s="859">
        <v>0</v>
      </c>
      <c r="K24" s="523" t="s">
        <v>4</v>
      </c>
      <c r="L24" s="523" t="s">
        <v>4</v>
      </c>
      <c r="M24" s="523" t="s">
        <v>4</v>
      </c>
      <c r="N24" s="523" t="s">
        <v>4</v>
      </c>
      <c r="W24" s="523" t="s">
        <v>4</v>
      </c>
      <c r="X24" s="523" t="s">
        <v>4</v>
      </c>
      <c r="Y24" s="523" t="s">
        <v>4</v>
      </c>
      <c r="Z24" s="523" t="s">
        <v>4</v>
      </c>
    </row>
    <row r="25" spans="1:30" s="561" customFormat="1" ht="24" customHeight="1">
      <c r="A25" s="851">
        <v>24</v>
      </c>
      <c r="B25" s="559" t="s">
        <v>47</v>
      </c>
      <c r="C25" s="560" t="s">
        <v>614</v>
      </c>
      <c r="D25" s="856">
        <v>7854351.7500000009</v>
      </c>
      <c r="E25" s="857">
        <v>2485017</v>
      </c>
      <c r="F25" s="857">
        <v>0</v>
      </c>
      <c r="G25" s="858">
        <v>2485017</v>
      </c>
      <c r="H25" s="859">
        <v>0</v>
      </c>
      <c r="I25" s="513"/>
      <c r="J25" s="513"/>
      <c r="K25" s="513"/>
      <c r="L25" s="513"/>
      <c r="M25" s="513"/>
      <c r="N25" s="513"/>
      <c r="O25" s="513"/>
      <c r="P25" s="513"/>
      <c r="Q25" s="513"/>
      <c r="R25" s="513"/>
      <c r="S25" s="513"/>
      <c r="T25" s="513"/>
      <c r="U25" s="513"/>
      <c r="V25" s="513"/>
      <c r="W25" s="513"/>
      <c r="X25" s="513"/>
      <c r="Y25" s="513"/>
      <c r="Z25" s="513"/>
      <c r="AA25" s="513"/>
      <c r="AB25" s="513"/>
      <c r="AC25" s="513"/>
      <c r="AD25" s="513"/>
    </row>
    <row r="26" spans="1:30" s="562" customFormat="1" ht="24" customHeight="1">
      <c r="A26" s="851">
        <v>26</v>
      </c>
      <c r="B26" s="559" t="s">
        <v>47</v>
      </c>
      <c r="C26" s="560" t="s">
        <v>615</v>
      </c>
      <c r="D26" s="856">
        <v>3013208.1699999995</v>
      </c>
      <c r="E26" s="857">
        <v>0</v>
      </c>
      <c r="F26" s="857">
        <v>0</v>
      </c>
      <c r="G26" s="858">
        <v>0</v>
      </c>
      <c r="H26" s="859">
        <v>0</v>
      </c>
      <c r="I26" s="513"/>
      <c r="J26" s="513"/>
      <c r="K26" s="523" t="s">
        <v>4</v>
      </c>
      <c r="L26" s="523" t="s">
        <v>4</v>
      </c>
      <c r="M26" s="523" t="s">
        <v>4</v>
      </c>
      <c r="N26" s="523" t="s">
        <v>4</v>
      </c>
      <c r="O26" s="513"/>
      <c r="P26" s="513"/>
      <c r="Q26" s="513"/>
      <c r="R26" s="513"/>
      <c r="S26" s="513"/>
      <c r="T26" s="513"/>
      <c r="U26" s="513"/>
      <c r="V26" s="513"/>
      <c r="W26" s="523" t="s">
        <v>4</v>
      </c>
      <c r="X26" s="523" t="s">
        <v>4</v>
      </c>
      <c r="Y26" s="523" t="s">
        <v>4</v>
      </c>
      <c r="Z26" s="523" t="s">
        <v>4</v>
      </c>
      <c r="AA26" s="513"/>
      <c r="AB26" s="513"/>
      <c r="AC26" s="513"/>
      <c r="AD26" s="513"/>
    </row>
    <row r="27" spans="1:30" s="563" customFormat="1" ht="24" customHeight="1">
      <c r="A27" s="851">
        <v>28</v>
      </c>
      <c r="B27" s="559" t="s">
        <v>47</v>
      </c>
      <c r="C27" s="560" t="s">
        <v>616</v>
      </c>
      <c r="D27" s="856">
        <v>5459124.5300000012</v>
      </c>
      <c r="E27" s="857">
        <v>0</v>
      </c>
      <c r="F27" s="857">
        <v>0</v>
      </c>
      <c r="G27" s="858">
        <v>0</v>
      </c>
      <c r="H27" s="859">
        <v>0</v>
      </c>
      <c r="I27" s="513"/>
      <c r="J27" s="513"/>
      <c r="K27" s="513"/>
      <c r="L27" s="513"/>
      <c r="M27" s="513"/>
      <c r="N27" s="513"/>
      <c r="O27" s="513"/>
      <c r="P27" s="513"/>
      <c r="Q27" s="513"/>
      <c r="R27" s="513"/>
      <c r="S27" s="513"/>
      <c r="T27" s="513"/>
      <c r="U27" s="513"/>
      <c r="V27" s="513"/>
      <c r="W27" s="513"/>
      <c r="X27" s="513"/>
      <c r="Y27" s="513"/>
      <c r="Z27" s="513"/>
      <c r="AA27" s="513"/>
      <c r="AB27" s="513"/>
      <c r="AC27" s="513"/>
      <c r="AD27" s="513"/>
    </row>
    <row r="28" spans="1:30" s="563" customFormat="1" ht="24" customHeight="1">
      <c r="A28" s="851">
        <v>30</v>
      </c>
      <c r="B28" s="559" t="s">
        <v>47</v>
      </c>
      <c r="C28" s="560" t="s">
        <v>617</v>
      </c>
      <c r="D28" s="856">
        <v>15547330.070000006</v>
      </c>
      <c r="E28" s="857">
        <v>0</v>
      </c>
      <c r="F28" s="857">
        <v>0</v>
      </c>
      <c r="G28" s="858">
        <v>0</v>
      </c>
      <c r="H28" s="859">
        <v>0</v>
      </c>
      <c r="I28" s="513"/>
      <c r="J28" s="513"/>
      <c r="K28" s="523" t="s">
        <v>4</v>
      </c>
      <c r="L28" s="523" t="s">
        <v>4</v>
      </c>
      <c r="M28" s="523" t="s">
        <v>4</v>
      </c>
      <c r="N28" s="523" t="s">
        <v>4</v>
      </c>
      <c r="O28" s="513"/>
      <c r="P28" s="513"/>
      <c r="Q28" s="513"/>
      <c r="R28" s="513"/>
      <c r="S28" s="513"/>
      <c r="T28" s="513"/>
      <c r="U28" s="513"/>
      <c r="V28" s="513"/>
      <c r="W28" s="523" t="s">
        <v>4</v>
      </c>
      <c r="X28" s="523" t="s">
        <v>4</v>
      </c>
      <c r="Y28" s="523" t="s">
        <v>4</v>
      </c>
      <c r="Z28" s="523" t="s">
        <v>4</v>
      </c>
      <c r="AA28" s="513"/>
      <c r="AB28" s="513"/>
      <c r="AC28" s="513"/>
      <c r="AD28" s="513"/>
    </row>
    <row r="29" spans="1:30" s="563" customFormat="1" ht="24" customHeight="1">
      <c r="A29" s="851">
        <v>32</v>
      </c>
      <c r="B29" s="559" t="s">
        <v>47</v>
      </c>
      <c r="C29" s="560" t="s">
        <v>618</v>
      </c>
      <c r="D29" s="856">
        <v>2111248.5700000003</v>
      </c>
      <c r="E29" s="857">
        <v>0</v>
      </c>
      <c r="F29" s="857">
        <v>0</v>
      </c>
      <c r="G29" s="858">
        <v>0</v>
      </c>
      <c r="H29" s="859">
        <v>0</v>
      </c>
      <c r="I29" s="513"/>
      <c r="J29" s="513"/>
      <c r="K29" s="513"/>
      <c r="L29" s="513"/>
      <c r="M29" s="513"/>
      <c r="N29" s="513"/>
      <c r="O29" s="513"/>
      <c r="P29" s="513"/>
      <c r="Q29" s="513"/>
      <c r="R29" s="513"/>
      <c r="S29" s="513"/>
      <c r="T29" s="513"/>
      <c r="U29" s="513"/>
      <c r="V29" s="513"/>
      <c r="W29" s="513"/>
      <c r="X29" s="513"/>
      <c r="Y29" s="513"/>
      <c r="Z29" s="513"/>
      <c r="AA29" s="513"/>
      <c r="AB29" s="513"/>
      <c r="AC29" s="513"/>
      <c r="AD29" s="513"/>
    </row>
    <row r="30" spans="1:30" s="561" customFormat="1" ht="19.5" customHeight="1">
      <c r="A30" s="564" t="s">
        <v>4</v>
      </c>
      <c r="B30" s="565"/>
      <c r="C30" s="564"/>
      <c r="D30" s="566" t="s">
        <v>4</v>
      </c>
      <c r="E30" s="566" t="s">
        <v>4</v>
      </c>
      <c r="F30" s="566" t="s">
        <v>4</v>
      </c>
      <c r="G30" s="567" t="s">
        <v>4</v>
      </c>
      <c r="H30" s="566" t="s">
        <v>4</v>
      </c>
      <c r="I30" s="513"/>
      <c r="J30" s="513"/>
      <c r="K30" s="523" t="s">
        <v>4</v>
      </c>
      <c r="L30" s="523" t="s">
        <v>4</v>
      </c>
      <c r="M30" s="523" t="s">
        <v>4</v>
      </c>
      <c r="N30" s="523" t="s">
        <v>4</v>
      </c>
      <c r="O30" s="513"/>
      <c r="P30" s="513"/>
      <c r="Q30" s="513"/>
      <c r="R30" s="513"/>
      <c r="S30" s="513"/>
      <c r="T30" s="513"/>
      <c r="U30" s="513"/>
      <c r="V30" s="513"/>
      <c r="W30" s="523" t="s">
        <v>4</v>
      </c>
      <c r="X30" s="523" t="s">
        <v>4</v>
      </c>
      <c r="Y30" s="523" t="s">
        <v>4</v>
      </c>
      <c r="Z30" s="523" t="s">
        <v>4</v>
      </c>
      <c r="AA30" s="513"/>
      <c r="AB30" s="513"/>
      <c r="AC30" s="513"/>
      <c r="AD30" s="513"/>
    </row>
    <row r="31" spans="1:30" ht="27" customHeight="1">
      <c r="A31" s="511"/>
      <c r="B31" s="1668" t="s">
        <v>4</v>
      </c>
      <c r="C31" s="1668"/>
      <c r="D31" s="511"/>
      <c r="E31" s="511"/>
      <c r="F31" s="511"/>
      <c r="G31" s="511"/>
      <c r="H31" s="511"/>
    </row>
    <row r="32" spans="1:30">
      <c r="A32" s="511"/>
      <c r="B32" s="511"/>
      <c r="C32" s="511"/>
      <c r="D32" s="511"/>
      <c r="E32" s="511"/>
      <c r="F32" s="511"/>
      <c r="G32" s="511"/>
      <c r="H32" s="511"/>
    </row>
    <row r="33" spans="1:8">
      <c r="A33" s="511"/>
      <c r="B33" s="511"/>
      <c r="C33" s="511"/>
      <c r="D33" s="511"/>
      <c r="E33" s="511"/>
      <c r="F33" s="511"/>
      <c r="G33" s="511"/>
      <c r="H33" s="511"/>
    </row>
    <row r="34" spans="1:8">
      <c r="A34" s="511"/>
      <c r="B34" s="511"/>
      <c r="C34" s="511"/>
      <c r="D34" s="511"/>
      <c r="E34" s="511"/>
      <c r="F34" s="511"/>
      <c r="G34" s="511"/>
      <c r="H34" s="511"/>
    </row>
    <row r="37" spans="1:8">
      <c r="D37" s="568" t="s">
        <v>4</v>
      </c>
    </row>
    <row r="45" spans="1:8">
      <c r="D45" s="569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9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J36"/>
  <sheetViews>
    <sheetView showGridLines="0" showZeros="0" zoomScale="75" zoomScaleNormal="75" zoomScaleSheetLayoutView="75" workbookViewId="0">
      <selection activeCell="J8" sqref="J8"/>
    </sheetView>
  </sheetViews>
  <sheetFormatPr defaultColWidth="27.140625" defaultRowHeight="14.25"/>
  <cols>
    <col min="1" max="1" width="5.85546875" style="287" customWidth="1"/>
    <col min="2" max="2" width="53" style="287" customWidth="1"/>
    <col min="3" max="3" width="22.5703125" style="287" customWidth="1"/>
    <col min="4" max="5" width="22.7109375" style="287" customWidth="1"/>
    <col min="6" max="7" width="23.140625" style="287" customWidth="1"/>
    <col min="8" max="16384" width="27.140625" style="287"/>
  </cols>
  <sheetData>
    <row r="1" spans="1:9" ht="15.75">
      <c r="A1" s="1680" t="s">
        <v>514</v>
      </c>
      <c r="B1" s="1680"/>
      <c r="C1" s="1680"/>
      <c r="D1" s="286"/>
    </row>
    <row r="4" spans="1:9" ht="15.75">
      <c r="A4" s="1681" t="s">
        <v>515</v>
      </c>
      <c r="B4" s="1681"/>
      <c r="C4" s="1681"/>
      <c r="D4" s="1681"/>
      <c r="E4" s="1681"/>
      <c r="F4" s="1681"/>
      <c r="G4" s="785"/>
    </row>
    <row r="5" spans="1:9" ht="15">
      <c r="B5" s="288"/>
      <c r="C5" s="289"/>
      <c r="D5" s="289"/>
      <c r="E5" s="289"/>
      <c r="F5" s="289"/>
      <c r="G5" s="289"/>
    </row>
    <row r="6" spans="1:9" ht="15">
      <c r="F6" s="327" t="s">
        <v>2</v>
      </c>
      <c r="G6" s="327"/>
    </row>
    <row r="7" spans="1:9" ht="15">
      <c r="A7" s="290"/>
      <c r="B7" s="291"/>
      <c r="C7" s="292" t="s">
        <v>227</v>
      </c>
      <c r="D7" s="326" t="s">
        <v>518</v>
      </c>
      <c r="E7" s="323" t="s">
        <v>517</v>
      </c>
      <c r="F7" s="293" t="s">
        <v>516</v>
      </c>
      <c r="G7" s="860"/>
    </row>
    <row r="8" spans="1:9" ht="15">
      <c r="A8" s="294"/>
      <c r="B8" s="295" t="s">
        <v>3</v>
      </c>
      <c r="C8" s="296" t="s">
        <v>228</v>
      </c>
      <c r="D8" s="322" t="s">
        <v>519</v>
      </c>
      <c r="E8" s="324" t="s">
        <v>520</v>
      </c>
      <c r="F8" s="296" t="s">
        <v>519</v>
      </c>
      <c r="G8" s="860"/>
    </row>
    <row r="9" spans="1:9" ht="15">
      <c r="A9" s="297"/>
      <c r="B9" s="298"/>
      <c r="C9" s="296" t="s">
        <v>745</v>
      </c>
      <c r="D9" s="322"/>
      <c r="E9" s="324" t="s">
        <v>769</v>
      </c>
      <c r="F9" s="296" t="s">
        <v>521</v>
      </c>
      <c r="G9" s="322"/>
    </row>
    <row r="10" spans="1:9" s="301" customFormat="1" ht="11.25">
      <c r="A10" s="1682" t="s">
        <v>439</v>
      </c>
      <c r="B10" s="1683"/>
      <c r="C10" s="299">
        <v>2</v>
      </c>
      <c r="D10" s="321">
        <v>3</v>
      </c>
      <c r="E10" s="299">
        <v>4</v>
      </c>
      <c r="F10" s="300">
        <v>5</v>
      </c>
      <c r="G10" s="861"/>
    </row>
    <row r="11" spans="1:9" ht="24" customHeight="1">
      <c r="A11" s="1684" t="s">
        <v>522</v>
      </c>
      <c r="B11" s="1685"/>
      <c r="C11" s="701">
        <v>257935000</v>
      </c>
      <c r="D11" s="702">
        <v>257935000</v>
      </c>
      <c r="E11" s="703">
        <v>163749817.74000007</v>
      </c>
      <c r="F11" s="703">
        <v>94185182.259999931</v>
      </c>
      <c r="G11" s="862"/>
    </row>
    <row r="12" spans="1:9" ht="24" customHeight="1">
      <c r="A12" s="1686" t="s">
        <v>523</v>
      </c>
      <c r="B12" s="1687"/>
      <c r="C12" s="701">
        <v>22734149000</v>
      </c>
      <c r="D12" s="702">
        <v>22734149000</v>
      </c>
      <c r="E12" s="703">
        <v>15749396928.85</v>
      </c>
      <c r="F12" s="703">
        <v>6984752071.1499977</v>
      </c>
      <c r="G12" s="702"/>
      <c r="H12" s="1196"/>
      <c r="I12" s="1196"/>
    </row>
    <row r="13" spans="1:9" ht="18" customHeight="1">
      <c r="A13" s="1678" t="s">
        <v>524</v>
      </c>
      <c r="B13" s="1679"/>
      <c r="C13" s="1170"/>
      <c r="E13" s="1170"/>
      <c r="F13" s="1170"/>
      <c r="G13" s="862"/>
      <c r="H13" s="1196"/>
      <c r="I13" s="1196"/>
    </row>
    <row r="14" spans="1:9" ht="15.75" customHeight="1">
      <c r="A14" s="1678" t="s">
        <v>525</v>
      </c>
      <c r="B14" s="1679"/>
      <c r="C14" s="704">
        <v>9989829000</v>
      </c>
      <c r="D14" s="705">
        <v>9989829000</v>
      </c>
      <c r="E14" s="706">
        <v>7704923444.9700022</v>
      </c>
      <c r="F14" s="1204">
        <v>2284905555.0299978</v>
      </c>
      <c r="G14" s="705"/>
      <c r="H14" s="1196"/>
      <c r="I14" s="1196"/>
    </row>
    <row r="15" spans="1:9" ht="15.75" customHeight="1">
      <c r="A15" s="1678" t="s">
        <v>526</v>
      </c>
      <c r="B15" s="1679"/>
      <c r="C15" s="704">
        <v>838140000</v>
      </c>
      <c r="D15" s="705">
        <v>838140000</v>
      </c>
      <c r="E15" s="706">
        <v>117144666</v>
      </c>
      <c r="F15" s="706">
        <v>720995334</v>
      </c>
      <c r="G15" s="863"/>
      <c r="H15" s="1196"/>
      <c r="I15" s="1196"/>
    </row>
    <row r="16" spans="1:9" ht="15.75" customHeight="1">
      <c r="A16" s="1678" t="s">
        <v>527</v>
      </c>
      <c r="B16" s="1679"/>
      <c r="C16" s="704">
        <v>3534853000</v>
      </c>
      <c r="D16" s="705">
        <v>3534853000</v>
      </c>
      <c r="E16" s="706">
        <v>2379311592.3400002</v>
      </c>
      <c r="F16" s="706">
        <v>1155541407.6599998</v>
      </c>
      <c r="G16" s="705"/>
      <c r="H16" s="1196"/>
      <c r="I16" s="1196"/>
    </row>
    <row r="17" spans="1:10" ht="15.75" customHeight="1">
      <c r="A17" s="1678" t="s">
        <v>528</v>
      </c>
      <c r="B17" s="1679"/>
      <c r="C17" s="704">
        <v>2099693000</v>
      </c>
      <c r="D17" s="705">
        <v>2099693000</v>
      </c>
      <c r="E17" s="706">
        <v>1380106273.1399999</v>
      </c>
      <c r="F17" s="706">
        <v>719586726.86000013</v>
      </c>
      <c r="G17" s="705"/>
      <c r="H17" s="1196"/>
      <c r="I17" s="1196"/>
    </row>
    <row r="18" spans="1:10" ht="15.75" customHeight="1">
      <c r="A18" s="1678" t="s">
        <v>706</v>
      </c>
      <c r="B18" s="1679"/>
      <c r="C18" s="704">
        <v>2000000000</v>
      </c>
      <c r="D18" s="705">
        <v>2000000000</v>
      </c>
      <c r="E18" s="706">
        <v>1981428688.5800002</v>
      </c>
      <c r="F18" s="706">
        <v>18571311.419999838</v>
      </c>
      <c r="G18" s="863"/>
      <c r="H18" s="1196"/>
      <c r="I18" s="1196"/>
    </row>
    <row r="19" spans="1:10" ht="15.75" customHeight="1">
      <c r="A19" s="1678" t="s">
        <v>529</v>
      </c>
      <c r="B19" s="1679"/>
      <c r="C19" s="1170"/>
      <c r="E19" s="1170"/>
      <c r="F19" s="1170"/>
      <c r="G19" s="863"/>
      <c r="H19" s="1196"/>
      <c r="I19" s="1196"/>
    </row>
    <row r="20" spans="1:10" ht="15.75" customHeight="1">
      <c r="A20" s="302" t="s">
        <v>530</v>
      </c>
      <c r="B20" s="303"/>
      <c r="C20" s="704">
        <v>4271634000</v>
      </c>
      <c r="D20" s="705">
        <v>4271634000</v>
      </c>
      <c r="E20" s="706">
        <v>2186482263.8200002</v>
      </c>
      <c r="F20" s="706">
        <v>2085151736.1799998</v>
      </c>
      <c r="G20" s="705"/>
      <c r="H20" s="1196"/>
      <c r="I20" s="1196"/>
    </row>
    <row r="21" spans="1:10" ht="12.75" customHeight="1">
      <c r="A21" s="1676" t="s">
        <v>4</v>
      </c>
      <c r="B21" s="1677"/>
      <c r="C21" s="304"/>
      <c r="D21" s="305"/>
      <c r="E21" s="325"/>
      <c r="F21" s="306"/>
      <c r="G21" s="864"/>
      <c r="I21" s="1196"/>
    </row>
    <row r="22" spans="1:10" s="320" customFormat="1" ht="22.5" customHeight="1">
      <c r="A22" s="662"/>
      <c r="B22" s="654"/>
      <c r="C22" s="654"/>
      <c r="D22" s="654"/>
      <c r="E22" s="654"/>
      <c r="F22" s="654"/>
      <c r="G22" s="654"/>
      <c r="H22" s="319"/>
      <c r="I22" s="319"/>
      <c r="J22" s="319"/>
    </row>
    <row r="23" spans="1:10" ht="16.5" customHeight="1">
      <c r="A23" s="662"/>
    </row>
    <row r="24" spans="1:10" ht="15.75" customHeight="1">
      <c r="A24" s="310"/>
      <c r="B24" s="307"/>
      <c r="C24" s="308"/>
      <c r="D24" s="308"/>
      <c r="E24" s="309"/>
      <c r="F24" s="308"/>
      <c r="G24" s="308"/>
    </row>
    <row r="25" spans="1:10" ht="15.75" customHeight="1">
      <c r="A25" s="310"/>
      <c r="B25" s="307"/>
      <c r="C25" s="308"/>
      <c r="D25" s="308"/>
      <c r="E25" s="309"/>
      <c r="F25" s="308"/>
      <c r="G25" s="308"/>
    </row>
    <row r="26" spans="1:10" ht="17.25" customHeight="1"/>
    <row r="30" spans="1:10" ht="15">
      <c r="D30" s="277"/>
      <c r="E30" s="278"/>
    </row>
    <row r="36" spans="3:7" ht="15">
      <c r="C36" s="55"/>
      <c r="D36" s="55"/>
      <c r="E36" s="55"/>
      <c r="F36" s="55"/>
      <c r="G36" s="55"/>
    </row>
  </sheetData>
  <mergeCells count="13">
    <mergeCell ref="A1:C1"/>
    <mergeCell ref="A4:F4"/>
    <mergeCell ref="A10:B10"/>
    <mergeCell ref="A11:B11"/>
    <mergeCell ref="A12:B12"/>
    <mergeCell ref="A21:B21"/>
    <mergeCell ref="A13:B13"/>
    <mergeCell ref="A14:B14"/>
    <mergeCell ref="A15:B15"/>
    <mergeCell ref="A16:B16"/>
    <mergeCell ref="A17:B17"/>
    <mergeCell ref="A19:B19"/>
    <mergeCell ref="A18:B18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0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Q35"/>
  <sheetViews>
    <sheetView showGridLines="0" showZeros="0" showOutlineSymbols="0" zoomScale="75" zoomScaleNormal="75" workbookViewId="0">
      <selection activeCell="L23" sqref="L23"/>
    </sheetView>
  </sheetViews>
  <sheetFormatPr defaultRowHeight="12.75"/>
  <cols>
    <col min="1" max="1" width="4.5703125" style="180" customWidth="1"/>
    <col min="2" max="2" width="87.28515625" style="180" customWidth="1"/>
    <col min="3" max="3" width="21.85546875" style="180" customWidth="1"/>
    <col min="4" max="4" width="20.7109375" style="180" customWidth="1"/>
    <col min="5" max="5" width="1.7109375" style="180" customWidth="1"/>
    <col min="6" max="6" width="16.7109375" style="180" customWidth="1"/>
    <col min="7" max="7" width="3.85546875" style="180" customWidth="1"/>
    <col min="8" max="8" width="9.140625" style="180"/>
    <col min="9" max="9" width="18.5703125" style="180" bestFit="1" customWidth="1"/>
    <col min="10" max="10" width="16.85546875" style="180" bestFit="1" customWidth="1"/>
    <col min="11" max="13" width="18.5703125" style="180" bestFit="1" customWidth="1"/>
    <col min="14" max="14" width="9.140625" style="180"/>
    <col min="15" max="15" width="19.28515625" style="180" customWidth="1"/>
    <col min="16" max="16" width="9.140625" style="180"/>
    <col min="17" max="17" width="25.42578125" style="180" customWidth="1"/>
    <col min="18" max="257" width="9.140625" style="180"/>
    <col min="258" max="258" width="4.5703125" style="180" customWidth="1"/>
    <col min="259" max="259" width="87.28515625" style="180" customWidth="1"/>
    <col min="260" max="261" width="20.7109375" style="180" customWidth="1"/>
    <col min="262" max="262" width="16.7109375" style="180" customWidth="1"/>
    <col min="263" max="263" width="3.85546875" style="180" customWidth="1"/>
    <col min="264" max="270" width="9.140625" style="180"/>
    <col min="271" max="271" width="19.28515625" style="180" customWidth="1"/>
    <col min="272" max="272" width="9.140625" style="180"/>
    <col min="273" max="273" width="25.42578125" style="180" customWidth="1"/>
    <col min="274" max="513" width="9.140625" style="180"/>
    <col min="514" max="514" width="4.5703125" style="180" customWidth="1"/>
    <col min="515" max="515" width="87.28515625" style="180" customWidth="1"/>
    <col min="516" max="517" width="20.7109375" style="180" customWidth="1"/>
    <col min="518" max="518" width="16.7109375" style="180" customWidth="1"/>
    <col min="519" max="519" width="3.85546875" style="180" customWidth="1"/>
    <col min="520" max="526" width="9.140625" style="180"/>
    <col min="527" max="527" width="19.28515625" style="180" customWidth="1"/>
    <col min="528" max="528" width="9.140625" style="180"/>
    <col min="529" max="529" width="25.42578125" style="180" customWidth="1"/>
    <col min="530" max="769" width="9.140625" style="180"/>
    <col min="770" max="770" width="4.5703125" style="180" customWidth="1"/>
    <col min="771" max="771" width="87.28515625" style="180" customWidth="1"/>
    <col min="772" max="773" width="20.7109375" style="180" customWidth="1"/>
    <col min="774" max="774" width="16.7109375" style="180" customWidth="1"/>
    <col min="775" max="775" width="3.85546875" style="180" customWidth="1"/>
    <col min="776" max="782" width="9.140625" style="180"/>
    <col min="783" max="783" width="19.28515625" style="180" customWidth="1"/>
    <col min="784" max="784" width="9.140625" style="180"/>
    <col min="785" max="785" width="25.42578125" style="180" customWidth="1"/>
    <col min="786" max="1025" width="9.140625" style="180"/>
    <col min="1026" max="1026" width="4.5703125" style="180" customWidth="1"/>
    <col min="1027" max="1027" width="87.28515625" style="180" customWidth="1"/>
    <col min="1028" max="1029" width="20.7109375" style="180" customWidth="1"/>
    <col min="1030" max="1030" width="16.7109375" style="180" customWidth="1"/>
    <col min="1031" max="1031" width="3.85546875" style="180" customWidth="1"/>
    <col min="1032" max="1038" width="9.140625" style="180"/>
    <col min="1039" max="1039" width="19.28515625" style="180" customWidth="1"/>
    <col min="1040" max="1040" width="9.140625" style="180"/>
    <col min="1041" max="1041" width="25.42578125" style="180" customWidth="1"/>
    <col min="1042" max="1281" width="9.140625" style="180"/>
    <col min="1282" max="1282" width="4.5703125" style="180" customWidth="1"/>
    <col min="1283" max="1283" width="87.28515625" style="180" customWidth="1"/>
    <col min="1284" max="1285" width="20.7109375" style="180" customWidth="1"/>
    <col min="1286" max="1286" width="16.7109375" style="180" customWidth="1"/>
    <col min="1287" max="1287" width="3.85546875" style="180" customWidth="1"/>
    <col min="1288" max="1294" width="9.140625" style="180"/>
    <col min="1295" max="1295" width="19.28515625" style="180" customWidth="1"/>
    <col min="1296" max="1296" width="9.140625" style="180"/>
    <col min="1297" max="1297" width="25.42578125" style="180" customWidth="1"/>
    <col min="1298" max="1537" width="9.140625" style="180"/>
    <col min="1538" max="1538" width="4.5703125" style="180" customWidth="1"/>
    <col min="1539" max="1539" width="87.28515625" style="180" customWidth="1"/>
    <col min="1540" max="1541" width="20.7109375" style="180" customWidth="1"/>
    <col min="1542" max="1542" width="16.7109375" style="180" customWidth="1"/>
    <col min="1543" max="1543" width="3.85546875" style="180" customWidth="1"/>
    <col min="1544" max="1550" width="9.140625" style="180"/>
    <col min="1551" max="1551" width="19.28515625" style="180" customWidth="1"/>
    <col min="1552" max="1552" width="9.140625" style="180"/>
    <col min="1553" max="1553" width="25.42578125" style="180" customWidth="1"/>
    <col min="1554" max="1793" width="9.140625" style="180"/>
    <col min="1794" max="1794" width="4.5703125" style="180" customWidth="1"/>
    <col min="1795" max="1795" width="87.28515625" style="180" customWidth="1"/>
    <col min="1796" max="1797" width="20.7109375" style="180" customWidth="1"/>
    <col min="1798" max="1798" width="16.7109375" style="180" customWidth="1"/>
    <col min="1799" max="1799" width="3.85546875" style="180" customWidth="1"/>
    <col min="1800" max="1806" width="9.140625" style="180"/>
    <col min="1807" max="1807" width="19.28515625" style="180" customWidth="1"/>
    <col min="1808" max="1808" width="9.140625" style="180"/>
    <col min="1809" max="1809" width="25.42578125" style="180" customWidth="1"/>
    <col min="1810" max="2049" width="9.140625" style="180"/>
    <col min="2050" max="2050" width="4.5703125" style="180" customWidth="1"/>
    <col min="2051" max="2051" width="87.28515625" style="180" customWidth="1"/>
    <col min="2052" max="2053" width="20.7109375" style="180" customWidth="1"/>
    <col min="2054" max="2054" width="16.7109375" style="180" customWidth="1"/>
    <col min="2055" max="2055" width="3.85546875" style="180" customWidth="1"/>
    <col min="2056" max="2062" width="9.140625" style="180"/>
    <col min="2063" max="2063" width="19.28515625" style="180" customWidth="1"/>
    <col min="2064" max="2064" width="9.140625" style="180"/>
    <col min="2065" max="2065" width="25.42578125" style="180" customWidth="1"/>
    <col min="2066" max="2305" width="9.140625" style="180"/>
    <col min="2306" max="2306" width="4.5703125" style="180" customWidth="1"/>
    <col min="2307" max="2307" width="87.28515625" style="180" customWidth="1"/>
    <col min="2308" max="2309" width="20.7109375" style="180" customWidth="1"/>
    <col min="2310" max="2310" width="16.7109375" style="180" customWidth="1"/>
    <col min="2311" max="2311" width="3.85546875" style="180" customWidth="1"/>
    <col min="2312" max="2318" width="9.140625" style="180"/>
    <col min="2319" max="2319" width="19.28515625" style="180" customWidth="1"/>
    <col min="2320" max="2320" width="9.140625" style="180"/>
    <col min="2321" max="2321" width="25.42578125" style="180" customWidth="1"/>
    <col min="2322" max="2561" width="9.140625" style="180"/>
    <col min="2562" max="2562" width="4.5703125" style="180" customWidth="1"/>
    <col min="2563" max="2563" width="87.28515625" style="180" customWidth="1"/>
    <col min="2564" max="2565" width="20.7109375" style="180" customWidth="1"/>
    <col min="2566" max="2566" width="16.7109375" style="180" customWidth="1"/>
    <col min="2567" max="2567" width="3.85546875" style="180" customWidth="1"/>
    <col min="2568" max="2574" width="9.140625" style="180"/>
    <col min="2575" max="2575" width="19.28515625" style="180" customWidth="1"/>
    <col min="2576" max="2576" width="9.140625" style="180"/>
    <col min="2577" max="2577" width="25.42578125" style="180" customWidth="1"/>
    <col min="2578" max="2817" width="9.140625" style="180"/>
    <col min="2818" max="2818" width="4.5703125" style="180" customWidth="1"/>
    <col min="2819" max="2819" width="87.28515625" style="180" customWidth="1"/>
    <col min="2820" max="2821" width="20.7109375" style="180" customWidth="1"/>
    <col min="2822" max="2822" width="16.7109375" style="180" customWidth="1"/>
    <col min="2823" max="2823" width="3.85546875" style="180" customWidth="1"/>
    <col min="2824" max="2830" width="9.140625" style="180"/>
    <col min="2831" max="2831" width="19.28515625" style="180" customWidth="1"/>
    <col min="2832" max="2832" width="9.140625" style="180"/>
    <col min="2833" max="2833" width="25.42578125" style="180" customWidth="1"/>
    <col min="2834" max="3073" width="9.140625" style="180"/>
    <col min="3074" max="3074" width="4.5703125" style="180" customWidth="1"/>
    <col min="3075" max="3075" width="87.28515625" style="180" customWidth="1"/>
    <col min="3076" max="3077" width="20.7109375" style="180" customWidth="1"/>
    <col min="3078" max="3078" width="16.7109375" style="180" customWidth="1"/>
    <col min="3079" max="3079" width="3.85546875" style="180" customWidth="1"/>
    <col min="3080" max="3086" width="9.140625" style="180"/>
    <col min="3087" max="3087" width="19.28515625" style="180" customWidth="1"/>
    <col min="3088" max="3088" width="9.140625" style="180"/>
    <col min="3089" max="3089" width="25.42578125" style="180" customWidth="1"/>
    <col min="3090" max="3329" width="9.140625" style="180"/>
    <col min="3330" max="3330" width="4.5703125" style="180" customWidth="1"/>
    <col min="3331" max="3331" width="87.28515625" style="180" customWidth="1"/>
    <col min="3332" max="3333" width="20.7109375" style="180" customWidth="1"/>
    <col min="3334" max="3334" width="16.7109375" style="180" customWidth="1"/>
    <col min="3335" max="3335" width="3.85546875" style="180" customWidth="1"/>
    <col min="3336" max="3342" width="9.140625" style="180"/>
    <col min="3343" max="3343" width="19.28515625" style="180" customWidth="1"/>
    <col min="3344" max="3344" width="9.140625" style="180"/>
    <col min="3345" max="3345" width="25.42578125" style="180" customWidth="1"/>
    <col min="3346" max="3585" width="9.140625" style="180"/>
    <col min="3586" max="3586" width="4.5703125" style="180" customWidth="1"/>
    <col min="3587" max="3587" width="87.28515625" style="180" customWidth="1"/>
    <col min="3588" max="3589" width="20.7109375" style="180" customWidth="1"/>
    <col min="3590" max="3590" width="16.7109375" style="180" customWidth="1"/>
    <col min="3591" max="3591" width="3.85546875" style="180" customWidth="1"/>
    <col min="3592" max="3598" width="9.140625" style="180"/>
    <col min="3599" max="3599" width="19.28515625" style="180" customWidth="1"/>
    <col min="3600" max="3600" width="9.140625" style="180"/>
    <col min="3601" max="3601" width="25.42578125" style="180" customWidth="1"/>
    <col min="3602" max="3841" width="9.140625" style="180"/>
    <col min="3842" max="3842" width="4.5703125" style="180" customWidth="1"/>
    <col min="3843" max="3843" width="87.28515625" style="180" customWidth="1"/>
    <col min="3844" max="3845" width="20.7109375" style="180" customWidth="1"/>
    <col min="3846" max="3846" width="16.7109375" style="180" customWidth="1"/>
    <col min="3847" max="3847" width="3.85546875" style="180" customWidth="1"/>
    <col min="3848" max="3854" width="9.140625" style="180"/>
    <col min="3855" max="3855" width="19.28515625" style="180" customWidth="1"/>
    <col min="3856" max="3856" width="9.140625" style="180"/>
    <col min="3857" max="3857" width="25.42578125" style="180" customWidth="1"/>
    <col min="3858" max="4097" width="9.140625" style="180"/>
    <col min="4098" max="4098" width="4.5703125" style="180" customWidth="1"/>
    <col min="4099" max="4099" width="87.28515625" style="180" customWidth="1"/>
    <col min="4100" max="4101" width="20.7109375" style="180" customWidth="1"/>
    <col min="4102" max="4102" width="16.7109375" style="180" customWidth="1"/>
    <col min="4103" max="4103" width="3.85546875" style="180" customWidth="1"/>
    <col min="4104" max="4110" width="9.140625" style="180"/>
    <col min="4111" max="4111" width="19.28515625" style="180" customWidth="1"/>
    <col min="4112" max="4112" width="9.140625" style="180"/>
    <col min="4113" max="4113" width="25.42578125" style="180" customWidth="1"/>
    <col min="4114" max="4353" width="9.140625" style="180"/>
    <col min="4354" max="4354" width="4.5703125" style="180" customWidth="1"/>
    <col min="4355" max="4355" width="87.28515625" style="180" customWidth="1"/>
    <col min="4356" max="4357" width="20.7109375" style="180" customWidth="1"/>
    <col min="4358" max="4358" width="16.7109375" style="180" customWidth="1"/>
    <col min="4359" max="4359" width="3.85546875" style="180" customWidth="1"/>
    <col min="4360" max="4366" width="9.140625" style="180"/>
    <col min="4367" max="4367" width="19.28515625" style="180" customWidth="1"/>
    <col min="4368" max="4368" width="9.140625" style="180"/>
    <col min="4369" max="4369" width="25.42578125" style="180" customWidth="1"/>
    <col min="4370" max="4609" width="9.140625" style="180"/>
    <col min="4610" max="4610" width="4.5703125" style="180" customWidth="1"/>
    <col min="4611" max="4611" width="87.28515625" style="180" customWidth="1"/>
    <col min="4612" max="4613" width="20.7109375" style="180" customWidth="1"/>
    <col min="4614" max="4614" width="16.7109375" style="180" customWidth="1"/>
    <col min="4615" max="4615" width="3.85546875" style="180" customWidth="1"/>
    <col min="4616" max="4622" width="9.140625" style="180"/>
    <col min="4623" max="4623" width="19.28515625" style="180" customWidth="1"/>
    <col min="4624" max="4624" width="9.140625" style="180"/>
    <col min="4625" max="4625" width="25.42578125" style="180" customWidth="1"/>
    <col min="4626" max="4865" width="9.140625" style="180"/>
    <col min="4866" max="4866" width="4.5703125" style="180" customWidth="1"/>
    <col min="4867" max="4867" width="87.28515625" style="180" customWidth="1"/>
    <col min="4868" max="4869" width="20.7109375" style="180" customWidth="1"/>
    <col min="4870" max="4870" width="16.7109375" style="180" customWidth="1"/>
    <col min="4871" max="4871" width="3.85546875" style="180" customWidth="1"/>
    <col min="4872" max="4878" width="9.140625" style="180"/>
    <col min="4879" max="4879" width="19.28515625" style="180" customWidth="1"/>
    <col min="4880" max="4880" width="9.140625" style="180"/>
    <col min="4881" max="4881" width="25.42578125" style="180" customWidth="1"/>
    <col min="4882" max="5121" width="9.140625" style="180"/>
    <col min="5122" max="5122" width="4.5703125" style="180" customWidth="1"/>
    <col min="5123" max="5123" width="87.28515625" style="180" customWidth="1"/>
    <col min="5124" max="5125" width="20.7109375" style="180" customWidth="1"/>
    <col min="5126" max="5126" width="16.7109375" style="180" customWidth="1"/>
    <col min="5127" max="5127" width="3.85546875" style="180" customWidth="1"/>
    <col min="5128" max="5134" width="9.140625" style="180"/>
    <col min="5135" max="5135" width="19.28515625" style="180" customWidth="1"/>
    <col min="5136" max="5136" width="9.140625" style="180"/>
    <col min="5137" max="5137" width="25.42578125" style="180" customWidth="1"/>
    <col min="5138" max="5377" width="9.140625" style="180"/>
    <col min="5378" max="5378" width="4.5703125" style="180" customWidth="1"/>
    <col min="5379" max="5379" width="87.28515625" style="180" customWidth="1"/>
    <col min="5380" max="5381" width="20.7109375" style="180" customWidth="1"/>
    <col min="5382" max="5382" width="16.7109375" style="180" customWidth="1"/>
    <col min="5383" max="5383" width="3.85546875" style="180" customWidth="1"/>
    <col min="5384" max="5390" width="9.140625" style="180"/>
    <col min="5391" max="5391" width="19.28515625" style="180" customWidth="1"/>
    <col min="5392" max="5392" width="9.140625" style="180"/>
    <col min="5393" max="5393" width="25.42578125" style="180" customWidth="1"/>
    <col min="5394" max="5633" width="9.140625" style="180"/>
    <col min="5634" max="5634" width="4.5703125" style="180" customWidth="1"/>
    <col min="5635" max="5635" width="87.28515625" style="180" customWidth="1"/>
    <col min="5636" max="5637" width="20.7109375" style="180" customWidth="1"/>
    <col min="5638" max="5638" width="16.7109375" style="180" customWidth="1"/>
    <col min="5639" max="5639" width="3.85546875" style="180" customWidth="1"/>
    <col min="5640" max="5646" width="9.140625" style="180"/>
    <col min="5647" max="5647" width="19.28515625" style="180" customWidth="1"/>
    <col min="5648" max="5648" width="9.140625" style="180"/>
    <col min="5649" max="5649" width="25.42578125" style="180" customWidth="1"/>
    <col min="5650" max="5889" width="9.140625" style="180"/>
    <col min="5890" max="5890" width="4.5703125" style="180" customWidth="1"/>
    <col min="5891" max="5891" width="87.28515625" style="180" customWidth="1"/>
    <col min="5892" max="5893" width="20.7109375" style="180" customWidth="1"/>
    <col min="5894" max="5894" width="16.7109375" style="180" customWidth="1"/>
    <col min="5895" max="5895" width="3.85546875" style="180" customWidth="1"/>
    <col min="5896" max="5902" width="9.140625" style="180"/>
    <col min="5903" max="5903" width="19.28515625" style="180" customWidth="1"/>
    <col min="5904" max="5904" width="9.140625" style="180"/>
    <col min="5905" max="5905" width="25.42578125" style="180" customWidth="1"/>
    <col min="5906" max="6145" width="9.140625" style="180"/>
    <col min="6146" max="6146" width="4.5703125" style="180" customWidth="1"/>
    <col min="6147" max="6147" width="87.28515625" style="180" customWidth="1"/>
    <col min="6148" max="6149" width="20.7109375" style="180" customWidth="1"/>
    <col min="6150" max="6150" width="16.7109375" style="180" customWidth="1"/>
    <col min="6151" max="6151" width="3.85546875" style="180" customWidth="1"/>
    <col min="6152" max="6158" width="9.140625" style="180"/>
    <col min="6159" max="6159" width="19.28515625" style="180" customWidth="1"/>
    <col min="6160" max="6160" width="9.140625" style="180"/>
    <col min="6161" max="6161" width="25.42578125" style="180" customWidth="1"/>
    <col min="6162" max="6401" width="9.140625" style="180"/>
    <col min="6402" max="6402" width="4.5703125" style="180" customWidth="1"/>
    <col min="6403" max="6403" width="87.28515625" style="180" customWidth="1"/>
    <col min="6404" max="6405" width="20.7109375" style="180" customWidth="1"/>
    <col min="6406" max="6406" width="16.7109375" style="180" customWidth="1"/>
    <col min="6407" max="6407" width="3.85546875" style="180" customWidth="1"/>
    <col min="6408" max="6414" width="9.140625" style="180"/>
    <col min="6415" max="6415" width="19.28515625" style="180" customWidth="1"/>
    <col min="6416" max="6416" width="9.140625" style="180"/>
    <col min="6417" max="6417" width="25.42578125" style="180" customWidth="1"/>
    <col min="6418" max="6657" width="9.140625" style="180"/>
    <col min="6658" max="6658" width="4.5703125" style="180" customWidth="1"/>
    <col min="6659" max="6659" width="87.28515625" style="180" customWidth="1"/>
    <col min="6660" max="6661" width="20.7109375" style="180" customWidth="1"/>
    <col min="6662" max="6662" width="16.7109375" style="180" customWidth="1"/>
    <col min="6663" max="6663" width="3.85546875" style="180" customWidth="1"/>
    <col min="6664" max="6670" width="9.140625" style="180"/>
    <col min="6671" max="6671" width="19.28515625" style="180" customWidth="1"/>
    <col min="6672" max="6672" width="9.140625" style="180"/>
    <col min="6673" max="6673" width="25.42578125" style="180" customWidth="1"/>
    <col min="6674" max="6913" width="9.140625" style="180"/>
    <col min="6914" max="6914" width="4.5703125" style="180" customWidth="1"/>
    <col min="6915" max="6915" width="87.28515625" style="180" customWidth="1"/>
    <col min="6916" max="6917" width="20.7109375" style="180" customWidth="1"/>
    <col min="6918" max="6918" width="16.7109375" style="180" customWidth="1"/>
    <col min="6919" max="6919" width="3.85546875" style="180" customWidth="1"/>
    <col min="6920" max="6926" width="9.140625" style="180"/>
    <col min="6927" max="6927" width="19.28515625" style="180" customWidth="1"/>
    <col min="6928" max="6928" width="9.140625" style="180"/>
    <col min="6929" max="6929" width="25.42578125" style="180" customWidth="1"/>
    <col min="6930" max="7169" width="9.140625" style="180"/>
    <col min="7170" max="7170" width="4.5703125" style="180" customWidth="1"/>
    <col min="7171" max="7171" width="87.28515625" style="180" customWidth="1"/>
    <col min="7172" max="7173" width="20.7109375" style="180" customWidth="1"/>
    <col min="7174" max="7174" width="16.7109375" style="180" customWidth="1"/>
    <col min="7175" max="7175" width="3.85546875" style="180" customWidth="1"/>
    <col min="7176" max="7182" width="9.140625" style="180"/>
    <col min="7183" max="7183" width="19.28515625" style="180" customWidth="1"/>
    <col min="7184" max="7184" width="9.140625" style="180"/>
    <col min="7185" max="7185" width="25.42578125" style="180" customWidth="1"/>
    <col min="7186" max="7425" width="9.140625" style="180"/>
    <col min="7426" max="7426" width="4.5703125" style="180" customWidth="1"/>
    <col min="7427" max="7427" width="87.28515625" style="180" customWidth="1"/>
    <col min="7428" max="7429" width="20.7109375" style="180" customWidth="1"/>
    <col min="7430" max="7430" width="16.7109375" style="180" customWidth="1"/>
    <col min="7431" max="7431" width="3.85546875" style="180" customWidth="1"/>
    <col min="7432" max="7438" width="9.140625" style="180"/>
    <col min="7439" max="7439" width="19.28515625" style="180" customWidth="1"/>
    <col min="7440" max="7440" width="9.140625" style="180"/>
    <col min="7441" max="7441" width="25.42578125" style="180" customWidth="1"/>
    <col min="7442" max="7681" width="9.140625" style="180"/>
    <col min="7682" max="7682" width="4.5703125" style="180" customWidth="1"/>
    <col min="7683" max="7683" width="87.28515625" style="180" customWidth="1"/>
    <col min="7684" max="7685" width="20.7109375" style="180" customWidth="1"/>
    <col min="7686" max="7686" width="16.7109375" style="180" customWidth="1"/>
    <col min="7687" max="7687" width="3.85546875" style="180" customWidth="1"/>
    <col min="7688" max="7694" width="9.140625" style="180"/>
    <col min="7695" max="7695" width="19.28515625" style="180" customWidth="1"/>
    <col min="7696" max="7696" width="9.140625" style="180"/>
    <col min="7697" max="7697" width="25.42578125" style="180" customWidth="1"/>
    <col min="7698" max="7937" width="9.140625" style="180"/>
    <col min="7938" max="7938" width="4.5703125" style="180" customWidth="1"/>
    <col min="7939" max="7939" width="87.28515625" style="180" customWidth="1"/>
    <col min="7940" max="7941" width="20.7109375" style="180" customWidth="1"/>
    <col min="7942" max="7942" width="16.7109375" style="180" customWidth="1"/>
    <col min="7943" max="7943" width="3.85546875" style="180" customWidth="1"/>
    <col min="7944" max="7950" width="9.140625" style="180"/>
    <col min="7951" max="7951" width="19.28515625" style="180" customWidth="1"/>
    <col min="7952" max="7952" width="9.140625" style="180"/>
    <col min="7953" max="7953" width="25.42578125" style="180" customWidth="1"/>
    <col min="7954" max="8193" width="9.140625" style="180"/>
    <col min="8194" max="8194" width="4.5703125" style="180" customWidth="1"/>
    <col min="8195" max="8195" width="87.28515625" style="180" customWidth="1"/>
    <col min="8196" max="8197" width="20.7109375" style="180" customWidth="1"/>
    <col min="8198" max="8198" width="16.7109375" style="180" customWidth="1"/>
    <col min="8199" max="8199" width="3.85546875" style="180" customWidth="1"/>
    <col min="8200" max="8206" width="9.140625" style="180"/>
    <col min="8207" max="8207" width="19.28515625" style="180" customWidth="1"/>
    <col min="8208" max="8208" width="9.140625" style="180"/>
    <col min="8209" max="8209" width="25.42578125" style="180" customWidth="1"/>
    <col min="8210" max="8449" width="9.140625" style="180"/>
    <col min="8450" max="8450" width="4.5703125" style="180" customWidth="1"/>
    <col min="8451" max="8451" width="87.28515625" style="180" customWidth="1"/>
    <col min="8452" max="8453" width="20.7109375" style="180" customWidth="1"/>
    <col min="8454" max="8454" width="16.7109375" style="180" customWidth="1"/>
    <col min="8455" max="8455" width="3.85546875" style="180" customWidth="1"/>
    <col min="8456" max="8462" width="9.140625" style="180"/>
    <col min="8463" max="8463" width="19.28515625" style="180" customWidth="1"/>
    <col min="8464" max="8464" width="9.140625" style="180"/>
    <col min="8465" max="8465" width="25.42578125" style="180" customWidth="1"/>
    <col min="8466" max="8705" width="9.140625" style="180"/>
    <col min="8706" max="8706" width="4.5703125" style="180" customWidth="1"/>
    <col min="8707" max="8707" width="87.28515625" style="180" customWidth="1"/>
    <col min="8708" max="8709" width="20.7109375" style="180" customWidth="1"/>
    <col min="8710" max="8710" width="16.7109375" style="180" customWidth="1"/>
    <col min="8711" max="8711" width="3.85546875" style="180" customWidth="1"/>
    <col min="8712" max="8718" width="9.140625" style="180"/>
    <col min="8719" max="8719" width="19.28515625" style="180" customWidth="1"/>
    <col min="8720" max="8720" width="9.140625" style="180"/>
    <col min="8721" max="8721" width="25.42578125" style="180" customWidth="1"/>
    <col min="8722" max="8961" width="9.140625" style="180"/>
    <col min="8962" max="8962" width="4.5703125" style="180" customWidth="1"/>
    <col min="8963" max="8963" width="87.28515625" style="180" customWidth="1"/>
    <col min="8964" max="8965" width="20.7109375" style="180" customWidth="1"/>
    <col min="8966" max="8966" width="16.7109375" style="180" customWidth="1"/>
    <col min="8967" max="8967" width="3.85546875" style="180" customWidth="1"/>
    <col min="8968" max="8974" width="9.140625" style="180"/>
    <col min="8975" max="8975" width="19.28515625" style="180" customWidth="1"/>
    <col min="8976" max="8976" width="9.140625" style="180"/>
    <col min="8977" max="8977" width="25.42578125" style="180" customWidth="1"/>
    <col min="8978" max="9217" width="9.140625" style="180"/>
    <col min="9218" max="9218" width="4.5703125" style="180" customWidth="1"/>
    <col min="9219" max="9219" width="87.28515625" style="180" customWidth="1"/>
    <col min="9220" max="9221" width="20.7109375" style="180" customWidth="1"/>
    <col min="9222" max="9222" width="16.7109375" style="180" customWidth="1"/>
    <col min="9223" max="9223" width="3.85546875" style="180" customWidth="1"/>
    <col min="9224" max="9230" width="9.140625" style="180"/>
    <col min="9231" max="9231" width="19.28515625" style="180" customWidth="1"/>
    <col min="9232" max="9232" width="9.140625" style="180"/>
    <col min="9233" max="9233" width="25.42578125" style="180" customWidth="1"/>
    <col min="9234" max="9473" width="9.140625" style="180"/>
    <col min="9474" max="9474" width="4.5703125" style="180" customWidth="1"/>
    <col min="9475" max="9475" width="87.28515625" style="180" customWidth="1"/>
    <col min="9476" max="9477" width="20.7109375" style="180" customWidth="1"/>
    <col min="9478" max="9478" width="16.7109375" style="180" customWidth="1"/>
    <col min="9479" max="9479" width="3.85546875" style="180" customWidth="1"/>
    <col min="9480" max="9486" width="9.140625" style="180"/>
    <col min="9487" max="9487" width="19.28515625" style="180" customWidth="1"/>
    <col min="9488" max="9488" width="9.140625" style="180"/>
    <col min="9489" max="9489" width="25.42578125" style="180" customWidth="1"/>
    <col min="9490" max="9729" width="9.140625" style="180"/>
    <col min="9730" max="9730" width="4.5703125" style="180" customWidth="1"/>
    <col min="9731" max="9731" width="87.28515625" style="180" customWidth="1"/>
    <col min="9732" max="9733" width="20.7109375" style="180" customWidth="1"/>
    <col min="9734" max="9734" width="16.7109375" style="180" customWidth="1"/>
    <col min="9735" max="9735" width="3.85546875" style="180" customWidth="1"/>
    <col min="9736" max="9742" width="9.140625" style="180"/>
    <col min="9743" max="9743" width="19.28515625" style="180" customWidth="1"/>
    <col min="9744" max="9744" width="9.140625" style="180"/>
    <col min="9745" max="9745" width="25.42578125" style="180" customWidth="1"/>
    <col min="9746" max="9985" width="9.140625" style="180"/>
    <col min="9986" max="9986" width="4.5703125" style="180" customWidth="1"/>
    <col min="9987" max="9987" width="87.28515625" style="180" customWidth="1"/>
    <col min="9988" max="9989" width="20.7109375" style="180" customWidth="1"/>
    <col min="9990" max="9990" width="16.7109375" style="180" customWidth="1"/>
    <col min="9991" max="9991" width="3.85546875" style="180" customWidth="1"/>
    <col min="9992" max="9998" width="9.140625" style="180"/>
    <col min="9999" max="9999" width="19.28515625" style="180" customWidth="1"/>
    <col min="10000" max="10000" width="9.140625" style="180"/>
    <col min="10001" max="10001" width="25.42578125" style="180" customWidth="1"/>
    <col min="10002" max="10241" width="9.140625" style="180"/>
    <col min="10242" max="10242" width="4.5703125" style="180" customWidth="1"/>
    <col min="10243" max="10243" width="87.28515625" style="180" customWidth="1"/>
    <col min="10244" max="10245" width="20.7109375" style="180" customWidth="1"/>
    <col min="10246" max="10246" width="16.7109375" style="180" customWidth="1"/>
    <col min="10247" max="10247" width="3.85546875" style="180" customWidth="1"/>
    <col min="10248" max="10254" width="9.140625" style="180"/>
    <col min="10255" max="10255" width="19.28515625" style="180" customWidth="1"/>
    <col min="10256" max="10256" width="9.140625" style="180"/>
    <col min="10257" max="10257" width="25.42578125" style="180" customWidth="1"/>
    <col min="10258" max="10497" width="9.140625" style="180"/>
    <col min="10498" max="10498" width="4.5703125" style="180" customWidth="1"/>
    <col min="10499" max="10499" width="87.28515625" style="180" customWidth="1"/>
    <col min="10500" max="10501" width="20.7109375" style="180" customWidth="1"/>
    <col min="10502" max="10502" width="16.7109375" style="180" customWidth="1"/>
    <col min="10503" max="10503" width="3.85546875" style="180" customWidth="1"/>
    <col min="10504" max="10510" width="9.140625" style="180"/>
    <col min="10511" max="10511" width="19.28515625" style="180" customWidth="1"/>
    <col min="10512" max="10512" width="9.140625" style="180"/>
    <col min="10513" max="10513" width="25.42578125" style="180" customWidth="1"/>
    <col min="10514" max="10753" width="9.140625" style="180"/>
    <col min="10754" max="10754" width="4.5703125" style="180" customWidth="1"/>
    <col min="10755" max="10755" width="87.28515625" style="180" customWidth="1"/>
    <col min="10756" max="10757" width="20.7109375" style="180" customWidth="1"/>
    <col min="10758" max="10758" width="16.7109375" style="180" customWidth="1"/>
    <col min="10759" max="10759" width="3.85546875" style="180" customWidth="1"/>
    <col min="10760" max="10766" width="9.140625" style="180"/>
    <col min="10767" max="10767" width="19.28515625" style="180" customWidth="1"/>
    <col min="10768" max="10768" width="9.140625" style="180"/>
    <col min="10769" max="10769" width="25.42578125" style="180" customWidth="1"/>
    <col min="10770" max="11009" width="9.140625" style="180"/>
    <col min="11010" max="11010" width="4.5703125" style="180" customWidth="1"/>
    <col min="11011" max="11011" width="87.28515625" style="180" customWidth="1"/>
    <col min="11012" max="11013" width="20.7109375" style="180" customWidth="1"/>
    <col min="11014" max="11014" width="16.7109375" style="180" customWidth="1"/>
    <col min="11015" max="11015" width="3.85546875" style="180" customWidth="1"/>
    <col min="11016" max="11022" width="9.140625" style="180"/>
    <col min="11023" max="11023" width="19.28515625" style="180" customWidth="1"/>
    <col min="11024" max="11024" width="9.140625" style="180"/>
    <col min="11025" max="11025" width="25.42578125" style="180" customWidth="1"/>
    <col min="11026" max="11265" width="9.140625" style="180"/>
    <col min="11266" max="11266" width="4.5703125" style="180" customWidth="1"/>
    <col min="11267" max="11267" width="87.28515625" style="180" customWidth="1"/>
    <col min="11268" max="11269" width="20.7109375" style="180" customWidth="1"/>
    <col min="11270" max="11270" width="16.7109375" style="180" customWidth="1"/>
    <col min="11271" max="11271" width="3.85546875" style="180" customWidth="1"/>
    <col min="11272" max="11278" width="9.140625" style="180"/>
    <col min="11279" max="11279" width="19.28515625" style="180" customWidth="1"/>
    <col min="11280" max="11280" width="9.140625" style="180"/>
    <col min="11281" max="11281" width="25.42578125" style="180" customWidth="1"/>
    <col min="11282" max="11521" width="9.140625" style="180"/>
    <col min="11522" max="11522" width="4.5703125" style="180" customWidth="1"/>
    <col min="11523" max="11523" width="87.28515625" style="180" customWidth="1"/>
    <col min="11524" max="11525" width="20.7109375" style="180" customWidth="1"/>
    <col min="11526" max="11526" width="16.7109375" style="180" customWidth="1"/>
    <col min="11527" max="11527" width="3.85546875" style="180" customWidth="1"/>
    <col min="11528" max="11534" width="9.140625" style="180"/>
    <col min="11535" max="11535" width="19.28515625" style="180" customWidth="1"/>
    <col min="11536" max="11536" width="9.140625" style="180"/>
    <col min="11537" max="11537" width="25.42578125" style="180" customWidth="1"/>
    <col min="11538" max="11777" width="9.140625" style="180"/>
    <col min="11778" max="11778" width="4.5703125" style="180" customWidth="1"/>
    <col min="11779" max="11779" width="87.28515625" style="180" customWidth="1"/>
    <col min="11780" max="11781" width="20.7109375" style="180" customWidth="1"/>
    <col min="11782" max="11782" width="16.7109375" style="180" customWidth="1"/>
    <col min="11783" max="11783" width="3.85546875" style="180" customWidth="1"/>
    <col min="11784" max="11790" width="9.140625" style="180"/>
    <col min="11791" max="11791" width="19.28515625" style="180" customWidth="1"/>
    <col min="11792" max="11792" width="9.140625" style="180"/>
    <col min="11793" max="11793" width="25.42578125" style="180" customWidth="1"/>
    <col min="11794" max="12033" width="9.140625" style="180"/>
    <col min="12034" max="12034" width="4.5703125" style="180" customWidth="1"/>
    <col min="12035" max="12035" width="87.28515625" style="180" customWidth="1"/>
    <col min="12036" max="12037" width="20.7109375" style="180" customWidth="1"/>
    <col min="12038" max="12038" width="16.7109375" style="180" customWidth="1"/>
    <col min="12039" max="12039" width="3.85546875" style="180" customWidth="1"/>
    <col min="12040" max="12046" width="9.140625" style="180"/>
    <col min="12047" max="12047" width="19.28515625" style="180" customWidth="1"/>
    <col min="12048" max="12048" width="9.140625" style="180"/>
    <col min="12049" max="12049" width="25.42578125" style="180" customWidth="1"/>
    <col min="12050" max="12289" width="9.140625" style="180"/>
    <col min="12290" max="12290" width="4.5703125" style="180" customWidth="1"/>
    <col min="12291" max="12291" width="87.28515625" style="180" customWidth="1"/>
    <col min="12292" max="12293" width="20.7109375" style="180" customWidth="1"/>
    <col min="12294" max="12294" width="16.7109375" style="180" customWidth="1"/>
    <col min="12295" max="12295" width="3.85546875" style="180" customWidth="1"/>
    <col min="12296" max="12302" width="9.140625" style="180"/>
    <col min="12303" max="12303" width="19.28515625" style="180" customWidth="1"/>
    <col min="12304" max="12304" width="9.140625" style="180"/>
    <col min="12305" max="12305" width="25.42578125" style="180" customWidth="1"/>
    <col min="12306" max="12545" width="9.140625" style="180"/>
    <col min="12546" max="12546" width="4.5703125" style="180" customWidth="1"/>
    <col min="12547" max="12547" width="87.28515625" style="180" customWidth="1"/>
    <col min="12548" max="12549" width="20.7109375" style="180" customWidth="1"/>
    <col min="12550" max="12550" width="16.7109375" style="180" customWidth="1"/>
    <col min="12551" max="12551" width="3.85546875" style="180" customWidth="1"/>
    <col min="12552" max="12558" width="9.140625" style="180"/>
    <col min="12559" max="12559" width="19.28515625" style="180" customWidth="1"/>
    <col min="12560" max="12560" width="9.140625" style="180"/>
    <col min="12561" max="12561" width="25.42578125" style="180" customWidth="1"/>
    <col min="12562" max="12801" width="9.140625" style="180"/>
    <col min="12802" max="12802" width="4.5703125" style="180" customWidth="1"/>
    <col min="12803" max="12803" width="87.28515625" style="180" customWidth="1"/>
    <col min="12804" max="12805" width="20.7109375" style="180" customWidth="1"/>
    <col min="12806" max="12806" width="16.7109375" style="180" customWidth="1"/>
    <col min="12807" max="12807" width="3.85546875" style="180" customWidth="1"/>
    <col min="12808" max="12814" width="9.140625" style="180"/>
    <col min="12815" max="12815" width="19.28515625" style="180" customWidth="1"/>
    <col min="12816" max="12816" width="9.140625" style="180"/>
    <col min="12817" max="12817" width="25.42578125" style="180" customWidth="1"/>
    <col min="12818" max="13057" width="9.140625" style="180"/>
    <col min="13058" max="13058" width="4.5703125" style="180" customWidth="1"/>
    <col min="13059" max="13059" width="87.28515625" style="180" customWidth="1"/>
    <col min="13060" max="13061" width="20.7109375" style="180" customWidth="1"/>
    <col min="13062" max="13062" width="16.7109375" style="180" customWidth="1"/>
    <col min="13063" max="13063" width="3.85546875" style="180" customWidth="1"/>
    <col min="13064" max="13070" width="9.140625" style="180"/>
    <col min="13071" max="13071" width="19.28515625" style="180" customWidth="1"/>
    <col min="13072" max="13072" width="9.140625" style="180"/>
    <col min="13073" max="13073" width="25.42578125" style="180" customWidth="1"/>
    <col min="13074" max="13313" width="9.140625" style="180"/>
    <col min="13314" max="13314" width="4.5703125" style="180" customWidth="1"/>
    <col min="13315" max="13315" width="87.28515625" style="180" customWidth="1"/>
    <col min="13316" max="13317" width="20.7109375" style="180" customWidth="1"/>
    <col min="13318" max="13318" width="16.7109375" style="180" customWidth="1"/>
    <col min="13319" max="13319" width="3.85546875" style="180" customWidth="1"/>
    <col min="13320" max="13326" width="9.140625" style="180"/>
    <col min="13327" max="13327" width="19.28515625" style="180" customWidth="1"/>
    <col min="13328" max="13328" width="9.140625" style="180"/>
    <col min="13329" max="13329" width="25.42578125" style="180" customWidth="1"/>
    <col min="13330" max="13569" width="9.140625" style="180"/>
    <col min="13570" max="13570" width="4.5703125" style="180" customWidth="1"/>
    <col min="13571" max="13571" width="87.28515625" style="180" customWidth="1"/>
    <col min="13572" max="13573" width="20.7109375" style="180" customWidth="1"/>
    <col min="13574" max="13574" width="16.7109375" style="180" customWidth="1"/>
    <col min="13575" max="13575" width="3.85546875" style="180" customWidth="1"/>
    <col min="13576" max="13582" width="9.140625" style="180"/>
    <col min="13583" max="13583" width="19.28515625" style="180" customWidth="1"/>
    <col min="13584" max="13584" width="9.140625" style="180"/>
    <col min="13585" max="13585" width="25.42578125" style="180" customWidth="1"/>
    <col min="13586" max="13825" width="9.140625" style="180"/>
    <col min="13826" max="13826" width="4.5703125" style="180" customWidth="1"/>
    <col min="13827" max="13827" width="87.28515625" style="180" customWidth="1"/>
    <col min="13828" max="13829" width="20.7109375" style="180" customWidth="1"/>
    <col min="13830" max="13830" width="16.7109375" style="180" customWidth="1"/>
    <col min="13831" max="13831" width="3.85546875" style="180" customWidth="1"/>
    <col min="13832" max="13838" width="9.140625" style="180"/>
    <col min="13839" max="13839" width="19.28515625" style="180" customWidth="1"/>
    <col min="13840" max="13840" width="9.140625" style="180"/>
    <col min="13841" max="13841" width="25.42578125" style="180" customWidth="1"/>
    <col min="13842" max="14081" width="9.140625" style="180"/>
    <col min="14082" max="14082" width="4.5703125" style="180" customWidth="1"/>
    <col min="14083" max="14083" width="87.28515625" style="180" customWidth="1"/>
    <col min="14084" max="14085" width="20.7109375" style="180" customWidth="1"/>
    <col min="14086" max="14086" width="16.7109375" style="180" customWidth="1"/>
    <col min="14087" max="14087" width="3.85546875" style="180" customWidth="1"/>
    <col min="14088" max="14094" width="9.140625" style="180"/>
    <col min="14095" max="14095" width="19.28515625" style="180" customWidth="1"/>
    <col min="14096" max="14096" width="9.140625" style="180"/>
    <col min="14097" max="14097" width="25.42578125" style="180" customWidth="1"/>
    <col min="14098" max="14337" width="9.140625" style="180"/>
    <col min="14338" max="14338" width="4.5703125" style="180" customWidth="1"/>
    <col min="14339" max="14339" width="87.28515625" style="180" customWidth="1"/>
    <col min="14340" max="14341" width="20.7109375" style="180" customWidth="1"/>
    <col min="14342" max="14342" width="16.7109375" style="180" customWidth="1"/>
    <col min="14343" max="14343" width="3.85546875" style="180" customWidth="1"/>
    <col min="14344" max="14350" width="9.140625" style="180"/>
    <col min="14351" max="14351" width="19.28515625" style="180" customWidth="1"/>
    <col min="14352" max="14352" width="9.140625" style="180"/>
    <col min="14353" max="14353" width="25.42578125" style="180" customWidth="1"/>
    <col min="14354" max="14593" width="9.140625" style="180"/>
    <col min="14594" max="14594" width="4.5703125" style="180" customWidth="1"/>
    <col min="14595" max="14595" width="87.28515625" style="180" customWidth="1"/>
    <col min="14596" max="14597" width="20.7109375" style="180" customWidth="1"/>
    <col min="14598" max="14598" width="16.7109375" style="180" customWidth="1"/>
    <col min="14599" max="14599" width="3.85546875" style="180" customWidth="1"/>
    <col min="14600" max="14606" width="9.140625" style="180"/>
    <col min="14607" max="14607" width="19.28515625" style="180" customWidth="1"/>
    <col min="14608" max="14608" width="9.140625" style="180"/>
    <col min="14609" max="14609" width="25.42578125" style="180" customWidth="1"/>
    <col min="14610" max="14849" width="9.140625" style="180"/>
    <col min="14850" max="14850" width="4.5703125" style="180" customWidth="1"/>
    <col min="14851" max="14851" width="87.28515625" style="180" customWidth="1"/>
    <col min="14852" max="14853" width="20.7109375" style="180" customWidth="1"/>
    <col min="14854" max="14854" width="16.7109375" style="180" customWidth="1"/>
    <col min="14855" max="14855" width="3.85546875" style="180" customWidth="1"/>
    <col min="14856" max="14862" width="9.140625" style="180"/>
    <col min="14863" max="14863" width="19.28515625" style="180" customWidth="1"/>
    <col min="14864" max="14864" width="9.140625" style="180"/>
    <col min="14865" max="14865" width="25.42578125" style="180" customWidth="1"/>
    <col min="14866" max="15105" width="9.140625" style="180"/>
    <col min="15106" max="15106" width="4.5703125" style="180" customWidth="1"/>
    <col min="15107" max="15107" width="87.28515625" style="180" customWidth="1"/>
    <col min="15108" max="15109" width="20.7109375" style="180" customWidth="1"/>
    <col min="15110" max="15110" width="16.7109375" style="180" customWidth="1"/>
    <col min="15111" max="15111" width="3.85546875" style="180" customWidth="1"/>
    <col min="15112" max="15118" width="9.140625" style="180"/>
    <col min="15119" max="15119" width="19.28515625" style="180" customWidth="1"/>
    <col min="15120" max="15120" width="9.140625" style="180"/>
    <col min="15121" max="15121" width="25.42578125" style="180" customWidth="1"/>
    <col min="15122" max="15361" width="9.140625" style="180"/>
    <col min="15362" max="15362" width="4.5703125" style="180" customWidth="1"/>
    <col min="15363" max="15363" width="87.28515625" style="180" customWidth="1"/>
    <col min="15364" max="15365" width="20.7109375" style="180" customWidth="1"/>
    <col min="15366" max="15366" width="16.7109375" style="180" customWidth="1"/>
    <col min="15367" max="15367" width="3.85546875" style="180" customWidth="1"/>
    <col min="15368" max="15374" width="9.140625" style="180"/>
    <col min="15375" max="15375" width="19.28515625" style="180" customWidth="1"/>
    <col min="15376" max="15376" width="9.140625" style="180"/>
    <col min="15377" max="15377" width="25.42578125" style="180" customWidth="1"/>
    <col min="15378" max="15617" width="9.140625" style="180"/>
    <col min="15618" max="15618" width="4.5703125" style="180" customWidth="1"/>
    <col min="15619" max="15619" width="87.28515625" style="180" customWidth="1"/>
    <col min="15620" max="15621" width="20.7109375" style="180" customWidth="1"/>
    <col min="15622" max="15622" width="16.7109375" style="180" customWidth="1"/>
    <col min="15623" max="15623" width="3.85546875" style="180" customWidth="1"/>
    <col min="15624" max="15630" width="9.140625" style="180"/>
    <col min="15631" max="15631" width="19.28515625" style="180" customWidth="1"/>
    <col min="15632" max="15632" width="9.140625" style="180"/>
    <col min="15633" max="15633" width="25.42578125" style="180" customWidth="1"/>
    <col min="15634" max="15873" width="9.140625" style="180"/>
    <col min="15874" max="15874" width="4.5703125" style="180" customWidth="1"/>
    <col min="15875" max="15875" width="87.28515625" style="180" customWidth="1"/>
    <col min="15876" max="15877" width="20.7109375" style="180" customWidth="1"/>
    <col min="15878" max="15878" width="16.7109375" style="180" customWidth="1"/>
    <col min="15879" max="15879" width="3.85546875" style="180" customWidth="1"/>
    <col min="15880" max="15886" width="9.140625" style="180"/>
    <col min="15887" max="15887" width="19.28515625" style="180" customWidth="1"/>
    <col min="15888" max="15888" width="9.140625" style="180"/>
    <col min="15889" max="15889" width="25.42578125" style="180" customWidth="1"/>
    <col min="15890" max="16129" width="9.140625" style="180"/>
    <col min="16130" max="16130" width="4.5703125" style="180" customWidth="1"/>
    <col min="16131" max="16131" width="87.28515625" style="180" customWidth="1"/>
    <col min="16132" max="16133" width="20.7109375" style="180" customWidth="1"/>
    <col min="16134" max="16134" width="16.7109375" style="180" customWidth="1"/>
    <col min="16135" max="16135" width="3.85546875" style="180" customWidth="1"/>
    <col min="16136" max="16142" width="9.140625" style="180"/>
    <col min="16143" max="16143" width="19.28515625" style="180" customWidth="1"/>
    <col min="16144" max="16144" width="9.140625" style="180"/>
    <col min="16145" max="16145" width="25.42578125" style="180" customWidth="1"/>
    <col min="16146" max="16384" width="9.140625" style="180"/>
  </cols>
  <sheetData>
    <row r="1" spans="1:17" ht="15.75">
      <c r="A1" s="177" t="s">
        <v>498</v>
      </c>
      <c r="B1" s="570"/>
    </row>
    <row r="2" spans="1:17" ht="17.25" customHeight="1">
      <c r="A2" s="1688" t="s">
        <v>4</v>
      </c>
      <c r="B2" s="1688"/>
      <c r="C2" s="1688"/>
      <c r="D2" s="1688"/>
      <c r="E2" s="1688"/>
      <c r="F2" s="1688"/>
    </row>
    <row r="3" spans="1:17" ht="17.25" customHeight="1">
      <c r="A3" s="1688" t="s">
        <v>619</v>
      </c>
      <c r="B3" s="1688"/>
      <c r="C3" s="1688"/>
      <c r="D3" s="1688"/>
      <c r="E3" s="1688"/>
      <c r="F3" s="1688"/>
    </row>
    <row r="4" spans="1:17" ht="17.25" customHeight="1">
      <c r="B4" s="185"/>
      <c r="C4" s="185"/>
      <c r="D4" s="179"/>
      <c r="E4" s="179"/>
      <c r="F4" s="179"/>
    </row>
    <row r="5" spans="1:17" ht="20.25" customHeight="1">
      <c r="B5" s="185"/>
      <c r="C5" s="185"/>
      <c r="D5" s="186"/>
      <c r="E5" s="1175"/>
      <c r="F5" s="571" t="s">
        <v>620</v>
      </c>
    </row>
    <row r="6" spans="1:17" ht="17.25" customHeight="1">
      <c r="A6" s="572"/>
      <c r="B6" s="573"/>
      <c r="C6" s="1692" t="s">
        <v>744</v>
      </c>
      <c r="D6" s="1689" t="s">
        <v>229</v>
      </c>
      <c r="E6" s="1188"/>
      <c r="F6" s="574" t="s">
        <v>230</v>
      </c>
    </row>
    <row r="7" spans="1:17" ht="12.75" customHeight="1">
      <c r="A7" s="211" t="s">
        <v>621</v>
      </c>
      <c r="B7" s="575" t="s">
        <v>3</v>
      </c>
      <c r="C7" s="1693"/>
      <c r="D7" s="1690"/>
      <c r="E7" s="1176"/>
      <c r="F7" s="576" t="s">
        <v>4</v>
      </c>
    </row>
    <row r="8" spans="1:17" ht="14.25" customHeight="1">
      <c r="A8" s="577"/>
      <c r="B8" s="578"/>
      <c r="C8" s="1694"/>
      <c r="D8" s="1691"/>
      <c r="E8" s="1176"/>
      <c r="F8" s="579" t="s">
        <v>531</v>
      </c>
      <c r="G8" s="201"/>
    </row>
    <row r="9" spans="1:17" s="205" customFormat="1" ht="9.75" customHeight="1">
      <c r="A9" s="203" t="s">
        <v>439</v>
      </c>
      <c r="B9" s="203">
        <v>2</v>
      </c>
      <c r="C9" s="580">
        <v>3</v>
      </c>
      <c r="D9" s="1182">
        <v>4</v>
      </c>
      <c r="E9" s="204"/>
      <c r="F9" s="204">
        <v>5</v>
      </c>
    </row>
    <row r="10" spans="1:17" ht="30" customHeight="1">
      <c r="A10" s="581" t="s">
        <v>622</v>
      </c>
      <c r="B10" s="582" t="s">
        <v>623</v>
      </c>
      <c r="C10" s="870">
        <v>435340000000</v>
      </c>
      <c r="D10" s="1183">
        <v>304511824782.34808</v>
      </c>
      <c r="E10" s="1177"/>
      <c r="F10" s="866">
        <v>0.69948046304577594</v>
      </c>
      <c r="L10" s="667"/>
      <c r="M10" s="667"/>
      <c r="Q10" s="667"/>
    </row>
    <row r="11" spans="1:17" ht="12.75" customHeight="1">
      <c r="A11" s="583"/>
      <c r="B11" s="584" t="s">
        <v>624</v>
      </c>
      <c r="C11" s="870"/>
      <c r="D11" s="1184"/>
      <c r="E11" s="1178"/>
      <c r="F11" s="867"/>
      <c r="I11" s="903"/>
      <c r="Q11" s="667"/>
    </row>
    <row r="12" spans="1:17" s="201" customFormat="1" ht="24" customHeight="1">
      <c r="A12" s="585"/>
      <c r="B12" s="586" t="s">
        <v>625</v>
      </c>
      <c r="C12" s="870">
        <v>390038733000</v>
      </c>
      <c r="D12" s="1184">
        <v>264847425457.21002</v>
      </c>
      <c r="E12" s="1178"/>
      <c r="F12" s="867">
        <v>0.67902852473169639</v>
      </c>
      <c r="I12" s="903"/>
      <c r="J12" s="865"/>
      <c r="Q12" s="668"/>
    </row>
    <row r="13" spans="1:17" s="201" customFormat="1" ht="12.75" customHeight="1">
      <c r="A13" s="585"/>
      <c r="B13" s="584" t="s">
        <v>626</v>
      </c>
      <c r="C13" s="872"/>
      <c r="D13" s="1184"/>
      <c r="E13" s="1178"/>
      <c r="F13" s="867"/>
      <c r="Q13" s="668"/>
    </row>
    <row r="14" spans="1:17" ht="16.5" customHeight="1">
      <c r="A14" s="583"/>
      <c r="B14" s="212" t="s">
        <v>627</v>
      </c>
      <c r="C14" s="872">
        <v>274243000000</v>
      </c>
      <c r="D14" s="1185">
        <v>184627769557.29001</v>
      </c>
      <c r="E14" s="1179"/>
      <c r="F14" s="868">
        <v>0.67322691757780506</v>
      </c>
      <c r="K14" s="667"/>
      <c r="L14" s="667"/>
      <c r="M14" s="667"/>
      <c r="Q14" s="667"/>
    </row>
    <row r="15" spans="1:17" ht="17.100000000000001" customHeight="1">
      <c r="A15" s="583"/>
      <c r="B15" s="587" t="s">
        <v>628</v>
      </c>
      <c r="C15" s="872">
        <v>75083000000</v>
      </c>
      <c r="D15" s="1185">
        <v>51922574293.26001</v>
      </c>
      <c r="E15" s="1179"/>
      <c r="F15" s="868">
        <v>0.69153569107867308</v>
      </c>
      <c r="J15" s="886"/>
      <c r="K15" s="886"/>
      <c r="Q15" s="667"/>
    </row>
    <row r="16" spans="1:17" ht="16.5" customHeight="1">
      <c r="A16" s="583"/>
      <c r="B16" s="212" t="s">
        <v>629</v>
      </c>
      <c r="C16" s="872">
        <v>42000000000</v>
      </c>
      <c r="D16" s="1185">
        <v>30458508283.110004</v>
      </c>
      <c r="E16" s="1179"/>
      <c r="F16" s="868">
        <v>0.72520257816928579</v>
      </c>
      <c r="Q16" s="775"/>
    </row>
    <row r="17" spans="1:17" ht="16.5" customHeight="1">
      <c r="A17" s="583"/>
      <c r="B17" s="588" t="s">
        <v>630</v>
      </c>
      <c r="C17" s="872">
        <v>66555000000</v>
      </c>
      <c r="D17" s="1185">
        <v>45026789746.669998</v>
      </c>
      <c r="E17" s="1179"/>
      <c r="F17" s="868">
        <v>0.67653504239606332</v>
      </c>
      <c r="Q17" s="776"/>
    </row>
    <row r="18" spans="1:17" ht="16.5" customHeight="1">
      <c r="A18" s="583"/>
      <c r="B18" s="588" t="s">
        <v>631</v>
      </c>
      <c r="C18" s="872">
        <v>4878000000</v>
      </c>
      <c r="D18" s="1185">
        <v>3583638342</v>
      </c>
      <c r="E18" s="1179"/>
      <c r="F18" s="868">
        <v>0.73465320664206646</v>
      </c>
      <c r="Q18" s="776"/>
    </row>
    <row r="19" spans="1:17" s="201" customFormat="1" ht="16.5" customHeight="1">
      <c r="A19" s="585"/>
      <c r="B19" s="586" t="s">
        <v>632</v>
      </c>
      <c r="C19" s="870">
        <v>42959551000</v>
      </c>
      <c r="D19" s="1184">
        <v>38530764276.278061</v>
      </c>
      <c r="E19" s="1189"/>
      <c r="F19" s="867">
        <v>0.89690798389112725</v>
      </c>
      <c r="M19" s="903"/>
    </row>
    <row r="20" spans="1:17" ht="17.100000000000001" customHeight="1">
      <c r="A20" s="583"/>
      <c r="B20" s="588" t="s">
        <v>633</v>
      </c>
      <c r="C20" s="872">
        <v>4680000000</v>
      </c>
      <c r="D20" s="1185">
        <v>3289260438.4699998</v>
      </c>
      <c r="E20" s="1179"/>
      <c r="F20" s="868">
        <v>0.70283342702350426</v>
      </c>
      <c r="O20" s="777"/>
      <c r="Q20" s="777"/>
    </row>
    <row r="21" spans="1:17" ht="24" customHeight="1">
      <c r="A21" s="583"/>
      <c r="B21" s="586" t="s">
        <v>634</v>
      </c>
      <c r="C21" s="870">
        <v>2341716000</v>
      </c>
      <c r="D21" s="1184">
        <v>1133635048.8599999</v>
      </c>
      <c r="E21" s="1178"/>
      <c r="F21" s="867">
        <v>0.48410441268710636</v>
      </c>
      <c r="Q21" s="777"/>
    </row>
    <row r="22" spans="1:17" ht="17.100000000000001" customHeight="1">
      <c r="A22" s="589" t="s">
        <v>4</v>
      </c>
      <c r="B22" s="588" t="s">
        <v>635</v>
      </c>
      <c r="C22" s="872">
        <v>160344000</v>
      </c>
      <c r="D22" s="1185">
        <v>88380015.189999998</v>
      </c>
      <c r="E22" s="1179"/>
      <c r="F22" s="868">
        <v>0.5511900363593274</v>
      </c>
      <c r="G22" s="208"/>
      <c r="I22" s="777"/>
      <c r="O22" s="777"/>
    </row>
    <row r="23" spans="1:17" ht="17.100000000000001" customHeight="1">
      <c r="A23" s="211"/>
      <c r="B23" s="588" t="s">
        <v>636</v>
      </c>
      <c r="C23" s="872">
        <v>2181372000</v>
      </c>
      <c r="D23" s="1186">
        <v>1045255033.67</v>
      </c>
      <c r="E23" s="1180"/>
      <c r="F23" s="868">
        <v>0.47917321468782031</v>
      </c>
      <c r="G23" s="208"/>
    </row>
    <row r="24" spans="1:17" ht="24" customHeight="1">
      <c r="A24" s="589" t="s">
        <v>637</v>
      </c>
      <c r="B24" s="590" t="s">
        <v>638</v>
      </c>
      <c r="C24" s="871">
        <v>435340000000</v>
      </c>
      <c r="D24" s="1184">
        <v>318266374345.23981</v>
      </c>
      <c r="E24" s="1178"/>
      <c r="F24" s="867">
        <v>0.73107542230265954</v>
      </c>
      <c r="G24" s="208"/>
    </row>
    <row r="25" spans="1:17" ht="12.75" customHeight="1">
      <c r="A25" s="583"/>
      <c r="B25" s="584" t="s">
        <v>626</v>
      </c>
      <c r="C25" s="871"/>
      <c r="D25" s="1184"/>
      <c r="E25" s="1178"/>
      <c r="F25" s="867"/>
      <c r="G25" s="208"/>
    </row>
    <row r="26" spans="1:17" ht="17.100000000000001" customHeight="1">
      <c r="A26" s="583"/>
      <c r="B26" s="212" t="s">
        <v>639</v>
      </c>
      <c r="C26" s="873">
        <v>27600000000</v>
      </c>
      <c r="D26" s="1185">
        <v>20776377513.75</v>
      </c>
      <c r="E26" s="1179"/>
      <c r="F26" s="868">
        <v>0.75276730122282609</v>
      </c>
      <c r="G26" s="208"/>
    </row>
    <row r="27" spans="1:17" ht="17.100000000000001" customHeight="1">
      <c r="A27" s="583"/>
      <c r="B27" s="212" t="s">
        <v>640</v>
      </c>
      <c r="C27" s="873">
        <v>21327650000</v>
      </c>
      <c r="D27" s="1185">
        <v>17136516563.739998</v>
      </c>
      <c r="E27" s="1179"/>
      <c r="F27" s="868">
        <v>0.80348826822176833</v>
      </c>
      <c r="G27" s="208"/>
    </row>
    <row r="28" spans="1:17" ht="17.100000000000001" customHeight="1">
      <c r="A28" s="583"/>
      <c r="B28" s="591" t="s">
        <v>641</v>
      </c>
      <c r="C28" s="873">
        <v>17627638000</v>
      </c>
      <c r="D28" s="1185">
        <v>13591831768.709999</v>
      </c>
      <c r="E28" s="1179"/>
      <c r="F28" s="868">
        <v>0.77105235362275981</v>
      </c>
      <c r="G28" s="208"/>
    </row>
    <row r="29" spans="1:17" ht="17.100000000000001" customHeight="1">
      <c r="A29" s="583"/>
      <c r="B29" s="592" t="s">
        <v>642</v>
      </c>
      <c r="C29" s="873">
        <v>33522023000</v>
      </c>
      <c r="D29" s="1185">
        <v>29254135497.029999</v>
      </c>
      <c r="E29" s="1179"/>
      <c r="F29" s="868">
        <v>0.872684070917498</v>
      </c>
      <c r="G29" s="208"/>
    </row>
    <row r="30" spans="1:17" ht="17.100000000000001" customHeight="1">
      <c r="A30" s="593"/>
      <c r="B30" s="594" t="s">
        <v>643</v>
      </c>
      <c r="C30" s="874">
        <v>66697426000</v>
      </c>
      <c r="D30" s="1187">
        <v>54541293975</v>
      </c>
      <c r="E30" s="1181"/>
      <c r="F30" s="869">
        <v>0.8177421115921325</v>
      </c>
    </row>
    <row r="31" spans="1:17">
      <c r="C31" s="875"/>
      <c r="D31" s="875"/>
      <c r="E31" s="875"/>
    </row>
    <row r="32" spans="1:17" ht="15">
      <c r="A32" s="1173"/>
    </row>
    <row r="33" spans="1:7" ht="15">
      <c r="B33" s="1057"/>
    </row>
    <row r="34" spans="1:7" ht="15">
      <c r="A34" s="43"/>
      <c r="B34" s="1027"/>
      <c r="C34" s="43"/>
      <c r="D34" s="43"/>
      <c r="E34" s="43"/>
      <c r="F34" s="43"/>
      <c r="G34" s="595"/>
    </row>
    <row r="35" spans="1:7">
      <c r="A35" s="43"/>
      <c r="B35" s="43"/>
      <c r="C35" s="43"/>
      <c r="D35" s="43"/>
      <c r="E35" s="43"/>
      <c r="F35" s="43"/>
      <c r="G35" s="595"/>
    </row>
  </sheetData>
  <mergeCells count="4">
    <mergeCell ref="A2:F2"/>
    <mergeCell ref="A3:F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2" fitToHeight="0" orientation="landscape" useFirstPageNumber="1" r:id="rId1"/>
  <headerFooter alignWithMargins="0">
    <oddHeader>&amp;C&amp;12- &amp;P -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85" zoomScaleNormal="85" workbookViewId="0">
      <selection activeCell="K32" sqref="K32"/>
    </sheetView>
  </sheetViews>
  <sheetFormatPr defaultColWidth="11.42578125" defaultRowHeight="15"/>
  <cols>
    <col min="1" max="1" width="17.5703125" style="252" customWidth="1"/>
    <col min="2" max="2" width="70.42578125" style="252" customWidth="1"/>
    <col min="3" max="3" width="16.28515625" style="252" customWidth="1"/>
    <col min="4" max="4" width="35.28515625" style="252" customWidth="1"/>
    <col min="5" max="5" width="16.5703125" style="252" customWidth="1"/>
    <col min="6" max="253" width="12.5703125" style="252" customWidth="1"/>
    <col min="254" max="256" width="11.42578125" style="252"/>
    <col min="257" max="257" width="17.5703125" style="252" customWidth="1"/>
    <col min="258" max="258" width="70.42578125" style="252" customWidth="1"/>
    <col min="259" max="259" width="16.28515625" style="252" customWidth="1"/>
    <col min="260" max="260" width="35.28515625" style="252" customWidth="1"/>
    <col min="261" max="261" width="16.5703125" style="252" customWidth="1"/>
    <col min="262" max="509" width="12.5703125" style="252" customWidth="1"/>
    <col min="510" max="512" width="11.42578125" style="252"/>
    <col min="513" max="513" width="17.5703125" style="252" customWidth="1"/>
    <col min="514" max="514" width="70.42578125" style="252" customWidth="1"/>
    <col min="515" max="515" width="16.28515625" style="252" customWidth="1"/>
    <col min="516" max="516" width="35.28515625" style="252" customWidth="1"/>
    <col min="517" max="517" width="16.5703125" style="252" customWidth="1"/>
    <col min="518" max="765" width="12.5703125" style="252" customWidth="1"/>
    <col min="766" max="768" width="11.42578125" style="252"/>
    <col min="769" max="769" width="17.5703125" style="252" customWidth="1"/>
    <col min="770" max="770" width="70.42578125" style="252" customWidth="1"/>
    <col min="771" max="771" width="16.28515625" style="252" customWidth="1"/>
    <col min="772" max="772" width="35.28515625" style="252" customWidth="1"/>
    <col min="773" max="773" width="16.5703125" style="252" customWidth="1"/>
    <col min="774" max="1021" width="12.5703125" style="252" customWidth="1"/>
    <col min="1022" max="1024" width="11.42578125" style="252"/>
    <col min="1025" max="1025" width="17.5703125" style="252" customWidth="1"/>
    <col min="1026" max="1026" width="70.42578125" style="252" customWidth="1"/>
    <col min="1027" max="1027" width="16.28515625" style="252" customWidth="1"/>
    <col min="1028" max="1028" width="35.28515625" style="252" customWidth="1"/>
    <col min="1029" max="1029" width="16.5703125" style="252" customWidth="1"/>
    <col min="1030" max="1277" width="12.5703125" style="252" customWidth="1"/>
    <col min="1278" max="1280" width="11.42578125" style="252"/>
    <col min="1281" max="1281" width="17.5703125" style="252" customWidth="1"/>
    <col min="1282" max="1282" width="70.42578125" style="252" customWidth="1"/>
    <col min="1283" max="1283" width="16.28515625" style="252" customWidth="1"/>
    <col min="1284" max="1284" width="35.28515625" style="252" customWidth="1"/>
    <col min="1285" max="1285" width="16.5703125" style="252" customWidth="1"/>
    <col min="1286" max="1533" width="12.5703125" style="252" customWidth="1"/>
    <col min="1534" max="1536" width="11.42578125" style="252"/>
    <col min="1537" max="1537" width="17.5703125" style="252" customWidth="1"/>
    <col min="1538" max="1538" width="70.42578125" style="252" customWidth="1"/>
    <col min="1539" max="1539" width="16.28515625" style="252" customWidth="1"/>
    <col min="1540" max="1540" width="35.28515625" style="252" customWidth="1"/>
    <col min="1541" max="1541" width="16.5703125" style="252" customWidth="1"/>
    <col min="1542" max="1789" width="12.5703125" style="252" customWidth="1"/>
    <col min="1790" max="1792" width="11.42578125" style="252"/>
    <col min="1793" max="1793" width="17.5703125" style="252" customWidth="1"/>
    <col min="1794" max="1794" width="70.42578125" style="252" customWidth="1"/>
    <col min="1795" max="1795" width="16.28515625" style="252" customWidth="1"/>
    <col min="1796" max="1796" width="35.28515625" style="252" customWidth="1"/>
    <col min="1797" max="1797" width="16.5703125" style="252" customWidth="1"/>
    <col min="1798" max="2045" width="12.5703125" style="252" customWidth="1"/>
    <col min="2046" max="2048" width="11.42578125" style="252"/>
    <col min="2049" max="2049" width="17.5703125" style="252" customWidth="1"/>
    <col min="2050" max="2050" width="70.42578125" style="252" customWidth="1"/>
    <col min="2051" max="2051" width="16.28515625" style="252" customWidth="1"/>
    <col min="2052" max="2052" width="35.28515625" style="252" customWidth="1"/>
    <col min="2053" max="2053" width="16.5703125" style="252" customWidth="1"/>
    <col min="2054" max="2301" width="12.5703125" style="252" customWidth="1"/>
    <col min="2302" max="2304" width="11.42578125" style="252"/>
    <col min="2305" max="2305" width="17.5703125" style="252" customWidth="1"/>
    <col min="2306" max="2306" width="70.42578125" style="252" customWidth="1"/>
    <col min="2307" max="2307" width="16.28515625" style="252" customWidth="1"/>
    <col min="2308" max="2308" width="35.28515625" style="252" customWidth="1"/>
    <col min="2309" max="2309" width="16.5703125" style="252" customWidth="1"/>
    <col min="2310" max="2557" width="12.5703125" style="252" customWidth="1"/>
    <col min="2558" max="2560" width="11.42578125" style="252"/>
    <col min="2561" max="2561" width="17.5703125" style="252" customWidth="1"/>
    <col min="2562" max="2562" width="70.42578125" style="252" customWidth="1"/>
    <col min="2563" max="2563" width="16.28515625" style="252" customWidth="1"/>
    <col min="2564" max="2564" width="35.28515625" style="252" customWidth="1"/>
    <col min="2565" max="2565" width="16.5703125" style="252" customWidth="1"/>
    <col min="2566" max="2813" width="12.5703125" style="252" customWidth="1"/>
    <col min="2814" max="2816" width="11.42578125" style="252"/>
    <col min="2817" max="2817" width="17.5703125" style="252" customWidth="1"/>
    <col min="2818" max="2818" width="70.42578125" style="252" customWidth="1"/>
    <col min="2819" max="2819" width="16.28515625" style="252" customWidth="1"/>
    <col min="2820" max="2820" width="35.28515625" style="252" customWidth="1"/>
    <col min="2821" max="2821" width="16.5703125" style="252" customWidth="1"/>
    <col min="2822" max="3069" width="12.5703125" style="252" customWidth="1"/>
    <col min="3070" max="3072" width="11.42578125" style="252"/>
    <col min="3073" max="3073" width="17.5703125" style="252" customWidth="1"/>
    <col min="3074" max="3074" width="70.42578125" style="252" customWidth="1"/>
    <col min="3075" max="3075" width="16.28515625" style="252" customWidth="1"/>
    <col min="3076" max="3076" width="35.28515625" style="252" customWidth="1"/>
    <col min="3077" max="3077" width="16.5703125" style="252" customWidth="1"/>
    <col min="3078" max="3325" width="12.5703125" style="252" customWidth="1"/>
    <col min="3326" max="3328" width="11.42578125" style="252"/>
    <col min="3329" max="3329" width="17.5703125" style="252" customWidth="1"/>
    <col min="3330" max="3330" width="70.42578125" style="252" customWidth="1"/>
    <col min="3331" max="3331" width="16.28515625" style="252" customWidth="1"/>
    <col min="3332" max="3332" width="35.28515625" style="252" customWidth="1"/>
    <col min="3333" max="3333" width="16.5703125" style="252" customWidth="1"/>
    <col min="3334" max="3581" width="12.5703125" style="252" customWidth="1"/>
    <col min="3582" max="3584" width="11.42578125" style="252"/>
    <col min="3585" max="3585" width="17.5703125" style="252" customWidth="1"/>
    <col min="3586" max="3586" width="70.42578125" style="252" customWidth="1"/>
    <col min="3587" max="3587" width="16.28515625" style="252" customWidth="1"/>
    <col min="3588" max="3588" width="35.28515625" style="252" customWidth="1"/>
    <col min="3589" max="3589" width="16.5703125" style="252" customWidth="1"/>
    <col min="3590" max="3837" width="12.5703125" style="252" customWidth="1"/>
    <col min="3838" max="3840" width="11.42578125" style="252"/>
    <col min="3841" max="3841" width="17.5703125" style="252" customWidth="1"/>
    <col min="3842" max="3842" width="70.42578125" style="252" customWidth="1"/>
    <col min="3843" max="3843" width="16.28515625" style="252" customWidth="1"/>
    <col min="3844" max="3844" width="35.28515625" style="252" customWidth="1"/>
    <col min="3845" max="3845" width="16.5703125" style="252" customWidth="1"/>
    <col min="3846" max="4093" width="12.5703125" style="252" customWidth="1"/>
    <col min="4094" max="4096" width="11.42578125" style="252"/>
    <col min="4097" max="4097" width="17.5703125" style="252" customWidth="1"/>
    <col min="4098" max="4098" width="70.42578125" style="252" customWidth="1"/>
    <col min="4099" max="4099" width="16.28515625" style="252" customWidth="1"/>
    <col min="4100" max="4100" width="35.28515625" style="252" customWidth="1"/>
    <col min="4101" max="4101" width="16.5703125" style="252" customWidth="1"/>
    <col min="4102" max="4349" width="12.5703125" style="252" customWidth="1"/>
    <col min="4350" max="4352" width="11.42578125" style="252"/>
    <col min="4353" max="4353" width="17.5703125" style="252" customWidth="1"/>
    <col min="4354" max="4354" width="70.42578125" style="252" customWidth="1"/>
    <col min="4355" max="4355" width="16.28515625" style="252" customWidth="1"/>
    <col min="4356" max="4356" width="35.28515625" style="252" customWidth="1"/>
    <col min="4357" max="4357" width="16.5703125" style="252" customWidth="1"/>
    <col min="4358" max="4605" width="12.5703125" style="252" customWidth="1"/>
    <col min="4606" max="4608" width="11.42578125" style="252"/>
    <col min="4609" max="4609" width="17.5703125" style="252" customWidth="1"/>
    <col min="4610" max="4610" width="70.42578125" style="252" customWidth="1"/>
    <col min="4611" max="4611" width="16.28515625" style="252" customWidth="1"/>
    <col min="4612" max="4612" width="35.28515625" style="252" customWidth="1"/>
    <col min="4613" max="4613" width="16.5703125" style="252" customWidth="1"/>
    <col min="4614" max="4861" width="12.5703125" style="252" customWidth="1"/>
    <col min="4862" max="4864" width="11.42578125" style="252"/>
    <col min="4865" max="4865" width="17.5703125" style="252" customWidth="1"/>
    <col min="4866" max="4866" width="70.42578125" style="252" customWidth="1"/>
    <col min="4867" max="4867" width="16.28515625" style="252" customWidth="1"/>
    <col min="4868" max="4868" width="35.28515625" style="252" customWidth="1"/>
    <col min="4869" max="4869" width="16.5703125" style="252" customWidth="1"/>
    <col min="4870" max="5117" width="12.5703125" style="252" customWidth="1"/>
    <col min="5118" max="5120" width="11.42578125" style="252"/>
    <col min="5121" max="5121" width="17.5703125" style="252" customWidth="1"/>
    <col min="5122" max="5122" width="70.42578125" style="252" customWidth="1"/>
    <col min="5123" max="5123" width="16.28515625" style="252" customWidth="1"/>
    <col min="5124" max="5124" width="35.28515625" style="252" customWidth="1"/>
    <col min="5125" max="5125" width="16.5703125" style="252" customWidth="1"/>
    <col min="5126" max="5373" width="12.5703125" style="252" customWidth="1"/>
    <col min="5374" max="5376" width="11.42578125" style="252"/>
    <col min="5377" max="5377" width="17.5703125" style="252" customWidth="1"/>
    <col min="5378" max="5378" width="70.42578125" style="252" customWidth="1"/>
    <col min="5379" max="5379" width="16.28515625" style="252" customWidth="1"/>
    <col min="5380" max="5380" width="35.28515625" style="252" customWidth="1"/>
    <col min="5381" max="5381" width="16.5703125" style="252" customWidth="1"/>
    <col min="5382" max="5629" width="12.5703125" style="252" customWidth="1"/>
    <col min="5630" max="5632" width="11.42578125" style="252"/>
    <col min="5633" max="5633" width="17.5703125" style="252" customWidth="1"/>
    <col min="5634" max="5634" width="70.42578125" style="252" customWidth="1"/>
    <col min="5635" max="5635" width="16.28515625" style="252" customWidth="1"/>
    <col min="5636" max="5636" width="35.28515625" style="252" customWidth="1"/>
    <col min="5637" max="5637" width="16.5703125" style="252" customWidth="1"/>
    <col min="5638" max="5885" width="12.5703125" style="252" customWidth="1"/>
    <col min="5886" max="5888" width="11.42578125" style="252"/>
    <col min="5889" max="5889" width="17.5703125" style="252" customWidth="1"/>
    <col min="5890" max="5890" width="70.42578125" style="252" customWidth="1"/>
    <col min="5891" max="5891" width="16.28515625" style="252" customWidth="1"/>
    <col min="5892" max="5892" width="35.28515625" style="252" customWidth="1"/>
    <col min="5893" max="5893" width="16.5703125" style="252" customWidth="1"/>
    <col min="5894" max="6141" width="12.5703125" style="252" customWidth="1"/>
    <col min="6142" max="6144" width="11.42578125" style="252"/>
    <col min="6145" max="6145" width="17.5703125" style="252" customWidth="1"/>
    <col min="6146" max="6146" width="70.42578125" style="252" customWidth="1"/>
    <col min="6147" max="6147" width="16.28515625" style="252" customWidth="1"/>
    <col min="6148" max="6148" width="35.28515625" style="252" customWidth="1"/>
    <col min="6149" max="6149" width="16.5703125" style="252" customWidth="1"/>
    <col min="6150" max="6397" width="12.5703125" style="252" customWidth="1"/>
    <col min="6398" max="6400" width="11.42578125" style="252"/>
    <col min="6401" max="6401" width="17.5703125" style="252" customWidth="1"/>
    <col min="6402" max="6402" width="70.42578125" style="252" customWidth="1"/>
    <col min="6403" max="6403" width="16.28515625" style="252" customWidth="1"/>
    <col min="6404" max="6404" width="35.28515625" style="252" customWidth="1"/>
    <col min="6405" max="6405" width="16.5703125" style="252" customWidth="1"/>
    <col min="6406" max="6653" width="12.5703125" style="252" customWidth="1"/>
    <col min="6654" max="6656" width="11.42578125" style="252"/>
    <col min="6657" max="6657" width="17.5703125" style="252" customWidth="1"/>
    <col min="6658" max="6658" width="70.42578125" style="252" customWidth="1"/>
    <col min="6659" max="6659" width="16.28515625" style="252" customWidth="1"/>
    <col min="6660" max="6660" width="35.28515625" style="252" customWidth="1"/>
    <col min="6661" max="6661" width="16.5703125" style="252" customWidth="1"/>
    <col min="6662" max="6909" width="12.5703125" style="252" customWidth="1"/>
    <col min="6910" max="6912" width="11.42578125" style="252"/>
    <col min="6913" max="6913" width="17.5703125" style="252" customWidth="1"/>
    <col min="6914" max="6914" width="70.42578125" style="252" customWidth="1"/>
    <col min="6915" max="6915" width="16.28515625" style="252" customWidth="1"/>
    <col min="6916" max="6916" width="35.28515625" style="252" customWidth="1"/>
    <col min="6917" max="6917" width="16.5703125" style="252" customWidth="1"/>
    <col min="6918" max="7165" width="12.5703125" style="252" customWidth="1"/>
    <col min="7166" max="7168" width="11.42578125" style="252"/>
    <col min="7169" max="7169" width="17.5703125" style="252" customWidth="1"/>
    <col min="7170" max="7170" width="70.42578125" style="252" customWidth="1"/>
    <col min="7171" max="7171" width="16.28515625" style="252" customWidth="1"/>
    <col min="7172" max="7172" width="35.28515625" style="252" customWidth="1"/>
    <col min="7173" max="7173" width="16.5703125" style="252" customWidth="1"/>
    <col min="7174" max="7421" width="12.5703125" style="252" customWidth="1"/>
    <col min="7422" max="7424" width="11.42578125" style="252"/>
    <col min="7425" max="7425" width="17.5703125" style="252" customWidth="1"/>
    <col min="7426" max="7426" width="70.42578125" style="252" customWidth="1"/>
    <col min="7427" max="7427" width="16.28515625" style="252" customWidth="1"/>
    <col min="7428" max="7428" width="35.28515625" style="252" customWidth="1"/>
    <col min="7429" max="7429" width="16.5703125" style="252" customWidth="1"/>
    <col min="7430" max="7677" width="12.5703125" style="252" customWidth="1"/>
    <col min="7678" max="7680" width="11.42578125" style="252"/>
    <col min="7681" max="7681" width="17.5703125" style="252" customWidth="1"/>
    <col min="7682" max="7682" width="70.42578125" style="252" customWidth="1"/>
    <col min="7683" max="7683" width="16.28515625" style="252" customWidth="1"/>
    <col min="7684" max="7684" width="35.28515625" style="252" customWidth="1"/>
    <col min="7685" max="7685" width="16.5703125" style="252" customWidth="1"/>
    <col min="7686" max="7933" width="12.5703125" style="252" customWidth="1"/>
    <col min="7934" max="7936" width="11.42578125" style="252"/>
    <col min="7937" max="7937" width="17.5703125" style="252" customWidth="1"/>
    <col min="7938" max="7938" width="70.42578125" style="252" customWidth="1"/>
    <col min="7939" max="7939" width="16.28515625" style="252" customWidth="1"/>
    <col min="7940" max="7940" width="35.28515625" style="252" customWidth="1"/>
    <col min="7941" max="7941" width="16.5703125" style="252" customWidth="1"/>
    <col min="7942" max="8189" width="12.5703125" style="252" customWidth="1"/>
    <col min="8190" max="8192" width="11.42578125" style="252"/>
    <col min="8193" max="8193" width="17.5703125" style="252" customWidth="1"/>
    <col min="8194" max="8194" width="70.42578125" style="252" customWidth="1"/>
    <col min="8195" max="8195" width="16.28515625" style="252" customWidth="1"/>
    <col min="8196" max="8196" width="35.28515625" style="252" customWidth="1"/>
    <col min="8197" max="8197" width="16.5703125" style="252" customWidth="1"/>
    <col min="8198" max="8445" width="12.5703125" style="252" customWidth="1"/>
    <col min="8446" max="8448" width="11.42578125" style="252"/>
    <col min="8449" max="8449" width="17.5703125" style="252" customWidth="1"/>
    <col min="8450" max="8450" width="70.42578125" style="252" customWidth="1"/>
    <col min="8451" max="8451" width="16.28515625" style="252" customWidth="1"/>
    <col min="8452" max="8452" width="35.28515625" style="252" customWidth="1"/>
    <col min="8453" max="8453" width="16.5703125" style="252" customWidth="1"/>
    <col min="8454" max="8701" width="12.5703125" style="252" customWidth="1"/>
    <col min="8702" max="8704" width="11.42578125" style="252"/>
    <col min="8705" max="8705" width="17.5703125" style="252" customWidth="1"/>
    <col min="8706" max="8706" width="70.42578125" style="252" customWidth="1"/>
    <col min="8707" max="8707" width="16.28515625" style="252" customWidth="1"/>
    <col min="8708" max="8708" width="35.28515625" style="252" customWidth="1"/>
    <col min="8709" max="8709" width="16.5703125" style="252" customWidth="1"/>
    <col min="8710" max="8957" width="12.5703125" style="252" customWidth="1"/>
    <col min="8958" max="8960" width="11.42578125" style="252"/>
    <col min="8961" max="8961" width="17.5703125" style="252" customWidth="1"/>
    <col min="8962" max="8962" width="70.42578125" style="252" customWidth="1"/>
    <col min="8963" max="8963" width="16.28515625" style="252" customWidth="1"/>
    <col min="8964" max="8964" width="35.28515625" style="252" customWidth="1"/>
    <col min="8965" max="8965" width="16.5703125" style="252" customWidth="1"/>
    <col min="8966" max="9213" width="12.5703125" style="252" customWidth="1"/>
    <col min="9214" max="9216" width="11.42578125" style="252"/>
    <col min="9217" max="9217" width="17.5703125" style="252" customWidth="1"/>
    <col min="9218" max="9218" width="70.42578125" style="252" customWidth="1"/>
    <col min="9219" max="9219" width="16.28515625" style="252" customWidth="1"/>
    <col min="9220" max="9220" width="35.28515625" style="252" customWidth="1"/>
    <col min="9221" max="9221" width="16.5703125" style="252" customWidth="1"/>
    <col min="9222" max="9469" width="12.5703125" style="252" customWidth="1"/>
    <col min="9470" max="9472" width="11.42578125" style="252"/>
    <col min="9473" max="9473" width="17.5703125" style="252" customWidth="1"/>
    <col min="9474" max="9474" width="70.42578125" style="252" customWidth="1"/>
    <col min="9475" max="9475" width="16.28515625" style="252" customWidth="1"/>
    <col min="9476" max="9476" width="35.28515625" style="252" customWidth="1"/>
    <col min="9477" max="9477" width="16.5703125" style="252" customWidth="1"/>
    <col min="9478" max="9725" width="12.5703125" style="252" customWidth="1"/>
    <col min="9726" max="9728" width="11.42578125" style="252"/>
    <col min="9729" max="9729" width="17.5703125" style="252" customWidth="1"/>
    <col min="9730" max="9730" width="70.42578125" style="252" customWidth="1"/>
    <col min="9731" max="9731" width="16.28515625" style="252" customWidth="1"/>
    <col min="9732" max="9732" width="35.28515625" style="252" customWidth="1"/>
    <col min="9733" max="9733" width="16.5703125" style="252" customWidth="1"/>
    <col min="9734" max="9981" width="12.5703125" style="252" customWidth="1"/>
    <col min="9982" max="9984" width="11.42578125" style="252"/>
    <col min="9985" max="9985" width="17.5703125" style="252" customWidth="1"/>
    <col min="9986" max="9986" width="70.42578125" style="252" customWidth="1"/>
    <col min="9987" max="9987" width="16.28515625" style="252" customWidth="1"/>
    <col min="9988" max="9988" width="35.28515625" style="252" customWidth="1"/>
    <col min="9989" max="9989" width="16.5703125" style="252" customWidth="1"/>
    <col min="9990" max="10237" width="12.5703125" style="252" customWidth="1"/>
    <col min="10238" max="10240" width="11.42578125" style="252"/>
    <col min="10241" max="10241" width="17.5703125" style="252" customWidth="1"/>
    <col min="10242" max="10242" width="70.42578125" style="252" customWidth="1"/>
    <col min="10243" max="10243" width="16.28515625" style="252" customWidth="1"/>
    <col min="10244" max="10244" width="35.28515625" style="252" customWidth="1"/>
    <col min="10245" max="10245" width="16.5703125" style="252" customWidth="1"/>
    <col min="10246" max="10493" width="12.5703125" style="252" customWidth="1"/>
    <col min="10494" max="10496" width="11.42578125" style="252"/>
    <col min="10497" max="10497" width="17.5703125" style="252" customWidth="1"/>
    <col min="10498" max="10498" width="70.42578125" style="252" customWidth="1"/>
    <col min="10499" max="10499" width="16.28515625" style="252" customWidth="1"/>
    <col min="10500" max="10500" width="35.28515625" style="252" customWidth="1"/>
    <col min="10501" max="10501" width="16.5703125" style="252" customWidth="1"/>
    <col min="10502" max="10749" width="12.5703125" style="252" customWidth="1"/>
    <col min="10750" max="10752" width="11.42578125" style="252"/>
    <col min="10753" max="10753" width="17.5703125" style="252" customWidth="1"/>
    <col min="10754" max="10754" width="70.42578125" style="252" customWidth="1"/>
    <col min="10755" max="10755" width="16.28515625" style="252" customWidth="1"/>
    <col min="10756" max="10756" width="35.28515625" style="252" customWidth="1"/>
    <col min="10757" max="10757" width="16.5703125" style="252" customWidth="1"/>
    <col min="10758" max="11005" width="12.5703125" style="252" customWidth="1"/>
    <col min="11006" max="11008" width="11.42578125" style="252"/>
    <col min="11009" max="11009" width="17.5703125" style="252" customWidth="1"/>
    <col min="11010" max="11010" width="70.42578125" style="252" customWidth="1"/>
    <col min="11011" max="11011" width="16.28515625" style="252" customWidth="1"/>
    <col min="11012" max="11012" width="35.28515625" style="252" customWidth="1"/>
    <col min="11013" max="11013" width="16.5703125" style="252" customWidth="1"/>
    <col min="11014" max="11261" width="12.5703125" style="252" customWidth="1"/>
    <col min="11262" max="11264" width="11.42578125" style="252"/>
    <col min="11265" max="11265" width="17.5703125" style="252" customWidth="1"/>
    <col min="11266" max="11266" width="70.42578125" style="252" customWidth="1"/>
    <col min="11267" max="11267" width="16.28515625" style="252" customWidth="1"/>
    <col min="11268" max="11268" width="35.28515625" style="252" customWidth="1"/>
    <col min="11269" max="11269" width="16.5703125" style="252" customWidth="1"/>
    <col min="11270" max="11517" width="12.5703125" style="252" customWidth="1"/>
    <col min="11518" max="11520" width="11.42578125" style="252"/>
    <col min="11521" max="11521" width="17.5703125" style="252" customWidth="1"/>
    <col min="11522" max="11522" width="70.42578125" style="252" customWidth="1"/>
    <col min="11523" max="11523" width="16.28515625" style="252" customWidth="1"/>
    <col min="11524" max="11524" width="35.28515625" style="252" customWidth="1"/>
    <col min="11525" max="11525" width="16.5703125" style="252" customWidth="1"/>
    <col min="11526" max="11773" width="12.5703125" style="252" customWidth="1"/>
    <col min="11774" max="11776" width="11.42578125" style="252"/>
    <col min="11777" max="11777" width="17.5703125" style="252" customWidth="1"/>
    <col min="11778" max="11778" width="70.42578125" style="252" customWidth="1"/>
    <col min="11779" max="11779" width="16.28515625" style="252" customWidth="1"/>
    <col min="11780" max="11780" width="35.28515625" style="252" customWidth="1"/>
    <col min="11781" max="11781" width="16.5703125" style="252" customWidth="1"/>
    <col min="11782" max="12029" width="12.5703125" style="252" customWidth="1"/>
    <col min="12030" max="12032" width="11.42578125" style="252"/>
    <col min="12033" max="12033" width="17.5703125" style="252" customWidth="1"/>
    <col min="12034" max="12034" width="70.42578125" style="252" customWidth="1"/>
    <col min="12035" max="12035" width="16.28515625" style="252" customWidth="1"/>
    <col min="12036" max="12036" width="35.28515625" style="252" customWidth="1"/>
    <col min="12037" max="12037" width="16.5703125" style="252" customWidth="1"/>
    <col min="12038" max="12285" width="12.5703125" style="252" customWidth="1"/>
    <col min="12286" max="12288" width="11.42578125" style="252"/>
    <col min="12289" max="12289" width="17.5703125" style="252" customWidth="1"/>
    <col min="12290" max="12290" width="70.42578125" style="252" customWidth="1"/>
    <col min="12291" max="12291" width="16.28515625" style="252" customWidth="1"/>
    <col min="12292" max="12292" width="35.28515625" style="252" customWidth="1"/>
    <col min="12293" max="12293" width="16.5703125" style="252" customWidth="1"/>
    <col min="12294" max="12541" width="12.5703125" style="252" customWidth="1"/>
    <col min="12542" max="12544" width="11.42578125" style="252"/>
    <col min="12545" max="12545" width="17.5703125" style="252" customWidth="1"/>
    <col min="12546" max="12546" width="70.42578125" style="252" customWidth="1"/>
    <col min="12547" max="12547" width="16.28515625" style="252" customWidth="1"/>
    <col min="12548" max="12548" width="35.28515625" style="252" customWidth="1"/>
    <col min="12549" max="12549" width="16.5703125" style="252" customWidth="1"/>
    <col min="12550" max="12797" width="12.5703125" style="252" customWidth="1"/>
    <col min="12798" max="12800" width="11.42578125" style="252"/>
    <col min="12801" max="12801" width="17.5703125" style="252" customWidth="1"/>
    <col min="12802" max="12802" width="70.42578125" style="252" customWidth="1"/>
    <col min="12803" max="12803" width="16.28515625" style="252" customWidth="1"/>
    <col min="12804" max="12804" width="35.28515625" style="252" customWidth="1"/>
    <col min="12805" max="12805" width="16.5703125" style="252" customWidth="1"/>
    <col min="12806" max="13053" width="12.5703125" style="252" customWidth="1"/>
    <col min="13054" max="13056" width="11.42578125" style="252"/>
    <col min="13057" max="13057" width="17.5703125" style="252" customWidth="1"/>
    <col min="13058" max="13058" width="70.42578125" style="252" customWidth="1"/>
    <col min="13059" max="13059" width="16.28515625" style="252" customWidth="1"/>
    <col min="13060" max="13060" width="35.28515625" style="252" customWidth="1"/>
    <col min="13061" max="13061" width="16.5703125" style="252" customWidth="1"/>
    <col min="13062" max="13309" width="12.5703125" style="252" customWidth="1"/>
    <col min="13310" max="13312" width="11.42578125" style="252"/>
    <col min="13313" max="13313" width="17.5703125" style="252" customWidth="1"/>
    <col min="13314" max="13314" width="70.42578125" style="252" customWidth="1"/>
    <col min="13315" max="13315" width="16.28515625" style="252" customWidth="1"/>
    <col min="13316" max="13316" width="35.28515625" style="252" customWidth="1"/>
    <col min="13317" max="13317" width="16.5703125" style="252" customWidth="1"/>
    <col min="13318" max="13565" width="12.5703125" style="252" customWidth="1"/>
    <col min="13566" max="13568" width="11.42578125" style="252"/>
    <col min="13569" max="13569" width="17.5703125" style="252" customWidth="1"/>
    <col min="13570" max="13570" width="70.42578125" style="252" customWidth="1"/>
    <col min="13571" max="13571" width="16.28515625" style="252" customWidth="1"/>
    <col min="13572" max="13572" width="35.28515625" style="252" customWidth="1"/>
    <col min="13573" max="13573" width="16.5703125" style="252" customWidth="1"/>
    <col min="13574" max="13821" width="12.5703125" style="252" customWidth="1"/>
    <col min="13822" max="13824" width="11.42578125" style="252"/>
    <col min="13825" max="13825" width="17.5703125" style="252" customWidth="1"/>
    <col min="13826" max="13826" width="70.42578125" style="252" customWidth="1"/>
    <col min="13827" max="13827" width="16.28515625" style="252" customWidth="1"/>
    <col min="13828" max="13828" width="35.28515625" style="252" customWidth="1"/>
    <col min="13829" max="13829" width="16.5703125" style="252" customWidth="1"/>
    <col min="13830" max="14077" width="12.5703125" style="252" customWidth="1"/>
    <col min="14078" max="14080" width="11.42578125" style="252"/>
    <col min="14081" max="14081" width="17.5703125" style="252" customWidth="1"/>
    <col min="14082" max="14082" width="70.42578125" style="252" customWidth="1"/>
    <col min="14083" max="14083" width="16.28515625" style="252" customWidth="1"/>
    <col min="14084" max="14084" width="35.28515625" style="252" customWidth="1"/>
    <col min="14085" max="14085" width="16.5703125" style="252" customWidth="1"/>
    <col min="14086" max="14333" width="12.5703125" style="252" customWidth="1"/>
    <col min="14334" max="14336" width="11.42578125" style="252"/>
    <col min="14337" max="14337" width="17.5703125" style="252" customWidth="1"/>
    <col min="14338" max="14338" width="70.42578125" style="252" customWidth="1"/>
    <col min="14339" max="14339" width="16.28515625" style="252" customWidth="1"/>
    <col min="14340" max="14340" width="35.28515625" style="252" customWidth="1"/>
    <col min="14341" max="14341" width="16.5703125" style="252" customWidth="1"/>
    <col min="14342" max="14589" width="12.5703125" style="252" customWidth="1"/>
    <col min="14590" max="14592" width="11.42578125" style="252"/>
    <col min="14593" max="14593" width="17.5703125" style="252" customWidth="1"/>
    <col min="14594" max="14594" width="70.42578125" style="252" customWidth="1"/>
    <col min="14595" max="14595" width="16.28515625" style="252" customWidth="1"/>
    <col min="14596" max="14596" width="35.28515625" style="252" customWidth="1"/>
    <col min="14597" max="14597" width="16.5703125" style="252" customWidth="1"/>
    <col min="14598" max="14845" width="12.5703125" style="252" customWidth="1"/>
    <col min="14846" max="14848" width="11.42578125" style="252"/>
    <col min="14849" max="14849" width="17.5703125" style="252" customWidth="1"/>
    <col min="14850" max="14850" width="70.42578125" style="252" customWidth="1"/>
    <col min="14851" max="14851" width="16.28515625" style="252" customWidth="1"/>
    <col min="14852" max="14852" width="35.28515625" style="252" customWidth="1"/>
    <col min="14853" max="14853" width="16.5703125" style="252" customWidth="1"/>
    <col min="14854" max="15101" width="12.5703125" style="252" customWidth="1"/>
    <col min="15102" max="15104" width="11.42578125" style="252"/>
    <col min="15105" max="15105" width="17.5703125" style="252" customWidth="1"/>
    <col min="15106" max="15106" width="70.42578125" style="252" customWidth="1"/>
    <col min="15107" max="15107" width="16.28515625" style="252" customWidth="1"/>
    <col min="15108" max="15108" width="35.28515625" style="252" customWidth="1"/>
    <col min="15109" max="15109" width="16.5703125" style="252" customWidth="1"/>
    <col min="15110" max="15357" width="12.5703125" style="252" customWidth="1"/>
    <col min="15358" max="15360" width="11.42578125" style="252"/>
    <col min="15361" max="15361" width="17.5703125" style="252" customWidth="1"/>
    <col min="15362" max="15362" width="70.42578125" style="252" customWidth="1"/>
    <col min="15363" max="15363" width="16.28515625" style="252" customWidth="1"/>
    <col min="15364" max="15364" width="35.28515625" style="252" customWidth="1"/>
    <col min="15365" max="15365" width="16.5703125" style="252" customWidth="1"/>
    <col min="15366" max="15613" width="12.5703125" style="252" customWidth="1"/>
    <col min="15614" max="15616" width="11.42578125" style="252"/>
    <col min="15617" max="15617" width="17.5703125" style="252" customWidth="1"/>
    <col min="15618" max="15618" width="70.42578125" style="252" customWidth="1"/>
    <col min="15619" max="15619" width="16.28515625" style="252" customWidth="1"/>
    <col min="15620" max="15620" width="35.28515625" style="252" customWidth="1"/>
    <col min="15621" max="15621" width="16.5703125" style="252" customWidth="1"/>
    <col min="15622" max="15869" width="12.5703125" style="252" customWidth="1"/>
    <col min="15870" max="15872" width="11.42578125" style="252"/>
    <col min="15873" max="15873" width="17.5703125" style="252" customWidth="1"/>
    <col min="15874" max="15874" width="70.42578125" style="252" customWidth="1"/>
    <col min="15875" max="15875" width="16.28515625" style="252" customWidth="1"/>
    <col min="15876" max="15876" width="35.28515625" style="252" customWidth="1"/>
    <col min="15877" max="15877" width="16.5703125" style="252" customWidth="1"/>
    <col min="15878" max="16125" width="12.5703125" style="252" customWidth="1"/>
    <col min="16126" max="16128" width="11.42578125" style="252"/>
    <col min="16129" max="16129" width="17.5703125" style="252" customWidth="1"/>
    <col min="16130" max="16130" width="70.42578125" style="252" customWidth="1"/>
    <col min="16131" max="16131" width="16.28515625" style="252" customWidth="1"/>
    <col min="16132" max="16132" width="35.28515625" style="252" customWidth="1"/>
    <col min="16133" max="16133" width="16.5703125" style="252" customWidth="1"/>
    <col min="16134" max="16381" width="12.5703125" style="252" customWidth="1"/>
    <col min="16382" max="16384" width="11.42578125" style="252"/>
  </cols>
  <sheetData>
    <row r="1" spans="1:10" ht="15.75" customHeight="1">
      <c r="A1" s="249" t="s">
        <v>4</v>
      </c>
      <c r="B1" s="1592" t="s">
        <v>467</v>
      </c>
      <c r="C1" s="1592"/>
      <c r="D1" s="1592"/>
      <c r="E1" s="250"/>
      <c r="F1" s="251"/>
      <c r="G1" s="251"/>
      <c r="H1" s="251"/>
      <c r="I1" s="251"/>
      <c r="J1" s="251"/>
    </row>
    <row r="2" spans="1:10" ht="15.75" customHeight="1">
      <c r="A2" s="249"/>
      <c r="B2" s="250"/>
      <c r="C2" s="250"/>
      <c r="D2" s="250"/>
      <c r="E2" s="250"/>
      <c r="F2" s="251"/>
      <c r="G2" s="251"/>
      <c r="H2" s="251"/>
      <c r="I2" s="251"/>
      <c r="J2" s="251"/>
    </row>
    <row r="3" spans="1:10" ht="15.75" customHeight="1">
      <c r="A3" s="250" t="s">
        <v>4</v>
      </c>
      <c r="B3" s="253" t="s">
        <v>4</v>
      </c>
      <c r="C3" s="250"/>
      <c r="D3" s="250"/>
      <c r="E3" s="254" t="s">
        <v>468</v>
      </c>
      <c r="F3" s="250"/>
    </row>
    <row r="4" spans="1:10" ht="15.75" customHeight="1">
      <c r="E4" s="255" t="s">
        <v>124</v>
      </c>
    </row>
    <row r="5" spans="1:10" ht="15.75" customHeight="1">
      <c r="A5" s="256" t="s">
        <v>469</v>
      </c>
      <c r="B5" s="257" t="s">
        <v>470</v>
      </c>
      <c r="E5" s="1163">
        <v>5</v>
      </c>
      <c r="F5" s="258"/>
    </row>
    <row r="6" spans="1:10" ht="15.75" customHeight="1">
      <c r="A6" s="256" t="s">
        <v>4</v>
      </c>
      <c r="B6" s="257" t="s">
        <v>4</v>
      </c>
      <c r="E6" s="1164" t="s">
        <v>4</v>
      </c>
      <c r="F6" s="259"/>
    </row>
    <row r="7" spans="1:10" ht="15.75" customHeight="1">
      <c r="A7" s="256" t="s">
        <v>471</v>
      </c>
      <c r="B7" s="257" t="s">
        <v>731</v>
      </c>
      <c r="E7" s="1163">
        <v>11</v>
      </c>
      <c r="F7" s="258"/>
    </row>
    <row r="8" spans="1:10" ht="15.75" customHeight="1">
      <c r="A8" s="260"/>
      <c r="B8" s="257" t="s">
        <v>4</v>
      </c>
      <c r="E8" s="1165" t="s">
        <v>4</v>
      </c>
      <c r="F8" s="72"/>
    </row>
    <row r="9" spans="1:10" ht="15.75" customHeight="1">
      <c r="A9" s="256" t="s">
        <v>472</v>
      </c>
      <c r="B9" s="257" t="s">
        <v>473</v>
      </c>
      <c r="E9" s="1163">
        <v>13</v>
      </c>
      <c r="F9" s="258"/>
    </row>
    <row r="10" spans="1:10" ht="15.75" customHeight="1">
      <c r="A10" s="260"/>
      <c r="E10" s="1165"/>
      <c r="F10" s="72"/>
    </row>
    <row r="11" spans="1:10" ht="15.75" customHeight="1">
      <c r="A11" s="256" t="s">
        <v>474</v>
      </c>
      <c r="B11" s="257" t="s">
        <v>475</v>
      </c>
      <c r="E11" s="1163">
        <v>17</v>
      </c>
      <c r="F11" s="258"/>
    </row>
    <row r="12" spans="1:10" ht="15.75" customHeight="1">
      <c r="A12" s="260"/>
      <c r="E12" s="1165"/>
      <c r="F12" s="72"/>
    </row>
    <row r="13" spans="1:10" ht="15.75" customHeight="1">
      <c r="A13" s="256" t="s">
        <v>476</v>
      </c>
      <c r="B13" s="257" t="s">
        <v>477</v>
      </c>
      <c r="E13" s="1163">
        <v>20</v>
      </c>
      <c r="F13" s="258"/>
    </row>
    <row r="14" spans="1:10" ht="15.75" customHeight="1">
      <c r="A14" s="260"/>
      <c r="E14" s="1165"/>
      <c r="F14" s="72"/>
    </row>
    <row r="15" spans="1:10" ht="15.75" customHeight="1">
      <c r="A15" s="256" t="s">
        <v>478</v>
      </c>
      <c r="B15" s="257" t="s">
        <v>479</v>
      </c>
      <c r="E15" s="1165">
        <v>22</v>
      </c>
      <c r="F15" s="72"/>
    </row>
    <row r="16" spans="1:10" ht="15.75" customHeight="1">
      <c r="A16" s="260"/>
      <c r="E16" s="1165"/>
      <c r="F16" s="72"/>
    </row>
    <row r="17" spans="1:6" ht="15.75" customHeight="1">
      <c r="A17" s="256" t="s">
        <v>480</v>
      </c>
      <c r="B17" s="257" t="s">
        <v>481</v>
      </c>
      <c r="E17" s="1163">
        <v>25</v>
      </c>
      <c r="F17" s="258"/>
    </row>
    <row r="18" spans="1:6" ht="15.75" customHeight="1">
      <c r="A18" s="260"/>
      <c r="E18" s="1165"/>
      <c r="F18" s="72"/>
    </row>
    <row r="19" spans="1:6" ht="15.75" customHeight="1">
      <c r="A19" s="256" t="s">
        <v>482</v>
      </c>
      <c r="B19" s="257" t="s">
        <v>483</v>
      </c>
      <c r="E19" s="1163">
        <v>31</v>
      </c>
      <c r="F19" s="258"/>
    </row>
    <row r="20" spans="1:6" ht="15.75" customHeight="1">
      <c r="A20" s="256"/>
      <c r="B20" s="257"/>
      <c r="E20" s="1163"/>
      <c r="F20" s="258"/>
    </row>
    <row r="21" spans="1:6" ht="15.75" customHeight="1">
      <c r="A21" s="256" t="s">
        <v>484</v>
      </c>
      <c r="B21" s="257" t="s">
        <v>485</v>
      </c>
      <c r="E21" s="1163">
        <v>45</v>
      </c>
      <c r="F21" s="258"/>
    </row>
    <row r="22" spans="1:6" ht="15.75" customHeight="1">
      <c r="A22" s="256"/>
      <c r="B22" s="257"/>
      <c r="E22" s="1163"/>
      <c r="F22" s="258"/>
    </row>
    <row r="23" spans="1:6" ht="15.75" customHeight="1">
      <c r="A23" s="256" t="s">
        <v>486</v>
      </c>
      <c r="B23" s="257" t="s">
        <v>487</v>
      </c>
      <c r="E23" s="1163">
        <v>50</v>
      </c>
      <c r="F23" s="258"/>
    </row>
    <row r="24" spans="1:6" ht="15.75" customHeight="1">
      <c r="B24" s="257"/>
      <c r="E24" s="1165"/>
      <c r="F24" s="72"/>
    </row>
    <row r="25" spans="1:6" ht="15.75">
      <c r="A25" s="261" t="s">
        <v>488</v>
      </c>
      <c r="B25" s="262" t="s">
        <v>489</v>
      </c>
      <c r="C25" s="263"/>
      <c r="D25" s="263"/>
      <c r="E25" s="1163">
        <v>53</v>
      </c>
      <c r="F25" s="264"/>
    </row>
    <row r="26" spans="1:6" ht="15.75">
      <c r="A26" s="265"/>
      <c r="B26" s="262"/>
      <c r="C26" s="263"/>
      <c r="D26" s="263"/>
      <c r="E26" s="1163"/>
      <c r="F26" s="264"/>
    </row>
    <row r="27" spans="1:6" ht="15.75">
      <c r="A27" s="261" t="s">
        <v>490</v>
      </c>
      <c r="B27" s="266" t="s">
        <v>491</v>
      </c>
      <c r="C27" s="263"/>
      <c r="D27" s="263"/>
      <c r="E27" s="1163">
        <v>55</v>
      </c>
      <c r="F27" s="264"/>
    </row>
    <row r="28" spans="1:6" ht="15.75">
      <c r="A28" s="265"/>
      <c r="B28" s="262"/>
      <c r="E28" s="1163"/>
      <c r="F28" s="264"/>
    </row>
    <row r="29" spans="1:6" ht="15.75">
      <c r="A29" s="261" t="s">
        <v>492</v>
      </c>
      <c r="B29" s="266" t="s">
        <v>493</v>
      </c>
      <c r="E29" s="1163">
        <v>58</v>
      </c>
      <c r="F29" s="264"/>
    </row>
    <row r="30" spans="1:6" ht="15.75">
      <c r="A30" s="265"/>
      <c r="B30" s="262"/>
      <c r="E30" s="1163"/>
      <c r="F30" s="264"/>
    </row>
    <row r="31" spans="1:6" ht="15.75">
      <c r="A31" s="265" t="s">
        <v>494</v>
      </c>
      <c r="B31" s="266" t="s">
        <v>495</v>
      </c>
      <c r="E31" s="1163">
        <v>59</v>
      </c>
      <c r="F31" s="264"/>
    </row>
    <row r="32" spans="1:6" ht="15.75">
      <c r="A32" s="265"/>
      <c r="B32" s="262"/>
      <c r="E32" s="1163" t="s">
        <v>4</v>
      </c>
      <c r="F32" s="264"/>
    </row>
    <row r="33" spans="1:6" ht="15.75">
      <c r="A33" s="265" t="s">
        <v>496</v>
      </c>
      <c r="B33" s="266" t="s">
        <v>497</v>
      </c>
      <c r="C33" s="263"/>
      <c r="D33" s="263"/>
      <c r="E33" s="1163">
        <v>60</v>
      </c>
      <c r="F33" s="264"/>
    </row>
    <row r="34" spans="1:6" ht="15.75">
      <c r="A34" s="261"/>
      <c r="B34" s="262"/>
      <c r="C34" s="263"/>
      <c r="D34" s="263"/>
      <c r="E34" s="1163"/>
      <c r="F34" s="264"/>
    </row>
    <row r="35" spans="1:6" ht="15.75">
      <c r="A35" s="265" t="s">
        <v>498</v>
      </c>
      <c r="B35" s="267" t="s">
        <v>499</v>
      </c>
      <c r="C35" s="263"/>
      <c r="D35" s="263"/>
      <c r="E35" s="1163">
        <v>62</v>
      </c>
      <c r="F35" s="264"/>
    </row>
    <row r="36" spans="1:6">
      <c r="E36" s="1163"/>
      <c r="F36" s="258"/>
    </row>
    <row r="37" spans="1:6" ht="15.75">
      <c r="A37" s="265" t="s">
        <v>500</v>
      </c>
      <c r="B37" s="257" t="s">
        <v>501</v>
      </c>
      <c r="C37" s="267"/>
      <c r="E37" s="1166">
        <v>63</v>
      </c>
      <c r="F37" s="268"/>
    </row>
    <row r="38" spans="1:6" ht="15.75">
      <c r="A38" s="269"/>
      <c r="E38" s="1163"/>
      <c r="F38" s="258"/>
    </row>
    <row r="39" spans="1:6" ht="15.75">
      <c r="A39" s="265" t="s">
        <v>502</v>
      </c>
      <c r="B39" s="257" t="s">
        <v>503</v>
      </c>
      <c r="E39" s="1166">
        <v>64</v>
      </c>
      <c r="F39" s="268"/>
    </row>
    <row r="40" spans="1:6" ht="15.75">
      <c r="A40" s="269"/>
      <c r="E40" s="1163"/>
      <c r="F40" s="258"/>
    </row>
    <row r="41" spans="1:6" ht="15.75">
      <c r="A41" s="265" t="s">
        <v>504</v>
      </c>
      <c r="B41" s="257" t="s">
        <v>505</v>
      </c>
      <c r="E41" s="1166">
        <v>66</v>
      </c>
      <c r="F41" s="268"/>
    </row>
    <row r="42" spans="1:6">
      <c r="E42" s="1166"/>
    </row>
    <row r="43" spans="1:6" ht="15.75">
      <c r="A43" s="265" t="s">
        <v>506</v>
      </c>
      <c r="B43" s="257" t="s">
        <v>507</v>
      </c>
      <c r="C43"/>
      <c r="E43" s="1166">
        <v>77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5" zoomScaleNormal="75" workbookViewId="0">
      <selection activeCell="U11" sqref="U11"/>
    </sheetView>
  </sheetViews>
  <sheetFormatPr defaultRowHeight="12.75"/>
  <sheetData>
    <row r="9" spans="1:3" ht="15">
      <c r="A9" s="246" t="s">
        <v>508</v>
      </c>
      <c r="B9" s="246"/>
      <c r="C9" s="246"/>
    </row>
    <row r="10" spans="1:3" ht="15">
      <c r="A10" s="246"/>
      <c r="B10" s="246"/>
      <c r="C10" s="246"/>
    </row>
    <row r="20" spans="2:13" ht="20.45" customHeight="1">
      <c r="B20" s="1589" t="s">
        <v>509</v>
      </c>
      <c r="C20" s="1589"/>
      <c r="D20" s="1589"/>
      <c r="E20" s="1589"/>
      <c r="F20" s="1589"/>
      <c r="G20" s="1589"/>
      <c r="H20" s="1589"/>
      <c r="I20" s="1589"/>
      <c r="J20" s="1589"/>
      <c r="K20" s="1589"/>
      <c r="L20" s="1589"/>
      <c r="M20" s="1589"/>
    </row>
    <row r="21" spans="2:13"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</row>
    <row r="22" spans="2:13" ht="20.45" customHeight="1">
      <c r="B22" s="1589"/>
      <c r="C22" s="1589"/>
      <c r="D22" s="1589"/>
      <c r="E22" s="1589"/>
      <c r="F22" s="1589"/>
      <c r="G22" s="1589"/>
      <c r="H22" s="1589"/>
      <c r="I22" s="1589"/>
      <c r="J22" s="1589"/>
      <c r="K22" s="1589"/>
      <c r="L22" s="1589"/>
      <c r="M22" s="1589"/>
    </row>
    <row r="38" spans="1:14" s="248" customFormat="1" ht="18">
      <c r="A38" s="1591"/>
      <c r="B38" s="1591"/>
      <c r="C38" s="1591"/>
      <c r="D38" s="1591"/>
      <c r="E38" s="1591"/>
      <c r="F38" s="1591"/>
      <c r="G38" s="1591"/>
      <c r="H38" s="1591"/>
      <c r="I38" s="1591"/>
      <c r="J38" s="1591"/>
      <c r="K38" s="1591"/>
      <c r="L38" s="1591"/>
      <c r="M38" s="1591"/>
      <c r="N38" s="1591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zoomScaleNormal="100" zoomScaleSheetLayoutView="75" workbookViewId="0">
      <selection activeCell="N9" sqref="N9"/>
    </sheetView>
  </sheetViews>
  <sheetFormatPr defaultColWidth="9.28515625" defaultRowHeight="14.25"/>
  <cols>
    <col min="1" max="1" width="53" style="1215" customWidth="1"/>
    <col min="2" max="2" width="18" style="1215" bestFit="1" customWidth="1"/>
    <col min="3" max="5" width="15.85546875" style="1215" customWidth="1"/>
    <col min="6" max="8" width="12.28515625" style="1215" customWidth="1"/>
    <col min="9" max="9" width="9.28515625" style="1215"/>
    <col min="10" max="11" width="9.28515625" style="1255"/>
    <col min="12" max="251" width="9.28515625" style="1215"/>
    <col min="252" max="252" width="53" style="1215" customWidth="1"/>
    <col min="253" max="253" width="18" style="1215" bestFit="1" customWidth="1"/>
    <col min="254" max="256" width="15.85546875" style="1215" customWidth="1"/>
    <col min="257" max="259" width="12.28515625" style="1215" customWidth="1"/>
    <col min="260" max="261" width="9.28515625" style="1215"/>
    <col min="262" max="262" width="15" style="1215" customWidth="1"/>
    <col min="263" max="263" width="15.5703125" style="1215" bestFit="1" customWidth="1"/>
    <col min="264" max="264" width="15.85546875" style="1215" customWidth="1"/>
    <col min="265" max="507" width="9.28515625" style="1215"/>
    <col min="508" max="508" width="53" style="1215" customWidth="1"/>
    <col min="509" max="509" width="18" style="1215" bestFit="1" customWidth="1"/>
    <col min="510" max="512" width="15.85546875" style="1215" customWidth="1"/>
    <col min="513" max="515" width="12.28515625" style="1215" customWidth="1"/>
    <col min="516" max="517" width="9.28515625" style="1215"/>
    <col min="518" max="518" width="15" style="1215" customWidth="1"/>
    <col min="519" max="519" width="15.5703125" style="1215" bestFit="1" customWidth="1"/>
    <col min="520" max="520" width="15.85546875" style="1215" customWidth="1"/>
    <col min="521" max="763" width="9.28515625" style="1215"/>
    <col min="764" max="764" width="53" style="1215" customWidth="1"/>
    <col min="765" max="765" width="18" style="1215" bestFit="1" customWidth="1"/>
    <col min="766" max="768" width="15.85546875" style="1215" customWidth="1"/>
    <col min="769" max="771" width="12.28515625" style="1215" customWidth="1"/>
    <col min="772" max="773" width="9.28515625" style="1215"/>
    <col min="774" max="774" width="15" style="1215" customWidth="1"/>
    <col min="775" max="775" width="15.5703125" style="1215" bestFit="1" customWidth="1"/>
    <col min="776" max="776" width="15.85546875" style="1215" customWidth="1"/>
    <col min="777" max="1019" width="9.28515625" style="1215"/>
    <col min="1020" max="1020" width="53" style="1215" customWidth="1"/>
    <col min="1021" max="1021" width="18" style="1215" bestFit="1" customWidth="1"/>
    <col min="1022" max="1024" width="15.85546875" style="1215" customWidth="1"/>
    <col min="1025" max="1027" width="12.28515625" style="1215" customWidth="1"/>
    <col min="1028" max="1029" width="9.28515625" style="1215"/>
    <col min="1030" max="1030" width="15" style="1215" customWidth="1"/>
    <col min="1031" max="1031" width="15.5703125" style="1215" bestFit="1" customWidth="1"/>
    <col min="1032" max="1032" width="15.85546875" style="1215" customWidth="1"/>
    <col min="1033" max="1275" width="9.28515625" style="1215"/>
    <col min="1276" max="1276" width="53" style="1215" customWidth="1"/>
    <col min="1277" max="1277" width="18" style="1215" bestFit="1" customWidth="1"/>
    <col min="1278" max="1280" width="15.85546875" style="1215" customWidth="1"/>
    <col min="1281" max="1283" width="12.28515625" style="1215" customWidth="1"/>
    <col min="1284" max="1285" width="9.28515625" style="1215"/>
    <col min="1286" max="1286" width="15" style="1215" customWidth="1"/>
    <col min="1287" max="1287" width="15.5703125" style="1215" bestFit="1" customWidth="1"/>
    <col min="1288" max="1288" width="15.85546875" style="1215" customWidth="1"/>
    <col min="1289" max="1531" width="9.28515625" style="1215"/>
    <col min="1532" max="1532" width="53" style="1215" customWidth="1"/>
    <col min="1533" max="1533" width="18" style="1215" bestFit="1" customWidth="1"/>
    <col min="1534" max="1536" width="15.85546875" style="1215" customWidth="1"/>
    <col min="1537" max="1539" width="12.28515625" style="1215" customWidth="1"/>
    <col min="1540" max="1541" width="9.28515625" style="1215"/>
    <col min="1542" max="1542" width="15" style="1215" customWidth="1"/>
    <col min="1543" max="1543" width="15.5703125" style="1215" bestFit="1" customWidth="1"/>
    <col min="1544" max="1544" width="15.85546875" style="1215" customWidth="1"/>
    <col min="1545" max="1787" width="9.28515625" style="1215"/>
    <col min="1788" max="1788" width="53" style="1215" customWidth="1"/>
    <col min="1789" max="1789" width="18" style="1215" bestFit="1" customWidth="1"/>
    <col min="1790" max="1792" width="15.85546875" style="1215" customWidth="1"/>
    <col min="1793" max="1795" width="12.28515625" style="1215" customWidth="1"/>
    <col min="1796" max="1797" width="9.28515625" style="1215"/>
    <col min="1798" max="1798" width="15" style="1215" customWidth="1"/>
    <col min="1799" max="1799" width="15.5703125" style="1215" bestFit="1" customWidth="1"/>
    <col min="1800" max="1800" width="15.85546875" style="1215" customWidth="1"/>
    <col min="1801" max="2043" width="9.28515625" style="1215"/>
    <col min="2044" max="2044" width="53" style="1215" customWidth="1"/>
    <col min="2045" max="2045" width="18" style="1215" bestFit="1" customWidth="1"/>
    <col min="2046" max="2048" width="15.85546875" style="1215" customWidth="1"/>
    <col min="2049" max="2051" width="12.28515625" style="1215" customWidth="1"/>
    <col min="2052" max="2053" width="9.28515625" style="1215"/>
    <col min="2054" max="2054" width="15" style="1215" customWidth="1"/>
    <col min="2055" max="2055" width="15.5703125" style="1215" bestFit="1" customWidth="1"/>
    <col min="2056" max="2056" width="15.85546875" style="1215" customWidth="1"/>
    <col min="2057" max="2299" width="9.28515625" style="1215"/>
    <col min="2300" max="2300" width="53" style="1215" customWidth="1"/>
    <col min="2301" max="2301" width="18" style="1215" bestFit="1" customWidth="1"/>
    <col min="2302" max="2304" width="15.85546875" style="1215" customWidth="1"/>
    <col min="2305" max="2307" width="12.28515625" style="1215" customWidth="1"/>
    <col min="2308" max="2309" width="9.28515625" style="1215"/>
    <col min="2310" max="2310" width="15" style="1215" customWidth="1"/>
    <col min="2311" max="2311" width="15.5703125" style="1215" bestFit="1" customWidth="1"/>
    <col min="2312" max="2312" width="15.85546875" style="1215" customWidth="1"/>
    <col min="2313" max="2555" width="9.28515625" style="1215"/>
    <col min="2556" max="2556" width="53" style="1215" customWidth="1"/>
    <col min="2557" max="2557" width="18" style="1215" bestFit="1" customWidth="1"/>
    <col min="2558" max="2560" width="15.85546875" style="1215" customWidth="1"/>
    <col min="2561" max="2563" width="12.28515625" style="1215" customWidth="1"/>
    <col min="2564" max="2565" width="9.28515625" style="1215"/>
    <col min="2566" max="2566" width="15" style="1215" customWidth="1"/>
    <col min="2567" max="2567" width="15.5703125" style="1215" bestFit="1" customWidth="1"/>
    <col min="2568" max="2568" width="15.85546875" style="1215" customWidth="1"/>
    <col min="2569" max="2811" width="9.28515625" style="1215"/>
    <col min="2812" max="2812" width="53" style="1215" customWidth="1"/>
    <col min="2813" max="2813" width="18" style="1215" bestFit="1" customWidth="1"/>
    <col min="2814" max="2816" width="15.85546875" style="1215" customWidth="1"/>
    <col min="2817" max="2819" width="12.28515625" style="1215" customWidth="1"/>
    <col min="2820" max="2821" width="9.28515625" style="1215"/>
    <col min="2822" max="2822" width="15" style="1215" customWidth="1"/>
    <col min="2823" max="2823" width="15.5703125" style="1215" bestFit="1" customWidth="1"/>
    <col min="2824" max="2824" width="15.85546875" style="1215" customWidth="1"/>
    <col min="2825" max="3067" width="9.28515625" style="1215"/>
    <col min="3068" max="3068" width="53" style="1215" customWidth="1"/>
    <col min="3069" max="3069" width="18" style="1215" bestFit="1" customWidth="1"/>
    <col min="3070" max="3072" width="15.85546875" style="1215" customWidth="1"/>
    <col min="3073" max="3075" width="12.28515625" style="1215" customWidth="1"/>
    <col min="3076" max="3077" width="9.28515625" style="1215"/>
    <col min="3078" max="3078" width="15" style="1215" customWidth="1"/>
    <col min="3079" max="3079" width="15.5703125" style="1215" bestFit="1" customWidth="1"/>
    <col min="3080" max="3080" width="15.85546875" style="1215" customWidth="1"/>
    <col min="3081" max="3323" width="9.28515625" style="1215"/>
    <col min="3324" max="3324" width="53" style="1215" customWidth="1"/>
    <col min="3325" max="3325" width="18" style="1215" bestFit="1" customWidth="1"/>
    <col min="3326" max="3328" width="15.85546875" style="1215" customWidth="1"/>
    <col min="3329" max="3331" width="12.28515625" style="1215" customWidth="1"/>
    <col min="3332" max="3333" width="9.28515625" style="1215"/>
    <col min="3334" max="3334" width="15" style="1215" customWidth="1"/>
    <col min="3335" max="3335" width="15.5703125" style="1215" bestFit="1" customWidth="1"/>
    <col min="3336" max="3336" width="15.85546875" style="1215" customWidth="1"/>
    <col min="3337" max="3579" width="9.28515625" style="1215"/>
    <col min="3580" max="3580" width="53" style="1215" customWidth="1"/>
    <col min="3581" max="3581" width="18" style="1215" bestFit="1" customWidth="1"/>
    <col min="3582" max="3584" width="15.85546875" style="1215" customWidth="1"/>
    <col min="3585" max="3587" width="12.28515625" style="1215" customWidth="1"/>
    <col min="3588" max="3589" width="9.28515625" style="1215"/>
    <col min="3590" max="3590" width="15" style="1215" customWidth="1"/>
    <col min="3591" max="3591" width="15.5703125" style="1215" bestFit="1" customWidth="1"/>
    <col min="3592" max="3592" width="15.85546875" style="1215" customWidth="1"/>
    <col min="3593" max="3835" width="9.28515625" style="1215"/>
    <col min="3836" max="3836" width="53" style="1215" customWidth="1"/>
    <col min="3837" max="3837" width="18" style="1215" bestFit="1" customWidth="1"/>
    <col min="3838" max="3840" width="15.85546875" style="1215" customWidth="1"/>
    <col min="3841" max="3843" width="12.28515625" style="1215" customWidth="1"/>
    <col min="3844" max="3845" width="9.28515625" style="1215"/>
    <col min="3846" max="3846" width="15" style="1215" customWidth="1"/>
    <col min="3847" max="3847" width="15.5703125" style="1215" bestFit="1" customWidth="1"/>
    <col min="3848" max="3848" width="15.85546875" style="1215" customWidth="1"/>
    <col min="3849" max="4091" width="9.28515625" style="1215"/>
    <col min="4092" max="4092" width="53" style="1215" customWidth="1"/>
    <col min="4093" max="4093" width="18" style="1215" bestFit="1" customWidth="1"/>
    <col min="4094" max="4096" width="15.85546875" style="1215" customWidth="1"/>
    <col min="4097" max="4099" width="12.28515625" style="1215" customWidth="1"/>
    <col min="4100" max="4101" width="9.28515625" style="1215"/>
    <col min="4102" max="4102" width="15" style="1215" customWidth="1"/>
    <col min="4103" max="4103" width="15.5703125" style="1215" bestFit="1" customWidth="1"/>
    <col min="4104" max="4104" width="15.85546875" style="1215" customWidth="1"/>
    <col min="4105" max="4347" width="9.28515625" style="1215"/>
    <col min="4348" max="4348" width="53" style="1215" customWidth="1"/>
    <col min="4349" max="4349" width="18" style="1215" bestFit="1" customWidth="1"/>
    <col min="4350" max="4352" width="15.85546875" style="1215" customWidth="1"/>
    <col min="4353" max="4355" width="12.28515625" style="1215" customWidth="1"/>
    <col min="4356" max="4357" width="9.28515625" style="1215"/>
    <col min="4358" max="4358" width="15" style="1215" customWidth="1"/>
    <col min="4359" max="4359" width="15.5703125" style="1215" bestFit="1" customWidth="1"/>
    <col min="4360" max="4360" width="15.85546875" style="1215" customWidth="1"/>
    <col min="4361" max="4603" width="9.28515625" style="1215"/>
    <col min="4604" max="4604" width="53" style="1215" customWidth="1"/>
    <col min="4605" max="4605" width="18" style="1215" bestFit="1" customWidth="1"/>
    <col min="4606" max="4608" width="15.85546875" style="1215" customWidth="1"/>
    <col min="4609" max="4611" width="12.28515625" style="1215" customWidth="1"/>
    <col min="4612" max="4613" width="9.28515625" style="1215"/>
    <col min="4614" max="4614" width="15" style="1215" customWidth="1"/>
    <col min="4615" max="4615" width="15.5703125" style="1215" bestFit="1" customWidth="1"/>
    <col min="4616" max="4616" width="15.85546875" style="1215" customWidth="1"/>
    <col min="4617" max="4859" width="9.28515625" style="1215"/>
    <col min="4860" max="4860" width="53" style="1215" customWidth="1"/>
    <col min="4861" max="4861" width="18" style="1215" bestFit="1" customWidth="1"/>
    <col min="4862" max="4864" width="15.85546875" style="1215" customWidth="1"/>
    <col min="4865" max="4867" width="12.28515625" style="1215" customWidth="1"/>
    <col min="4868" max="4869" width="9.28515625" style="1215"/>
    <col min="4870" max="4870" width="15" style="1215" customWidth="1"/>
    <col min="4871" max="4871" width="15.5703125" style="1215" bestFit="1" customWidth="1"/>
    <col min="4872" max="4872" width="15.85546875" style="1215" customWidth="1"/>
    <col min="4873" max="5115" width="9.28515625" style="1215"/>
    <col min="5116" max="5116" width="53" style="1215" customWidth="1"/>
    <col min="5117" max="5117" width="18" style="1215" bestFit="1" customWidth="1"/>
    <col min="5118" max="5120" width="15.85546875" style="1215" customWidth="1"/>
    <col min="5121" max="5123" width="12.28515625" style="1215" customWidth="1"/>
    <col min="5124" max="5125" width="9.28515625" style="1215"/>
    <col min="5126" max="5126" width="15" style="1215" customWidth="1"/>
    <col min="5127" max="5127" width="15.5703125" style="1215" bestFit="1" customWidth="1"/>
    <col min="5128" max="5128" width="15.85546875" style="1215" customWidth="1"/>
    <col min="5129" max="5371" width="9.28515625" style="1215"/>
    <col min="5372" max="5372" width="53" style="1215" customWidth="1"/>
    <col min="5373" max="5373" width="18" style="1215" bestFit="1" customWidth="1"/>
    <col min="5374" max="5376" width="15.85546875" style="1215" customWidth="1"/>
    <col min="5377" max="5379" width="12.28515625" style="1215" customWidth="1"/>
    <col min="5380" max="5381" width="9.28515625" style="1215"/>
    <col min="5382" max="5382" width="15" style="1215" customWidth="1"/>
    <col min="5383" max="5383" width="15.5703125" style="1215" bestFit="1" customWidth="1"/>
    <col min="5384" max="5384" width="15.85546875" style="1215" customWidth="1"/>
    <col min="5385" max="5627" width="9.28515625" style="1215"/>
    <col min="5628" max="5628" width="53" style="1215" customWidth="1"/>
    <col min="5629" max="5629" width="18" style="1215" bestFit="1" customWidth="1"/>
    <col min="5630" max="5632" width="15.85546875" style="1215" customWidth="1"/>
    <col min="5633" max="5635" width="12.28515625" style="1215" customWidth="1"/>
    <col min="5636" max="5637" width="9.28515625" style="1215"/>
    <col min="5638" max="5638" width="15" style="1215" customWidth="1"/>
    <col min="5639" max="5639" width="15.5703125" style="1215" bestFit="1" customWidth="1"/>
    <col min="5640" max="5640" width="15.85546875" style="1215" customWidth="1"/>
    <col min="5641" max="5883" width="9.28515625" style="1215"/>
    <col min="5884" max="5884" width="53" style="1215" customWidth="1"/>
    <col min="5885" max="5885" width="18" style="1215" bestFit="1" customWidth="1"/>
    <col min="5886" max="5888" width="15.85546875" style="1215" customWidth="1"/>
    <col min="5889" max="5891" width="12.28515625" style="1215" customWidth="1"/>
    <col min="5892" max="5893" width="9.28515625" style="1215"/>
    <col min="5894" max="5894" width="15" style="1215" customWidth="1"/>
    <col min="5895" max="5895" width="15.5703125" style="1215" bestFit="1" customWidth="1"/>
    <col min="5896" max="5896" width="15.85546875" style="1215" customWidth="1"/>
    <col min="5897" max="6139" width="9.28515625" style="1215"/>
    <col min="6140" max="6140" width="53" style="1215" customWidth="1"/>
    <col min="6141" max="6141" width="18" style="1215" bestFit="1" customWidth="1"/>
    <col min="6142" max="6144" width="15.85546875" style="1215" customWidth="1"/>
    <col min="6145" max="6147" width="12.28515625" style="1215" customWidth="1"/>
    <col min="6148" max="6149" width="9.28515625" style="1215"/>
    <col min="6150" max="6150" width="15" style="1215" customWidth="1"/>
    <col min="6151" max="6151" width="15.5703125" style="1215" bestFit="1" customWidth="1"/>
    <col min="6152" max="6152" width="15.85546875" style="1215" customWidth="1"/>
    <col min="6153" max="6395" width="9.28515625" style="1215"/>
    <col min="6396" max="6396" width="53" style="1215" customWidth="1"/>
    <col min="6397" max="6397" width="18" style="1215" bestFit="1" customWidth="1"/>
    <col min="6398" max="6400" width="15.85546875" style="1215" customWidth="1"/>
    <col min="6401" max="6403" width="12.28515625" style="1215" customWidth="1"/>
    <col min="6404" max="6405" width="9.28515625" style="1215"/>
    <col min="6406" max="6406" width="15" style="1215" customWidth="1"/>
    <col min="6407" max="6407" width="15.5703125" style="1215" bestFit="1" customWidth="1"/>
    <col min="6408" max="6408" width="15.85546875" style="1215" customWidth="1"/>
    <col min="6409" max="6651" width="9.28515625" style="1215"/>
    <col min="6652" max="6652" width="53" style="1215" customWidth="1"/>
    <col min="6653" max="6653" width="18" style="1215" bestFit="1" customWidth="1"/>
    <col min="6654" max="6656" width="15.85546875" style="1215" customWidth="1"/>
    <col min="6657" max="6659" width="12.28515625" style="1215" customWidth="1"/>
    <col min="6660" max="6661" width="9.28515625" style="1215"/>
    <col min="6662" max="6662" width="15" style="1215" customWidth="1"/>
    <col min="6663" max="6663" width="15.5703125" style="1215" bestFit="1" customWidth="1"/>
    <col min="6664" max="6664" width="15.85546875" style="1215" customWidth="1"/>
    <col min="6665" max="6907" width="9.28515625" style="1215"/>
    <col min="6908" max="6908" width="53" style="1215" customWidth="1"/>
    <col min="6909" max="6909" width="18" style="1215" bestFit="1" customWidth="1"/>
    <col min="6910" max="6912" width="15.85546875" style="1215" customWidth="1"/>
    <col min="6913" max="6915" width="12.28515625" style="1215" customWidth="1"/>
    <col min="6916" max="6917" width="9.28515625" style="1215"/>
    <col min="6918" max="6918" width="15" style="1215" customWidth="1"/>
    <col min="6919" max="6919" width="15.5703125" style="1215" bestFit="1" customWidth="1"/>
    <col min="6920" max="6920" width="15.85546875" style="1215" customWidth="1"/>
    <col min="6921" max="7163" width="9.28515625" style="1215"/>
    <col min="7164" max="7164" width="53" style="1215" customWidth="1"/>
    <col min="7165" max="7165" width="18" style="1215" bestFit="1" customWidth="1"/>
    <col min="7166" max="7168" width="15.85546875" style="1215" customWidth="1"/>
    <col min="7169" max="7171" width="12.28515625" style="1215" customWidth="1"/>
    <col min="7172" max="7173" width="9.28515625" style="1215"/>
    <col min="7174" max="7174" width="15" style="1215" customWidth="1"/>
    <col min="7175" max="7175" width="15.5703125" style="1215" bestFit="1" customWidth="1"/>
    <col min="7176" max="7176" width="15.85546875" style="1215" customWidth="1"/>
    <col min="7177" max="7419" width="9.28515625" style="1215"/>
    <col min="7420" max="7420" width="53" style="1215" customWidth="1"/>
    <col min="7421" max="7421" width="18" style="1215" bestFit="1" customWidth="1"/>
    <col min="7422" max="7424" width="15.85546875" style="1215" customWidth="1"/>
    <col min="7425" max="7427" width="12.28515625" style="1215" customWidth="1"/>
    <col min="7428" max="7429" width="9.28515625" style="1215"/>
    <col min="7430" max="7430" width="15" style="1215" customWidth="1"/>
    <col min="7431" max="7431" width="15.5703125" style="1215" bestFit="1" customWidth="1"/>
    <col min="7432" max="7432" width="15.85546875" style="1215" customWidth="1"/>
    <col min="7433" max="7675" width="9.28515625" style="1215"/>
    <col min="7676" max="7676" width="53" style="1215" customWidth="1"/>
    <col min="7677" max="7677" width="18" style="1215" bestFit="1" customWidth="1"/>
    <col min="7678" max="7680" width="15.85546875" style="1215" customWidth="1"/>
    <col min="7681" max="7683" width="12.28515625" style="1215" customWidth="1"/>
    <col min="7684" max="7685" width="9.28515625" style="1215"/>
    <col min="7686" max="7686" width="15" style="1215" customWidth="1"/>
    <col min="7687" max="7687" width="15.5703125" style="1215" bestFit="1" customWidth="1"/>
    <col min="7688" max="7688" width="15.85546875" style="1215" customWidth="1"/>
    <col min="7689" max="7931" width="9.28515625" style="1215"/>
    <col min="7932" max="7932" width="53" style="1215" customWidth="1"/>
    <col min="7933" max="7933" width="18" style="1215" bestFit="1" customWidth="1"/>
    <col min="7934" max="7936" width="15.85546875" style="1215" customWidth="1"/>
    <col min="7937" max="7939" width="12.28515625" style="1215" customWidth="1"/>
    <col min="7940" max="7941" width="9.28515625" style="1215"/>
    <col min="7942" max="7942" width="15" style="1215" customWidth="1"/>
    <col min="7943" max="7943" width="15.5703125" style="1215" bestFit="1" customWidth="1"/>
    <col min="7944" max="7944" width="15.85546875" style="1215" customWidth="1"/>
    <col min="7945" max="8187" width="9.28515625" style="1215"/>
    <col min="8188" max="8188" width="53" style="1215" customWidth="1"/>
    <col min="8189" max="8189" width="18" style="1215" bestFit="1" customWidth="1"/>
    <col min="8190" max="8192" width="15.85546875" style="1215" customWidth="1"/>
    <col min="8193" max="8195" width="12.28515625" style="1215" customWidth="1"/>
    <col min="8196" max="8197" width="9.28515625" style="1215"/>
    <col min="8198" max="8198" width="15" style="1215" customWidth="1"/>
    <col min="8199" max="8199" width="15.5703125" style="1215" bestFit="1" customWidth="1"/>
    <col min="8200" max="8200" width="15.85546875" style="1215" customWidth="1"/>
    <col min="8201" max="8443" width="9.28515625" style="1215"/>
    <col min="8444" max="8444" width="53" style="1215" customWidth="1"/>
    <col min="8445" max="8445" width="18" style="1215" bestFit="1" customWidth="1"/>
    <col min="8446" max="8448" width="15.85546875" style="1215" customWidth="1"/>
    <col min="8449" max="8451" width="12.28515625" style="1215" customWidth="1"/>
    <col min="8452" max="8453" width="9.28515625" style="1215"/>
    <col min="8454" max="8454" width="15" style="1215" customWidth="1"/>
    <col min="8455" max="8455" width="15.5703125" style="1215" bestFit="1" customWidth="1"/>
    <col min="8456" max="8456" width="15.85546875" style="1215" customWidth="1"/>
    <col min="8457" max="8699" width="9.28515625" style="1215"/>
    <col min="8700" max="8700" width="53" style="1215" customWidth="1"/>
    <col min="8701" max="8701" width="18" style="1215" bestFit="1" customWidth="1"/>
    <col min="8702" max="8704" width="15.85546875" style="1215" customWidth="1"/>
    <col min="8705" max="8707" width="12.28515625" style="1215" customWidth="1"/>
    <col min="8708" max="8709" width="9.28515625" style="1215"/>
    <col min="8710" max="8710" width="15" style="1215" customWidth="1"/>
    <col min="8711" max="8711" width="15.5703125" style="1215" bestFit="1" customWidth="1"/>
    <col min="8712" max="8712" width="15.85546875" style="1215" customWidth="1"/>
    <col min="8713" max="8955" width="9.28515625" style="1215"/>
    <col min="8956" max="8956" width="53" style="1215" customWidth="1"/>
    <col min="8957" max="8957" width="18" style="1215" bestFit="1" customWidth="1"/>
    <col min="8958" max="8960" width="15.85546875" style="1215" customWidth="1"/>
    <col min="8961" max="8963" width="12.28515625" style="1215" customWidth="1"/>
    <col min="8964" max="8965" width="9.28515625" style="1215"/>
    <col min="8966" max="8966" width="15" style="1215" customWidth="1"/>
    <col min="8967" max="8967" width="15.5703125" style="1215" bestFit="1" customWidth="1"/>
    <col min="8968" max="8968" width="15.85546875" style="1215" customWidth="1"/>
    <col min="8969" max="9211" width="9.28515625" style="1215"/>
    <col min="9212" max="9212" width="53" style="1215" customWidth="1"/>
    <col min="9213" max="9213" width="18" style="1215" bestFit="1" customWidth="1"/>
    <col min="9214" max="9216" width="15.85546875" style="1215" customWidth="1"/>
    <col min="9217" max="9219" width="12.28515625" style="1215" customWidth="1"/>
    <col min="9220" max="9221" width="9.28515625" style="1215"/>
    <col min="9222" max="9222" width="15" style="1215" customWidth="1"/>
    <col min="9223" max="9223" width="15.5703125" style="1215" bestFit="1" customWidth="1"/>
    <col min="9224" max="9224" width="15.85546875" style="1215" customWidth="1"/>
    <col min="9225" max="9467" width="9.28515625" style="1215"/>
    <col min="9468" max="9468" width="53" style="1215" customWidth="1"/>
    <col min="9469" max="9469" width="18" style="1215" bestFit="1" customWidth="1"/>
    <col min="9470" max="9472" width="15.85546875" style="1215" customWidth="1"/>
    <col min="9473" max="9475" width="12.28515625" style="1215" customWidth="1"/>
    <col min="9476" max="9477" width="9.28515625" style="1215"/>
    <col min="9478" max="9478" width="15" style="1215" customWidth="1"/>
    <col min="9479" max="9479" width="15.5703125" style="1215" bestFit="1" customWidth="1"/>
    <col min="9480" max="9480" width="15.85546875" style="1215" customWidth="1"/>
    <col min="9481" max="9723" width="9.28515625" style="1215"/>
    <col min="9724" max="9724" width="53" style="1215" customWidth="1"/>
    <col min="9725" max="9725" width="18" style="1215" bestFit="1" customWidth="1"/>
    <col min="9726" max="9728" width="15.85546875" style="1215" customWidth="1"/>
    <col min="9729" max="9731" width="12.28515625" style="1215" customWidth="1"/>
    <col min="9732" max="9733" width="9.28515625" style="1215"/>
    <col min="9734" max="9734" width="15" style="1215" customWidth="1"/>
    <col min="9735" max="9735" width="15.5703125" style="1215" bestFit="1" customWidth="1"/>
    <col min="9736" max="9736" width="15.85546875" style="1215" customWidth="1"/>
    <col min="9737" max="9979" width="9.28515625" style="1215"/>
    <col min="9980" max="9980" width="53" style="1215" customWidth="1"/>
    <col min="9981" max="9981" width="18" style="1215" bestFit="1" customWidth="1"/>
    <col min="9982" max="9984" width="15.85546875" style="1215" customWidth="1"/>
    <col min="9985" max="9987" width="12.28515625" style="1215" customWidth="1"/>
    <col min="9988" max="9989" width="9.28515625" style="1215"/>
    <col min="9990" max="9990" width="15" style="1215" customWidth="1"/>
    <col min="9991" max="9991" width="15.5703125" style="1215" bestFit="1" customWidth="1"/>
    <col min="9992" max="9992" width="15.85546875" style="1215" customWidth="1"/>
    <col min="9993" max="10235" width="9.28515625" style="1215"/>
    <col min="10236" max="10236" width="53" style="1215" customWidth="1"/>
    <col min="10237" max="10237" width="18" style="1215" bestFit="1" customWidth="1"/>
    <col min="10238" max="10240" width="15.85546875" style="1215" customWidth="1"/>
    <col min="10241" max="10243" width="12.28515625" style="1215" customWidth="1"/>
    <col min="10244" max="10245" width="9.28515625" style="1215"/>
    <col min="10246" max="10246" width="15" style="1215" customWidth="1"/>
    <col min="10247" max="10247" width="15.5703125" style="1215" bestFit="1" customWidth="1"/>
    <col min="10248" max="10248" width="15.85546875" style="1215" customWidth="1"/>
    <col min="10249" max="10491" width="9.28515625" style="1215"/>
    <col min="10492" max="10492" width="53" style="1215" customWidth="1"/>
    <col min="10493" max="10493" width="18" style="1215" bestFit="1" customWidth="1"/>
    <col min="10494" max="10496" width="15.85546875" style="1215" customWidth="1"/>
    <col min="10497" max="10499" width="12.28515625" style="1215" customWidth="1"/>
    <col min="10500" max="10501" width="9.28515625" style="1215"/>
    <col min="10502" max="10502" width="15" style="1215" customWidth="1"/>
    <col min="10503" max="10503" width="15.5703125" style="1215" bestFit="1" customWidth="1"/>
    <col min="10504" max="10504" width="15.85546875" style="1215" customWidth="1"/>
    <col min="10505" max="10747" width="9.28515625" style="1215"/>
    <col min="10748" max="10748" width="53" style="1215" customWidth="1"/>
    <col min="10749" max="10749" width="18" style="1215" bestFit="1" customWidth="1"/>
    <col min="10750" max="10752" width="15.85546875" style="1215" customWidth="1"/>
    <col min="10753" max="10755" width="12.28515625" style="1215" customWidth="1"/>
    <col min="10756" max="10757" width="9.28515625" style="1215"/>
    <col min="10758" max="10758" width="15" style="1215" customWidth="1"/>
    <col min="10759" max="10759" width="15.5703125" style="1215" bestFit="1" customWidth="1"/>
    <col min="10760" max="10760" width="15.85546875" style="1215" customWidth="1"/>
    <col min="10761" max="11003" width="9.28515625" style="1215"/>
    <col min="11004" max="11004" width="53" style="1215" customWidth="1"/>
    <col min="11005" max="11005" width="18" style="1215" bestFit="1" customWidth="1"/>
    <col min="11006" max="11008" width="15.85546875" style="1215" customWidth="1"/>
    <col min="11009" max="11011" width="12.28515625" style="1215" customWidth="1"/>
    <col min="11012" max="11013" width="9.28515625" style="1215"/>
    <col min="11014" max="11014" width="15" style="1215" customWidth="1"/>
    <col min="11015" max="11015" width="15.5703125" style="1215" bestFit="1" customWidth="1"/>
    <col min="11016" max="11016" width="15.85546875" style="1215" customWidth="1"/>
    <col min="11017" max="11259" width="9.28515625" style="1215"/>
    <col min="11260" max="11260" width="53" style="1215" customWidth="1"/>
    <col min="11261" max="11261" width="18" style="1215" bestFit="1" customWidth="1"/>
    <col min="11262" max="11264" width="15.85546875" style="1215" customWidth="1"/>
    <col min="11265" max="11267" width="12.28515625" style="1215" customWidth="1"/>
    <col min="11268" max="11269" width="9.28515625" style="1215"/>
    <col min="11270" max="11270" width="15" style="1215" customWidth="1"/>
    <col min="11271" max="11271" width="15.5703125" style="1215" bestFit="1" customWidth="1"/>
    <col min="11272" max="11272" width="15.85546875" style="1215" customWidth="1"/>
    <col min="11273" max="11515" width="9.28515625" style="1215"/>
    <col min="11516" max="11516" width="53" style="1215" customWidth="1"/>
    <col min="11517" max="11517" width="18" style="1215" bestFit="1" customWidth="1"/>
    <col min="11518" max="11520" width="15.85546875" style="1215" customWidth="1"/>
    <col min="11521" max="11523" width="12.28515625" style="1215" customWidth="1"/>
    <col min="11524" max="11525" width="9.28515625" style="1215"/>
    <col min="11526" max="11526" width="15" style="1215" customWidth="1"/>
    <col min="11527" max="11527" width="15.5703125" style="1215" bestFit="1" customWidth="1"/>
    <col min="11528" max="11528" width="15.85546875" style="1215" customWidth="1"/>
    <col min="11529" max="11771" width="9.28515625" style="1215"/>
    <col min="11772" max="11772" width="53" style="1215" customWidth="1"/>
    <col min="11773" max="11773" width="18" style="1215" bestFit="1" customWidth="1"/>
    <col min="11774" max="11776" width="15.85546875" style="1215" customWidth="1"/>
    <col min="11777" max="11779" width="12.28515625" style="1215" customWidth="1"/>
    <col min="11780" max="11781" width="9.28515625" style="1215"/>
    <col min="11782" max="11782" width="15" style="1215" customWidth="1"/>
    <col min="11783" max="11783" width="15.5703125" style="1215" bestFit="1" customWidth="1"/>
    <col min="11784" max="11784" width="15.85546875" style="1215" customWidth="1"/>
    <col min="11785" max="12027" width="9.28515625" style="1215"/>
    <col min="12028" max="12028" width="53" style="1215" customWidth="1"/>
    <col min="12029" max="12029" width="18" style="1215" bestFit="1" customWidth="1"/>
    <col min="12030" max="12032" width="15.85546875" style="1215" customWidth="1"/>
    <col min="12033" max="12035" width="12.28515625" style="1215" customWidth="1"/>
    <col min="12036" max="12037" width="9.28515625" style="1215"/>
    <col min="12038" max="12038" width="15" style="1215" customWidth="1"/>
    <col min="12039" max="12039" width="15.5703125" style="1215" bestFit="1" customWidth="1"/>
    <col min="12040" max="12040" width="15.85546875" style="1215" customWidth="1"/>
    <col min="12041" max="12283" width="9.28515625" style="1215"/>
    <col min="12284" max="12284" width="53" style="1215" customWidth="1"/>
    <col min="12285" max="12285" width="18" style="1215" bestFit="1" customWidth="1"/>
    <col min="12286" max="12288" width="15.85546875" style="1215" customWidth="1"/>
    <col min="12289" max="12291" width="12.28515625" style="1215" customWidth="1"/>
    <col min="12292" max="12293" width="9.28515625" style="1215"/>
    <col min="12294" max="12294" width="15" style="1215" customWidth="1"/>
    <col min="12295" max="12295" width="15.5703125" style="1215" bestFit="1" customWidth="1"/>
    <col min="12296" max="12296" width="15.85546875" style="1215" customWidth="1"/>
    <col min="12297" max="12539" width="9.28515625" style="1215"/>
    <col min="12540" max="12540" width="53" style="1215" customWidth="1"/>
    <col min="12541" max="12541" width="18" style="1215" bestFit="1" customWidth="1"/>
    <col min="12542" max="12544" width="15.85546875" style="1215" customWidth="1"/>
    <col min="12545" max="12547" width="12.28515625" style="1215" customWidth="1"/>
    <col min="12548" max="12549" width="9.28515625" style="1215"/>
    <col min="12550" max="12550" width="15" style="1215" customWidth="1"/>
    <col min="12551" max="12551" width="15.5703125" style="1215" bestFit="1" customWidth="1"/>
    <col min="12552" max="12552" width="15.85546875" style="1215" customWidth="1"/>
    <col min="12553" max="12795" width="9.28515625" style="1215"/>
    <col min="12796" max="12796" width="53" style="1215" customWidth="1"/>
    <col min="12797" max="12797" width="18" style="1215" bestFit="1" customWidth="1"/>
    <col min="12798" max="12800" width="15.85546875" style="1215" customWidth="1"/>
    <col min="12801" max="12803" width="12.28515625" style="1215" customWidth="1"/>
    <col min="12804" max="12805" width="9.28515625" style="1215"/>
    <col min="12806" max="12806" width="15" style="1215" customWidth="1"/>
    <col min="12807" max="12807" width="15.5703125" style="1215" bestFit="1" customWidth="1"/>
    <col min="12808" max="12808" width="15.85546875" style="1215" customWidth="1"/>
    <col min="12809" max="13051" width="9.28515625" style="1215"/>
    <col min="13052" max="13052" width="53" style="1215" customWidth="1"/>
    <col min="13053" max="13053" width="18" style="1215" bestFit="1" customWidth="1"/>
    <col min="13054" max="13056" width="15.85546875" style="1215" customWidth="1"/>
    <col min="13057" max="13059" width="12.28515625" style="1215" customWidth="1"/>
    <col min="13060" max="13061" width="9.28515625" style="1215"/>
    <col min="13062" max="13062" width="15" style="1215" customWidth="1"/>
    <col min="13063" max="13063" width="15.5703125" style="1215" bestFit="1" customWidth="1"/>
    <col min="13064" max="13064" width="15.85546875" style="1215" customWidth="1"/>
    <col min="13065" max="13307" width="9.28515625" style="1215"/>
    <col min="13308" max="13308" width="53" style="1215" customWidth="1"/>
    <col min="13309" max="13309" width="18" style="1215" bestFit="1" customWidth="1"/>
    <col min="13310" max="13312" width="15.85546875" style="1215" customWidth="1"/>
    <col min="13313" max="13315" width="12.28515625" style="1215" customWidth="1"/>
    <col min="13316" max="13317" width="9.28515625" style="1215"/>
    <col min="13318" max="13318" width="15" style="1215" customWidth="1"/>
    <col min="13319" max="13319" width="15.5703125" style="1215" bestFit="1" customWidth="1"/>
    <col min="13320" max="13320" width="15.85546875" style="1215" customWidth="1"/>
    <col min="13321" max="13563" width="9.28515625" style="1215"/>
    <col min="13564" max="13564" width="53" style="1215" customWidth="1"/>
    <col min="13565" max="13565" width="18" style="1215" bestFit="1" customWidth="1"/>
    <col min="13566" max="13568" width="15.85546875" style="1215" customWidth="1"/>
    <col min="13569" max="13571" width="12.28515625" style="1215" customWidth="1"/>
    <col min="13572" max="13573" width="9.28515625" style="1215"/>
    <col min="13574" max="13574" width="15" style="1215" customWidth="1"/>
    <col min="13575" max="13575" width="15.5703125" style="1215" bestFit="1" customWidth="1"/>
    <col min="13576" max="13576" width="15.85546875" style="1215" customWidth="1"/>
    <col min="13577" max="13819" width="9.28515625" style="1215"/>
    <col min="13820" max="13820" width="53" style="1215" customWidth="1"/>
    <col min="13821" max="13821" width="18" style="1215" bestFit="1" customWidth="1"/>
    <col min="13822" max="13824" width="15.85546875" style="1215" customWidth="1"/>
    <col min="13825" max="13827" width="12.28515625" style="1215" customWidth="1"/>
    <col min="13828" max="13829" width="9.28515625" style="1215"/>
    <col min="13830" max="13830" width="15" style="1215" customWidth="1"/>
    <col min="13831" max="13831" width="15.5703125" style="1215" bestFit="1" customWidth="1"/>
    <col min="13832" max="13832" width="15.85546875" style="1215" customWidth="1"/>
    <col min="13833" max="14075" width="9.28515625" style="1215"/>
    <col min="14076" max="14076" width="53" style="1215" customWidth="1"/>
    <col min="14077" max="14077" width="18" style="1215" bestFit="1" customWidth="1"/>
    <col min="14078" max="14080" width="15.85546875" style="1215" customWidth="1"/>
    <col min="14081" max="14083" width="12.28515625" style="1215" customWidth="1"/>
    <col min="14084" max="14085" width="9.28515625" style="1215"/>
    <col min="14086" max="14086" width="15" style="1215" customWidth="1"/>
    <col min="14087" max="14087" width="15.5703125" style="1215" bestFit="1" customWidth="1"/>
    <col min="14088" max="14088" width="15.85546875" style="1215" customWidth="1"/>
    <col min="14089" max="14331" width="9.28515625" style="1215"/>
    <col min="14332" max="14332" width="53" style="1215" customWidth="1"/>
    <col min="14333" max="14333" width="18" style="1215" bestFit="1" customWidth="1"/>
    <col min="14334" max="14336" width="15.85546875" style="1215" customWidth="1"/>
    <col min="14337" max="14339" width="12.28515625" style="1215" customWidth="1"/>
    <col min="14340" max="14341" width="9.28515625" style="1215"/>
    <col min="14342" max="14342" width="15" style="1215" customWidth="1"/>
    <col min="14343" max="14343" width="15.5703125" style="1215" bestFit="1" customWidth="1"/>
    <col min="14344" max="14344" width="15.85546875" style="1215" customWidth="1"/>
    <col min="14345" max="14587" width="9.28515625" style="1215"/>
    <col min="14588" max="14588" width="53" style="1215" customWidth="1"/>
    <col min="14589" max="14589" width="18" style="1215" bestFit="1" customWidth="1"/>
    <col min="14590" max="14592" width="15.85546875" style="1215" customWidth="1"/>
    <col min="14593" max="14595" width="12.28515625" style="1215" customWidth="1"/>
    <col min="14596" max="14597" width="9.28515625" style="1215"/>
    <col min="14598" max="14598" width="15" style="1215" customWidth="1"/>
    <col min="14599" max="14599" width="15.5703125" style="1215" bestFit="1" customWidth="1"/>
    <col min="14600" max="14600" width="15.85546875" style="1215" customWidth="1"/>
    <col min="14601" max="14843" width="9.28515625" style="1215"/>
    <col min="14844" max="14844" width="53" style="1215" customWidth="1"/>
    <col min="14845" max="14845" width="18" style="1215" bestFit="1" customWidth="1"/>
    <col min="14846" max="14848" width="15.85546875" style="1215" customWidth="1"/>
    <col min="14849" max="14851" width="12.28515625" style="1215" customWidth="1"/>
    <col min="14852" max="14853" width="9.28515625" style="1215"/>
    <col min="14854" max="14854" width="15" style="1215" customWidth="1"/>
    <col min="14855" max="14855" width="15.5703125" style="1215" bestFit="1" customWidth="1"/>
    <col min="14856" max="14856" width="15.85546875" style="1215" customWidth="1"/>
    <col min="14857" max="15099" width="9.28515625" style="1215"/>
    <col min="15100" max="15100" width="53" style="1215" customWidth="1"/>
    <col min="15101" max="15101" width="18" style="1215" bestFit="1" customWidth="1"/>
    <col min="15102" max="15104" width="15.85546875" style="1215" customWidth="1"/>
    <col min="15105" max="15107" width="12.28515625" style="1215" customWidth="1"/>
    <col min="15108" max="15109" width="9.28515625" style="1215"/>
    <col min="15110" max="15110" width="15" style="1215" customWidth="1"/>
    <col min="15111" max="15111" width="15.5703125" style="1215" bestFit="1" customWidth="1"/>
    <col min="15112" max="15112" width="15.85546875" style="1215" customWidth="1"/>
    <col min="15113" max="15355" width="9.28515625" style="1215"/>
    <col min="15356" max="15356" width="53" style="1215" customWidth="1"/>
    <col min="15357" max="15357" width="18" style="1215" bestFit="1" customWidth="1"/>
    <col min="15358" max="15360" width="15.85546875" style="1215" customWidth="1"/>
    <col min="15361" max="15363" width="12.28515625" style="1215" customWidth="1"/>
    <col min="15364" max="15365" width="9.28515625" style="1215"/>
    <col min="15366" max="15366" width="15" style="1215" customWidth="1"/>
    <col min="15367" max="15367" width="15.5703125" style="1215" bestFit="1" customWidth="1"/>
    <col min="15368" max="15368" width="15.85546875" style="1215" customWidth="1"/>
    <col min="15369" max="15611" width="9.28515625" style="1215"/>
    <col min="15612" max="15612" width="53" style="1215" customWidth="1"/>
    <col min="15613" max="15613" width="18" style="1215" bestFit="1" customWidth="1"/>
    <col min="15614" max="15616" width="15.85546875" style="1215" customWidth="1"/>
    <col min="15617" max="15619" width="12.28515625" style="1215" customWidth="1"/>
    <col min="15620" max="15621" width="9.28515625" style="1215"/>
    <col min="15622" max="15622" width="15" style="1215" customWidth="1"/>
    <col min="15623" max="15623" width="15.5703125" style="1215" bestFit="1" customWidth="1"/>
    <col min="15624" max="15624" width="15.85546875" style="1215" customWidth="1"/>
    <col min="15625" max="15867" width="9.28515625" style="1215"/>
    <col min="15868" max="15868" width="53" style="1215" customWidth="1"/>
    <col min="15869" max="15869" width="18" style="1215" bestFit="1" customWidth="1"/>
    <col min="15870" max="15872" width="15.85546875" style="1215" customWidth="1"/>
    <col min="15873" max="15875" width="12.28515625" style="1215" customWidth="1"/>
    <col min="15876" max="15877" width="9.28515625" style="1215"/>
    <col min="15878" max="15878" width="15" style="1215" customWidth="1"/>
    <col min="15879" max="15879" width="15.5703125" style="1215" bestFit="1" customWidth="1"/>
    <col min="15880" max="15880" width="15.85546875" style="1215" customWidth="1"/>
    <col min="15881" max="16123" width="9.28515625" style="1215"/>
    <col min="16124" max="16124" width="53" style="1215" customWidth="1"/>
    <col min="16125" max="16125" width="18" style="1215" bestFit="1" customWidth="1"/>
    <col min="16126" max="16128" width="15.85546875" style="1215" customWidth="1"/>
    <col min="16129" max="16131" width="12.28515625" style="1215" customWidth="1"/>
    <col min="16132" max="16133" width="9.28515625" style="1215"/>
    <col min="16134" max="16134" width="15" style="1215" customWidth="1"/>
    <col min="16135" max="16135" width="15.5703125" style="1215" bestFit="1" customWidth="1"/>
    <col min="16136" max="16136" width="15.85546875" style="1215" customWidth="1"/>
    <col min="16137" max="16384" width="9.28515625" style="1215"/>
  </cols>
  <sheetData>
    <row r="1" spans="1:11" ht="17.25" customHeight="1">
      <c r="A1" s="1213" t="s">
        <v>500</v>
      </c>
      <c r="B1" s="1213"/>
      <c r="C1" s="1214"/>
      <c r="D1" s="1214"/>
      <c r="E1" s="1214"/>
      <c r="F1" s="1214"/>
      <c r="G1" s="1214"/>
      <c r="H1" s="1214"/>
      <c r="J1" s="1215"/>
      <c r="K1" s="1215"/>
    </row>
    <row r="2" spans="1:11" ht="17.25" customHeight="1">
      <c r="A2" s="1216"/>
      <c r="B2" s="1216"/>
      <c r="C2" s="1214"/>
      <c r="D2" s="1214"/>
      <c r="E2" s="1214"/>
      <c r="F2" s="1214"/>
      <c r="G2" s="1214"/>
      <c r="H2" s="1214"/>
      <c r="J2" s="1215"/>
      <c r="K2" s="1215"/>
    </row>
    <row r="3" spans="1:11" ht="17.25" customHeight="1">
      <c r="A3" s="1217" t="s">
        <v>786</v>
      </c>
      <c r="B3" s="1218"/>
      <c r="C3" s="1219"/>
      <c r="D3" s="1219"/>
      <c r="E3" s="1219"/>
      <c r="F3" s="1219"/>
      <c r="G3" s="1219"/>
      <c r="H3" s="1219"/>
      <c r="J3" s="1215"/>
      <c r="K3" s="1215"/>
    </row>
    <row r="4" spans="1:11" ht="17.25" customHeight="1">
      <c r="A4" s="1217"/>
      <c r="B4" s="1218"/>
      <c r="C4" s="1219"/>
      <c r="D4" s="1219"/>
      <c r="E4" s="1219"/>
      <c r="F4" s="1219"/>
      <c r="G4" s="1219"/>
      <c r="H4" s="1219"/>
      <c r="J4" s="1215"/>
      <c r="K4" s="1215"/>
    </row>
    <row r="5" spans="1:11" ht="15" customHeight="1">
      <c r="A5" s="1220"/>
      <c r="B5" s="1220"/>
      <c r="C5" s="1221"/>
      <c r="D5" s="1222"/>
      <c r="E5" s="1222"/>
      <c r="F5" s="1222"/>
      <c r="G5" s="1223"/>
      <c r="H5" s="1224" t="s">
        <v>2</v>
      </c>
      <c r="J5" s="1215"/>
      <c r="K5" s="1215"/>
    </row>
    <row r="8" spans="1:11" ht="16.350000000000001" customHeight="1">
      <c r="A8" s="1225"/>
      <c r="B8" s="1226" t="s">
        <v>787</v>
      </c>
      <c r="C8" s="1227" t="s">
        <v>229</v>
      </c>
      <c r="D8" s="1228"/>
      <c r="E8" s="1228"/>
      <c r="F8" s="1229" t="s">
        <v>433</v>
      </c>
      <c r="G8" s="1230"/>
      <c r="H8" s="1231"/>
      <c r="J8" s="1215"/>
      <c r="K8" s="1215"/>
    </row>
    <row r="9" spans="1:11" ht="16.350000000000001" customHeight="1">
      <c r="A9" s="1232" t="s">
        <v>3</v>
      </c>
      <c r="B9" s="1233" t="s">
        <v>228</v>
      </c>
      <c r="C9" s="1234"/>
      <c r="D9" s="1234"/>
      <c r="E9" s="1234"/>
      <c r="F9" s="1234" t="s">
        <v>4</v>
      </c>
      <c r="G9" s="1234" t="s">
        <v>4</v>
      </c>
      <c r="H9" s="1235"/>
      <c r="J9" s="1215"/>
      <c r="K9" s="1215"/>
    </row>
    <row r="10" spans="1:11" ht="16.350000000000001" customHeight="1">
      <c r="A10" s="1236"/>
      <c r="B10" s="1237" t="s">
        <v>788</v>
      </c>
      <c r="C10" s="1234" t="s">
        <v>434</v>
      </c>
      <c r="D10" s="1234" t="s">
        <v>435</v>
      </c>
      <c r="E10" s="1234" t="s">
        <v>436</v>
      </c>
      <c r="F10" s="1238" t="s">
        <v>232</v>
      </c>
      <c r="G10" s="1238" t="s">
        <v>437</v>
      </c>
      <c r="H10" s="1239" t="s">
        <v>438</v>
      </c>
      <c r="J10" s="1215"/>
      <c r="K10" s="1215"/>
    </row>
    <row r="11" spans="1:11" s="1244" customFormat="1" ht="9.75" customHeight="1">
      <c r="A11" s="1240" t="s">
        <v>439</v>
      </c>
      <c r="B11" s="1241">
        <v>2</v>
      </c>
      <c r="C11" s="1242">
        <v>3</v>
      </c>
      <c r="D11" s="1242">
        <v>4</v>
      </c>
      <c r="E11" s="1242">
        <v>5</v>
      </c>
      <c r="F11" s="1242">
        <v>6</v>
      </c>
      <c r="G11" s="1242">
        <v>7</v>
      </c>
      <c r="H11" s="1243">
        <v>8</v>
      </c>
    </row>
    <row r="12" spans="1:11" ht="24" customHeight="1">
      <c r="A12" s="1245" t="s">
        <v>440</v>
      </c>
      <c r="B12" s="1246">
        <v>71448652</v>
      </c>
      <c r="C12" s="1023">
        <v>3744731</v>
      </c>
      <c r="D12" s="1023">
        <v>8176753</v>
      </c>
      <c r="E12" s="1023">
        <v>14260114</v>
      </c>
      <c r="F12" s="1247">
        <v>5.2411499659923602E-2</v>
      </c>
      <c r="G12" s="1248">
        <v>0.11444236904567492</v>
      </c>
      <c r="H12" s="1247">
        <v>0.19958548693122999</v>
      </c>
      <c r="J12" s="1215"/>
      <c r="K12" s="1215"/>
    </row>
    <row r="13" spans="1:11" ht="24" customHeight="1">
      <c r="A13" s="1249" t="s">
        <v>441</v>
      </c>
      <c r="B13" s="1024">
        <v>88402533</v>
      </c>
      <c r="C13" s="1023">
        <v>3640869</v>
      </c>
      <c r="D13" s="1023">
        <v>8043529</v>
      </c>
      <c r="E13" s="1023">
        <v>14010048</v>
      </c>
      <c r="F13" s="1250">
        <v>4.1185120792862351E-2</v>
      </c>
      <c r="G13" s="1250">
        <v>9.0987539915852858E-2</v>
      </c>
      <c r="H13" s="1251">
        <v>0.15848016481609187</v>
      </c>
      <c r="J13" s="1215"/>
      <c r="K13" s="1215"/>
    </row>
    <row r="14" spans="1:11" ht="24" customHeight="1">
      <c r="A14" s="1236" t="s">
        <v>789</v>
      </c>
      <c r="B14" s="778">
        <v>-16953881</v>
      </c>
      <c r="C14" s="778">
        <v>103862</v>
      </c>
      <c r="D14" s="778">
        <v>133225</v>
      </c>
      <c r="E14" s="1252">
        <v>250066</v>
      </c>
      <c r="F14" s="1253"/>
      <c r="G14" s="1254"/>
      <c r="H14" s="1253"/>
      <c r="J14" s="1215"/>
      <c r="K14" s="1215"/>
    </row>
    <row r="15" spans="1:11" ht="18.75" customHeight="1"/>
    <row r="16" spans="1:11" ht="19.5" customHeight="1"/>
    <row r="17" spans="1:11" ht="18" customHeight="1">
      <c r="A17" s="1220"/>
      <c r="B17" s="1220"/>
      <c r="C17" s="1221"/>
      <c r="D17" s="1222"/>
      <c r="E17" s="1222"/>
      <c r="F17" s="1222"/>
      <c r="G17" s="1223"/>
      <c r="H17" s="1224" t="s">
        <v>2</v>
      </c>
    </row>
    <row r="20" spans="1:11" ht="15">
      <c r="A20" s="1225"/>
      <c r="B20" s="1226" t="s">
        <v>787</v>
      </c>
      <c r="C20" s="1227" t="s">
        <v>229</v>
      </c>
      <c r="D20" s="1228"/>
      <c r="E20" s="1228"/>
      <c r="F20" s="1229" t="s">
        <v>433</v>
      </c>
      <c r="G20" s="1230"/>
      <c r="H20" s="1231"/>
      <c r="J20" s="1256"/>
      <c r="K20" s="1256"/>
    </row>
    <row r="21" spans="1:11" ht="15">
      <c r="A21" s="1232" t="s">
        <v>3</v>
      </c>
      <c r="B21" s="1233" t="s">
        <v>228</v>
      </c>
      <c r="C21" s="1234"/>
      <c r="D21" s="1234"/>
      <c r="E21" s="1234"/>
      <c r="F21" s="1234" t="s">
        <v>4</v>
      </c>
      <c r="G21" s="1234" t="s">
        <v>4</v>
      </c>
      <c r="H21" s="1235"/>
      <c r="J21" s="1256"/>
      <c r="K21" s="1256"/>
    </row>
    <row r="22" spans="1:11" ht="17.25">
      <c r="A22" s="1236"/>
      <c r="B22" s="1237" t="s">
        <v>788</v>
      </c>
      <c r="C22" s="1234" t="s">
        <v>790</v>
      </c>
      <c r="D22" s="1234" t="s">
        <v>791</v>
      </c>
      <c r="E22" s="1234" t="s">
        <v>792</v>
      </c>
      <c r="F22" s="1238" t="s">
        <v>232</v>
      </c>
      <c r="G22" s="1238" t="s">
        <v>437</v>
      </c>
      <c r="H22" s="1239" t="s">
        <v>438</v>
      </c>
      <c r="J22" s="1256"/>
      <c r="K22" s="1256"/>
    </row>
    <row r="23" spans="1:11">
      <c r="A23" s="1240" t="s">
        <v>439</v>
      </c>
      <c r="B23" s="1241">
        <v>2</v>
      </c>
      <c r="C23" s="1242">
        <v>3</v>
      </c>
      <c r="D23" s="1242">
        <v>4</v>
      </c>
      <c r="E23" s="1242">
        <v>5</v>
      </c>
      <c r="F23" s="1242">
        <v>6</v>
      </c>
      <c r="G23" s="1242">
        <v>7</v>
      </c>
      <c r="H23" s="1243">
        <v>8</v>
      </c>
    </row>
    <row r="24" spans="1:11" ht="24" customHeight="1">
      <c r="A24" s="1245" t="s">
        <v>440</v>
      </c>
      <c r="B24" s="1246">
        <v>71448652</v>
      </c>
      <c r="C24" s="1023">
        <v>19372820</v>
      </c>
      <c r="D24" s="1023">
        <v>24442818</v>
      </c>
      <c r="E24" s="1023">
        <v>30831840</v>
      </c>
      <c r="F24" s="1248">
        <v>0.27114325403927847</v>
      </c>
      <c r="G24" s="1247">
        <v>0.34210327718989014</v>
      </c>
      <c r="H24" s="1257">
        <v>0.43152444639543375</v>
      </c>
    </row>
    <row r="25" spans="1:11" ht="24" customHeight="1">
      <c r="A25" s="1249" t="s">
        <v>441</v>
      </c>
      <c r="B25" s="1024">
        <v>88402533</v>
      </c>
      <c r="C25" s="1023">
        <v>19411851</v>
      </c>
      <c r="D25" s="1023">
        <v>24528276</v>
      </c>
      <c r="E25" s="1023">
        <v>30804682</v>
      </c>
      <c r="F25" s="1250">
        <v>0.21958478271205192</v>
      </c>
      <c r="G25" s="1251">
        <v>0.27746123518881521</v>
      </c>
      <c r="H25" s="1258">
        <v>0.34845926869538907</v>
      </c>
    </row>
    <row r="26" spans="1:11" ht="24" customHeight="1">
      <c r="A26" s="1236" t="s">
        <v>789</v>
      </c>
      <c r="B26" s="778">
        <v>-16953881</v>
      </c>
      <c r="C26" s="778">
        <v>-39031</v>
      </c>
      <c r="D26" s="778">
        <v>-85459</v>
      </c>
      <c r="E26" s="778">
        <v>27158</v>
      </c>
      <c r="F26" s="1253">
        <v>2.3021867382459508E-3</v>
      </c>
      <c r="G26" s="1253">
        <v>5.0406747575968006E-3</v>
      </c>
      <c r="H26" s="1253"/>
    </row>
    <row r="29" spans="1:11" ht="23.25" customHeight="1">
      <c r="H29" s="1224" t="s">
        <v>2</v>
      </c>
    </row>
    <row r="32" spans="1:11" ht="15">
      <c r="A32" s="1225"/>
      <c r="B32" s="1226" t="s">
        <v>787</v>
      </c>
      <c r="C32" s="1227" t="s">
        <v>229</v>
      </c>
      <c r="D32" s="1228"/>
      <c r="E32" s="1228"/>
      <c r="F32" s="1229" t="s">
        <v>433</v>
      </c>
      <c r="G32" s="1230"/>
      <c r="H32" s="1231"/>
    </row>
    <row r="33" spans="1:8" ht="15">
      <c r="A33" s="1232" t="s">
        <v>3</v>
      </c>
      <c r="B33" s="1233" t="s">
        <v>228</v>
      </c>
      <c r="C33" s="1234"/>
      <c r="D33" s="1234"/>
      <c r="E33" s="1234"/>
      <c r="F33" s="1234" t="s">
        <v>4</v>
      </c>
      <c r="G33" s="1234" t="s">
        <v>4</v>
      </c>
      <c r="H33" s="1235"/>
    </row>
    <row r="34" spans="1:8" ht="17.25">
      <c r="A34" s="1236"/>
      <c r="B34" s="1237" t="s">
        <v>788</v>
      </c>
      <c r="C34" s="1234" t="s">
        <v>793</v>
      </c>
      <c r="D34" s="1234" t="s">
        <v>794</v>
      </c>
      <c r="E34" s="1234" t="s">
        <v>795</v>
      </c>
      <c r="F34" s="1238" t="s">
        <v>232</v>
      </c>
      <c r="G34" s="1238" t="s">
        <v>437</v>
      </c>
      <c r="H34" s="1239" t="s">
        <v>438</v>
      </c>
    </row>
    <row r="35" spans="1:8">
      <c r="A35" s="1240" t="s">
        <v>439</v>
      </c>
      <c r="B35" s="1241">
        <v>2</v>
      </c>
      <c r="C35" s="1242">
        <v>3</v>
      </c>
      <c r="D35" s="1242">
        <v>4</v>
      </c>
      <c r="E35" s="1242">
        <v>5</v>
      </c>
      <c r="F35" s="1242">
        <v>6</v>
      </c>
      <c r="G35" s="1259">
        <v>7</v>
      </c>
      <c r="H35" s="1243">
        <v>8</v>
      </c>
    </row>
    <row r="36" spans="1:8" ht="24" customHeight="1">
      <c r="A36" s="1245" t="s">
        <v>440</v>
      </c>
      <c r="B36" s="1260">
        <v>71448652</v>
      </c>
      <c r="C36" s="1261">
        <v>34828643</v>
      </c>
      <c r="D36" s="1261">
        <v>39104303</v>
      </c>
      <c r="E36" s="1261">
        <v>45734008</v>
      </c>
      <c r="F36" s="1248">
        <v>0.48746396223122584</v>
      </c>
      <c r="G36" s="1247">
        <v>0.54730637885232603</v>
      </c>
      <c r="H36" s="1257">
        <v>0.64009616304587524</v>
      </c>
    </row>
    <row r="37" spans="1:8" ht="24" customHeight="1">
      <c r="A37" s="1249" t="s">
        <v>441</v>
      </c>
      <c r="B37" s="1024">
        <v>88402533</v>
      </c>
      <c r="C37" s="1023">
        <v>34805296</v>
      </c>
      <c r="D37" s="1023">
        <v>39092071</v>
      </c>
      <c r="E37" s="1023">
        <v>45774478</v>
      </c>
      <c r="F37" s="1250">
        <v>0.39371378645903732</v>
      </c>
      <c r="G37" s="1251">
        <v>0.44220532685415248</v>
      </c>
      <c r="H37" s="1258">
        <v>0.51779600025714201</v>
      </c>
    </row>
    <row r="38" spans="1:8" ht="24" customHeight="1">
      <c r="A38" s="1236" t="s">
        <v>789</v>
      </c>
      <c r="B38" s="778">
        <v>-16953881</v>
      </c>
      <c r="C38" s="778">
        <v>23347</v>
      </c>
      <c r="D38" s="778">
        <v>12232</v>
      </c>
      <c r="E38" s="778">
        <v>-40470</v>
      </c>
      <c r="F38" s="1254"/>
      <c r="G38" s="1253"/>
      <c r="H38" s="1262">
        <v>2.3870640592558129E-3</v>
      </c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58" firstPageNumber="63" orientation="landscape" useFirstPageNumber="1" r:id="rId1"/>
  <headerFooter alignWithMargins="0">
    <oddHeader>&amp;C&amp;"Arial CE,Pogrubiony"&amp;12-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zoomScale="76" zoomScaleNormal="76" zoomScaleSheetLayoutView="80" workbookViewId="0">
      <selection activeCell="K18" sqref="K18"/>
    </sheetView>
  </sheetViews>
  <sheetFormatPr defaultColWidth="9.28515625" defaultRowHeight="15"/>
  <cols>
    <col min="1" max="1" width="103.140625" style="1265" customWidth="1"/>
    <col min="2" max="2" width="20.5703125" style="1265" customWidth="1"/>
    <col min="3" max="3" width="19.42578125" style="1313" customWidth="1"/>
    <col min="4" max="4" width="16.7109375" style="1265" customWidth="1"/>
    <col min="5" max="5" width="9.28515625" style="1265"/>
    <col min="6" max="6" width="8.42578125" style="1265" customWidth="1"/>
    <col min="7" max="7" width="17.5703125" style="1265" bestFit="1" customWidth="1"/>
    <col min="8" max="8" width="21.7109375" style="1265" customWidth="1"/>
    <col min="9" max="9" width="21.28515625" style="1265" customWidth="1"/>
    <col min="10" max="240" width="9.28515625" style="1265"/>
    <col min="241" max="241" width="103.140625" style="1265" customWidth="1"/>
    <col min="242" max="242" width="20.5703125" style="1265" customWidth="1"/>
    <col min="243" max="243" width="19.42578125" style="1265" customWidth="1"/>
    <col min="244" max="244" width="16.7109375" style="1265" customWidth="1"/>
    <col min="245" max="245" width="12.85546875" style="1265" customWidth="1"/>
    <col min="246" max="246" width="11" style="1265" bestFit="1" customWidth="1"/>
    <col min="247" max="251" width="9.28515625" style="1265"/>
    <col min="252" max="252" width="103.140625" style="1265" customWidth="1"/>
    <col min="253" max="253" width="20.5703125" style="1265" customWidth="1"/>
    <col min="254" max="254" width="19.42578125" style="1265" customWidth="1"/>
    <col min="255" max="255" width="16.7109375" style="1265" customWidth="1"/>
    <col min="256" max="256" width="9.28515625" style="1265"/>
    <col min="257" max="257" width="8.42578125" style="1265" customWidth="1"/>
    <col min="258" max="258" width="17.5703125" style="1265" bestFit="1" customWidth="1"/>
    <col min="259" max="259" width="21.7109375" style="1265" customWidth="1"/>
    <col min="260" max="260" width="21.28515625" style="1265" customWidth="1"/>
    <col min="261" max="496" width="9.28515625" style="1265"/>
    <col min="497" max="497" width="103.140625" style="1265" customWidth="1"/>
    <col min="498" max="498" width="20.5703125" style="1265" customWidth="1"/>
    <col min="499" max="499" width="19.42578125" style="1265" customWidth="1"/>
    <col min="500" max="500" width="16.7109375" style="1265" customWidth="1"/>
    <col min="501" max="501" width="12.85546875" style="1265" customWidth="1"/>
    <col min="502" max="502" width="11" style="1265" bestFit="1" customWidth="1"/>
    <col min="503" max="507" width="9.28515625" style="1265"/>
    <col min="508" max="508" width="103.140625" style="1265" customWidth="1"/>
    <col min="509" max="509" width="20.5703125" style="1265" customWidth="1"/>
    <col min="510" max="510" width="19.42578125" style="1265" customWidth="1"/>
    <col min="511" max="511" width="16.7109375" style="1265" customWidth="1"/>
    <col min="512" max="512" width="9.28515625" style="1265"/>
    <col min="513" max="513" width="8.42578125" style="1265" customWidth="1"/>
    <col min="514" max="514" width="17.5703125" style="1265" bestFit="1" customWidth="1"/>
    <col min="515" max="515" width="21.7109375" style="1265" customWidth="1"/>
    <col min="516" max="516" width="21.28515625" style="1265" customWidth="1"/>
    <col min="517" max="752" width="9.28515625" style="1265"/>
    <col min="753" max="753" width="103.140625" style="1265" customWidth="1"/>
    <col min="754" max="754" width="20.5703125" style="1265" customWidth="1"/>
    <col min="755" max="755" width="19.42578125" style="1265" customWidth="1"/>
    <col min="756" max="756" width="16.7109375" style="1265" customWidth="1"/>
    <col min="757" max="757" width="12.85546875" style="1265" customWidth="1"/>
    <col min="758" max="758" width="11" style="1265" bestFit="1" customWidth="1"/>
    <col min="759" max="763" width="9.28515625" style="1265"/>
    <col min="764" max="764" width="103.140625" style="1265" customWidth="1"/>
    <col min="765" max="765" width="20.5703125" style="1265" customWidth="1"/>
    <col min="766" max="766" width="19.42578125" style="1265" customWidth="1"/>
    <col min="767" max="767" width="16.7109375" style="1265" customWidth="1"/>
    <col min="768" max="768" width="9.28515625" style="1265"/>
    <col min="769" max="769" width="8.42578125" style="1265" customWidth="1"/>
    <col min="770" max="770" width="17.5703125" style="1265" bestFit="1" customWidth="1"/>
    <col min="771" max="771" width="21.7109375" style="1265" customWidth="1"/>
    <col min="772" max="772" width="21.28515625" style="1265" customWidth="1"/>
    <col min="773" max="1008" width="9.28515625" style="1265"/>
    <col min="1009" max="1009" width="103.140625" style="1265" customWidth="1"/>
    <col min="1010" max="1010" width="20.5703125" style="1265" customWidth="1"/>
    <col min="1011" max="1011" width="19.42578125" style="1265" customWidth="1"/>
    <col min="1012" max="1012" width="16.7109375" style="1265" customWidth="1"/>
    <col min="1013" max="1013" width="12.85546875" style="1265" customWidth="1"/>
    <col min="1014" max="1014" width="11" style="1265" bestFit="1" customWidth="1"/>
    <col min="1015" max="1019" width="9.28515625" style="1265"/>
    <col min="1020" max="1020" width="103.140625" style="1265" customWidth="1"/>
    <col min="1021" max="1021" width="20.5703125" style="1265" customWidth="1"/>
    <col min="1022" max="1022" width="19.42578125" style="1265" customWidth="1"/>
    <col min="1023" max="1023" width="16.7109375" style="1265" customWidth="1"/>
    <col min="1024" max="1024" width="9.28515625" style="1265"/>
    <col min="1025" max="1025" width="8.42578125" style="1265" customWidth="1"/>
    <col min="1026" max="1026" width="17.5703125" style="1265" bestFit="1" customWidth="1"/>
    <col min="1027" max="1027" width="21.7109375" style="1265" customWidth="1"/>
    <col min="1028" max="1028" width="21.28515625" style="1265" customWidth="1"/>
    <col min="1029" max="1264" width="9.28515625" style="1265"/>
    <col min="1265" max="1265" width="103.140625" style="1265" customWidth="1"/>
    <col min="1266" max="1266" width="20.5703125" style="1265" customWidth="1"/>
    <col min="1267" max="1267" width="19.42578125" style="1265" customWidth="1"/>
    <col min="1268" max="1268" width="16.7109375" style="1265" customWidth="1"/>
    <col min="1269" max="1269" width="12.85546875" style="1265" customWidth="1"/>
    <col min="1270" max="1270" width="11" style="1265" bestFit="1" customWidth="1"/>
    <col min="1271" max="1275" width="9.28515625" style="1265"/>
    <col min="1276" max="1276" width="103.140625" style="1265" customWidth="1"/>
    <col min="1277" max="1277" width="20.5703125" style="1265" customWidth="1"/>
    <col min="1278" max="1278" width="19.42578125" style="1265" customWidth="1"/>
    <col min="1279" max="1279" width="16.7109375" style="1265" customWidth="1"/>
    <col min="1280" max="1280" width="9.28515625" style="1265"/>
    <col min="1281" max="1281" width="8.42578125" style="1265" customWidth="1"/>
    <col min="1282" max="1282" width="17.5703125" style="1265" bestFit="1" customWidth="1"/>
    <col min="1283" max="1283" width="21.7109375" style="1265" customWidth="1"/>
    <col min="1284" max="1284" width="21.28515625" style="1265" customWidth="1"/>
    <col min="1285" max="1520" width="9.28515625" style="1265"/>
    <col min="1521" max="1521" width="103.140625" style="1265" customWidth="1"/>
    <col min="1522" max="1522" width="20.5703125" style="1265" customWidth="1"/>
    <col min="1523" max="1523" width="19.42578125" style="1265" customWidth="1"/>
    <col min="1524" max="1524" width="16.7109375" style="1265" customWidth="1"/>
    <col min="1525" max="1525" width="12.85546875" style="1265" customWidth="1"/>
    <col min="1526" max="1526" width="11" style="1265" bestFit="1" customWidth="1"/>
    <col min="1527" max="1531" width="9.28515625" style="1265"/>
    <col min="1532" max="1532" width="103.140625" style="1265" customWidth="1"/>
    <col min="1533" max="1533" width="20.5703125" style="1265" customWidth="1"/>
    <col min="1534" max="1534" width="19.42578125" style="1265" customWidth="1"/>
    <col min="1535" max="1535" width="16.7109375" style="1265" customWidth="1"/>
    <col min="1536" max="1536" width="9.28515625" style="1265"/>
    <col min="1537" max="1537" width="8.42578125" style="1265" customWidth="1"/>
    <col min="1538" max="1538" width="17.5703125" style="1265" bestFit="1" customWidth="1"/>
    <col min="1539" max="1539" width="21.7109375" style="1265" customWidth="1"/>
    <col min="1540" max="1540" width="21.28515625" style="1265" customWidth="1"/>
    <col min="1541" max="1776" width="9.28515625" style="1265"/>
    <col min="1777" max="1777" width="103.140625" style="1265" customWidth="1"/>
    <col min="1778" max="1778" width="20.5703125" style="1265" customWidth="1"/>
    <col min="1779" max="1779" width="19.42578125" style="1265" customWidth="1"/>
    <col min="1780" max="1780" width="16.7109375" style="1265" customWidth="1"/>
    <col min="1781" max="1781" width="12.85546875" style="1265" customWidth="1"/>
    <col min="1782" max="1782" width="11" style="1265" bestFit="1" customWidth="1"/>
    <col min="1783" max="1787" width="9.28515625" style="1265"/>
    <col min="1788" max="1788" width="103.140625" style="1265" customWidth="1"/>
    <col min="1789" max="1789" width="20.5703125" style="1265" customWidth="1"/>
    <col min="1790" max="1790" width="19.42578125" style="1265" customWidth="1"/>
    <col min="1791" max="1791" width="16.7109375" style="1265" customWidth="1"/>
    <col min="1792" max="1792" width="9.28515625" style="1265"/>
    <col min="1793" max="1793" width="8.42578125" style="1265" customWidth="1"/>
    <col min="1794" max="1794" width="17.5703125" style="1265" bestFit="1" customWidth="1"/>
    <col min="1795" max="1795" width="21.7109375" style="1265" customWidth="1"/>
    <col min="1796" max="1796" width="21.28515625" style="1265" customWidth="1"/>
    <col min="1797" max="2032" width="9.28515625" style="1265"/>
    <col min="2033" max="2033" width="103.140625" style="1265" customWidth="1"/>
    <col min="2034" max="2034" width="20.5703125" style="1265" customWidth="1"/>
    <col min="2035" max="2035" width="19.42578125" style="1265" customWidth="1"/>
    <col min="2036" max="2036" width="16.7109375" style="1265" customWidth="1"/>
    <col min="2037" max="2037" width="12.85546875" style="1265" customWidth="1"/>
    <col min="2038" max="2038" width="11" style="1265" bestFit="1" customWidth="1"/>
    <col min="2039" max="2043" width="9.28515625" style="1265"/>
    <col min="2044" max="2044" width="103.140625" style="1265" customWidth="1"/>
    <col min="2045" max="2045" width="20.5703125" style="1265" customWidth="1"/>
    <col min="2046" max="2046" width="19.42578125" style="1265" customWidth="1"/>
    <col min="2047" max="2047" width="16.7109375" style="1265" customWidth="1"/>
    <col min="2048" max="2048" width="9.28515625" style="1265"/>
    <col min="2049" max="2049" width="8.42578125" style="1265" customWidth="1"/>
    <col min="2050" max="2050" width="17.5703125" style="1265" bestFit="1" customWidth="1"/>
    <col min="2051" max="2051" width="21.7109375" style="1265" customWidth="1"/>
    <col min="2052" max="2052" width="21.28515625" style="1265" customWidth="1"/>
    <col min="2053" max="2288" width="9.28515625" style="1265"/>
    <col min="2289" max="2289" width="103.140625" style="1265" customWidth="1"/>
    <col min="2290" max="2290" width="20.5703125" style="1265" customWidth="1"/>
    <col min="2291" max="2291" width="19.42578125" style="1265" customWidth="1"/>
    <col min="2292" max="2292" width="16.7109375" style="1265" customWidth="1"/>
    <col min="2293" max="2293" width="12.85546875" style="1265" customWidth="1"/>
    <col min="2294" max="2294" width="11" style="1265" bestFit="1" customWidth="1"/>
    <col min="2295" max="2299" width="9.28515625" style="1265"/>
    <col min="2300" max="2300" width="103.140625" style="1265" customWidth="1"/>
    <col min="2301" max="2301" width="20.5703125" style="1265" customWidth="1"/>
    <col min="2302" max="2302" width="19.42578125" style="1265" customWidth="1"/>
    <col min="2303" max="2303" width="16.7109375" style="1265" customWidth="1"/>
    <col min="2304" max="2304" width="9.28515625" style="1265"/>
    <col min="2305" max="2305" width="8.42578125" style="1265" customWidth="1"/>
    <col min="2306" max="2306" width="17.5703125" style="1265" bestFit="1" customWidth="1"/>
    <col min="2307" max="2307" width="21.7109375" style="1265" customWidth="1"/>
    <col min="2308" max="2308" width="21.28515625" style="1265" customWidth="1"/>
    <col min="2309" max="2544" width="9.28515625" style="1265"/>
    <col min="2545" max="2545" width="103.140625" style="1265" customWidth="1"/>
    <col min="2546" max="2546" width="20.5703125" style="1265" customWidth="1"/>
    <col min="2547" max="2547" width="19.42578125" style="1265" customWidth="1"/>
    <col min="2548" max="2548" width="16.7109375" style="1265" customWidth="1"/>
    <col min="2549" max="2549" width="12.85546875" style="1265" customWidth="1"/>
    <col min="2550" max="2550" width="11" style="1265" bestFit="1" customWidth="1"/>
    <col min="2551" max="2555" width="9.28515625" style="1265"/>
    <col min="2556" max="2556" width="103.140625" style="1265" customWidth="1"/>
    <col min="2557" max="2557" width="20.5703125" style="1265" customWidth="1"/>
    <col min="2558" max="2558" width="19.42578125" style="1265" customWidth="1"/>
    <col min="2559" max="2559" width="16.7109375" style="1265" customWidth="1"/>
    <col min="2560" max="2560" width="9.28515625" style="1265"/>
    <col min="2561" max="2561" width="8.42578125" style="1265" customWidth="1"/>
    <col min="2562" max="2562" width="17.5703125" style="1265" bestFit="1" customWidth="1"/>
    <col min="2563" max="2563" width="21.7109375" style="1265" customWidth="1"/>
    <col min="2564" max="2564" width="21.28515625" style="1265" customWidth="1"/>
    <col min="2565" max="2800" width="9.28515625" style="1265"/>
    <col min="2801" max="2801" width="103.140625" style="1265" customWidth="1"/>
    <col min="2802" max="2802" width="20.5703125" style="1265" customWidth="1"/>
    <col min="2803" max="2803" width="19.42578125" style="1265" customWidth="1"/>
    <col min="2804" max="2804" width="16.7109375" style="1265" customWidth="1"/>
    <col min="2805" max="2805" width="12.85546875" style="1265" customWidth="1"/>
    <col min="2806" max="2806" width="11" style="1265" bestFit="1" customWidth="1"/>
    <col min="2807" max="2811" width="9.28515625" style="1265"/>
    <col min="2812" max="2812" width="103.140625" style="1265" customWidth="1"/>
    <col min="2813" max="2813" width="20.5703125" style="1265" customWidth="1"/>
    <col min="2814" max="2814" width="19.42578125" style="1265" customWidth="1"/>
    <col min="2815" max="2815" width="16.7109375" style="1265" customWidth="1"/>
    <col min="2816" max="2816" width="9.28515625" style="1265"/>
    <col min="2817" max="2817" width="8.42578125" style="1265" customWidth="1"/>
    <col min="2818" max="2818" width="17.5703125" style="1265" bestFit="1" customWidth="1"/>
    <col min="2819" max="2819" width="21.7109375" style="1265" customWidth="1"/>
    <col min="2820" max="2820" width="21.28515625" style="1265" customWidth="1"/>
    <col min="2821" max="3056" width="9.28515625" style="1265"/>
    <col min="3057" max="3057" width="103.140625" style="1265" customWidth="1"/>
    <col min="3058" max="3058" width="20.5703125" style="1265" customWidth="1"/>
    <col min="3059" max="3059" width="19.42578125" style="1265" customWidth="1"/>
    <col min="3060" max="3060" width="16.7109375" style="1265" customWidth="1"/>
    <col min="3061" max="3061" width="12.85546875" style="1265" customWidth="1"/>
    <col min="3062" max="3062" width="11" style="1265" bestFit="1" customWidth="1"/>
    <col min="3063" max="3067" width="9.28515625" style="1265"/>
    <col min="3068" max="3068" width="103.140625" style="1265" customWidth="1"/>
    <col min="3069" max="3069" width="20.5703125" style="1265" customWidth="1"/>
    <col min="3070" max="3070" width="19.42578125" style="1265" customWidth="1"/>
    <col min="3071" max="3071" width="16.7109375" style="1265" customWidth="1"/>
    <col min="3072" max="3072" width="9.28515625" style="1265"/>
    <col min="3073" max="3073" width="8.42578125" style="1265" customWidth="1"/>
    <col min="3074" max="3074" width="17.5703125" style="1265" bestFit="1" customWidth="1"/>
    <col min="3075" max="3075" width="21.7109375" style="1265" customWidth="1"/>
    <col min="3076" max="3076" width="21.28515625" style="1265" customWidth="1"/>
    <col min="3077" max="3312" width="9.28515625" style="1265"/>
    <col min="3313" max="3313" width="103.140625" style="1265" customWidth="1"/>
    <col min="3314" max="3314" width="20.5703125" style="1265" customWidth="1"/>
    <col min="3315" max="3315" width="19.42578125" style="1265" customWidth="1"/>
    <col min="3316" max="3316" width="16.7109375" style="1265" customWidth="1"/>
    <col min="3317" max="3317" width="12.85546875" style="1265" customWidth="1"/>
    <col min="3318" max="3318" width="11" style="1265" bestFit="1" customWidth="1"/>
    <col min="3319" max="3323" width="9.28515625" style="1265"/>
    <col min="3324" max="3324" width="103.140625" style="1265" customWidth="1"/>
    <col min="3325" max="3325" width="20.5703125" style="1265" customWidth="1"/>
    <col min="3326" max="3326" width="19.42578125" style="1265" customWidth="1"/>
    <col min="3327" max="3327" width="16.7109375" style="1265" customWidth="1"/>
    <col min="3328" max="3328" width="9.28515625" style="1265"/>
    <col min="3329" max="3329" width="8.42578125" style="1265" customWidth="1"/>
    <col min="3330" max="3330" width="17.5703125" style="1265" bestFit="1" customWidth="1"/>
    <col min="3331" max="3331" width="21.7109375" style="1265" customWidth="1"/>
    <col min="3332" max="3332" width="21.28515625" style="1265" customWidth="1"/>
    <col min="3333" max="3568" width="9.28515625" style="1265"/>
    <col min="3569" max="3569" width="103.140625" style="1265" customWidth="1"/>
    <col min="3570" max="3570" width="20.5703125" style="1265" customWidth="1"/>
    <col min="3571" max="3571" width="19.42578125" style="1265" customWidth="1"/>
    <col min="3572" max="3572" width="16.7109375" style="1265" customWidth="1"/>
    <col min="3573" max="3573" width="12.85546875" style="1265" customWidth="1"/>
    <col min="3574" max="3574" width="11" style="1265" bestFit="1" customWidth="1"/>
    <col min="3575" max="3579" width="9.28515625" style="1265"/>
    <col min="3580" max="3580" width="103.140625" style="1265" customWidth="1"/>
    <col min="3581" max="3581" width="20.5703125" style="1265" customWidth="1"/>
    <col min="3582" max="3582" width="19.42578125" style="1265" customWidth="1"/>
    <col min="3583" max="3583" width="16.7109375" style="1265" customWidth="1"/>
    <col min="3584" max="3584" width="9.28515625" style="1265"/>
    <col min="3585" max="3585" width="8.42578125" style="1265" customWidth="1"/>
    <col min="3586" max="3586" width="17.5703125" style="1265" bestFit="1" customWidth="1"/>
    <col min="3587" max="3587" width="21.7109375" style="1265" customWidth="1"/>
    <col min="3588" max="3588" width="21.28515625" style="1265" customWidth="1"/>
    <col min="3589" max="3824" width="9.28515625" style="1265"/>
    <col min="3825" max="3825" width="103.140625" style="1265" customWidth="1"/>
    <col min="3826" max="3826" width="20.5703125" style="1265" customWidth="1"/>
    <col min="3827" max="3827" width="19.42578125" style="1265" customWidth="1"/>
    <col min="3828" max="3828" width="16.7109375" style="1265" customWidth="1"/>
    <col min="3829" max="3829" width="12.85546875" style="1265" customWidth="1"/>
    <col min="3830" max="3830" width="11" style="1265" bestFit="1" customWidth="1"/>
    <col min="3831" max="3835" width="9.28515625" style="1265"/>
    <col min="3836" max="3836" width="103.140625" style="1265" customWidth="1"/>
    <col min="3837" max="3837" width="20.5703125" style="1265" customWidth="1"/>
    <col min="3838" max="3838" width="19.42578125" style="1265" customWidth="1"/>
    <col min="3839" max="3839" width="16.7109375" style="1265" customWidth="1"/>
    <col min="3840" max="3840" width="9.28515625" style="1265"/>
    <col min="3841" max="3841" width="8.42578125" style="1265" customWidth="1"/>
    <col min="3842" max="3842" width="17.5703125" style="1265" bestFit="1" customWidth="1"/>
    <col min="3843" max="3843" width="21.7109375" style="1265" customWidth="1"/>
    <col min="3844" max="3844" width="21.28515625" style="1265" customWidth="1"/>
    <col min="3845" max="4080" width="9.28515625" style="1265"/>
    <col min="4081" max="4081" width="103.140625" style="1265" customWidth="1"/>
    <col min="4082" max="4082" width="20.5703125" style="1265" customWidth="1"/>
    <col min="4083" max="4083" width="19.42578125" style="1265" customWidth="1"/>
    <col min="4084" max="4084" width="16.7109375" style="1265" customWidth="1"/>
    <col min="4085" max="4085" width="12.85546875" style="1265" customWidth="1"/>
    <col min="4086" max="4086" width="11" style="1265" bestFit="1" customWidth="1"/>
    <col min="4087" max="4091" width="9.28515625" style="1265"/>
    <col min="4092" max="4092" width="103.140625" style="1265" customWidth="1"/>
    <col min="4093" max="4093" width="20.5703125" style="1265" customWidth="1"/>
    <col min="4094" max="4094" width="19.42578125" style="1265" customWidth="1"/>
    <col min="4095" max="4095" width="16.7109375" style="1265" customWidth="1"/>
    <col min="4096" max="4096" width="9.28515625" style="1265"/>
    <col min="4097" max="4097" width="8.42578125" style="1265" customWidth="1"/>
    <col min="4098" max="4098" width="17.5703125" style="1265" bestFit="1" customWidth="1"/>
    <col min="4099" max="4099" width="21.7109375" style="1265" customWidth="1"/>
    <col min="4100" max="4100" width="21.28515625" style="1265" customWidth="1"/>
    <col min="4101" max="4336" width="9.28515625" style="1265"/>
    <col min="4337" max="4337" width="103.140625" style="1265" customWidth="1"/>
    <col min="4338" max="4338" width="20.5703125" style="1265" customWidth="1"/>
    <col min="4339" max="4339" width="19.42578125" style="1265" customWidth="1"/>
    <col min="4340" max="4340" width="16.7109375" style="1265" customWidth="1"/>
    <col min="4341" max="4341" width="12.85546875" style="1265" customWidth="1"/>
    <col min="4342" max="4342" width="11" style="1265" bestFit="1" customWidth="1"/>
    <col min="4343" max="4347" width="9.28515625" style="1265"/>
    <col min="4348" max="4348" width="103.140625" style="1265" customWidth="1"/>
    <col min="4349" max="4349" width="20.5703125" style="1265" customWidth="1"/>
    <col min="4350" max="4350" width="19.42578125" style="1265" customWidth="1"/>
    <col min="4351" max="4351" width="16.7109375" style="1265" customWidth="1"/>
    <col min="4352" max="4352" width="9.28515625" style="1265"/>
    <col min="4353" max="4353" width="8.42578125" style="1265" customWidth="1"/>
    <col min="4354" max="4354" width="17.5703125" style="1265" bestFit="1" customWidth="1"/>
    <col min="4355" max="4355" width="21.7109375" style="1265" customWidth="1"/>
    <col min="4356" max="4356" width="21.28515625" style="1265" customWidth="1"/>
    <col min="4357" max="4592" width="9.28515625" style="1265"/>
    <col min="4593" max="4593" width="103.140625" style="1265" customWidth="1"/>
    <col min="4594" max="4594" width="20.5703125" style="1265" customWidth="1"/>
    <col min="4595" max="4595" width="19.42578125" style="1265" customWidth="1"/>
    <col min="4596" max="4596" width="16.7109375" style="1265" customWidth="1"/>
    <col min="4597" max="4597" width="12.85546875" style="1265" customWidth="1"/>
    <col min="4598" max="4598" width="11" style="1265" bestFit="1" customWidth="1"/>
    <col min="4599" max="4603" width="9.28515625" style="1265"/>
    <col min="4604" max="4604" width="103.140625" style="1265" customWidth="1"/>
    <col min="4605" max="4605" width="20.5703125" style="1265" customWidth="1"/>
    <col min="4606" max="4606" width="19.42578125" style="1265" customWidth="1"/>
    <col min="4607" max="4607" width="16.7109375" style="1265" customWidth="1"/>
    <col min="4608" max="4608" width="9.28515625" style="1265"/>
    <col min="4609" max="4609" width="8.42578125" style="1265" customWidth="1"/>
    <col min="4610" max="4610" width="17.5703125" style="1265" bestFit="1" customWidth="1"/>
    <col min="4611" max="4611" width="21.7109375" style="1265" customWidth="1"/>
    <col min="4612" max="4612" width="21.28515625" style="1265" customWidth="1"/>
    <col min="4613" max="4848" width="9.28515625" style="1265"/>
    <col min="4849" max="4849" width="103.140625" style="1265" customWidth="1"/>
    <col min="4850" max="4850" width="20.5703125" style="1265" customWidth="1"/>
    <col min="4851" max="4851" width="19.42578125" style="1265" customWidth="1"/>
    <col min="4852" max="4852" width="16.7109375" style="1265" customWidth="1"/>
    <col min="4853" max="4853" width="12.85546875" style="1265" customWidth="1"/>
    <col min="4854" max="4854" width="11" style="1265" bestFit="1" customWidth="1"/>
    <col min="4855" max="4859" width="9.28515625" style="1265"/>
    <col min="4860" max="4860" width="103.140625" style="1265" customWidth="1"/>
    <col min="4861" max="4861" width="20.5703125" style="1265" customWidth="1"/>
    <col min="4862" max="4862" width="19.42578125" style="1265" customWidth="1"/>
    <col min="4863" max="4863" width="16.7109375" style="1265" customWidth="1"/>
    <col min="4864" max="4864" width="9.28515625" style="1265"/>
    <col min="4865" max="4865" width="8.42578125" style="1265" customWidth="1"/>
    <col min="4866" max="4866" width="17.5703125" style="1265" bestFit="1" customWidth="1"/>
    <col min="4867" max="4867" width="21.7109375" style="1265" customWidth="1"/>
    <col min="4868" max="4868" width="21.28515625" style="1265" customWidth="1"/>
    <col min="4869" max="5104" width="9.28515625" style="1265"/>
    <col min="5105" max="5105" width="103.140625" style="1265" customWidth="1"/>
    <col min="5106" max="5106" width="20.5703125" style="1265" customWidth="1"/>
    <col min="5107" max="5107" width="19.42578125" style="1265" customWidth="1"/>
    <col min="5108" max="5108" width="16.7109375" style="1265" customWidth="1"/>
    <col min="5109" max="5109" width="12.85546875" style="1265" customWidth="1"/>
    <col min="5110" max="5110" width="11" style="1265" bestFit="1" customWidth="1"/>
    <col min="5111" max="5115" width="9.28515625" style="1265"/>
    <col min="5116" max="5116" width="103.140625" style="1265" customWidth="1"/>
    <col min="5117" max="5117" width="20.5703125" style="1265" customWidth="1"/>
    <col min="5118" max="5118" width="19.42578125" style="1265" customWidth="1"/>
    <col min="5119" max="5119" width="16.7109375" style="1265" customWidth="1"/>
    <col min="5120" max="5120" width="9.28515625" style="1265"/>
    <col min="5121" max="5121" width="8.42578125" style="1265" customWidth="1"/>
    <col min="5122" max="5122" width="17.5703125" style="1265" bestFit="1" customWidth="1"/>
    <col min="5123" max="5123" width="21.7109375" style="1265" customWidth="1"/>
    <col min="5124" max="5124" width="21.28515625" style="1265" customWidth="1"/>
    <col min="5125" max="5360" width="9.28515625" style="1265"/>
    <col min="5361" max="5361" width="103.140625" style="1265" customWidth="1"/>
    <col min="5362" max="5362" width="20.5703125" style="1265" customWidth="1"/>
    <col min="5363" max="5363" width="19.42578125" style="1265" customWidth="1"/>
    <col min="5364" max="5364" width="16.7109375" style="1265" customWidth="1"/>
    <col min="5365" max="5365" width="12.85546875" style="1265" customWidth="1"/>
    <col min="5366" max="5366" width="11" style="1265" bestFit="1" customWidth="1"/>
    <col min="5367" max="5371" width="9.28515625" style="1265"/>
    <col min="5372" max="5372" width="103.140625" style="1265" customWidth="1"/>
    <col min="5373" max="5373" width="20.5703125" style="1265" customWidth="1"/>
    <col min="5374" max="5374" width="19.42578125" style="1265" customWidth="1"/>
    <col min="5375" max="5375" width="16.7109375" style="1265" customWidth="1"/>
    <col min="5376" max="5376" width="9.28515625" style="1265"/>
    <col min="5377" max="5377" width="8.42578125" style="1265" customWidth="1"/>
    <col min="5378" max="5378" width="17.5703125" style="1265" bestFit="1" customWidth="1"/>
    <col min="5379" max="5379" width="21.7109375" style="1265" customWidth="1"/>
    <col min="5380" max="5380" width="21.28515625" style="1265" customWidth="1"/>
    <col min="5381" max="5616" width="9.28515625" style="1265"/>
    <col min="5617" max="5617" width="103.140625" style="1265" customWidth="1"/>
    <col min="5618" max="5618" width="20.5703125" style="1265" customWidth="1"/>
    <col min="5619" max="5619" width="19.42578125" style="1265" customWidth="1"/>
    <col min="5620" max="5620" width="16.7109375" style="1265" customWidth="1"/>
    <col min="5621" max="5621" width="12.85546875" style="1265" customWidth="1"/>
    <col min="5622" max="5622" width="11" style="1265" bestFit="1" customWidth="1"/>
    <col min="5623" max="5627" width="9.28515625" style="1265"/>
    <col min="5628" max="5628" width="103.140625" style="1265" customWidth="1"/>
    <col min="5629" max="5629" width="20.5703125" style="1265" customWidth="1"/>
    <col min="5630" max="5630" width="19.42578125" style="1265" customWidth="1"/>
    <col min="5631" max="5631" width="16.7109375" style="1265" customWidth="1"/>
    <col min="5632" max="5632" width="9.28515625" style="1265"/>
    <col min="5633" max="5633" width="8.42578125" style="1265" customWidth="1"/>
    <col min="5634" max="5634" width="17.5703125" style="1265" bestFit="1" customWidth="1"/>
    <col min="5635" max="5635" width="21.7109375" style="1265" customWidth="1"/>
    <col min="5636" max="5636" width="21.28515625" style="1265" customWidth="1"/>
    <col min="5637" max="5872" width="9.28515625" style="1265"/>
    <col min="5873" max="5873" width="103.140625" style="1265" customWidth="1"/>
    <col min="5874" max="5874" width="20.5703125" style="1265" customWidth="1"/>
    <col min="5875" max="5875" width="19.42578125" style="1265" customWidth="1"/>
    <col min="5876" max="5876" width="16.7109375" style="1265" customWidth="1"/>
    <col min="5877" max="5877" width="12.85546875" style="1265" customWidth="1"/>
    <col min="5878" max="5878" width="11" style="1265" bestFit="1" customWidth="1"/>
    <col min="5879" max="5883" width="9.28515625" style="1265"/>
    <col min="5884" max="5884" width="103.140625" style="1265" customWidth="1"/>
    <col min="5885" max="5885" width="20.5703125" style="1265" customWidth="1"/>
    <col min="5886" max="5886" width="19.42578125" style="1265" customWidth="1"/>
    <col min="5887" max="5887" width="16.7109375" style="1265" customWidth="1"/>
    <col min="5888" max="5888" width="9.28515625" style="1265"/>
    <col min="5889" max="5889" width="8.42578125" style="1265" customWidth="1"/>
    <col min="5890" max="5890" width="17.5703125" style="1265" bestFit="1" customWidth="1"/>
    <col min="5891" max="5891" width="21.7109375" style="1265" customWidth="1"/>
    <col min="5892" max="5892" width="21.28515625" style="1265" customWidth="1"/>
    <col min="5893" max="6128" width="9.28515625" style="1265"/>
    <col min="6129" max="6129" width="103.140625" style="1265" customWidth="1"/>
    <col min="6130" max="6130" width="20.5703125" style="1265" customWidth="1"/>
    <col min="6131" max="6131" width="19.42578125" style="1265" customWidth="1"/>
    <col min="6132" max="6132" width="16.7109375" style="1265" customWidth="1"/>
    <col min="6133" max="6133" width="12.85546875" style="1265" customWidth="1"/>
    <col min="6134" max="6134" width="11" style="1265" bestFit="1" customWidth="1"/>
    <col min="6135" max="6139" width="9.28515625" style="1265"/>
    <col min="6140" max="6140" width="103.140625" style="1265" customWidth="1"/>
    <col min="6141" max="6141" width="20.5703125" style="1265" customWidth="1"/>
    <col min="6142" max="6142" width="19.42578125" style="1265" customWidth="1"/>
    <col min="6143" max="6143" width="16.7109375" style="1265" customWidth="1"/>
    <col min="6144" max="6144" width="9.28515625" style="1265"/>
    <col min="6145" max="6145" width="8.42578125" style="1265" customWidth="1"/>
    <col min="6146" max="6146" width="17.5703125" style="1265" bestFit="1" customWidth="1"/>
    <col min="6147" max="6147" width="21.7109375" style="1265" customWidth="1"/>
    <col min="6148" max="6148" width="21.28515625" style="1265" customWidth="1"/>
    <col min="6149" max="6384" width="9.28515625" style="1265"/>
    <col min="6385" max="6385" width="103.140625" style="1265" customWidth="1"/>
    <col min="6386" max="6386" width="20.5703125" style="1265" customWidth="1"/>
    <col min="6387" max="6387" width="19.42578125" style="1265" customWidth="1"/>
    <col min="6388" max="6388" width="16.7109375" style="1265" customWidth="1"/>
    <col min="6389" max="6389" width="12.85546875" style="1265" customWidth="1"/>
    <col min="6390" max="6390" width="11" style="1265" bestFit="1" customWidth="1"/>
    <col min="6391" max="6395" width="9.28515625" style="1265"/>
    <col min="6396" max="6396" width="103.140625" style="1265" customWidth="1"/>
    <col min="6397" max="6397" width="20.5703125" style="1265" customWidth="1"/>
    <col min="6398" max="6398" width="19.42578125" style="1265" customWidth="1"/>
    <col min="6399" max="6399" width="16.7109375" style="1265" customWidth="1"/>
    <col min="6400" max="6400" width="9.28515625" style="1265"/>
    <col min="6401" max="6401" width="8.42578125" style="1265" customWidth="1"/>
    <col min="6402" max="6402" width="17.5703125" style="1265" bestFit="1" customWidth="1"/>
    <col min="6403" max="6403" width="21.7109375" style="1265" customWidth="1"/>
    <col min="6404" max="6404" width="21.28515625" style="1265" customWidth="1"/>
    <col min="6405" max="6640" width="9.28515625" style="1265"/>
    <col min="6641" max="6641" width="103.140625" style="1265" customWidth="1"/>
    <col min="6642" max="6642" width="20.5703125" style="1265" customWidth="1"/>
    <col min="6643" max="6643" width="19.42578125" style="1265" customWidth="1"/>
    <col min="6644" max="6644" width="16.7109375" style="1265" customWidth="1"/>
    <col min="6645" max="6645" width="12.85546875" style="1265" customWidth="1"/>
    <col min="6646" max="6646" width="11" style="1265" bestFit="1" customWidth="1"/>
    <col min="6647" max="6651" width="9.28515625" style="1265"/>
    <col min="6652" max="6652" width="103.140625" style="1265" customWidth="1"/>
    <col min="6653" max="6653" width="20.5703125" style="1265" customWidth="1"/>
    <col min="6654" max="6654" width="19.42578125" style="1265" customWidth="1"/>
    <col min="6655" max="6655" width="16.7109375" style="1265" customWidth="1"/>
    <col min="6656" max="6656" width="9.28515625" style="1265"/>
    <col min="6657" max="6657" width="8.42578125" style="1265" customWidth="1"/>
    <col min="6658" max="6658" width="17.5703125" style="1265" bestFit="1" customWidth="1"/>
    <col min="6659" max="6659" width="21.7109375" style="1265" customWidth="1"/>
    <col min="6660" max="6660" width="21.28515625" style="1265" customWidth="1"/>
    <col min="6661" max="6896" width="9.28515625" style="1265"/>
    <col min="6897" max="6897" width="103.140625" style="1265" customWidth="1"/>
    <col min="6898" max="6898" width="20.5703125" style="1265" customWidth="1"/>
    <col min="6899" max="6899" width="19.42578125" style="1265" customWidth="1"/>
    <col min="6900" max="6900" width="16.7109375" style="1265" customWidth="1"/>
    <col min="6901" max="6901" width="12.85546875" style="1265" customWidth="1"/>
    <col min="6902" max="6902" width="11" style="1265" bestFit="1" customWidth="1"/>
    <col min="6903" max="6907" width="9.28515625" style="1265"/>
    <col min="6908" max="6908" width="103.140625" style="1265" customWidth="1"/>
    <col min="6909" max="6909" width="20.5703125" style="1265" customWidth="1"/>
    <col min="6910" max="6910" width="19.42578125" style="1265" customWidth="1"/>
    <col min="6911" max="6911" width="16.7109375" style="1265" customWidth="1"/>
    <col min="6912" max="6912" width="9.28515625" style="1265"/>
    <col min="6913" max="6913" width="8.42578125" style="1265" customWidth="1"/>
    <col min="6914" max="6914" width="17.5703125" style="1265" bestFit="1" customWidth="1"/>
    <col min="6915" max="6915" width="21.7109375" style="1265" customWidth="1"/>
    <col min="6916" max="6916" width="21.28515625" style="1265" customWidth="1"/>
    <col min="6917" max="7152" width="9.28515625" style="1265"/>
    <col min="7153" max="7153" width="103.140625" style="1265" customWidth="1"/>
    <col min="7154" max="7154" width="20.5703125" style="1265" customWidth="1"/>
    <col min="7155" max="7155" width="19.42578125" style="1265" customWidth="1"/>
    <col min="7156" max="7156" width="16.7109375" style="1265" customWidth="1"/>
    <col min="7157" max="7157" width="12.85546875" style="1265" customWidth="1"/>
    <col min="7158" max="7158" width="11" style="1265" bestFit="1" customWidth="1"/>
    <col min="7159" max="7163" width="9.28515625" style="1265"/>
    <col min="7164" max="7164" width="103.140625" style="1265" customWidth="1"/>
    <col min="7165" max="7165" width="20.5703125" style="1265" customWidth="1"/>
    <col min="7166" max="7166" width="19.42578125" style="1265" customWidth="1"/>
    <col min="7167" max="7167" width="16.7109375" style="1265" customWidth="1"/>
    <col min="7168" max="7168" width="9.28515625" style="1265"/>
    <col min="7169" max="7169" width="8.42578125" style="1265" customWidth="1"/>
    <col min="7170" max="7170" width="17.5703125" style="1265" bestFit="1" customWidth="1"/>
    <col min="7171" max="7171" width="21.7109375" style="1265" customWidth="1"/>
    <col min="7172" max="7172" width="21.28515625" style="1265" customWidth="1"/>
    <col min="7173" max="7408" width="9.28515625" style="1265"/>
    <col min="7409" max="7409" width="103.140625" style="1265" customWidth="1"/>
    <col min="7410" max="7410" width="20.5703125" style="1265" customWidth="1"/>
    <col min="7411" max="7411" width="19.42578125" style="1265" customWidth="1"/>
    <col min="7412" max="7412" width="16.7109375" style="1265" customWidth="1"/>
    <col min="7413" max="7413" width="12.85546875" style="1265" customWidth="1"/>
    <col min="7414" max="7414" width="11" style="1265" bestFit="1" customWidth="1"/>
    <col min="7415" max="7419" width="9.28515625" style="1265"/>
    <col min="7420" max="7420" width="103.140625" style="1265" customWidth="1"/>
    <col min="7421" max="7421" width="20.5703125" style="1265" customWidth="1"/>
    <col min="7422" max="7422" width="19.42578125" style="1265" customWidth="1"/>
    <col min="7423" max="7423" width="16.7109375" style="1265" customWidth="1"/>
    <col min="7424" max="7424" width="9.28515625" style="1265"/>
    <col min="7425" max="7425" width="8.42578125" style="1265" customWidth="1"/>
    <col min="7426" max="7426" width="17.5703125" style="1265" bestFit="1" customWidth="1"/>
    <col min="7427" max="7427" width="21.7109375" style="1265" customWidth="1"/>
    <col min="7428" max="7428" width="21.28515625" style="1265" customWidth="1"/>
    <col min="7429" max="7664" width="9.28515625" style="1265"/>
    <col min="7665" max="7665" width="103.140625" style="1265" customWidth="1"/>
    <col min="7666" max="7666" width="20.5703125" style="1265" customWidth="1"/>
    <col min="7667" max="7667" width="19.42578125" style="1265" customWidth="1"/>
    <col min="7668" max="7668" width="16.7109375" style="1265" customWidth="1"/>
    <col min="7669" max="7669" width="12.85546875" style="1265" customWidth="1"/>
    <col min="7670" max="7670" width="11" style="1265" bestFit="1" customWidth="1"/>
    <col min="7671" max="7675" width="9.28515625" style="1265"/>
    <col min="7676" max="7676" width="103.140625" style="1265" customWidth="1"/>
    <col min="7677" max="7677" width="20.5703125" style="1265" customWidth="1"/>
    <col min="7678" max="7678" width="19.42578125" style="1265" customWidth="1"/>
    <col min="7679" max="7679" width="16.7109375" style="1265" customWidth="1"/>
    <col min="7680" max="7680" width="9.28515625" style="1265"/>
    <col min="7681" max="7681" width="8.42578125" style="1265" customWidth="1"/>
    <col min="7682" max="7682" width="17.5703125" style="1265" bestFit="1" customWidth="1"/>
    <col min="7683" max="7683" width="21.7109375" style="1265" customWidth="1"/>
    <col min="7684" max="7684" width="21.28515625" style="1265" customWidth="1"/>
    <col min="7685" max="7920" width="9.28515625" style="1265"/>
    <col min="7921" max="7921" width="103.140625" style="1265" customWidth="1"/>
    <col min="7922" max="7922" width="20.5703125" style="1265" customWidth="1"/>
    <col min="7923" max="7923" width="19.42578125" style="1265" customWidth="1"/>
    <col min="7924" max="7924" width="16.7109375" style="1265" customWidth="1"/>
    <col min="7925" max="7925" width="12.85546875" style="1265" customWidth="1"/>
    <col min="7926" max="7926" width="11" style="1265" bestFit="1" customWidth="1"/>
    <col min="7927" max="7931" width="9.28515625" style="1265"/>
    <col min="7932" max="7932" width="103.140625" style="1265" customWidth="1"/>
    <col min="7933" max="7933" width="20.5703125" style="1265" customWidth="1"/>
    <col min="7934" max="7934" width="19.42578125" style="1265" customWidth="1"/>
    <col min="7935" max="7935" width="16.7109375" style="1265" customWidth="1"/>
    <col min="7936" max="7936" width="9.28515625" style="1265"/>
    <col min="7937" max="7937" width="8.42578125" style="1265" customWidth="1"/>
    <col min="7938" max="7938" width="17.5703125" style="1265" bestFit="1" customWidth="1"/>
    <col min="7939" max="7939" width="21.7109375" style="1265" customWidth="1"/>
    <col min="7940" max="7940" width="21.28515625" style="1265" customWidth="1"/>
    <col min="7941" max="8176" width="9.28515625" style="1265"/>
    <col min="8177" max="8177" width="103.140625" style="1265" customWidth="1"/>
    <col min="8178" max="8178" width="20.5703125" style="1265" customWidth="1"/>
    <col min="8179" max="8179" width="19.42578125" style="1265" customWidth="1"/>
    <col min="8180" max="8180" width="16.7109375" style="1265" customWidth="1"/>
    <col min="8181" max="8181" width="12.85546875" style="1265" customWidth="1"/>
    <col min="8182" max="8182" width="11" style="1265" bestFit="1" customWidth="1"/>
    <col min="8183" max="8187" width="9.28515625" style="1265"/>
    <col min="8188" max="8188" width="103.140625" style="1265" customWidth="1"/>
    <col min="8189" max="8189" width="20.5703125" style="1265" customWidth="1"/>
    <col min="8190" max="8190" width="19.42578125" style="1265" customWidth="1"/>
    <col min="8191" max="8191" width="16.7109375" style="1265" customWidth="1"/>
    <col min="8192" max="8192" width="9.28515625" style="1265"/>
    <col min="8193" max="8193" width="8.42578125" style="1265" customWidth="1"/>
    <col min="8194" max="8194" width="17.5703125" style="1265" bestFit="1" customWidth="1"/>
    <col min="8195" max="8195" width="21.7109375" style="1265" customWidth="1"/>
    <col min="8196" max="8196" width="21.28515625" style="1265" customWidth="1"/>
    <col min="8197" max="8432" width="9.28515625" style="1265"/>
    <col min="8433" max="8433" width="103.140625" style="1265" customWidth="1"/>
    <col min="8434" max="8434" width="20.5703125" style="1265" customWidth="1"/>
    <col min="8435" max="8435" width="19.42578125" style="1265" customWidth="1"/>
    <col min="8436" max="8436" width="16.7109375" style="1265" customWidth="1"/>
    <col min="8437" max="8437" width="12.85546875" style="1265" customWidth="1"/>
    <col min="8438" max="8438" width="11" style="1265" bestFit="1" customWidth="1"/>
    <col min="8439" max="8443" width="9.28515625" style="1265"/>
    <col min="8444" max="8444" width="103.140625" style="1265" customWidth="1"/>
    <col min="8445" max="8445" width="20.5703125" style="1265" customWidth="1"/>
    <col min="8446" max="8446" width="19.42578125" style="1265" customWidth="1"/>
    <col min="8447" max="8447" width="16.7109375" style="1265" customWidth="1"/>
    <col min="8448" max="8448" width="9.28515625" style="1265"/>
    <col min="8449" max="8449" width="8.42578125" style="1265" customWidth="1"/>
    <col min="8450" max="8450" width="17.5703125" style="1265" bestFit="1" customWidth="1"/>
    <col min="8451" max="8451" width="21.7109375" style="1265" customWidth="1"/>
    <col min="8452" max="8452" width="21.28515625" style="1265" customWidth="1"/>
    <col min="8453" max="8688" width="9.28515625" style="1265"/>
    <col min="8689" max="8689" width="103.140625" style="1265" customWidth="1"/>
    <col min="8690" max="8690" width="20.5703125" style="1265" customWidth="1"/>
    <col min="8691" max="8691" width="19.42578125" style="1265" customWidth="1"/>
    <col min="8692" max="8692" width="16.7109375" style="1265" customWidth="1"/>
    <col min="8693" max="8693" width="12.85546875" style="1265" customWidth="1"/>
    <col min="8694" max="8694" width="11" style="1265" bestFit="1" customWidth="1"/>
    <col min="8695" max="8699" width="9.28515625" style="1265"/>
    <col min="8700" max="8700" width="103.140625" style="1265" customWidth="1"/>
    <col min="8701" max="8701" width="20.5703125" style="1265" customWidth="1"/>
    <col min="8702" max="8702" width="19.42578125" style="1265" customWidth="1"/>
    <col min="8703" max="8703" width="16.7109375" style="1265" customWidth="1"/>
    <col min="8704" max="8704" width="9.28515625" style="1265"/>
    <col min="8705" max="8705" width="8.42578125" style="1265" customWidth="1"/>
    <col min="8706" max="8706" width="17.5703125" style="1265" bestFit="1" customWidth="1"/>
    <col min="8707" max="8707" width="21.7109375" style="1265" customWidth="1"/>
    <col min="8708" max="8708" width="21.28515625" style="1265" customWidth="1"/>
    <col min="8709" max="8944" width="9.28515625" style="1265"/>
    <col min="8945" max="8945" width="103.140625" style="1265" customWidth="1"/>
    <col min="8946" max="8946" width="20.5703125" style="1265" customWidth="1"/>
    <col min="8947" max="8947" width="19.42578125" style="1265" customWidth="1"/>
    <col min="8948" max="8948" width="16.7109375" style="1265" customWidth="1"/>
    <col min="8949" max="8949" width="12.85546875" style="1265" customWidth="1"/>
    <col min="8950" max="8950" width="11" style="1265" bestFit="1" customWidth="1"/>
    <col min="8951" max="8955" width="9.28515625" style="1265"/>
    <col min="8956" max="8956" width="103.140625" style="1265" customWidth="1"/>
    <col min="8957" max="8957" width="20.5703125" style="1265" customWidth="1"/>
    <col min="8958" max="8958" width="19.42578125" style="1265" customWidth="1"/>
    <col min="8959" max="8959" width="16.7109375" style="1265" customWidth="1"/>
    <col min="8960" max="8960" width="9.28515625" style="1265"/>
    <col min="8961" max="8961" width="8.42578125" style="1265" customWidth="1"/>
    <col min="8962" max="8962" width="17.5703125" style="1265" bestFit="1" customWidth="1"/>
    <col min="8963" max="8963" width="21.7109375" style="1265" customWidth="1"/>
    <col min="8964" max="8964" width="21.28515625" style="1265" customWidth="1"/>
    <col min="8965" max="9200" width="9.28515625" style="1265"/>
    <col min="9201" max="9201" width="103.140625" style="1265" customWidth="1"/>
    <col min="9202" max="9202" width="20.5703125" style="1265" customWidth="1"/>
    <col min="9203" max="9203" width="19.42578125" style="1265" customWidth="1"/>
    <col min="9204" max="9204" width="16.7109375" style="1265" customWidth="1"/>
    <col min="9205" max="9205" width="12.85546875" style="1265" customWidth="1"/>
    <col min="9206" max="9206" width="11" style="1265" bestFit="1" customWidth="1"/>
    <col min="9207" max="9211" width="9.28515625" style="1265"/>
    <col min="9212" max="9212" width="103.140625" style="1265" customWidth="1"/>
    <col min="9213" max="9213" width="20.5703125" style="1265" customWidth="1"/>
    <col min="9214" max="9214" width="19.42578125" style="1265" customWidth="1"/>
    <col min="9215" max="9215" width="16.7109375" style="1265" customWidth="1"/>
    <col min="9216" max="9216" width="9.28515625" style="1265"/>
    <col min="9217" max="9217" width="8.42578125" style="1265" customWidth="1"/>
    <col min="9218" max="9218" width="17.5703125" style="1265" bestFit="1" customWidth="1"/>
    <col min="9219" max="9219" width="21.7109375" style="1265" customWidth="1"/>
    <col min="9220" max="9220" width="21.28515625" style="1265" customWidth="1"/>
    <col min="9221" max="9456" width="9.28515625" style="1265"/>
    <col min="9457" max="9457" width="103.140625" style="1265" customWidth="1"/>
    <col min="9458" max="9458" width="20.5703125" style="1265" customWidth="1"/>
    <col min="9459" max="9459" width="19.42578125" style="1265" customWidth="1"/>
    <col min="9460" max="9460" width="16.7109375" style="1265" customWidth="1"/>
    <col min="9461" max="9461" width="12.85546875" style="1265" customWidth="1"/>
    <col min="9462" max="9462" width="11" style="1265" bestFit="1" customWidth="1"/>
    <col min="9463" max="9467" width="9.28515625" style="1265"/>
    <col min="9468" max="9468" width="103.140625" style="1265" customWidth="1"/>
    <col min="9469" max="9469" width="20.5703125" style="1265" customWidth="1"/>
    <col min="9470" max="9470" width="19.42578125" style="1265" customWidth="1"/>
    <col min="9471" max="9471" width="16.7109375" style="1265" customWidth="1"/>
    <col min="9472" max="9472" width="9.28515625" style="1265"/>
    <col min="9473" max="9473" width="8.42578125" style="1265" customWidth="1"/>
    <col min="9474" max="9474" width="17.5703125" style="1265" bestFit="1" customWidth="1"/>
    <col min="9475" max="9475" width="21.7109375" style="1265" customWidth="1"/>
    <col min="9476" max="9476" width="21.28515625" style="1265" customWidth="1"/>
    <col min="9477" max="9712" width="9.28515625" style="1265"/>
    <col min="9713" max="9713" width="103.140625" style="1265" customWidth="1"/>
    <col min="9714" max="9714" width="20.5703125" style="1265" customWidth="1"/>
    <col min="9715" max="9715" width="19.42578125" style="1265" customWidth="1"/>
    <col min="9716" max="9716" width="16.7109375" style="1265" customWidth="1"/>
    <col min="9717" max="9717" width="12.85546875" style="1265" customWidth="1"/>
    <col min="9718" max="9718" width="11" style="1265" bestFit="1" customWidth="1"/>
    <col min="9719" max="9723" width="9.28515625" style="1265"/>
    <col min="9724" max="9724" width="103.140625" style="1265" customWidth="1"/>
    <col min="9725" max="9725" width="20.5703125" style="1265" customWidth="1"/>
    <col min="9726" max="9726" width="19.42578125" style="1265" customWidth="1"/>
    <col min="9727" max="9727" width="16.7109375" style="1265" customWidth="1"/>
    <col min="9728" max="9728" width="9.28515625" style="1265"/>
    <col min="9729" max="9729" width="8.42578125" style="1265" customWidth="1"/>
    <col min="9730" max="9730" width="17.5703125" style="1265" bestFit="1" customWidth="1"/>
    <col min="9731" max="9731" width="21.7109375" style="1265" customWidth="1"/>
    <col min="9732" max="9732" width="21.28515625" style="1265" customWidth="1"/>
    <col min="9733" max="9968" width="9.28515625" style="1265"/>
    <col min="9969" max="9969" width="103.140625" style="1265" customWidth="1"/>
    <col min="9970" max="9970" width="20.5703125" style="1265" customWidth="1"/>
    <col min="9971" max="9971" width="19.42578125" style="1265" customWidth="1"/>
    <col min="9972" max="9972" width="16.7109375" style="1265" customWidth="1"/>
    <col min="9973" max="9973" width="12.85546875" style="1265" customWidth="1"/>
    <col min="9974" max="9974" width="11" style="1265" bestFit="1" customWidth="1"/>
    <col min="9975" max="9979" width="9.28515625" style="1265"/>
    <col min="9980" max="9980" width="103.140625" style="1265" customWidth="1"/>
    <col min="9981" max="9981" width="20.5703125" style="1265" customWidth="1"/>
    <col min="9982" max="9982" width="19.42578125" style="1265" customWidth="1"/>
    <col min="9983" max="9983" width="16.7109375" style="1265" customWidth="1"/>
    <col min="9984" max="9984" width="9.28515625" style="1265"/>
    <col min="9985" max="9985" width="8.42578125" style="1265" customWidth="1"/>
    <col min="9986" max="9986" width="17.5703125" style="1265" bestFit="1" customWidth="1"/>
    <col min="9987" max="9987" width="21.7109375" style="1265" customWidth="1"/>
    <col min="9988" max="9988" width="21.28515625" style="1265" customWidth="1"/>
    <col min="9989" max="10224" width="9.28515625" style="1265"/>
    <col min="10225" max="10225" width="103.140625" style="1265" customWidth="1"/>
    <col min="10226" max="10226" width="20.5703125" style="1265" customWidth="1"/>
    <col min="10227" max="10227" width="19.42578125" style="1265" customWidth="1"/>
    <col min="10228" max="10228" width="16.7109375" style="1265" customWidth="1"/>
    <col min="10229" max="10229" width="12.85546875" style="1265" customWidth="1"/>
    <col min="10230" max="10230" width="11" style="1265" bestFit="1" customWidth="1"/>
    <col min="10231" max="10235" width="9.28515625" style="1265"/>
    <col min="10236" max="10236" width="103.140625" style="1265" customWidth="1"/>
    <col min="10237" max="10237" width="20.5703125" style="1265" customWidth="1"/>
    <col min="10238" max="10238" width="19.42578125" style="1265" customWidth="1"/>
    <col min="10239" max="10239" width="16.7109375" style="1265" customWidth="1"/>
    <col min="10240" max="10240" width="9.28515625" style="1265"/>
    <col min="10241" max="10241" width="8.42578125" style="1265" customWidth="1"/>
    <col min="10242" max="10242" width="17.5703125" style="1265" bestFit="1" customWidth="1"/>
    <col min="10243" max="10243" width="21.7109375" style="1265" customWidth="1"/>
    <col min="10244" max="10244" width="21.28515625" style="1265" customWidth="1"/>
    <col min="10245" max="10480" width="9.28515625" style="1265"/>
    <col min="10481" max="10481" width="103.140625" style="1265" customWidth="1"/>
    <col min="10482" max="10482" width="20.5703125" style="1265" customWidth="1"/>
    <col min="10483" max="10483" width="19.42578125" style="1265" customWidth="1"/>
    <col min="10484" max="10484" width="16.7109375" style="1265" customWidth="1"/>
    <col min="10485" max="10485" width="12.85546875" style="1265" customWidth="1"/>
    <col min="10486" max="10486" width="11" style="1265" bestFit="1" customWidth="1"/>
    <col min="10487" max="10491" width="9.28515625" style="1265"/>
    <col min="10492" max="10492" width="103.140625" style="1265" customWidth="1"/>
    <col min="10493" max="10493" width="20.5703125" style="1265" customWidth="1"/>
    <col min="10494" max="10494" width="19.42578125" style="1265" customWidth="1"/>
    <col min="10495" max="10495" width="16.7109375" style="1265" customWidth="1"/>
    <col min="10496" max="10496" width="9.28515625" style="1265"/>
    <col min="10497" max="10497" width="8.42578125" style="1265" customWidth="1"/>
    <col min="10498" max="10498" width="17.5703125" style="1265" bestFit="1" customWidth="1"/>
    <col min="10499" max="10499" width="21.7109375" style="1265" customWidth="1"/>
    <col min="10500" max="10500" width="21.28515625" style="1265" customWidth="1"/>
    <col min="10501" max="10736" width="9.28515625" style="1265"/>
    <col min="10737" max="10737" width="103.140625" style="1265" customWidth="1"/>
    <col min="10738" max="10738" width="20.5703125" style="1265" customWidth="1"/>
    <col min="10739" max="10739" width="19.42578125" style="1265" customWidth="1"/>
    <col min="10740" max="10740" width="16.7109375" style="1265" customWidth="1"/>
    <col min="10741" max="10741" width="12.85546875" style="1265" customWidth="1"/>
    <col min="10742" max="10742" width="11" style="1265" bestFit="1" customWidth="1"/>
    <col min="10743" max="10747" width="9.28515625" style="1265"/>
    <col min="10748" max="10748" width="103.140625" style="1265" customWidth="1"/>
    <col min="10749" max="10749" width="20.5703125" style="1265" customWidth="1"/>
    <col min="10750" max="10750" width="19.42578125" style="1265" customWidth="1"/>
    <col min="10751" max="10751" width="16.7109375" style="1265" customWidth="1"/>
    <col min="10752" max="10752" width="9.28515625" style="1265"/>
    <col min="10753" max="10753" width="8.42578125" style="1265" customWidth="1"/>
    <col min="10754" max="10754" width="17.5703125" style="1265" bestFit="1" customWidth="1"/>
    <col min="10755" max="10755" width="21.7109375" style="1265" customWidth="1"/>
    <col min="10756" max="10756" width="21.28515625" style="1265" customWidth="1"/>
    <col min="10757" max="10992" width="9.28515625" style="1265"/>
    <col min="10993" max="10993" width="103.140625" style="1265" customWidth="1"/>
    <col min="10994" max="10994" width="20.5703125" style="1265" customWidth="1"/>
    <col min="10995" max="10995" width="19.42578125" style="1265" customWidth="1"/>
    <col min="10996" max="10996" width="16.7109375" style="1265" customWidth="1"/>
    <col min="10997" max="10997" width="12.85546875" style="1265" customWidth="1"/>
    <col min="10998" max="10998" width="11" style="1265" bestFit="1" customWidth="1"/>
    <col min="10999" max="11003" width="9.28515625" style="1265"/>
    <col min="11004" max="11004" width="103.140625" style="1265" customWidth="1"/>
    <col min="11005" max="11005" width="20.5703125" style="1265" customWidth="1"/>
    <col min="11006" max="11006" width="19.42578125" style="1265" customWidth="1"/>
    <col min="11007" max="11007" width="16.7109375" style="1265" customWidth="1"/>
    <col min="11008" max="11008" width="9.28515625" style="1265"/>
    <col min="11009" max="11009" width="8.42578125" style="1265" customWidth="1"/>
    <col min="11010" max="11010" width="17.5703125" style="1265" bestFit="1" customWidth="1"/>
    <col min="11011" max="11011" width="21.7109375" style="1265" customWidth="1"/>
    <col min="11012" max="11012" width="21.28515625" style="1265" customWidth="1"/>
    <col min="11013" max="11248" width="9.28515625" style="1265"/>
    <col min="11249" max="11249" width="103.140625" style="1265" customWidth="1"/>
    <col min="11250" max="11250" width="20.5703125" style="1265" customWidth="1"/>
    <col min="11251" max="11251" width="19.42578125" style="1265" customWidth="1"/>
    <col min="11252" max="11252" width="16.7109375" style="1265" customWidth="1"/>
    <col min="11253" max="11253" width="12.85546875" style="1265" customWidth="1"/>
    <col min="11254" max="11254" width="11" style="1265" bestFit="1" customWidth="1"/>
    <col min="11255" max="11259" width="9.28515625" style="1265"/>
    <col min="11260" max="11260" width="103.140625" style="1265" customWidth="1"/>
    <col min="11261" max="11261" width="20.5703125" style="1265" customWidth="1"/>
    <col min="11262" max="11262" width="19.42578125" style="1265" customWidth="1"/>
    <col min="11263" max="11263" width="16.7109375" style="1265" customWidth="1"/>
    <col min="11264" max="11264" width="9.28515625" style="1265"/>
    <col min="11265" max="11265" width="8.42578125" style="1265" customWidth="1"/>
    <col min="11266" max="11266" width="17.5703125" style="1265" bestFit="1" customWidth="1"/>
    <col min="11267" max="11267" width="21.7109375" style="1265" customWidth="1"/>
    <col min="11268" max="11268" width="21.28515625" style="1265" customWidth="1"/>
    <col min="11269" max="11504" width="9.28515625" style="1265"/>
    <col min="11505" max="11505" width="103.140625" style="1265" customWidth="1"/>
    <col min="11506" max="11506" width="20.5703125" style="1265" customWidth="1"/>
    <col min="11507" max="11507" width="19.42578125" style="1265" customWidth="1"/>
    <col min="11508" max="11508" width="16.7109375" style="1265" customWidth="1"/>
    <col min="11509" max="11509" width="12.85546875" style="1265" customWidth="1"/>
    <col min="11510" max="11510" width="11" style="1265" bestFit="1" customWidth="1"/>
    <col min="11511" max="11515" width="9.28515625" style="1265"/>
    <col min="11516" max="11516" width="103.140625" style="1265" customWidth="1"/>
    <col min="11517" max="11517" width="20.5703125" style="1265" customWidth="1"/>
    <col min="11518" max="11518" width="19.42578125" style="1265" customWidth="1"/>
    <col min="11519" max="11519" width="16.7109375" style="1265" customWidth="1"/>
    <col min="11520" max="11520" width="9.28515625" style="1265"/>
    <col min="11521" max="11521" width="8.42578125" style="1265" customWidth="1"/>
    <col min="11522" max="11522" width="17.5703125" style="1265" bestFit="1" customWidth="1"/>
    <col min="11523" max="11523" width="21.7109375" style="1265" customWidth="1"/>
    <col min="11524" max="11524" width="21.28515625" style="1265" customWidth="1"/>
    <col min="11525" max="11760" width="9.28515625" style="1265"/>
    <col min="11761" max="11761" width="103.140625" style="1265" customWidth="1"/>
    <col min="11762" max="11762" width="20.5703125" style="1265" customWidth="1"/>
    <col min="11763" max="11763" width="19.42578125" style="1265" customWidth="1"/>
    <col min="11764" max="11764" width="16.7109375" style="1265" customWidth="1"/>
    <col min="11765" max="11765" width="12.85546875" style="1265" customWidth="1"/>
    <col min="11766" max="11766" width="11" style="1265" bestFit="1" customWidth="1"/>
    <col min="11767" max="11771" width="9.28515625" style="1265"/>
    <col min="11772" max="11772" width="103.140625" style="1265" customWidth="1"/>
    <col min="11773" max="11773" width="20.5703125" style="1265" customWidth="1"/>
    <col min="11774" max="11774" width="19.42578125" style="1265" customWidth="1"/>
    <col min="11775" max="11775" width="16.7109375" style="1265" customWidth="1"/>
    <col min="11776" max="11776" width="9.28515625" style="1265"/>
    <col min="11777" max="11777" width="8.42578125" style="1265" customWidth="1"/>
    <col min="11778" max="11778" width="17.5703125" style="1265" bestFit="1" customWidth="1"/>
    <col min="11779" max="11779" width="21.7109375" style="1265" customWidth="1"/>
    <col min="11780" max="11780" width="21.28515625" style="1265" customWidth="1"/>
    <col min="11781" max="12016" width="9.28515625" style="1265"/>
    <col min="12017" max="12017" width="103.140625" style="1265" customWidth="1"/>
    <col min="12018" max="12018" width="20.5703125" style="1265" customWidth="1"/>
    <col min="12019" max="12019" width="19.42578125" style="1265" customWidth="1"/>
    <col min="12020" max="12020" width="16.7109375" style="1265" customWidth="1"/>
    <col min="12021" max="12021" width="12.85546875" style="1265" customWidth="1"/>
    <col min="12022" max="12022" width="11" style="1265" bestFit="1" customWidth="1"/>
    <col min="12023" max="12027" width="9.28515625" style="1265"/>
    <col min="12028" max="12028" width="103.140625" style="1265" customWidth="1"/>
    <col min="12029" max="12029" width="20.5703125" style="1265" customWidth="1"/>
    <col min="12030" max="12030" width="19.42578125" style="1265" customWidth="1"/>
    <col min="12031" max="12031" width="16.7109375" style="1265" customWidth="1"/>
    <col min="12032" max="12032" width="9.28515625" style="1265"/>
    <col min="12033" max="12033" width="8.42578125" style="1265" customWidth="1"/>
    <col min="12034" max="12034" width="17.5703125" style="1265" bestFit="1" customWidth="1"/>
    <col min="12035" max="12035" width="21.7109375" style="1265" customWidth="1"/>
    <col min="12036" max="12036" width="21.28515625" style="1265" customWidth="1"/>
    <col min="12037" max="12272" width="9.28515625" style="1265"/>
    <col min="12273" max="12273" width="103.140625" style="1265" customWidth="1"/>
    <col min="12274" max="12274" width="20.5703125" style="1265" customWidth="1"/>
    <col min="12275" max="12275" width="19.42578125" style="1265" customWidth="1"/>
    <col min="12276" max="12276" width="16.7109375" style="1265" customWidth="1"/>
    <col min="12277" max="12277" width="12.85546875" style="1265" customWidth="1"/>
    <col min="12278" max="12278" width="11" style="1265" bestFit="1" customWidth="1"/>
    <col min="12279" max="12283" width="9.28515625" style="1265"/>
    <col min="12284" max="12284" width="103.140625" style="1265" customWidth="1"/>
    <col min="12285" max="12285" width="20.5703125" style="1265" customWidth="1"/>
    <col min="12286" max="12286" width="19.42578125" style="1265" customWidth="1"/>
    <col min="12287" max="12287" width="16.7109375" style="1265" customWidth="1"/>
    <col min="12288" max="12288" width="9.28515625" style="1265"/>
    <col min="12289" max="12289" width="8.42578125" style="1265" customWidth="1"/>
    <col min="12290" max="12290" width="17.5703125" style="1265" bestFit="1" customWidth="1"/>
    <col min="12291" max="12291" width="21.7109375" style="1265" customWidth="1"/>
    <col min="12292" max="12292" width="21.28515625" style="1265" customWidth="1"/>
    <col min="12293" max="12528" width="9.28515625" style="1265"/>
    <col min="12529" max="12529" width="103.140625" style="1265" customWidth="1"/>
    <col min="12530" max="12530" width="20.5703125" style="1265" customWidth="1"/>
    <col min="12531" max="12531" width="19.42578125" style="1265" customWidth="1"/>
    <col min="12532" max="12532" width="16.7109375" style="1265" customWidth="1"/>
    <col min="12533" max="12533" width="12.85546875" style="1265" customWidth="1"/>
    <col min="12534" max="12534" width="11" style="1265" bestFit="1" customWidth="1"/>
    <col min="12535" max="12539" width="9.28515625" style="1265"/>
    <col min="12540" max="12540" width="103.140625" style="1265" customWidth="1"/>
    <col min="12541" max="12541" width="20.5703125" style="1265" customWidth="1"/>
    <col min="12542" max="12542" width="19.42578125" style="1265" customWidth="1"/>
    <col min="12543" max="12543" width="16.7109375" style="1265" customWidth="1"/>
    <col min="12544" max="12544" width="9.28515625" style="1265"/>
    <col min="12545" max="12545" width="8.42578125" style="1265" customWidth="1"/>
    <col min="12546" max="12546" width="17.5703125" style="1265" bestFit="1" customWidth="1"/>
    <col min="12547" max="12547" width="21.7109375" style="1265" customWidth="1"/>
    <col min="12548" max="12548" width="21.28515625" style="1265" customWidth="1"/>
    <col min="12549" max="12784" width="9.28515625" style="1265"/>
    <col min="12785" max="12785" width="103.140625" style="1265" customWidth="1"/>
    <col min="12786" max="12786" width="20.5703125" style="1265" customWidth="1"/>
    <col min="12787" max="12787" width="19.42578125" style="1265" customWidth="1"/>
    <col min="12788" max="12788" width="16.7109375" style="1265" customWidth="1"/>
    <col min="12789" max="12789" width="12.85546875" style="1265" customWidth="1"/>
    <col min="12790" max="12790" width="11" style="1265" bestFit="1" customWidth="1"/>
    <col min="12791" max="12795" width="9.28515625" style="1265"/>
    <col min="12796" max="12796" width="103.140625" style="1265" customWidth="1"/>
    <col min="12797" max="12797" width="20.5703125" style="1265" customWidth="1"/>
    <col min="12798" max="12798" width="19.42578125" style="1265" customWidth="1"/>
    <col min="12799" max="12799" width="16.7109375" style="1265" customWidth="1"/>
    <col min="12800" max="12800" width="9.28515625" style="1265"/>
    <col min="12801" max="12801" width="8.42578125" style="1265" customWidth="1"/>
    <col min="12802" max="12802" width="17.5703125" style="1265" bestFit="1" customWidth="1"/>
    <col min="12803" max="12803" width="21.7109375" style="1265" customWidth="1"/>
    <col min="12804" max="12804" width="21.28515625" style="1265" customWidth="1"/>
    <col min="12805" max="13040" width="9.28515625" style="1265"/>
    <col min="13041" max="13041" width="103.140625" style="1265" customWidth="1"/>
    <col min="13042" max="13042" width="20.5703125" style="1265" customWidth="1"/>
    <col min="13043" max="13043" width="19.42578125" style="1265" customWidth="1"/>
    <col min="13044" max="13044" width="16.7109375" style="1265" customWidth="1"/>
    <col min="13045" max="13045" width="12.85546875" style="1265" customWidth="1"/>
    <col min="13046" max="13046" width="11" style="1265" bestFit="1" customWidth="1"/>
    <col min="13047" max="13051" width="9.28515625" style="1265"/>
    <col min="13052" max="13052" width="103.140625" style="1265" customWidth="1"/>
    <col min="13053" max="13053" width="20.5703125" style="1265" customWidth="1"/>
    <col min="13054" max="13054" width="19.42578125" style="1265" customWidth="1"/>
    <col min="13055" max="13055" width="16.7109375" style="1265" customWidth="1"/>
    <col min="13056" max="13056" width="9.28515625" style="1265"/>
    <col min="13057" max="13057" width="8.42578125" style="1265" customWidth="1"/>
    <col min="13058" max="13058" width="17.5703125" style="1265" bestFit="1" customWidth="1"/>
    <col min="13059" max="13059" width="21.7109375" style="1265" customWidth="1"/>
    <col min="13060" max="13060" width="21.28515625" style="1265" customWidth="1"/>
    <col min="13061" max="13296" width="9.28515625" style="1265"/>
    <col min="13297" max="13297" width="103.140625" style="1265" customWidth="1"/>
    <col min="13298" max="13298" width="20.5703125" style="1265" customWidth="1"/>
    <col min="13299" max="13299" width="19.42578125" style="1265" customWidth="1"/>
    <col min="13300" max="13300" width="16.7109375" style="1265" customWidth="1"/>
    <col min="13301" max="13301" width="12.85546875" style="1265" customWidth="1"/>
    <col min="13302" max="13302" width="11" style="1265" bestFit="1" customWidth="1"/>
    <col min="13303" max="13307" width="9.28515625" style="1265"/>
    <col min="13308" max="13308" width="103.140625" style="1265" customWidth="1"/>
    <col min="13309" max="13309" width="20.5703125" style="1265" customWidth="1"/>
    <col min="13310" max="13310" width="19.42578125" style="1265" customWidth="1"/>
    <col min="13311" max="13311" width="16.7109375" style="1265" customWidth="1"/>
    <col min="13312" max="13312" width="9.28515625" style="1265"/>
    <col min="13313" max="13313" width="8.42578125" style="1265" customWidth="1"/>
    <col min="13314" max="13314" width="17.5703125" style="1265" bestFit="1" customWidth="1"/>
    <col min="13315" max="13315" width="21.7109375" style="1265" customWidth="1"/>
    <col min="13316" max="13316" width="21.28515625" style="1265" customWidth="1"/>
    <col min="13317" max="13552" width="9.28515625" style="1265"/>
    <col min="13553" max="13553" width="103.140625" style="1265" customWidth="1"/>
    <col min="13554" max="13554" width="20.5703125" style="1265" customWidth="1"/>
    <col min="13555" max="13555" width="19.42578125" style="1265" customWidth="1"/>
    <col min="13556" max="13556" width="16.7109375" style="1265" customWidth="1"/>
    <col min="13557" max="13557" width="12.85546875" style="1265" customWidth="1"/>
    <col min="13558" max="13558" width="11" style="1265" bestFit="1" customWidth="1"/>
    <col min="13559" max="13563" width="9.28515625" style="1265"/>
    <col min="13564" max="13564" width="103.140625" style="1265" customWidth="1"/>
    <col min="13565" max="13565" width="20.5703125" style="1265" customWidth="1"/>
    <col min="13566" max="13566" width="19.42578125" style="1265" customWidth="1"/>
    <col min="13567" max="13567" width="16.7109375" style="1265" customWidth="1"/>
    <col min="13568" max="13568" width="9.28515625" style="1265"/>
    <col min="13569" max="13569" width="8.42578125" style="1265" customWidth="1"/>
    <col min="13570" max="13570" width="17.5703125" style="1265" bestFit="1" customWidth="1"/>
    <col min="13571" max="13571" width="21.7109375" style="1265" customWidth="1"/>
    <col min="13572" max="13572" width="21.28515625" style="1265" customWidth="1"/>
    <col min="13573" max="13808" width="9.28515625" style="1265"/>
    <col min="13809" max="13809" width="103.140625" style="1265" customWidth="1"/>
    <col min="13810" max="13810" width="20.5703125" style="1265" customWidth="1"/>
    <col min="13811" max="13811" width="19.42578125" style="1265" customWidth="1"/>
    <col min="13812" max="13812" width="16.7109375" style="1265" customWidth="1"/>
    <col min="13813" max="13813" width="12.85546875" style="1265" customWidth="1"/>
    <col min="13814" max="13814" width="11" style="1265" bestFit="1" customWidth="1"/>
    <col min="13815" max="13819" width="9.28515625" style="1265"/>
    <col min="13820" max="13820" width="103.140625" style="1265" customWidth="1"/>
    <col min="13821" max="13821" width="20.5703125" style="1265" customWidth="1"/>
    <col min="13822" max="13822" width="19.42578125" style="1265" customWidth="1"/>
    <col min="13823" max="13823" width="16.7109375" style="1265" customWidth="1"/>
    <col min="13824" max="13824" width="9.28515625" style="1265"/>
    <col min="13825" max="13825" width="8.42578125" style="1265" customWidth="1"/>
    <col min="13826" max="13826" width="17.5703125" style="1265" bestFit="1" customWidth="1"/>
    <col min="13827" max="13827" width="21.7109375" style="1265" customWidth="1"/>
    <col min="13828" max="13828" width="21.28515625" style="1265" customWidth="1"/>
    <col min="13829" max="14064" width="9.28515625" style="1265"/>
    <col min="14065" max="14065" width="103.140625" style="1265" customWidth="1"/>
    <col min="14066" max="14066" width="20.5703125" style="1265" customWidth="1"/>
    <col min="14067" max="14067" width="19.42578125" style="1265" customWidth="1"/>
    <col min="14068" max="14068" width="16.7109375" style="1265" customWidth="1"/>
    <col min="14069" max="14069" width="12.85546875" style="1265" customWidth="1"/>
    <col min="14070" max="14070" width="11" style="1265" bestFit="1" customWidth="1"/>
    <col min="14071" max="14075" width="9.28515625" style="1265"/>
    <col min="14076" max="14076" width="103.140625" style="1265" customWidth="1"/>
    <col min="14077" max="14077" width="20.5703125" style="1265" customWidth="1"/>
    <col min="14078" max="14078" width="19.42578125" style="1265" customWidth="1"/>
    <col min="14079" max="14079" width="16.7109375" style="1265" customWidth="1"/>
    <col min="14080" max="14080" width="9.28515625" style="1265"/>
    <col min="14081" max="14081" width="8.42578125" style="1265" customWidth="1"/>
    <col min="14082" max="14082" width="17.5703125" style="1265" bestFit="1" customWidth="1"/>
    <col min="14083" max="14083" width="21.7109375" style="1265" customWidth="1"/>
    <col min="14084" max="14084" width="21.28515625" style="1265" customWidth="1"/>
    <col min="14085" max="14320" width="9.28515625" style="1265"/>
    <col min="14321" max="14321" width="103.140625" style="1265" customWidth="1"/>
    <col min="14322" max="14322" width="20.5703125" style="1265" customWidth="1"/>
    <col min="14323" max="14323" width="19.42578125" style="1265" customWidth="1"/>
    <col min="14324" max="14324" width="16.7109375" style="1265" customWidth="1"/>
    <col min="14325" max="14325" width="12.85546875" style="1265" customWidth="1"/>
    <col min="14326" max="14326" width="11" style="1265" bestFit="1" customWidth="1"/>
    <col min="14327" max="14331" width="9.28515625" style="1265"/>
    <col min="14332" max="14332" width="103.140625" style="1265" customWidth="1"/>
    <col min="14333" max="14333" width="20.5703125" style="1265" customWidth="1"/>
    <col min="14334" max="14334" width="19.42578125" style="1265" customWidth="1"/>
    <col min="14335" max="14335" width="16.7109375" style="1265" customWidth="1"/>
    <col min="14336" max="14336" width="9.28515625" style="1265"/>
    <col min="14337" max="14337" width="8.42578125" style="1265" customWidth="1"/>
    <col min="14338" max="14338" width="17.5703125" style="1265" bestFit="1" customWidth="1"/>
    <col min="14339" max="14339" width="21.7109375" style="1265" customWidth="1"/>
    <col min="14340" max="14340" width="21.28515625" style="1265" customWidth="1"/>
    <col min="14341" max="14576" width="9.28515625" style="1265"/>
    <col min="14577" max="14577" width="103.140625" style="1265" customWidth="1"/>
    <col min="14578" max="14578" width="20.5703125" style="1265" customWidth="1"/>
    <col min="14579" max="14579" width="19.42578125" style="1265" customWidth="1"/>
    <col min="14580" max="14580" width="16.7109375" style="1265" customWidth="1"/>
    <col min="14581" max="14581" width="12.85546875" style="1265" customWidth="1"/>
    <col min="14582" max="14582" width="11" style="1265" bestFit="1" customWidth="1"/>
    <col min="14583" max="14587" width="9.28515625" style="1265"/>
    <col min="14588" max="14588" width="103.140625" style="1265" customWidth="1"/>
    <col min="14589" max="14589" width="20.5703125" style="1265" customWidth="1"/>
    <col min="14590" max="14590" width="19.42578125" style="1265" customWidth="1"/>
    <col min="14591" max="14591" width="16.7109375" style="1265" customWidth="1"/>
    <col min="14592" max="14592" width="9.28515625" style="1265"/>
    <col min="14593" max="14593" width="8.42578125" style="1265" customWidth="1"/>
    <col min="14594" max="14594" width="17.5703125" style="1265" bestFit="1" customWidth="1"/>
    <col min="14595" max="14595" width="21.7109375" style="1265" customWidth="1"/>
    <col min="14596" max="14596" width="21.28515625" style="1265" customWidth="1"/>
    <col min="14597" max="14832" width="9.28515625" style="1265"/>
    <col min="14833" max="14833" width="103.140625" style="1265" customWidth="1"/>
    <col min="14834" max="14834" width="20.5703125" style="1265" customWidth="1"/>
    <col min="14835" max="14835" width="19.42578125" style="1265" customWidth="1"/>
    <col min="14836" max="14836" width="16.7109375" style="1265" customWidth="1"/>
    <col min="14837" max="14837" width="12.85546875" style="1265" customWidth="1"/>
    <col min="14838" max="14838" width="11" style="1265" bestFit="1" customWidth="1"/>
    <col min="14839" max="14843" width="9.28515625" style="1265"/>
    <col min="14844" max="14844" width="103.140625" style="1265" customWidth="1"/>
    <col min="14845" max="14845" width="20.5703125" style="1265" customWidth="1"/>
    <col min="14846" max="14846" width="19.42578125" style="1265" customWidth="1"/>
    <col min="14847" max="14847" width="16.7109375" style="1265" customWidth="1"/>
    <col min="14848" max="14848" width="9.28515625" style="1265"/>
    <col min="14849" max="14849" width="8.42578125" style="1265" customWidth="1"/>
    <col min="14850" max="14850" width="17.5703125" style="1265" bestFit="1" customWidth="1"/>
    <col min="14851" max="14851" width="21.7109375" style="1265" customWidth="1"/>
    <col min="14852" max="14852" width="21.28515625" style="1265" customWidth="1"/>
    <col min="14853" max="15088" width="9.28515625" style="1265"/>
    <col min="15089" max="15089" width="103.140625" style="1265" customWidth="1"/>
    <col min="15090" max="15090" width="20.5703125" style="1265" customWidth="1"/>
    <col min="15091" max="15091" width="19.42578125" style="1265" customWidth="1"/>
    <col min="15092" max="15092" width="16.7109375" style="1265" customWidth="1"/>
    <col min="15093" max="15093" width="12.85546875" style="1265" customWidth="1"/>
    <col min="15094" max="15094" width="11" style="1265" bestFit="1" customWidth="1"/>
    <col min="15095" max="15099" width="9.28515625" style="1265"/>
    <col min="15100" max="15100" width="103.140625" style="1265" customWidth="1"/>
    <col min="15101" max="15101" width="20.5703125" style="1265" customWidth="1"/>
    <col min="15102" max="15102" width="19.42578125" style="1265" customWidth="1"/>
    <col min="15103" max="15103" width="16.7109375" style="1265" customWidth="1"/>
    <col min="15104" max="15104" width="9.28515625" style="1265"/>
    <col min="15105" max="15105" width="8.42578125" style="1265" customWidth="1"/>
    <col min="15106" max="15106" width="17.5703125" style="1265" bestFit="1" customWidth="1"/>
    <col min="15107" max="15107" width="21.7109375" style="1265" customWidth="1"/>
    <col min="15108" max="15108" width="21.28515625" style="1265" customWidth="1"/>
    <col min="15109" max="15344" width="9.28515625" style="1265"/>
    <col min="15345" max="15345" width="103.140625" style="1265" customWidth="1"/>
    <col min="15346" max="15346" width="20.5703125" style="1265" customWidth="1"/>
    <col min="15347" max="15347" width="19.42578125" style="1265" customWidth="1"/>
    <col min="15348" max="15348" width="16.7109375" style="1265" customWidth="1"/>
    <col min="15349" max="15349" width="12.85546875" style="1265" customWidth="1"/>
    <col min="15350" max="15350" width="11" style="1265" bestFit="1" customWidth="1"/>
    <col min="15351" max="15355" width="9.28515625" style="1265"/>
    <col min="15356" max="15356" width="103.140625" style="1265" customWidth="1"/>
    <col min="15357" max="15357" width="20.5703125" style="1265" customWidth="1"/>
    <col min="15358" max="15358" width="19.42578125" style="1265" customWidth="1"/>
    <col min="15359" max="15359" width="16.7109375" style="1265" customWidth="1"/>
    <col min="15360" max="15360" width="9.28515625" style="1265"/>
    <col min="15361" max="15361" width="8.42578125" style="1265" customWidth="1"/>
    <col min="15362" max="15362" width="17.5703125" style="1265" bestFit="1" customWidth="1"/>
    <col min="15363" max="15363" width="21.7109375" style="1265" customWidth="1"/>
    <col min="15364" max="15364" width="21.28515625" style="1265" customWidth="1"/>
    <col min="15365" max="15600" width="9.28515625" style="1265"/>
    <col min="15601" max="15601" width="103.140625" style="1265" customWidth="1"/>
    <col min="15602" max="15602" width="20.5703125" style="1265" customWidth="1"/>
    <col min="15603" max="15603" width="19.42578125" style="1265" customWidth="1"/>
    <col min="15604" max="15604" width="16.7109375" style="1265" customWidth="1"/>
    <col min="15605" max="15605" width="12.85546875" style="1265" customWidth="1"/>
    <col min="15606" max="15606" width="11" style="1265" bestFit="1" customWidth="1"/>
    <col min="15607" max="15611" width="9.28515625" style="1265"/>
    <col min="15612" max="15612" width="103.140625" style="1265" customWidth="1"/>
    <col min="15613" max="15613" width="20.5703125" style="1265" customWidth="1"/>
    <col min="15614" max="15614" width="19.42578125" style="1265" customWidth="1"/>
    <col min="15615" max="15615" width="16.7109375" style="1265" customWidth="1"/>
    <col min="15616" max="15616" width="9.28515625" style="1265"/>
    <col min="15617" max="15617" width="8.42578125" style="1265" customWidth="1"/>
    <col min="15618" max="15618" width="17.5703125" style="1265" bestFit="1" customWidth="1"/>
    <col min="15619" max="15619" width="21.7109375" style="1265" customWidth="1"/>
    <col min="15620" max="15620" width="21.28515625" style="1265" customWidth="1"/>
    <col min="15621" max="15856" width="9.28515625" style="1265"/>
    <col min="15857" max="15857" width="103.140625" style="1265" customWidth="1"/>
    <col min="15858" max="15858" width="20.5703125" style="1265" customWidth="1"/>
    <col min="15859" max="15859" width="19.42578125" style="1265" customWidth="1"/>
    <col min="15860" max="15860" width="16.7109375" style="1265" customWidth="1"/>
    <col min="15861" max="15861" width="12.85546875" style="1265" customWidth="1"/>
    <col min="15862" max="15862" width="11" style="1265" bestFit="1" customWidth="1"/>
    <col min="15863" max="15867" width="9.28515625" style="1265"/>
    <col min="15868" max="15868" width="103.140625" style="1265" customWidth="1"/>
    <col min="15869" max="15869" width="20.5703125" style="1265" customWidth="1"/>
    <col min="15870" max="15870" width="19.42578125" style="1265" customWidth="1"/>
    <col min="15871" max="15871" width="16.7109375" style="1265" customWidth="1"/>
    <col min="15872" max="15872" width="9.28515625" style="1265"/>
    <col min="15873" max="15873" width="8.42578125" style="1265" customWidth="1"/>
    <col min="15874" max="15874" width="17.5703125" style="1265" bestFit="1" customWidth="1"/>
    <col min="15875" max="15875" width="21.7109375" style="1265" customWidth="1"/>
    <col min="15876" max="15876" width="21.28515625" style="1265" customWidth="1"/>
    <col min="15877" max="16112" width="9.28515625" style="1265"/>
    <col min="16113" max="16113" width="103.140625" style="1265" customWidth="1"/>
    <col min="16114" max="16114" width="20.5703125" style="1265" customWidth="1"/>
    <col min="16115" max="16115" width="19.42578125" style="1265" customWidth="1"/>
    <col min="16116" max="16116" width="16.7109375" style="1265" customWidth="1"/>
    <col min="16117" max="16117" width="12.85546875" style="1265" customWidth="1"/>
    <col min="16118" max="16118" width="11" style="1265" bestFit="1" customWidth="1"/>
    <col min="16119" max="16123" width="9.28515625" style="1265"/>
    <col min="16124" max="16124" width="103.140625" style="1265" customWidth="1"/>
    <col min="16125" max="16125" width="20.5703125" style="1265" customWidth="1"/>
    <col min="16126" max="16126" width="19.42578125" style="1265" customWidth="1"/>
    <col min="16127" max="16127" width="16.7109375" style="1265" customWidth="1"/>
    <col min="16128" max="16128" width="9.28515625" style="1265"/>
    <col min="16129" max="16129" width="8.42578125" style="1265" customWidth="1"/>
    <col min="16130" max="16130" width="17.5703125" style="1265" bestFit="1" customWidth="1"/>
    <col min="16131" max="16131" width="21.7109375" style="1265" customWidth="1"/>
    <col min="16132" max="16132" width="21.28515625" style="1265" customWidth="1"/>
    <col min="16133" max="16368" width="9.28515625" style="1265"/>
    <col min="16369" max="16369" width="103.140625" style="1265" customWidth="1"/>
    <col min="16370" max="16370" width="20.5703125" style="1265" customWidth="1"/>
    <col min="16371" max="16371" width="19.42578125" style="1265" customWidth="1"/>
    <col min="16372" max="16372" width="16.7109375" style="1265" customWidth="1"/>
    <col min="16373" max="16373" width="12.85546875" style="1265" customWidth="1"/>
    <col min="16374" max="16374" width="11" style="1265" bestFit="1" customWidth="1"/>
    <col min="16375" max="16384" width="9.28515625" style="1265"/>
  </cols>
  <sheetData>
    <row r="1" spans="1:5" ht="16.5" customHeight="1">
      <c r="A1" s="1263" t="s">
        <v>796</v>
      </c>
      <c r="B1" s="1264"/>
      <c r="C1" s="1695"/>
      <c r="D1" s="1695"/>
    </row>
    <row r="2" spans="1:5" ht="22.5" customHeight="1">
      <c r="A2" s="1696" t="s">
        <v>797</v>
      </c>
      <c r="B2" s="1696"/>
      <c r="C2" s="1696"/>
      <c r="D2" s="1696"/>
    </row>
    <row r="3" spans="1:5" s="1268" customFormat="1" ht="18" customHeight="1">
      <c r="A3" s="1266"/>
      <c r="B3" s="1267"/>
      <c r="C3" s="1697" t="s">
        <v>2</v>
      </c>
      <c r="D3" s="1697"/>
    </row>
    <row r="4" spans="1:5" s="1271" customFormat="1" ht="79.5" customHeight="1">
      <c r="A4" s="1698" t="s">
        <v>798</v>
      </c>
      <c r="B4" s="1700" t="s">
        <v>799</v>
      </c>
      <c r="C4" s="1269" t="s">
        <v>229</v>
      </c>
      <c r="D4" s="1270" t="s">
        <v>230</v>
      </c>
    </row>
    <row r="5" spans="1:5" s="1271" customFormat="1" ht="24" customHeight="1">
      <c r="A5" s="1699"/>
      <c r="B5" s="1701"/>
      <c r="C5" s="1272" t="s">
        <v>795</v>
      </c>
      <c r="D5" s="1273" t="s">
        <v>232</v>
      </c>
    </row>
    <row r="6" spans="1:5" s="1271" customFormat="1" ht="21.6" customHeight="1">
      <c r="A6" s="1274">
        <v>1</v>
      </c>
      <c r="B6" s="1275">
        <v>2</v>
      </c>
      <c r="C6" s="1276">
        <v>3</v>
      </c>
      <c r="D6" s="1273" t="s">
        <v>34</v>
      </c>
    </row>
    <row r="7" spans="1:5" s="1282" customFormat="1" ht="39" customHeight="1">
      <c r="A7" s="1277" t="s">
        <v>800</v>
      </c>
      <c r="B7" s="1278">
        <v>18251368000</v>
      </c>
      <c r="C7" s="1279">
        <v>9982896570.3400002</v>
      </c>
      <c r="D7" s="1280">
        <f t="shared" ref="D7:D11" si="0">C7/B7</f>
        <v>0.54696703120226386</v>
      </c>
      <c r="E7" s="1281"/>
    </row>
    <row r="8" spans="1:5" s="1282" customFormat="1" ht="39" customHeight="1">
      <c r="A8" s="1277" t="s">
        <v>801</v>
      </c>
      <c r="B8" s="1278">
        <v>4367586000</v>
      </c>
      <c r="C8" s="1279">
        <v>4752899391.7600002</v>
      </c>
      <c r="D8" s="1280">
        <f t="shared" si="0"/>
        <v>1.0882211344573409</v>
      </c>
      <c r="E8" s="1281"/>
    </row>
    <row r="9" spans="1:5" s="1282" customFormat="1" ht="39" customHeight="1">
      <c r="A9" s="1277" t="s">
        <v>802</v>
      </c>
      <c r="B9" s="1278">
        <v>991554000</v>
      </c>
      <c r="C9" s="1279">
        <v>767394328.32000005</v>
      </c>
      <c r="D9" s="1280">
        <f t="shared" si="0"/>
        <v>0.77393094911623583</v>
      </c>
      <c r="E9" s="1281"/>
    </row>
    <row r="10" spans="1:5" s="1282" customFormat="1" ht="39" customHeight="1">
      <c r="A10" s="1277" t="s">
        <v>803</v>
      </c>
      <c r="B10" s="1278">
        <v>2821075000</v>
      </c>
      <c r="C10" s="1279">
        <v>1988421882.6500001</v>
      </c>
      <c r="D10" s="1280">
        <f t="shared" si="0"/>
        <v>0.70484545169837742</v>
      </c>
      <c r="E10" s="1281"/>
    </row>
    <row r="11" spans="1:5" s="1282" customFormat="1" ht="39" customHeight="1">
      <c r="A11" s="1277" t="s">
        <v>804</v>
      </c>
      <c r="B11" s="1278">
        <v>1827378000</v>
      </c>
      <c r="C11" s="1279">
        <v>1028753239.8</v>
      </c>
      <c r="D11" s="1280">
        <f t="shared" si="0"/>
        <v>0.56296685185002771</v>
      </c>
      <c r="E11" s="1281"/>
    </row>
    <row r="12" spans="1:5" s="1282" customFormat="1" ht="39" customHeight="1">
      <c r="A12" s="1277" t="s">
        <v>805</v>
      </c>
      <c r="B12" s="1283">
        <v>1655279000</v>
      </c>
      <c r="C12" s="1279">
        <v>1134093600.22</v>
      </c>
      <c r="D12" s="1280">
        <v>0.68513743013715511</v>
      </c>
      <c r="E12" s="1281"/>
    </row>
    <row r="13" spans="1:5" s="1282" customFormat="1" ht="39" customHeight="1">
      <c r="A13" s="1277" t="s">
        <v>806</v>
      </c>
      <c r="B13" s="1278">
        <v>1104124000</v>
      </c>
      <c r="C13" s="1279">
        <v>706550715.39999998</v>
      </c>
      <c r="D13" s="1280">
        <v>0.63991971499577949</v>
      </c>
      <c r="E13" s="1281"/>
    </row>
    <row r="14" spans="1:5" s="1282" customFormat="1" ht="39" customHeight="1">
      <c r="A14" s="1277" t="s">
        <v>807</v>
      </c>
      <c r="B14" s="1278">
        <v>1547952000</v>
      </c>
      <c r="C14" s="1279">
        <v>1259257825.22</v>
      </c>
      <c r="D14" s="1280">
        <v>0.81349927208337214</v>
      </c>
      <c r="E14" s="1281"/>
    </row>
    <row r="15" spans="1:5" s="1282" customFormat="1" ht="39" customHeight="1">
      <c r="A15" s="1277" t="s">
        <v>808</v>
      </c>
      <c r="B15" s="1278">
        <v>577548000</v>
      </c>
      <c r="C15" s="1279">
        <v>426825785.77999997</v>
      </c>
      <c r="D15" s="1280">
        <v>0.73903084380865314</v>
      </c>
      <c r="E15" s="1281"/>
    </row>
    <row r="16" spans="1:5" s="1282" customFormat="1" ht="39" customHeight="1">
      <c r="A16" s="1277" t="s">
        <v>809</v>
      </c>
      <c r="B16" s="1278">
        <v>1567451000</v>
      </c>
      <c r="C16" s="1279">
        <v>986749304.84000003</v>
      </c>
      <c r="D16" s="1280">
        <v>0.62952481757962453</v>
      </c>
      <c r="E16" s="1281"/>
    </row>
    <row r="17" spans="1:5" s="1282" customFormat="1" ht="39" customHeight="1">
      <c r="A17" s="1277" t="s">
        <v>810</v>
      </c>
      <c r="B17" s="1283">
        <v>1739486000</v>
      </c>
      <c r="C17" s="1279">
        <v>1575688345.02</v>
      </c>
      <c r="D17" s="1280">
        <v>0.90583560029801902</v>
      </c>
      <c r="E17" s="1281"/>
    </row>
    <row r="18" spans="1:5" s="1282" customFormat="1" ht="39" customHeight="1">
      <c r="A18" s="1277" t="s">
        <v>811</v>
      </c>
      <c r="B18" s="1278">
        <v>1238138000</v>
      </c>
      <c r="C18" s="1279">
        <v>972970198.96000004</v>
      </c>
      <c r="D18" s="1280">
        <v>0.78583340383705214</v>
      </c>
      <c r="E18" s="1281"/>
    </row>
    <row r="19" spans="1:5" s="1282" customFormat="1" ht="39" customHeight="1">
      <c r="A19" s="1277" t="s">
        <v>812</v>
      </c>
      <c r="B19" s="1283">
        <v>628609000</v>
      </c>
      <c r="C19" s="1279">
        <v>445521010.19999999</v>
      </c>
      <c r="D19" s="1280">
        <v>0.70874106193197994</v>
      </c>
      <c r="E19" s="1281"/>
    </row>
    <row r="20" spans="1:5" s="1282" customFormat="1" ht="39" customHeight="1">
      <c r="A20" s="1277" t="s">
        <v>813</v>
      </c>
      <c r="B20" s="1283">
        <v>1412653000</v>
      </c>
      <c r="C20" s="1279">
        <v>1094432011.1500001</v>
      </c>
      <c r="D20" s="1280">
        <v>0.77473520471764834</v>
      </c>
      <c r="E20" s="1281"/>
    </row>
    <row r="21" spans="1:5" s="1282" customFormat="1" ht="39" customHeight="1">
      <c r="A21" s="1277" t="s">
        <v>814</v>
      </c>
      <c r="B21" s="1278">
        <v>816159000</v>
      </c>
      <c r="C21" s="1279">
        <v>714390901.26999998</v>
      </c>
      <c r="D21" s="1280">
        <v>0.87530848924045435</v>
      </c>
      <c r="E21" s="1281"/>
    </row>
    <row r="22" spans="1:5" s="1282" customFormat="1" ht="39" customHeight="1">
      <c r="A22" s="1277" t="s">
        <v>815</v>
      </c>
      <c r="B22" s="1278">
        <v>1501723000</v>
      </c>
      <c r="C22" s="1279">
        <v>888319799.08000004</v>
      </c>
      <c r="D22" s="1280">
        <v>0.59153372431533646</v>
      </c>
      <c r="E22" s="1281"/>
    </row>
    <row r="23" spans="1:5" s="1282" customFormat="1" ht="39" customHeight="1">
      <c r="A23" s="1277" t="s">
        <v>816</v>
      </c>
      <c r="B23" s="1278">
        <v>2142259000</v>
      </c>
      <c r="C23" s="1279">
        <v>1774149056.6600001</v>
      </c>
      <c r="D23" s="1280">
        <v>0.82816739556701602</v>
      </c>
      <c r="E23" s="1281"/>
    </row>
    <row r="24" spans="1:5" s="1282" customFormat="1" ht="39" customHeight="1">
      <c r="A24" s="1277" t="s">
        <v>817</v>
      </c>
      <c r="B24" s="1278">
        <v>971684000</v>
      </c>
      <c r="C24" s="1279">
        <v>756792773.91999996</v>
      </c>
      <c r="D24" s="1280">
        <v>0.77884659407791001</v>
      </c>
      <c r="E24" s="1281"/>
    </row>
    <row r="25" spans="1:5" s="1282" customFormat="1" ht="39" customHeight="1">
      <c r="A25" s="1277" t="s">
        <v>818</v>
      </c>
      <c r="B25" s="1283">
        <v>1305990000</v>
      </c>
      <c r="C25" s="1279">
        <v>987372620.65999997</v>
      </c>
      <c r="D25" s="1280">
        <v>0.75603382924830964</v>
      </c>
      <c r="E25" s="1281"/>
    </row>
    <row r="26" spans="1:5" s="1282" customFormat="1" ht="39" customHeight="1">
      <c r="A26" s="1277" t="s">
        <v>819</v>
      </c>
      <c r="B26" s="1283">
        <v>1472837000</v>
      </c>
      <c r="C26" s="1279">
        <v>1331394841.74</v>
      </c>
      <c r="D26" s="1280">
        <v>0.90396618345410928</v>
      </c>
      <c r="E26" s="1281"/>
    </row>
    <row r="27" spans="1:5" s="1282" customFormat="1" ht="39" customHeight="1" thickBot="1">
      <c r="A27" s="1277" t="s">
        <v>820</v>
      </c>
      <c r="B27" s="1278">
        <v>800927000</v>
      </c>
      <c r="C27" s="1279">
        <v>794828239.88</v>
      </c>
      <c r="D27" s="1280">
        <v>0.99238537329869014</v>
      </c>
      <c r="E27" s="1281"/>
    </row>
    <row r="28" spans="1:5" s="1282" customFormat="1" ht="39" customHeight="1" thickTop="1" thickBot="1">
      <c r="A28" s="1284" t="s">
        <v>821</v>
      </c>
      <c r="B28" s="1285">
        <v>20482819000</v>
      </c>
      <c r="C28" s="1286">
        <v>15849337029.999998</v>
      </c>
      <c r="D28" s="1287">
        <v>0.77378690062144273</v>
      </c>
      <c r="E28" s="1281"/>
    </row>
    <row r="29" spans="1:5" s="1282" customFormat="1" ht="39" customHeight="1" thickTop="1">
      <c r="A29" s="1288" t="s">
        <v>822</v>
      </c>
      <c r="B29" s="1289">
        <v>415901000</v>
      </c>
      <c r="C29" s="1290">
        <v>208002102.91999999</v>
      </c>
      <c r="D29" s="1280">
        <v>0.50012407500823508</v>
      </c>
      <c r="E29" s="1281"/>
    </row>
    <row r="30" spans="1:5" s="1282" customFormat="1" ht="39" customHeight="1">
      <c r="A30" s="1291" t="s">
        <v>823</v>
      </c>
      <c r="B30" s="1289">
        <v>268254000</v>
      </c>
      <c r="C30" s="1290">
        <v>308834152.31</v>
      </c>
      <c r="D30" s="1280">
        <v>1.1512751060934785</v>
      </c>
      <c r="E30" s="1281"/>
    </row>
    <row r="31" spans="1:5" s="1282" customFormat="1" ht="39" customHeight="1" thickBot="1">
      <c r="A31" s="1292" t="s">
        <v>824</v>
      </c>
      <c r="B31" s="1293">
        <v>1156760000</v>
      </c>
      <c r="C31" s="1294">
        <v>2020013526.23</v>
      </c>
      <c r="D31" s="1295">
        <v>1.7462684793993568</v>
      </c>
      <c r="E31" s="1281"/>
    </row>
    <row r="32" spans="1:5" s="1282" customFormat="1" ht="39" customHeight="1" thickTop="1" thickBot="1">
      <c r="A32" s="1284" t="s">
        <v>825</v>
      </c>
      <c r="B32" s="1285">
        <v>50582695000</v>
      </c>
      <c r="C32" s="1286">
        <v>36906552224.330002</v>
      </c>
      <c r="D32" s="1296">
        <v>0.72962803236027662</v>
      </c>
      <c r="E32" s="1281"/>
    </row>
    <row r="33" spans="1:5" s="1282" customFormat="1" ht="39" customHeight="1" thickTop="1" thickBot="1">
      <c r="A33" s="1297" t="s">
        <v>826</v>
      </c>
      <c r="B33" s="1280" t="s">
        <v>47</v>
      </c>
      <c r="C33" s="1290">
        <v>360499.1</v>
      </c>
      <c r="D33" s="1280" t="s">
        <v>47</v>
      </c>
      <c r="E33" s="1281"/>
    </row>
    <row r="34" spans="1:5" s="1282" customFormat="1" ht="39" customHeight="1" thickTop="1" thickBot="1">
      <c r="A34" s="1298" t="s">
        <v>827</v>
      </c>
      <c r="B34" s="1299" t="s">
        <v>47</v>
      </c>
      <c r="C34" s="1286">
        <v>360499.1</v>
      </c>
      <c r="D34" s="1299" t="s">
        <v>47</v>
      </c>
      <c r="E34" s="1281"/>
    </row>
    <row r="35" spans="1:5" s="1282" customFormat="1" ht="39" customHeight="1" thickTop="1">
      <c r="A35" s="1288" t="s">
        <v>828</v>
      </c>
      <c r="B35" s="1300">
        <v>140574000</v>
      </c>
      <c r="C35" s="1290">
        <v>35788963.689999998</v>
      </c>
      <c r="D35" s="1301">
        <v>0.25459162924865192</v>
      </c>
      <c r="E35" s="1281"/>
    </row>
    <row r="36" spans="1:5" s="1282" customFormat="1" ht="39" customHeight="1">
      <c r="A36" s="1291" t="s">
        <v>829</v>
      </c>
      <c r="B36" s="1283">
        <v>233023000</v>
      </c>
      <c r="C36" s="1279">
        <v>22527062.77</v>
      </c>
      <c r="D36" s="1302">
        <v>9.6673129991460063E-2</v>
      </c>
      <c r="E36" s="1281"/>
    </row>
    <row r="37" spans="1:5" s="1282" customFormat="1" ht="39" customHeight="1" thickBot="1">
      <c r="A37" s="1303" t="s">
        <v>830</v>
      </c>
      <c r="B37" s="1304">
        <v>20492360000</v>
      </c>
      <c r="C37" s="1294">
        <v>8768779533.2900009</v>
      </c>
      <c r="D37" s="1295">
        <v>0.42790481590651347</v>
      </c>
      <c r="E37" s="1281"/>
    </row>
    <row r="38" spans="1:5" s="1309" customFormat="1" ht="39" customHeight="1" thickTop="1" thickBot="1">
      <c r="A38" s="1305" t="s">
        <v>831</v>
      </c>
      <c r="B38" s="1306">
        <v>71448652000</v>
      </c>
      <c r="C38" s="1306">
        <v>45734008283.18</v>
      </c>
      <c r="D38" s="1307">
        <v>0.64009616700928107</v>
      </c>
      <c r="E38" s="1308"/>
    </row>
    <row r="39" spans="1:5" ht="15.75" thickTop="1">
      <c r="C39" s="1310"/>
      <c r="E39" s="1311"/>
    </row>
    <row r="40" spans="1:5" ht="15" customHeight="1">
      <c r="A40" s="1312"/>
      <c r="E40" s="1311"/>
    </row>
    <row r="41" spans="1:5" ht="24.75" customHeight="1">
      <c r="A41" s="1311"/>
      <c r="B41" s="1311"/>
    </row>
    <row r="42" spans="1:5">
      <c r="A42" s="1311"/>
      <c r="B42" s="1311"/>
    </row>
    <row r="43" spans="1:5">
      <c r="A43" s="1314"/>
      <c r="B43" s="1311"/>
    </row>
    <row r="44" spans="1:5">
      <c r="A44" s="1311"/>
      <c r="B44" s="1311"/>
    </row>
    <row r="45" spans="1:5">
      <c r="A45" s="1311"/>
      <c r="B45" s="1311"/>
    </row>
    <row r="46" spans="1:5">
      <c r="A46" s="1311"/>
      <c r="B46" s="1311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45" firstPageNumber="64" fitToHeight="2" orientation="landscape" useFirstPageNumber="1" r:id="rId1"/>
  <headerFooter alignWithMargins="0">
    <oddHeader>&amp;C&amp;"Arial CE,Pogrubiony"&amp;14- &amp;P -</oddHeader>
  </headerFooter>
  <rowBreaks count="1" manualBreakCount="1">
    <brk id="28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8"/>
  <sheetViews>
    <sheetView zoomScale="60" zoomScaleNormal="60" zoomScaleSheetLayoutView="55" zoomScalePageLayoutView="40" workbookViewId="0">
      <pane xSplit="3" ySplit="6" topLeftCell="D208" activePane="bottomRight" state="frozen"/>
      <selection activeCell="P28" sqref="P28"/>
      <selection pane="topRight" activeCell="P28" sqref="P28"/>
      <selection pane="bottomLeft" activeCell="P28" sqref="P28"/>
      <selection pane="bottomRight" activeCell="Y220" sqref="Y220"/>
    </sheetView>
  </sheetViews>
  <sheetFormatPr defaultColWidth="9.28515625" defaultRowHeight="37.5" customHeight="1"/>
  <cols>
    <col min="1" max="1" width="11.28515625" style="1358" customWidth="1"/>
    <col min="2" max="2" width="9.5703125" style="1358" customWidth="1"/>
    <col min="3" max="3" width="48.28515625" style="1359" customWidth="1"/>
    <col min="4" max="4" width="81.7109375" style="1360" customWidth="1"/>
    <col min="5" max="5" width="22.7109375" style="1361" customWidth="1"/>
    <col min="6" max="6" width="23.5703125" style="1357" customWidth="1"/>
    <col min="7" max="7" width="27.28515625" style="1355" customWidth="1"/>
    <col min="8" max="8" width="23.28515625" style="1356" customWidth="1"/>
    <col min="9" max="9" width="22" style="1356" customWidth="1"/>
    <col min="10" max="10" width="18" style="1322" bestFit="1" customWidth="1"/>
    <col min="11" max="11" width="13.42578125" style="1322" bestFit="1" customWidth="1"/>
    <col min="12" max="12" width="11.5703125" style="1322" bestFit="1" customWidth="1"/>
    <col min="13" max="251" width="9.28515625" style="1322"/>
    <col min="252" max="252" width="11.28515625" style="1322" customWidth="1"/>
    <col min="253" max="253" width="9.5703125" style="1322" customWidth="1"/>
    <col min="254" max="254" width="48.28515625" style="1322" customWidth="1"/>
    <col min="255" max="255" width="81.7109375" style="1322" customWidth="1"/>
    <col min="256" max="256" width="22.7109375" style="1322" customWidth="1"/>
    <col min="257" max="257" width="23.5703125" style="1322" customWidth="1"/>
    <col min="258" max="258" width="27.28515625" style="1322" customWidth="1"/>
    <col min="259" max="259" width="23.28515625" style="1322" customWidth="1"/>
    <col min="260" max="260" width="22" style="1322" customWidth="1"/>
    <col min="261" max="261" width="23.28515625" style="1322" customWidth="1"/>
    <col min="262" max="262" width="15.7109375" style="1322" customWidth="1"/>
    <col min="263" max="263" width="15.85546875" style="1322" bestFit="1" customWidth="1"/>
    <col min="264" max="264" width="16" style="1322" customWidth="1"/>
    <col min="265" max="507" width="9.28515625" style="1322"/>
    <col min="508" max="508" width="11.28515625" style="1322" customWidth="1"/>
    <col min="509" max="509" width="9.5703125" style="1322" customWidth="1"/>
    <col min="510" max="510" width="48.28515625" style="1322" customWidth="1"/>
    <col min="511" max="511" width="81.7109375" style="1322" customWidth="1"/>
    <col min="512" max="512" width="22.7109375" style="1322" customWidth="1"/>
    <col min="513" max="513" width="23.5703125" style="1322" customWidth="1"/>
    <col min="514" max="514" width="27.28515625" style="1322" customWidth="1"/>
    <col min="515" max="515" width="23.28515625" style="1322" customWidth="1"/>
    <col min="516" max="516" width="22" style="1322" customWidth="1"/>
    <col min="517" max="517" width="23.28515625" style="1322" customWidth="1"/>
    <col min="518" max="518" width="15.7109375" style="1322" customWidth="1"/>
    <col min="519" max="519" width="15.85546875" style="1322" bestFit="1" customWidth="1"/>
    <col min="520" max="520" width="16" style="1322" customWidth="1"/>
    <col min="521" max="763" width="9.28515625" style="1322"/>
    <col min="764" max="764" width="11.28515625" style="1322" customWidth="1"/>
    <col min="765" max="765" width="9.5703125" style="1322" customWidth="1"/>
    <col min="766" max="766" width="48.28515625" style="1322" customWidth="1"/>
    <col min="767" max="767" width="81.7109375" style="1322" customWidth="1"/>
    <col min="768" max="768" width="22.7109375" style="1322" customWidth="1"/>
    <col min="769" max="769" width="23.5703125" style="1322" customWidth="1"/>
    <col min="770" max="770" width="27.28515625" style="1322" customWidth="1"/>
    <col min="771" max="771" width="23.28515625" style="1322" customWidth="1"/>
    <col min="772" max="772" width="22" style="1322" customWidth="1"/>
    <col min="773" max="773" width="23.28515625" style="1322" customWidth="1"/>
    <col min="774" max="774" width="15.7109375" style="1322" customWidth="1"/>
    <col min="775" max="775" width="15.85546875" style="1322" bestFit="1" customWidth="1"/>
    <col min="776" max="776" width="16" style="1322" customWidth="1"/>
    <col min="777" max="1019" width="9.28515625" style="1322"/>
    <col min="1020" max="1020" width="11.28515625" style="1322" customWidth="1"/>
    <col min="1021" max="1021" width="9.5703125" style="1322" customWidth="1"/>
    <col min="1022" max="1022" width="48.28515625" style="1322" customWidth="1"/>
    <col min="1023" max="1023" width="81.7109375" style="1322" customWidth="1"/>
    <col min="1024" max="1024" width="22.7109375" style="1322" customWidth="1"/>
    <col min="1025" max="1025" width="23.5703125" style="1322" customWidth="1"/>
    <col min="1026" max="1026" width="27.28515625" style="1322" customWidth="1"/>
    <col min="1027" max="1027" width="23.28515625" style="1322" customWidth="1"/>
    <col min="1028" max="1028" width="22" style="1322" customWidth="1"/>
    <col min="1029" max="1029" width="23.28515625" style="1322" customWidth="1"/>
    <col min="1030" max="1030" width="15.7109375" style="1322" customWidth="1"/>
    <col min="1031" max="1031" width="15.85546875" style="1322" bestFit="1" customWidth="1"/>
    <col min="1032" max="1032" width="16" style="1322" customWidth="1"/>
    <col min="1033" max="1275" width="9.28515625" style="1322"/>
    <col min="1276" max="1276" width="11.28515625" style="1322" customWidth="1"/>
    <col min="1277" max="1277" width="9.5703125" style="1322" customWidth="1"/>
    <col min="1278" max="1278" width="48.28515625" style="1322" customWidth="1"/>
    <col min="1279" max="1279" width="81.7109375" style="1322" customWidth="1"/>
    <col min="1280" max="1280" width="22.7109375" style="1322" customWidth="1"/>
    <col min="1281" max="1281" width="23.5703125" style="1322" customWidth="1"/>
    <col min="1282" max="1282" width="27.28515625" style="1322" customWidth="1"/>
    <col min="1283" max="1283" width="23.28515625" style="1322" customWidth="1"/>
    <col min="1284" max="1284" width="22" style="1322" customWidth="1"/>
    <col min="1285" max="1285" width="23.28515625" style="1322" customWidth="1"/>
    <col min="1286" max="1286" width="15.7109375" style="1322" customWidth="1"/>
    <col min="1287" max="1287" width="15.85546875" style="1322" bestFit="1" customWidth="1"/>
    <col min="1288" max="1288" width="16" style="1322" customWidth="1"/>
    <col min="1289" max="1531" width="9.28515625" style="1322"/>
    <col min="1532" max="1532" width="11.28515625" style="1322" customWidth="1"/>
    <col min="1533" max="1533" width="9.5703125" style="1322" customWidth="1"/>
    <col min="1534" max="1534" width="48.28515625" style="1322" customWidth="1"/>
    <col min="1535" max="1535" width="81.7109375" style="1322" customWidth="1"/>
    <col min="1536" max="1536" width="22.7109375" style="1322" customWidth="1"/>
    <col min="1537" max="1537" width="23.5703125" style="1322" customWidth="1"/>
    <col min="1538" max="1538" width="27.28515625" style="1322" customWidth="1"/>
    <col min="1539" max="1539" width="23.28515625" style="1322" customWidth="1"/>
    <col min="1540" max="1540" width="22" style="1322" customWidth="1"/>
    <col min="1541" max="1541" width="23.28515625" style="1322" customWidth="1"/>
    <col min="1542" max="1542" width="15.7109375" style="1322" customWidth="1"/>
    <col min="1543" max="1543" width="15.85546875" style="1322" bestFit="1" customWidth="1"/>
    <col min="1544" max="1544" width="16" style="1322" customWidth="1"/>
    <col min="1545" max="1787" width="9.28515625" style="1322"/>
    <col min="1788" max="1788" width="11.28515625" style="1322" customWidth="1"/>
    <col min="1789" max="1789" width="9.5703125" style="1322" customWidth="1"/>
    <col min="1790" max="1790" width="48.28515625" style="1322" customWidth="1"/>
    <col min="1791" max="1791" width="81.7109375" style="1322" customWidth="1"/>
    <col min="1792" max="1792" width="22.7109375" style="1322" customWidth="1"/>
    <col min="1793" max="1793" width="23.5703125" style="1322" customWidth="1"/>
    <col min="1794" max="1794" width="27.28515625" style="1322" customWidth="1"/>
    <col min="1795" max="1795" width="23.28515625" style="1322" customWidth="1"/>
    <col min="1796" max="1796" width="22" style="1322" customWidth="1"/>
    <col min="1797" max="1797" width="23.28515625" style="1322" customWidth="1"/>
    <col min="1798" max="1798" width="15.7109375" style="1322" customWidth="1"/>
    <col min="1799" max="1799" width="15.85546875" style="1322" bestFit="1" customWidth="1"/>
    <col min="1800" max="1800" width="16" style="1322" customWidth="1"/>
    <col min="1801" max="2043" width="9.28515625" style="1322"/>
    <col min="2044" max="2044" width="11.28515625" style="1322" customWidth="1"/>
    <col min="2045" max="2045" width="9.5703125" style="1322" customWidth="1"/>
    <col min="2046" max="2046" width="48.28515625" style="1322" customWidth="1"/>
    <col min="2047" max="2047" width="81.7109375" style="1322" customWidth="1"/>
    <col min="2048" max="2048" width="22.7109375" style="1322" customWidth="1"/>
    <col min="2049" max="2049" width="23.5703125" style="1322" customWidth="1"/>
    <col min="2050" max="2050" width="27.28515625" style="1322" customWidth="1"/>
    <col min="2051" max="2051" width="23.28515625" style="1322" customWidth="1"/>
    <col min="2052" max="2052" width="22" style="1322" customWidth="1"/>
    <col min="2053" max="2053" width="23.28515625" style="1322" customWidth="1"/>
    <col min="2054" max="2054" width="15.7109375" style="1322" customWidth="1"/>
    <col min="2055" max="2055" width="15.85546875" style="1322" bestFit="1" customWidth="1"/>
    <col min="2056" max="2056" width="16" style="1322" customWidth="1"/>
    <col min="2057" max="2299" width="9.28515625" style="1322"/>
    <col min="2300" max="2300" width="11.28515625" style="1322" customWidth="1"/>
    <col min="2301" max="2301" width="9.5703125" style="1322" customWidth="1"/>
    <col min="2302" max="2302" width="48.28515625" style="1322" customWidth="1"/>
    <col min="2303" max="2303" width="81.7109375" style="1322" customWidth="1"/>
    <col min="2304" max="2304" width="22.7109375" style="1322" customWidth="1"/>
    <col min="2305" max="2305" width="23.5703125" style="1322" customWidth="1"/>
    <col min="2306" max="2306" width="27.28515625" style="1322" customWidth="1"/>
    <col min="2307" max="2307" width="23.28515625" style="1322" customWidth="1"/>
    <col min="2308" max="2308" width="22" style="1322" customWidth="1"/>
    <col min="2309" max="2309" width="23.28515625" style="1322" customWidth="1"/>
    <col min="2310" max="2310" width="15.7109375" style="1322" customWidth="1"/>
    <col min="2311" max="2311" width="15.85546875" style="1322" bestFit="1" customWidth="1"/>
    <col min="2312" max="2312" width="16" style="1322" customWidth="1"/>
    <col min="2313" max="2555" width="9.28515625" style="1322"/>
    <col min="2556" max="2556" width="11.28515625" style="1322" customWidth="1"/>
    <col min="2557" max="2557" width="9.5703125" style="1322" customWidth="1"/>
    <col min="2558" max="2558" width="48.28515625" style="1322" customWidth="1"/>
    <col min="2559" max="2559" width="81.7109375" style="1322" customWidth="1"/>
    <col min="2560" max="2560" width="22.7109375" style="1322" customWidth="1"/>
    <col min="2561" max="2561" width="23.5703125" style="1322" customWidth="1"/>
    <col min="2562" max="2562" width="27.28515625" style="1322" customWidth="1"/>
    <col min="2563" max="2563" width="23.28515625" style="1322" customWidth="1"/>
    <col min="2564" max="2564" width="22" style="1322" customWidth="1"/>
    <col min="2565" max="2565" width="23.28515625" style="1322" customWidth="1"/>
    <col min="2566" max="2566" width="15.7109375" style="1322" customWidth="1"/>
    <col min="2567" max="2567" width="15.85546875" style="1322" bestFit="1" customWidth="1"/>
    <col min="2568" max="2568" width="16" style="1322" customWidth="1"/>
    <col min="2569" max="2811" width="9.28515625" style="1322"/>
    <col min="2812" max="2812" width="11.28515625" style="1322" customWidth="1"/>
    <col min="2813" max="2813" width="9.5703125" style="1322" customWidth="1"/>
    <col min="2814" max="2814" width="48.28515625" style="1322" customWidth="1"/>
    <col min="2815" max="2815" width="81.7109375" style="1322" customWidth="1"/>
    <col min="2816" max="2816" width="22.7109375" style="1322" customWidth="1"/>
    <col min="2817" max="2817" width="23.5703125" style="1322" customWidth="1"/>
    <col min="2818" max="2818" width="27.28515625" style="1322" customWidth="1"/>
    <col min="2819" max="2819" width="23.28515625" style="1322" customWidth="1"/>
    <col min="2820" max="2820" width="22" style="1322" customWidth="1"/>
    <col min="2821" max="2821" width="23.28515625" style="1322" customWidth="1"/>
    <col min="2822" max="2822" width="15.7109375" style="1322" customWidth="1"/>
    <col min="2823" max="2823" width="15.85546875" style="1322" bestFit="1" customWidth="1"/>
    <col min="2824" max="2824" width="16" style="1322" customWidth="1"/>
    <col min="2825" max="3067" width="9.28515625" style="1322"/>
    <col min="3068" max="3068" width="11.28515625" style="1322" customWidth="1"/>
    <col min="3069" max="3069" width="9.5703125" style="1322" customWidth="1"/>
    <col min="3070" max="3070" width="48.28515625" style="1322" customWidth="1"/>
    <col min="3071" max="3071" width="81.7109375" style="1322" customWidth="1"/>
    <col min="3072" max="3072" width="22.7109375" style="1322" customWidth="1"/>
    <col min="3073" max="3073" width="23.5703125" style="1322" customWidth="1"/>
    <col min="3074" max="3074" width="27.28515625" style="1322" customWidth="1"/>
    <col min="3075" max="3075" width="23.28515625" style="1322" customWidth="1"/>
    <col min="3076" max="3076" width="22" style="1322" customWidth="1"/>
    <col min="3077" max="3077" width="23.28515625" style="1322" customWidth="1"/>
    <col min="3078" max="3078" width="15.7109375" style="1322" customWidth="1"/>
    <col min="3079" max="3079" width="15.85546875" style="1322" bestFit="1" customWidth="1"/>
    <col min="3080" max="3080" width="16" style="1322" customWidth="1"/>
    <col min="3081" max="3323" width="9.28515625" style="1322"/>
    <col min="3324" max="3324" width="11.28515625" style="1322" customWidth="1"/>
    <col min="3325" max="3325" width="9.5703125" style="1322" customWidth="1"/>
    <col min="3326" max="3326" width="48.28515625" style="1322" customWidth="1"/>
    <col min="3327" max="3327" width="81.7109375" style="1322" customWidth="1"/>
    <col min="3328" max="3328" width="22.7109375" style="1322" customWidth="1"/>
    <col min="3329" max="3329" width="23.5703125" style="1322" customWidth="1"/>
    <col min="3330" max="3330" width="27.28515625" style="1322" customWidth="1"/>
    <col min="3331" max="3331" width="23.28515625" style="1322" customWidth="1"/>
    <col min="3332" max="3332" width="22" style="1322" customWidth="1"/>
    <col min="3333" max="3333" width="23.28515625" style="1322" customWidth="1"/>
    <col min="3334" max="3334" width="15.7109375" style="1322" customWidth="1"/>
    <col min="3335" max="3335" width="15.85546875" style="1322" bestFit="1" customWidth="1"/>
    <col min="3336" max="3336" width="16" style="1322" customWidth="1"/>
    <col min="3337" max="3579" width="9.28515625" style="1322"/>
    <col min="3580" max="3580" width="11.28515625" style="1322" customWidth="1"/>
    <col min="3581" max="3581" width="9.5703125" style="1322" customWidth="1"/>
    <col min="3582" max="3582" width="48.28515625" style="1322" customWidth="1"/>
    <col min="3583" max="3583" width="81.7109375" style="1322" customWidth="1"/>
    <col min="3584" max="3584" width="22.7109375" style="1322" customWidth="1"/>
    <col min="3585" max="3585" width="23.5703125" style="1322" customWidth="1"/>
    <col min="3586" max="3586" width="27.28515625" style="1322" customWidth="1"/>
    <col min="3587" max="3587" width="23.28515625" style="1322" customWidth="1"/>
    <col min="3588" max="3588" width="22" style="1322" customWidth="1"/>
    <col min="3589" max="3589" width="23.28515625" style="1322" customWidth="1"/>
    <col min="3590" max="3590" width="15.7109375" style="1322" customWidth="1"/>
    <col min="3591" max="3591" width="15.85546875" style="1322" bestFit="1" customWidth="1"/>
    <col min="3592" max="3592" width="16" style="1322" customWidth="1"/>
    <col min="3593" max="3835" width="9.28515625" style="1322"/>
    <col min="3836" max="3836" width="11.28515625" style="1322" customWidth="1"/>
    <col min="3837" max="3837" width="9.5703125" style="1322" customWidth="1"/>
    <col min="3838" max="3838" width="48.28515625" style="1322" customWidth="1"/>
    <col min="3839" max="3839" width="81.7109375" style="1322" customWidth="1"/>
    <col min="3840" max="3840" width="22.7109375" style="1322" customWidth="1"/>
    <col min="3841" max="3841" width="23.5703125" style="1322" customWidth="1"/>
    <col min="3842" max="3842" width="27.28515625" style="1322" customWidth="1"/>
    <col min="3843" max="3843" width="23.28515625" style="1322" customWidth="1"/>
    <col min="3844" max="3844" width="22" style="1322" customWidth="1"/>
    <col min="3845" max="3845" width="23.28515625" style="1322" customWidth="1"/>
    <col min="3846" max="3846" width="15.7109375" style="1322" customWidth="1"/>
    <col min="3847" max="3847" width="15.85546875" style="1322" bestFit="1" customWidth="1"/>
    <col min="3848" max="3848" width="16" style="1322" customWidth="1"/>
    <col min="3849" max="4091" width="9.28515625" style="1322"/>
    <col min="4092" max="4092" width="11.28515625" style="1322" customWidth="1"/>
    <col min="4093" max="4093" width="9.5703125" style="1322" customWidth="1"/>
    <col min="4094" max="4094" width="48.28515625" style="1322" customWidth="1"/>
    <col min="4095" max="4095" width="81.7109375" style="1322" customWidth="1"/>
    <col min="4096" max="4096" width="22.7109375" style="1322" customWidth="1"/>
    <col min="4097" max="4097" width="23.5703125" style="1322" customWidth="1"/>
    <col min="4098" max="4098" width="27.28515625" style="1322" customWidth="1"/>
    <col min="4099" max="4099" width="23.28515625" style="1322" customWidth="1"/>
    <col min="4100" max="4100" width="22" style="1322" customWidth="1"/>
    <col min="4101" max="4101" width="23.28515625" style="1322" customWidth="1"/>
    <col min="4102" max="4102" width="15.7109375" style="1322" customWidth="1"/>
    <col min="4103" max="4103" width="15.85546875" style="1322" bestFit="1" customWidth="1"/>
    <col min="4104" max="4104" width="16" style="1322" customWidth="1"/>
    <col min="4105" max="4347" width="9.28515625" style="1322"/>
    <col min="4348" max="4348" width="11.28515625" style="1322" customWidth="1"/>
    <col min="4349" max="4349" width="9.5703125" style="1322" customWidth="1"/>
    <col min="4350" max="4350" width="48.28515625" style="1322" customWidth="1"/>
    <col min="4351" max="4351" width="81.7109375" style="1322" customWidth="1"/>
    <col min="4352" max="4352" width="22.7109375" style="1322" customWidth="1"/>
    <col min="4353" max="4353" width="23.5703125" style="1322" customWidth="1"/>
    <col min="4354" max="4354" width="27.28515625" style="1322" customWidth="1"/>
    <col min="4355" max="4355" width="23.28515625" style="1322" customWidth="1"/>
    <col min="4356" max="4356" width="22" style="1322" customWidth="1"/>
    <col min="4357" max="4357" width="23.28515625" style="1322" customWidth="1"/>
    <col min="4358" max="4358" width="15.7109375" style="1322" customWidth="1"/>
    <col min="4359" max="4359" width="15.85546875" style="1322" bestFit="1" customWidth="1"/>
    <col min="4360" max="4360" width="16" style="1322" customWidth="1"/>
    <col min="4361" max="4603" width="9.28515625" style="1322"/>
    <col min="4604" max="4604" width="11.28515625" style="1322" customWidth="1"/>
    <col min="4605" max="4605" width="9.5703125" style="1322" customWidth="1"/>
    <col min="4606" max="4606" width="48.28515625" style="1322" customWidth="1"/>
    <col min="4607" max="4607" width="81.7109375" style="1322" customWidth="1"/>
    <col min="4608" max="4608" width="22.7109375" style="1322" customWidth="1"/>
    <col min="4609" max="4609" width="23.5703125" style="1322" customWidth="1"/>
    <col min="4610" max="4610" width="27.28515625" style="1322" customWidth="1"/>
    <col min="4611" max="4611" width="23.28515625" style="1322" customWidth="1"/>
    <col min="4612" max="4612" width="22" style="1322" customWidth="1"/>
    <col min="4613" max="4613" width="23.28515625" style="1322" customWidth="1"/>
    <col min="4614" max="4614" width="15.7109375" style="1322" customWidth="1"/>
    <col min="4615" max="4615" width="15.85546875" style="1322" bestFit="1" customWidth="1"/>
    <col min="4616" max="4616" width="16" style="1322" customWidth="1"/>
    <col min="4617" max="4859" width="9.28515625" style="1322"/>
    <col min="4860" max="4860" width="11.28515625" style="1322" customWidth="1"/>
    <col min="4861" max="4861" width="9.5703125" style="1322" customWidth="1"/>
    <col min="4862" max="4862" width="48.28515625" style="1322" customWidth="1"/>
    <col min="4863" max="4863" width="81.7109375" style="1322" customWidth="1"/>
    <col min="4864" max="4864" width="22.7109375" style="1322" customWidth="1"/>
    <col min="4865" max="4865" width="23.5703125" style="1322" customWidth="1"/>
    <col min="4866" max="4866" width="27.28515625" style="1322" customWidth="1"/>
    <col min="4867" max="4867" width="23.28515625" style="1322" customWidth="1"/>
    <col min="4868" max="4868" width="22" style="1322" customWidth="1"/>
    <col min="4869" max="4869" width="23.28515625" style="1322" customWidth="1"/>
    <col min="4870" max="4870" width="15.7109375" style="1322" customWidth="1"/>
    <col min="4871" max="4871" width="15.85546875" style="1322" bestFit="1" customWidth="1"/>
    <col min="4872" max="4872" width="16" style="1322" customWidth="1"/>
    <col min="4873" max="5115" width="9.28515625" style="1322"/>
    <col min="5116" max="5116" width="11.28515625" style="1322" customWidth="1"/>
    <col min="5117" max="5117" width="9.5703125" style="1322" customWidth="1"/>
    <col min="5118" max="5118" width="48.28515625" style="1322" customWidth="1"/>
    <col min="5119" max="5119" width="81.7109375" style="1322" customWidth="1"/>
    <col min="5120" max="5120" width="22.7109375" style="1322" customWidth="1"/>
    <col min="5121" max="5121" width="23.5703125" style="1322" customWidth="1"/>
    <col min="5122" max="5122" width="27.28515625" style="1322" customWidth="1"/>
    <col min="5123" max="5123" width="23.28515625" style="1322" customWidth="1"/>
    <col min="5124" max="5124" width="22" style="1322" customWidth="1"/>
    <col min="5125" max="5125" width="23.28515625" style="1322" customWidth="1"/>
    <col min="5126" max="5126" width="15.7109375" style="1322" customWidth="1"/>
    <col min="5127" max="5127" width="15.85546875" style="1322" bestFit="1" customWidth="1"/>
    <col min="5128" max="5128" width="16" style="1322" customWidth="1"/>
    <col min="5129" max="5371" width="9.28515625" style="1322"/>
    <col min="5372" max="5372" width="11.28515625" style="1322" customWidth="1"/>
    <col min="5373" max="5373" width="9.5703125" style="1322" customWidth="1"/>
    <col min="5374" max="5374" width="48.28515625" style="1322" customWidth="1"/>
    <col min="5375" max="5375" width="81.7109375" style="1322" customWidth="1"/>
    <col min="5376" max="5376" width="22.7109375" style="1322" customWidth="1"/>
    <col min="5377" max="5377" width="23.5703125" style="1322" customWidth="1"/>
    <col min="5378" max="5378" width="27.28515625" style="1322" customWidth="1"/>
    <col min="5379" max="5379" width="23.28515625" style="1322" customWidth="1"/>
    <col min="5380" max="5380" width="22" style="1322" customWidth="1"/>
    <col min="5381" max="5381" width="23.28515625" style="1322" customWidth="1"/>
    <col min="5382" max="5382" width="15.7109375" style="1322" customWidth="1"/>
    <col min="5383" max="5383" width="15.85546875" style="1322" bestFit="1" customWidth="1"/>
    <col min="5384" max="5384" width="16" style="1322" customWidth="1"/>
    <col min="5385" max="5627" width="9.28515625" style="1322"/>
    <col min="5628" max="5628" width="11.28515625" style="1322" customWidth="1"/>
    <col min="5629" max="5629" width="9.5703125" style="1322" customWidth="1"/>
    <col min="5630" max="5630" width="48.28515625" style="1322" customWidth="1"/>
    <col min="5631" max="5631" width="81.7109375" style="1322" customWidth="1"/>
    <col min="5632" max="5632" width="22.7109375" style="1322" customWidth="1"/>
    <col min="5633" max="5633" width="23.5703125" style="1322" customWidth="1"/>
    <col min="5634" max="5634" width="27.28515625" style="1322" customWidth="1"/>
    <col min="5635" max="5635" width="23.28515625" style="1322" customWidth="1"/>
    <col min="5636" max="5636" width="22" style="1322" customWidth="1"/>
    <col min="5637" max="5637" width="23.28515625" style="1322" customWidth="1"/>
    <col min="5638" max="5638" width="15.7109375" style="1322" customWidth="1"/>
    <col min="5639" max="5639" width="15.85546875" style="1322" bestFit="1" customWidth="1"/>
    <col min="5640" max="5640" width="16" style="1322" customWidth="1"/>
    <col min="5641" max="5883" width="9.28515625" style="1322"/>
    <col min="5884" max="5884" width="11.28515625" style="1322" customWidth="1"/>
    <col min="5885" max="5885" width="9.5703125" style="1322" customWidth="1"/>
    <col min="5886" max="5886" width="48.28515625" style="1322" customWidth="1"/>
    <col min="5887" max="5887" width="81.7109375" style="1322" customWidth="1"/>
    <col min="5888" max="5888" width="22.7109375" style="1322" customWidth="1"/>
    <col min="5889" max="5889" width="23.5703125" style="1322" customWidth="1"/>
    <col min="5890" max="5890" width="27.28515625" style="1322" customWidth="1"/>
    <col min="5891" max="5891" width="23.28515625" style="1322" customWidth="1"/>
    <col min="5892" max="5892" width="22" style="1322" customWidth="1"/>
    <col min="5893" max="5893" width="23.28515625" style="1322" customWidth="1"/>
    <col min="5894" max="5894" width="15.7109375" style="1322" customWidth="1"/>
    <col min="5895" max="5895" width="15.85546875" style="1322" bestFit="1" customWidth="1"/>
    <col min="5896" max="5896" width="16" style="1322" customWidth="1"/>
    <col min="5897" max="6139" width="9.28515625" style="1322"/>
    <col min="6140" max="6140" width="11.28515625" style="1322" customWidth="1"/>
    <col min="6141" max="6141" width="9.5703125" style="1322" customWidth="1"/>
    <col min="6142" max="6142" width="48.28515625" style="1322" customWidth="1"/>
    <col min="6143" max="6143" width="81.7109375" style="1322" customWidth="1"/>
    <col min="6144" max="6144" width="22.7109375" style="1322" customWidth="1"/>
    <col min="6145" max="6145" width="23.5703125" style="1322" customWidth="1"/>
    <col min="6146" max="6146" width="27.28515625" style="1322" customWidth="1"/>
    <col min="6147" max="6147" width="23.28515625" style="1322" customWidth="1"/>
    <col min="6148" max="6148" width="22" style="1322" customWidth="1"/>
    <col min="6149" max="6149" width="23.28515625" style="1322" customWidth="1"/>
    <col min="6150" max="6150" width="15.7109375" style="1322" customWidth="1"/>
    <col min="6151" max="6151" width="15.85546875" style="1322" bestFit="1" customWidth="1"/>
    <col min="6152" max="6152" width="16" style="1322" customWidth="1"/>
    <col min="6153" max="6395" width="9.28515625" style="1322"/>
    <col min="6396" max="6396" width="11.28515625" style="1322" customWidth="1"/>
    <col min="6397" max="6397" width="9.5703125" style="1322" customWidth="1"/>
    <col min="6398" max="6398" width="48.28515625" style="1322" customWidth="1"/>
    <col min="6399" max="6399" width="81.7109375" style="1322" customWidth="1"/>
    <col min="6400" max="6400" width="22.7109375" style="1322" customWidth="1"/>
    <col min="6401" max="6401" width="23.5703125" style="1322" customWidth="1"/>
    <col min="6402" max="6402" width="27.28515625" style="1322" customWidth="1"/>
    <col min="6403" max="6403" width="23.28515625" style="1322" customWidth="1"/>
    <col min="6404" max="6404" width="22" style="1322" customWidth="1"/>
    <col min="6405" max="6405" width="23.28515625" style="1322" customWidth="1"/>
    <col min="6406" max="6406" width="15.7109375" style="1322" customWidth="1"/>
    <col min="6407" max="6407" width="15.85546875" style="1322" bestFit="1" customWidth="1"/>
    <col min="6408" max="6408" width="16" style="1322" customWidth="1"/>
    <col min="6409" max="6651" width="9.28515625" style="1322"/>
    <col min="6652" max="6652" width="11.28515625" style="1322" customWidth="1"/>
    <col min="6653" max="6653" width="9.5703125" style="1322" customWidth="1"/>
    <col min="6654" max="6654" width="48.28515625" style="1322" customWidth="1"/>
    <col min="6655" max="6655" width="81.7109375" style="1322" customWidth="1"/>
    <col min="6656" max="6656" width="22.7109375" style="1322" customWidth="1"/>
    <col min="6657" max="6657" width="23.5703125" style="1322" customWidth="1"/>
    <col min="6658" max="6658" width="27.28515625" style="1322" customWidth="1"/>
    <col min="6659" max="6659" width="23.28515625" style="1322" customWidth="1"/>
    <col min="6660" max="6660" width="22" style="1322" customWidth="1"/>
    <col min="6661" max="6661" width="23.28515625" style="1322" customWidth="1"/>
    <col min="6662" max="6662" width="15.7109375" style="1322" customWidth="1"/>
    <col min="6663" max="6663" width="15.85546875" style="1322" bestFit="1" customWidth="1"/>
    <col min="6664" max="6664" width="16" style="1322" customWidth="1"/>
    <col min="6665" max="6907" width="9.28515625" style="1322"/>
    <col min="6908" max="6908" width="11.28515625" style="1322" customWidth="1"/>
    <col min="6909" max="6909" width="9.5703125" style="1322" customWidth="1"/>
    <col min="6910" max="6910" width="48.28515625" style="1322" customWidth="1"/>
    <col min="6911" max="6911" width="81.7109375" style="1322" customWidth="1"/>
    <col min="6912" max="6912" width="22.7109375" style="1322" customWidth="1"/>
    <col min="6913" max="6913" width="23.5703125" style="1322" customWidth="1"/>
    <col min="6914" max="6914" width="27.28515625" style="1322" customWidth="1"/>
    <col min="6915" max="6915" width="23.28515625" style="1322" customWidth="1"/>
    <col min="6916" max="6916" width="22" style="1322" customWidth="1"/>
    <col min="6917" max="6917" width="23.28515625" style="1322" customWidth="1"/>
    <col min="6918" max="6918" width="15.7109375" style="1322" customWidth="1"/>
    <col min="6919" max="6919" width="15.85546875" style="1322" bestFit="1" customWidth="1"/>
    <col min="6920" max="6920" width="16" style="1322" customWidth="1"/>
    <col min="6921" max="7163" width="9.28515625" style="1322"/>
    <col min="7164" max="7164" width="11.28515625" style="1322" customWidth="1"/>
    <col min="7165" max="7165" width="9.5703125" style="1322" customWidth="1"/>
    <col min="7166" max="7166" width="48.28515625" style="1322" customWidth="1"/>
    <col min="7167" max="7167" width="81.7109375" style="1322" customWidth="1"/>
    <col min="7168" max="7168" width="22.7109375" style="1322" customWidth="1"/>
    <col min="7169" max="7169" width="23.5703125" style="1322" customWidth="1"/>
    <col min="7170" max="7170" width="27.28515625" style="1322" customWidth="1"/>
    <col min="7171" max="7171" width="23.28515625" style="1322" customWidth="1"/>
    <col min="7172" max="7172" width="22" style="1322" customWidth="1"/>
    <col min="7173" max="7173" width="23.28515625" style="1322" customWidth="1"/>
    <col min="7174" max="7174" width="15.7109375" style="1322" customWidth="1"/>
    <col min="7175" max="7175" width="15.85546875" style="1322" bestFit="1" customWidth="1"/>
    <col min="7176" max="7176" width="16" style="1322" customWidth="1"/>
    <col min="7177" max="7419" width="9.28515625" style="1322"/>
    <col min="7420" max="7420" width="11.28515625" style="1322" customWidth="1"/>
    <col min="7421" max="7421" width="9.5703125" style="1322" customWidth="1"/>
    <col min="7422" max="7422" width="48.28515625" style="1322" customWidth="1"/>
    <col min="7423" max="7423" width="81.7109375" style="1322" customWidth="1"/>
    <col min="7424" max="7424" width="22.7109375" style="1322" customWidth="1"/>
    <col min="7425" max="7425" width="23.5703125" style="1322" customWidth="1"/>
    <col min="7426" max="7426" width="27.28515625" style="1322" customWidth="1"/>
    <col min="7427" max="7427" width="23.28515625" style="1322" customWidth="1"/>
    <col min="7428" max="7428" width="22" style="1322" customWidth="1"/>
    <col min="7429" max="7429" width="23.28515625" style="1322" customWidth="1"/>
    <col min="7430" max="7430" width="15.7109375" style="1322" customWidth="1"/>
    <col min="7431" max="7431" width="15.85546875" style="1322" bestFit="1" customWidth="1"/>
    <col min="7432" max="7432" width="16" style="1322" customWidth="1"/>
    <col min="7433" max="7675" width="9.28515625" style="1322"/>
    <col min="7676" max="7676" width="11.28515625" style="1322" customWidth="1"/>
    <col min="7677" max="7677" width="9.5703125" style="1322" customWidth="1"/>
    <col min="7678" max="7678" width="48.28515625" style="1322" customWidth="1"/>
    <col min="7679" max="7679" width="81.7109375" style="1322" customWidth="1"/>
    <col min="7680" max="7680" width="22.7109375" style="1322" customWidth="1"/>
    <col min="7681" max="7681" width="23.5703125" style="1322" customWidth="1"/>
    <col min="7682" max="7682" width="27.28515625" style="1322" customWidth="1"/>
    <col min="7683" max="7683" width="23.28515625" style="1322" customWidth="1"/>
    <col min="7684" max="7684" width="22" style="1322" customWidth="1"/>
    <col min="7685" max="7685" width="23.28515625" style="1322" customWidth="1"/>
    <col min="7686" max="7686" width="15.7109375" style="1322" customWidth="1"/>
    <col min="7687" max="7687" width="15.85546875" style="1322" bestFit="1" customWidth="1"/>
    <col min="7688" max="7688" width="16" style="1322" customWidth="1"/>
    <col min="7689" max="7931" width="9.28515625" style="1322"/>
    <col min="7932" max="7932" width="11.28515625" style="1322" customWidth="1"/>
    <col min="7933" max="7933" width="9.5703125" style="1322" customWidth="1"/>
    <col min="7934" max="7934" width="48.28515625" style="1322" customWidth="1"/>
    <col min="7935" max="7935" width="81.7109375" style="1322" customWidth="1"/>
    <col min="7936" max="7936" width="22.7109375" style="1322" customWidth="1"/>
    <col min="7937" max="7937" width="23.5703125" style="1322" customWidth="1"/>
    <col min="7938" max="7938" width="27.28515625" style="1322" customWidth="1"/>
    <col min="7939" max="7939" width="23.28515625" style="1322" customWidth="1"/>
    <col min="7940" max="7940" width="22" style="1322" customWidth="1"/>
    <col min="7941" max="7941" width="23.28515625" style="1322" customWidth="1"/>
    <col min="7942" max="7942" width="15.7109375" style="1322" customWidth="1"/>
    <col min="7943" max="7943" width="15.85546875" style="1322" bestFit="1" customWidth="1"/>
    <col min="7944" max="7944" width="16" style="1322" customWidth="1"/>
    <col min="7945" max="8187" width="9.28515625" style="1322"/>
    <col min="8188" max="8188" width="11.28515625" style="1322" customWidth="1"/>
    <col min="8189" max="8189" width="9.5703125" style="1322" customWidth="1"/>
    <col min="8190" max="8190" width="48.28515625" style="1322" customWidth="1"/>
    <col min="8191" max="8191" width="81.7109375" style="1322" customWidth="1"/>
    <col min="8192" max="8192" width="22.7109375" style="1322" customWidth="1"/>
    <col min="8193" max="8193" width="23.5703125" style="1322" customWidth="1"/>
    <col min="8194" max="8194" width="27.28515625" style="1322" customWidth="1"/>
    <col min="8195" max="8195" width="23.28515625" style="1322" customWidth="1"/>
    <col min="8196" max="8196" width="22" style="1322" customWidth="1"/>
    <col min="8197" max="8197" width="23.28515625" style="1322" customWidth="1"/>
    <col min="8198" max="8198" width="15.7109375" style="1322" customWidth="1"/>
    <col min="8199" max="8199" width="15.85546875" style="1322" bestFit="1" customWidth="1"/>
    <col min="8200" max="8200" width="16" style="1322" customWidth="1"/>
    <col min="8201" max="8443" width="9.28515625" style="1322"/>
    <col min="8444" max="8444" width="11.28515625" style="1322" customWidth="1"/>
    <col min="8445" max="8445" width="9.5703125" style="1322" customWidth="1"/>
    <col min="8446" max="8446" width="48.28515625" style="1322" customWidth="1"/>
    <col min="8447" max="8447" width="81.7109375" style="1322" customWidth="1"/>
    <col min="8448" max="8448" width="22.7109375" style="1322" customWidth="1"/>
    <col min="8449" max="8449" width="23.5703125" style="1322" customWidth="1"/>
    <col min="8450" max="8450" width="27.28515625" style="1322" customWidth="1"/>
    <col min="8451" max="8451" width="23.28515625" style="1322" customWidth="1"/>
    <col min="8452" max="8452" width="22" style="1322" customWidth="1"/>
    <col min="8453" max="8453" width="23.28515625" style="1322" customWidth="1"/>
    <col min="8454" max="8454" width="15.7109375" style="1322" customWidth="1"/>
    <col min="8455" max="8455" width="15.85546875" style="1322" bestFit="1" customWidth="1"/>
    <col min="8456" max="8456" width="16" style="1322" customWidth="1"/>
    <col min="8457" max="8699" width="9.28515625" style="1322"/>
    <col min="8700" max="8700" width="11.28515625" style="1322" customWidth="1"/>
    <col min="8701" max="8701" width="9.5703125" style="1322" customWidth="1"/>
    <col min="8702" max="8702" width="48.28515625" style="1322" customWidth="1"/>
    <col min="8703" max="8703" width="81.7109375" style="1322" customWidth="1"/>
    <col min="8704" max="8704" width="22.7109375" style="1322" customWidth="1"/>
    <col min="8705" max="8705" width="23.5703125" style="1322" customWidth="1"/>
    <col min="8706" max="8706" width="27.28515625" style="1322" customWidth="1"/>
    <col min="8707" max="8707" width="23.28515625" style="1322" customWidth="1"/>
    <col min="8708" max="8708" width="22" style="1322" customWidth="1"/>
    <col min="8709" max="8709" width="23.28515625" style="1322" customWidth="1"/>
    <col min="8710" max="8710" width="15.7109375" style="1322" customWidth="1"/>
    <col min="8711" max="8711" width="15.85546875" style="1322" bestFit="1" customWidth="1"/>
    <col min="8712" max="8712" width="16" style="1322" customWidth="1"/>
    <col min="8713" max="8955" width="9.28515625" style="1322"/>
    <col min="8956" max="8956" width="11.28515625" style="1322" customWidth="1"/>
    <col min="8957" max="8957" width="9.5703125" style="1322" customWidth="1"/>
    <col min="8958" max="8958" width="48.28515625" style="1322" customWidth="1"/>
    <col min="8959" max="8959" width="81.7109375" style="1322" customWidth="1"/>
    <col min="8960" max="8960" width="22.7109375" style="1322" customWidth="1"/>
    <col min="8961" max="8961" width="23.5703125" style="1322" customWidth="1"/>
    <col min="8962" max="8962" width="27.28515625" style="1322" customWidth="1"/>
    <col min="8963" max="8963" width="23.28515625" style="1322" customWidth="1"/>
    <col min="8964" max="8964" width="22" style="1322" customWidth="1"/>
    <col min="8965" max="8965" width="23.28515625" style="1322" customWidth="1"/>
    <col min="8966" max="8966" width="15.7109375" style="1322" customWidth="1"/>
    <col min="8967" max="8967" width="15.85546875" style="1322" bestFit="1" customWidth="1"/>
    <col min="8968" max="8968" width="16" style="1322" customWidth="1"/>
    <col min="8969" max="9211" width="9.28515625" style="1322"/>
    <col min="9212" max="9212" width="11.28515625" style="1322" customWidth="1"/>
    <col min="9213" max="9213" width="9.5703125" style="1322" customWidth="1"/>
    <col min="9214" max="9214" width="48.28515625" style="1322" customWidth="1"/>
    <col min="9215" max="9215" width="81.7109375" style="1322" customWidth="1"/>
    <col min="9216" max="9216" width="22.7109375" style="1322" customWidth="1"/>
    <col min="9217" max="9217" width="23.5703125" style="1322" customWidth="1"/>
    <col min="9218" max="9218" width="27.28515625" style="1322" customWidth="1"/>
    <col min="9219" max="9219" width="23.28515625" style="1322" customWidth="1"/>
    <col min="9220" max="9220" width="22" style="1322" customWidth="1"/>
    <col min="9221" max="9221" width="23.28515625" style="1322" customWidth="1"/>
    <col min="9222" max="9222" width="15.7109375" style="1322" customWidth="1"/>
    <col min="9223" max="9223" width="15.85546875" style="1322" bestFit="1" customWidth="1"/>
    <col min="9224" max="9224" width="16" style="1322" customWidth="1"/>
    <col min="9225" max="9467" width="9.28515625" style="1322"/>
    <col min="9468" max="9468" width="11.28515625" style="1322" customWidth="1"/>
    <col min="9469" max="9469" width="9.5703125" style="1322" customWidth="1"/>
    <col min="9470" max="9470" width="48.28515625" style="1322" customWidth="1"/>
    <col min="9471" max="9471" width="81.7109375" style="1322" customWidth="1"/>
    <col min="9472" max="9472" width="22.7109375" style="1322" customWidth="1"/>
    <col min="9473" max="9473" width="23.5703125" style="1322" customWidth="1"/>
    <col min="9474" max="9474" width="27.28515625" style="1322" customWidth="1"/>
    <col min="9475" max="9475" width="23.28515625" style="1322" customWidth="1"/>
    <col min="9476" max="9476" width="22" style="1322" customWidth="1"/>
    <col min="9477" max="9477" width="23.28515625" style="1322" customWidth="1"/>
    <col min="9478" max="9478" width="15.7109375" style="1322" customWidth="1"/>
    <col min="9479" max="9479" width="15.85546875" style="1322" bestFit="1" customWidth="1"/>
    <col min="9480" max="9480" width="16" style="1322" customWidth="1"/>
    <col min="9481" max="9723" width="9.28515625" style="1322"/>
    <col min="9724" max="9724" width="11.28515625" style="1322" customWidth="1"/>
    <col min="9725" max="9725" width="9.5703125" style="1322" customWidth="1"/>
    <col min="9726" max="9726" width="48.28515625" style="1322" customWidth="1"/>
    <col min="9727" max="9727" width="81.7109375" style="1322" customWidth="1"/>
    <col min="9728" max="9728" width="22.7109375" style="1322" customWidth="1"/>
    <col min="9729" max="9729" width="23.5703125" style="1322" customWidth="1"/>
    <col min="9730" max="9730" width="27.28515625" style="1322" customWidth="1"/>
    <col min="9731" max="9731" width="23.28515625" style="1322" customWidth="1"/>
    <col min="9732" max="9732" width="22" style="1322" customWidth="1"/>
    <col min="9733" max="9733" width="23.28515625" style="1322" customWidth="1"/>
    <col min="9734" max="9734" width="15.7109375" style="1322" customWidth="1"/>
    <col min="9735" max="9735" width="15.85546875" style="1322" bestFit="1" customWidth="1"/>
    <col min="9736" max="9736" width="16" style="1322" customWidth="1"/>
    <col min="9737" max="9979" width="9.28515625" style="1322"/>
    <col min="9980" max="9980" width="11.28515625" style="1322" customWidth="1"/>
    <col min="9981" max="9981" width="9.5703125" style="1322" customWidth="1"/>
    <col min="9982" max="9982" width="48.28515625" style="1322" customWidth="1"/>
    <col min="9983" max="9983" width="81.7109375" style="1322" customWidth="1"/>
    <col min="9984" max="9984" width="22.7109375" style="1322" customWidth="1"/>
    <col min="9985" max="9985" width="23.5703125" style="1322" customWidth="1"/>
    <col min="9986" max="9986" width="27.28515625" style="1322" customWidth="1"/>
    <col min="9987" max="9987" width="23.28515625" style="1322" customWidth="1"/>
    <col min="9988" max="9988" width="22" style="1322" customWidth="1"/>
    <col min="9989" max="9989" width="23.28515625" style="1322" customWidth="1"/>
    <col min="9990" max="9990" width="15.7109375" style="1322" customWidth="1"/>
    <col min="9991" max="9991" width="15.85546875" style="1322" bestFit="1" customWidth="1"/>
    <col min="9992" max="9992" width="16" style="1322" customWidth="1"/>
    <col min="9993" max="10235" width="9.28515625" style="1322"/>
    <col min="10236" max="10236" width="11.28515625" style="1322" customWidth="1"/>
    <col min="10237" max="10237" width="9.5703125" style="1322" customWidth="1"/>
    <col min="10238" max="10238" width="48.28515625" style="1322" customWidth="1"/>
    <col min="10239" max="10239" width="81.7109375" style="1322" customWidth="1"/>
    <col min="10240" max="10240" width="22.7109375" style="1322" customWidth="1"/>
    <col min="10241" max="10241" width="23.5703125" style="1322" customWidth="1"/>
    <col min="10242" max="10242" width="27.28515625" style="1322" customWidth="1"/>
    <col min="10243" max="10243" width="23.28515625" style="1322" customWidth="1"/>
    <col min="10244" max="10244" width="22" style="1322" customWidth="1"/>
    <col min="10245" max="10245" width="23.28515625" style="1322" customWidth="1"/>
    <col min="10246" max="10246" width="15.7109375" style="1322" customWidth="1"/>
    <col min="10247" max="10247" width="15.85546875" style="1322" bestFit="1" customWidth="1"/>
    <col min="10248" max="10248" width="16" style="1322" customWidth="1"/>
    <col min="10249" max="10491" width="9.28515625" style="1322"/>
    <col min="10492" max="10492" width="11.28515625" style="1322" customWidth="1"/>
    <col min="10493" max="10493" width="9.5703125" style="1322" customWidth="1"/>
    <col min="10494" max="10494" width="48.28515625" style="1322" customWidth="1"/>
    <col min="10495" max="10495" width="81.7109375" style="1322" customWidth="1"/>
    <col min="10496" max="10496" width="22.7109375" style="1322" customWidth="1"/>
    <col min="10497" max="10497" width="23.5703125" style="1322" customWidth="1"/>
    <col min="10498" max="10498" width="27.28515625" style="1322" customWidth="1"/>
    <col min="10499" max="10499" width="23.28515625" style="1322" customWidth="1"/>
    <col min="10500" max="10500" width="22" style="1322" customWidth="1"/>
    <col min="10501" max="10501" width="23.28515625" style="1322" customWidth="1"/>
    <col min="10502" max="10502" width="15.7109375" style="1322" customWidth="1"/>
    <col min="10503" max="10503" width="15.85546875" style="1322" bestFit="1" customWidth="1"/>
    <col min="10504" max="10504" width="16" style="1322" customWidth="1"/>
    <col min="10505" max="10747" width="9.28515625" style="1322"/>
    <col min="10748" max="10748" width="11.28515625" style="1322" customWidth="1"/>
    <col min="10749" max="10749" width="9.5703125" style="1322" customWidth="1"/>
    <col min="10750" max="10750" width="48.28515625" style="1322" customWidth="1"/>
    <col min="10751" max="10751" width="81.7109375" style="1322" customWidth="1"/>
    <col min="10752" max="10752" width="22.7109375" style="1322" customWidth="1"/>
    <col min="10753" max="10753" width="23.5703125" style="1322" customWidth="1"/>
    <col min="10754" max="10754" width="27.28515625" style="1322" customWidth="1"/>
    <col min="10755" max="10755" width="23.28515625" style="1322" customWidth="1"/>
    <col min="10756" max="10756" width="22" style="1322" customWidth="1"/>
    <col min="10757" max="10757" width="23.28515625" style="1322" customWidth="1"/>
    <col min="10758" max="10758" width="15.7109375" style="1322" customWidth="1"/>
    <col min="10759" max="10759" width="15.85546875" style="1322" bestFit="1" customWidth="1"/>
    <col min="10760" max="10760" width="16" style="1322" customWidth="1"/>
    <col min="10761" max="11003" width="9.28515625" style="1322"/>
    <col min="11004" max="11004" width="11.28515625" style="1322" customWidth="1"/>
    <col min="11005" max="11005" width="9.5703125" style="1322" customWidth="1"/>
    <col min="11006" max="11006" width="48.28515625" style="1322" customWidth="1"/>
    <col min="11007" max="11007" width="81.7109375" style="1322" customWidth="1"/>
    <col min="11008" max="11008" width="22.7109375" style="1322" customWidth="1"/>
    <col min="11009" max="11009" width="23.5703125" style="1322" customWidth="1"/>
    <col min="11010" max="11010" width="27.28515625" style="1322" customWidth="1"/>
    <col min="11011" max="11011" width="23.28515625" style="1322" customWidth="1"/>
    <col min="11012" max="11012" width="22" style="1322" customWidth="1"/>
    <col min="11013" max="11013" width="23.28515625" style="1322" customWidth="1"/>
    <col min="11014" max="11014" width="15.7109375" style="1322" customWidth="1"/>
    <col min="11015" max="11015" width="15.85546875" style="1322" bestFit="1" customWidth="1"/>
    <col min="11016" max="11016" width="16" style="1322" customWidth="1"/>
    <col min="11017" max="11259" width="9.28515625" style="1322"/>
    <col min="11260" max="11260" width="11.28515625" style="1322" customWidth="1"/>
    <col min="11261" max="11261" width="9.5703125" style="1322" customWidth="1"/>
    <col min="11262" max="11262" width="48.28515625" style="1322" customWidth="1"/>
    <col min="11263" max="11263" width="81.7109375" style="1322" customWidth="1"/>
    <col min="11264" max="11264" width="22.7109375" style="1322" customWidth="1"/>
    <col min="11265" max="11265" width="23.5703125" style="1322" customWidth="1"/>
    <col min="11266" max="11266" width="27.28515625" style="1322" customWidth="1"/>
    <col min="11267" max="11267" width="23.28515625" style="1322" customWidth="1"/>
    <col min="11268" max="11268" width="22" style="1322" customWidth="1"/>
    <col min="11269" max="11269" width="23.28515625" style="1322" customWidth="1"/>
    <col min="11270" max="11270" width="15.7109375" style="1322" customWidth="1"/>
    <col min="11271" max="11271" width="15.85546875" style="1322" bestFit="1" customWidth="1"/>
    <col min="11272" max="11272" width="16" style="1322" customWidth="1"/>
    <col min="11273" max="11515" width="9.28515625" style="1322"/>
    <col min="11516" max="11516" width="11.28515625" style="1322" customWidth="1"/>
    <col min="11517" max="11517" width="9.5703125" style="1322" customWidth="1"/>
    <col min="11518" max="11518" width="48.28515625" style="1322" customWidth="1"/>
    <col min="11519" max="11519" width="81.7109375" style="1322" customWidth="1"/>
    <col min="11520" max="11520" width="22.7109375" style="1322" customWidth="1"/>
    <col min="11521" max="11521" width="23.5703125" style="1322" customWidth="1"/>
    <col min="11522" max="11522" width="27.28515625" style="1322" customWidth="1"/>
    <col min="11523" max="11523" width="23.28515625" style="1322" customWidth="1"/>
    <col min="11524" max="11524" width="22" style="1322" customWidth="1"/>
    <col min="11525" max="11525" width="23.28515625" style="1322" customWidth="1"/>
    <col min="11526" max="11526" width="15.7109375" style="1322" customWidth="1"/>
    <col min="11527" max="11527" width="15.85546875" style="1322" bestFit="1" customWidth="1"/>
    <col min="11528" max="11528" width="16" style="1322" customWidth="1"/>
    <col min="11529" max="11771" width="9.28515625" style="1322"/>
    <col min="11772" max="11772" width="11.28515625" style="1322" customWidth="1"/>
    <col min="11773" max="11773" width="9.5703125" style="1322" customWidth="1"/>
    <col min="11774" max="11774" width="48.28515625" style="1322" customWidth="1"/>
    <col min="11775" max="11775" width="81.7109375" style="1322" customWidth="1"/>
    <col min="11776" max="11776" width="22.7109375" style="1322" customWidth="1"/>
    <col min="11777" max="11777" width="23.5703125" style="1322" customWidth="1"/>
    <col min="11778" max="11778" width="27.28515625" style="1322" customWidth="1"/>
    <col min="11779" max="11779" width="23.28515625" style="1322" customWidth="1"/>
    <col min="11780" max="11780" width="22" style="1322" customWidth="1"/>
    <col min="11781" max="11781" width="23.28515625" style="1322" customWidth="1"/>
    <col min="11782" max="11782" width="15.7109375" style="1322" customWidth="1"/>
    <col min="11783" max="11783" width="15.85546875" style="1322" bestFit="1" customWidth="1"/>
    <col min="11784" max="11784" width="16" style="1322" customWidth="1"/>
    <col min="11785" max="12027" width="9.28515625" style="1322"/>
    <col min="12028" max="12028" width="11.28515625" style="1322" customWidth="1"/>
    <col min="12029" max="12029" width="9.5703125" style="1322" customWidth="1"/>
    <col min="12030" max="12030" width="48.28515625" style="1322" customWidth="1"/>
    <col min="12031" max="12031" width="81.7109375" style="1322" customWidth="1"/>
    <col min="12032" max="12032" width="22.7109375" style="1322" customWidth="1"/>
    <col min="12033" max="12033" width="23.5703125" style="1322" customWidth="1"/>
    <col min="12034" max="12034" width="27.28515625" style="1322" customWidth="1"/>
    <col min="12035" max="12035" width="23.28515625" style="1322" customWidth="1"/>
    <col min="12036" max="12036" width="22" style="1322" customWidth="1"/>
    <col min="12037" max="12037" width="23.28515625" style="1322" customWidth="1"/>
    <col min="12038" max="12038" width="15.7109375" style="1322" customWidth="1"/>
    <col min="12039" max="12039" width="15.85546875" style="1322" bestFit="1" customWidth="1"/>
    <col min="12040" max="12040" width="16" style="1322" customWidth="1"/>
    <col min="12041" max="12283" width="9.28515625" style="1322"/>
    <col min="12284" max="12284" width="11.28515625" style="1322" customWidth="1"/>
    <col min="12285" max="12285" width="9.5703125" style="1322" customWidth="1"/>
    <col min="12286" max="12286" width="48.28515625" style="1322" customWidth="1"/>
    <col min="12287" max="12287" width="81.7109375" style="1322" customWidth="1"/>
    <col min="12288" max="12288" width="22.7109375" style="1322" customWidth="1"/>
    <col min="12289" max="12289" width="23.5703125" style="1322" customWidth="1"/>
    <col min="12290" max="12290" width="27.28515625" style="1322" customWidth="1"/>
    <col min="12291" max="12291" width="23.28515625" style="1322" customWidth="1"/>
    <col min="12292" max="12292" width="22" style="1322" customWidth="1"/>
    <col min="12293" max="12293" width="23.28515625" style="1322" customWidth="1"/>
    <col min="12294" max="12294" width="15.7109375" style="1322" customWidth="1"/>
    <col min="12295" max="12295" width="15.85546875" style="1322" bestFit="1" customWidth="1"/>
    <col min="12296" max="12296" width="16" style="1322" customWidth="1"/>
    <col min="12297" max="12539" width="9.28515625" style="1322"/>
    <col min="12540" max="12540" width="11.28515625" style="1322" customWidth="1"/>
    <col min="12541" max="12541" width="9.5703125" style="1322" customWidth="1"/>
    <col min="12542" max="12542" width="48.28515625" style="1322" customWidth="1"/>
    <col min="12543" max="12543" width="81.7109375" style="1322" customWidth="1"/>
    <col min="12544" max="12544" width="22.7109375" style="1322" customWidth="1"/>
    <col min="12545" max="12545" width="23.5703125" style="1322" customWidth="1"/>
    <col min="12546" max="12546" width="27.28515625" style="1322" customWidth="1"/>
    <col min="12547" max="12547" width="23.28515625" style="1322" customWidth="1"/>
    <col min="12548" max="12548" width="22" style="1322" customWidth="1"/>
    <col min="12549" max="12549" width="23.28515625" style="1322" customWidth="1"/>
    <col min="12550" max="12550" width="15.7109375" style="1322" customWidth="1"/>
    <col min="12551" max="12551" width="15.85546875" style="1322" bestFit="1" customWidth="1"/>
    <col min="12552" max="12552" width="16" style="1322" customWidth="1"/>
    <col min="12553" max="12795" width="9.28515625" style="1322"/>
    <col min="12796" max="12796" width="11.28515625" style="1322" customWidth="1"/>
    <col min="12797" max="12797" width="9.5703125" style="1322" customWidth="1"/>
    <col min="12798" max="12798" width="48.28515625" style="1322" customWidth="1"/>
    <col min="12799" max="12799" width="81.7109375" style="1322" customWidth="1"/>
    <col min="12800" max="12800" width="22.7109375" style="1322" customWidth="1"/>
    <col min="12801" max="12801" width="23.5703125" style="1322" customWidth="1"/>
    <col min="12802" max="12802" width="27.28515625" style="1322" customWidth="1"/>
    <col min="12803" max="12803" width="23.28515625" style="1322" customWidth="1"/>
    <col min="12804" max="12804" width="22" style="1322" customWidth="1"/>
    <col min="12805" max="12805" width="23.28515625" style="1322" customWidth="1"/>
    <col min="12806" max="12806" width="15.7109375" style="1322" customWidth="1"/>
    <col min="12807" max="12807" width="15.85546875" style="1322" bestFit="1" customWidth="1"/>
    <col min="12808" max="12808" width="16" style="1322" customWidth="1"/>
    <col min="12809" max="13051" width="9.28515625" style="1322"/>
    <col min="13052" max="13052" width="11.28515625" style="1322" customWidth="1"/>
    <col min="13053" max="13053" width="9.5703125" style="1322" customWidth="1"/>
    <col min="13054" max="13054" width="48.28515625" style="1322" customWidth="1"/>
    <col min="13055" max="13055" width="81.7109375" style="1322" customWidth="1"/>
    <col min="13056" max="13056" width="22.7109375" style="1322" customWidth="1"/>
    <col min="13057" max="13057" width="23.5703125" style="1322" customWidth="1"/>
    <col min="13058" max="13058" width="27.28515625" style="1322" customWidth="1"/>
    <col min="13059" max="13059" width="23.28515625" style="1322" customWidth="1"/>
    <col min="13060" max="13060" width="22" style="1322" customWidth="1"/>
    <col min="13061" max="13061" width="23.28515625" style="1322" customWidth="1"/>
    <col min="13062" max="13062" width="15.7109375" style="1322" customWidth="1"/>
    <col min="13063" max="13063" width="15.85546875" style="1322" bestFit="1" customWidth="1"/>
    <col min="13064" max="13064" width="16" style="1322" customWidth="1"/>
    <col min="13065" max="13307" width="9.28515625" style="1322"/>
    <col min="13308" max="13308" width="11.28515625" style="1322" customWidth="1"/>
    <col min="13309" max="13309" width="9.5703125" style="1322" customWidth="1"/>
    <col min="13310" max="13310" width="48.28515625" style="1322" customWidth="1"/>
    <col min="13311" max="13311" width="81.7109375" style="1322" customWidth="1"/>
    <col min="13312" max="13312" width="22.7109375" style="1322" customWidth="1"/>
    <col min="13313" max="13313" width="23.5703125" style="1322" customWidth="1"/>
    <col min="13314" max="13314" width="27.28515625" style="1322" customWidth="1"/>
    <col min="13315" max="13315" width="23.28515625" style="1322" customWidth="1"/>
    <col min="13316" max="13316" width="22" style="1322" customWidth="1"/>
    <col min="13317" max="13317" width="23.28515625" style="1322" customWidth="1"/>
    <col min="13318" max="13318" width="15.7109375" style="1322" customWidth="1"/>
    <col min="13319" max="13319" width="15.85546875" style="1322" bestFit="1" customWidth="1"/>
    <col min="13320" max="13320" width="16" style="1322" customWidth="1"/>
    <col min="13321" max="13563" width="9.28515625" style="1322"/>
    <col min="13564" max="13564" width="11.28515625" style="1322" customWidth="1"/>
    <col min="13565" max="13565" width="9.5703125" style="1322" customWidth="1"/>
    <col min="13566" max="13566" width="48.28515625" style="1322" customWidth="1"/>
    <col min="13567" max="13567" width="81.7109375" style="1322" customWidth="1"/>
    <col min="13568" max="13568" width="22.7109375" style="1322" customWidth="1"/>
    <col min="13569" max="13569" width="23.5703125" style="1322" customWidth="1"/>
    <col min="13570" max="13570" width="27.28515625" style="1322" customWidth="1"/>
    <col min="13571" max="13571" width="23.28515625" style="1322" customWidth="1"/>
    <col min="13572" max="13572" width="22" style="1322" customWidth="1"/>
    <col min="13573" max="13573" width="23.28515625" style="1322" customWidth="1"/>
    <col min="13574" max="13574" width="15.7109375" style="1322" customWidth="1"/>
    <col min="13575" max="13575" width="15.85546875" style="1322" bestFit="1" customWidth="1"/>
    <col min="13576" max="13576" width="16" style="1322" customWidth="1"/>
    <col min="13577" max="13819" width="9.28515625" style="1322"/>
    <col min="13820" max="13820" width="11.28515625" style="1322" customWidth="1"/>
    <col min="13821" max="13821" width="9.5703125" style="1322" customWidth="1"/>
    <col min="13822" max="13822" width="48.28515625" style="1322" customWidth="1"/>
    <col min="13823" max="13823" width="81.7109375" style="1322" customWidth="1"/>
    <col min="13824" max="13824" width="22.7109375" style="1322" customWidth="1"/>
    <col min="13825" max="13825" width="23.5703125" style="1322" customWidth="1"/>
    <col min="13826" max="13826" width="27.28515625" style="1322" customWidth="1"/>
    <col min="13827" max="13827" width="23.28515625" style="1322" customWidth="1"/>
    <col min="13828" max="13828" width="22" style="1322" customWidth="1"/>
    <col min="13829" max="13829" width="23.28515625" style="1322" customWidth="1"/>
    <col min="13830" max="13830" width="15.7109375" style="1322" customWidth="1"/>
    <col min="13831" max="13831" width="15.85546875" style="1322" bestFit="1" customWidth="1"/>
    <col min="13832" max="13832" width="16" style="1322" customWidth="1"/>
    <col min="13833" max="14075" width="9.28515625" style="1322"/>
    <col min="14076" max="14076" width="11.28515625" style="1322" customWidth="1"/>
    <col min="14077" max="14077" width="9.5703125" style="1322" customWidth="1"/>
    <col min="14078" max="14078" width="48.28515625" style="1322" customWidth="1"/>
    <col min="14079" max="14079" width="81.7109375" style="1322" customWidth="1"/>
    <col min="14080" max="14080" width="22.7109375" style="1322" customWidth="1"/>
    <col min="14081" max="14081" width="23.5703125" style="1322" customWidth="1"/>
    <col min="14082" max="14082" width="27.28515625" style="1322" customWidth="1"/>
    <col min="14083" max="14083" width="23.28515625" style="1322" customWidth="1"/>
    <col min="14084" max="14084" width="22" style="1322" customWidth="1"/>
    <col min="14085" max="14085" width="23.28515625" style="1322" customWidth="1"/>
    <col min="14086" max="14086" width="15.7109375" style="1322" customWidth="1"/>
    <col min="14087" max="14087" width="15.85546875" style="1322" bestFit="1" customWidth="1"/>
    <col min="14088" max="14088" width="16" style="1322" customWidth="1"/>
    <col min="14089" max="14331" width="9.28515625" style="1322"/>
    <col min="14332" max="14332" width="11.28515625" style="1322" customWidth="1"/>
    <col min="14333" max="14333" width="9.5703125" style="1322" customWidth="1"/>
    <col min="14334" max="14334" width="48.28515625" style="1322" customWidth="1"/>
    <col min="14335" max="14335" width="81.7109375" style="1322" customWidth="1"/>
    <col min="14336" max="14336" width="22.7109375" style="1322" customWidth="1"/>
    <col min="14337" max="14337" width="23.5703125" style="1322" customWidth="1"/>
    <col min="14338" max="14338" width="27.28515625" style="1322" customWidth="1"/>
    <col min="14339" max="14339" width="23.28515625" style="1322" customWidth="1"/>
    <col min="14340" max="14340" width="22" style="1322" customWidth="1"/>
    <col min="14341" max="14341" width="23.28515625" style="1322" customWidth="1"/>
    <col min="14342" max="14342" width="15.7109375" style="1322" customWidth="1"/>
    <col min="14343" max="14343" width="15.85546875" style="1322" bestFit="1" customWidth="1"/>
    <col min="14344" max="14344" width="16" style="1322" customWidth="1"/>
    <col min="14345" max="14587" width="9.28515625" style="1322"/>
    <col min="14588" max="14588" width="11.28515625" style="1322" customWidth="1"/>
    <col min="14589" max="14589" width="9.5703125" style="1322" customWidth="1"/>
    <col min="14590" max="14590" width="48.28515625" style="1322" customWidth="1"/>
    <col min="14591" max="14591" width="81.7109375" style="1322" customWidth="1"/>
    <col min="14592" max="14592" width="22.7109375" style="1322" customWidth="1"/>
    <col min="14593" max="14593" width="23.5703125" style="1322" customWidth="1"/>
    <col min="14594" max="14594" width="27.28515625" style="1322" customWidth="1"/>
    <col min="14595" max="14595" width="23.28515625" style="1322" customWidth="1"/>
    <col min="14596" max="14596" width="22" style="1322" customWidth="1"/>
    <col min="14597" max="14597" width="23.28515625" style="1322" customWidth="1"/>
    <col min="14598" max="14598" width="15.7109375" style="1322" customWidth="1"/>
    <col min="14599" max="14599" width="15.85546875" style="1322" bestFit="1" customWidth="1"/>
    <col min="14600" max="14600" width="16" style="1322" customWidth="1"/>
    <col min="14601" max="14843" width="9.28515625" style="1322"/>
    <col min="14844" max="14844" width="11.28515625" style="1322" customWidth="1"/>
    <col min="14845" max="14845" width="9.5703125" style="1322" customWidth="1"/>
    <col min="14846" max="14846" width="48.28515625" style="1322" customWidth="1"/>
    <col min="14847" max="14847" width="81.7109375" style="1322" customWidth="1"/>
    <col min="14848" max="14848" width="22.7109375" style="1322" customWidth="1"/>
    <col min="14849" max="14849" width="23.5703125" style="1322" customWidth="1"/>
    <col min="14850" max="14850" width="27.28515625" style="1322" customWidth="1"/>
    <col min="14851" max="14851" width="23.28515625" style="1322" customWidth="1"/>
    <col min="14852" max="14852" width="22" style="1322" customWidth="1"/>
    <col min="14853" max="14853" width="23.28515625" style="1322" customWidth="1"/>
    <col min="14854" max="14854" width="15.7109375" style="1322" customWidth="1"/>
    <col min="14855" max="14855" width="15.85546875" style="1322" bestFit="1" customWidth="1"/>
    <col min="14856" max="14856" width="16" style="1322" customWidth="1"/>
    <col min="14857" max="15099" width="9.28515625" style="1322"/>
    <col min="15100" max="15100" width="11.28515625" style="1322" customWidth="1"/>
    <col min="15101" max="15101" width="9.5703125" style="1322" customWidth="1"/>
    <col min="15102" max="15102" width="48.28515625" style="1322" customWidth="1"/>
    <col min="15103" max="15103" width="81.7109375" style="1322" customWidth="1"/>
    <col min="15104" max="15104" width="22.7109375" style="1322" customWidth="1"/>
    <col min="15105" max="15105" width="23.5703125" style="1322" customWidth="1"/>
    <col min="15106" max="15106" width="27.28515625" style="1322" customWidth="1"/>
    <col min="15107" max="15107" width="23.28515625" style="1322" customWidth="1"/>
    <col min="15108" max="15108" width="22" style="1322" customWidth="1"/>
    <col min="15109" max="15109" width="23.28515625" style="1322" customWidth="1"/>
    <col min="15110" max="15110" width="15.7109375" style="1322" customWidth="1"/>
    <col min="15111" max="15111" width="15.85546875" style="1322" bestFit="1" customWidth="1"/>
    <col min="15112" max="15112" width="16" style="1322" customWidth="1"/>
    <col min="15113" max="15355" width="9.28515625" style="1322"/>
    <col min="15356" max="15356" width="11.28515625" style="1322" customWidth="1"/>
    <col min="15357" max="15357" width="9.5703125" style="1322" customWidth="1"/>
    <col min="15358" max="15358" width="48.28515625" style="1322" customWidth="1"/>
    <col min="15359" max="15359" width="81.7109375" style="1322" customWidth="1"/>
    <col min="15360" max="15360" width="22.7109375" style="1322" customWidth="1"/>
    <col min="15361" max="15361" width="23.5703125" style="1322" customWidth="1"/>
    <col min="15362" max="15362" width="27.28515625" style="1322" customWidth="1"/>
    <col min="15363" max="15363" width="23.28515625" style="1322" customWidth="1"/>
    <col min="15364" max="15364" width="22" style="1322" customWidth="1"/>
    <col min="15365" max="15365" width="23.28515625" style="1322" customWidth="1"/>
    <col min="15366" max="15366" width="15.7109375" style="1322" customWidth="1"/>
    <col min="15367" max="15367" width="15.85546875" style="1322" bestFit="1" customWidth="1"/>
    <col min="15368" max="15368" width="16" style="1322" customWidth="1"/>
    <col min="15369" max="15611" width="9.28515625" style="1322"/>
    <col min="15612" max="15612" width="11.28515625" style="1322" customWidth="1"/>
    <col min="15613" max="15613" width="9.5703125" style="1322" customWidth="1"/>
    <col min="15614" max="15614" width="48.28515625" style="1322" customWidth="1"/>
    <col min="15615" max="15615" width="81.7109375" style="1322" customWidth="1"/>
    <col min="15616" max="15616" width="22.7109375" style="1322" customWidth="1"/>
    <col min="15617" max="15617" width="23.5703125" style="1322" customWidth="1"/>
    <col min="15618" max="15618" width="27.28515625" style="1322" customWidth="1"/>
    <col min="15619" max="15619" width="23.28515625" style="1322" customWidth="1"/>
    <col min="15620" max="15620" width="22" style="1322" customWidth="1"/>
    <col min="15621" max="15621" width="23.28515625" style="1322" customWidth="1"/>
    <col min="15622" max="15622" width="15.7109375" style="1322" customWidth="1"/>
    <col min="15623" max="15623" width="15.85546875" style="1322" bestFit="1" customWidth="1"/>
    <col min="15624" max="15624" width="16" style="1322" customWidth="1"/>
    <col min="15625" max="15867" width="9.28515625" style="1322"/>
    <col min="15868" max="15868" width="11.28515625" style="1322" customWidth="1"/>
    <col min="15869" max="15869" width="9.5703125" style="1322" customWidth="1"/>
    <col min="15870" max="15870" width="48.28515625" style="1322" customWidth="1"/>
    <col min="15871" max="15871" width="81.7109375" style="1322" customWidth="1"/>
    <col min="15872" max="15872" width="22.7109375" style="1322" customWidth="1"/>
    <col min="15873" max="15873" width="23.5703125" style="1322" customWidth="1"/>
    <col min="15874" max="15874" width="27.28515625" style="1322" customWidth="1"/>
    <col min="15875" max="15875" width="23.28515625" style="1322" customWidth="1"/>
    <col min="15876" max="15876" width="22" style="1322" customWidth="1"/>
    <col min="15877" max="15877" width="23.28515625" style="1322" customWidth="1"/>
    <col min="15878" max="15878" width="15.7109375" style="1322" customWidth="1"/>
    <col min="15879" max="15879" width="15.85546875" style="1322" bestFit="1" customWidth="1"/>
    <col min="15880" max="15880" width="16" style="1322" customWidth="1"/>
    <col min="15881" max="16123" width="9.28515625" style="1322"/>
    <col min="16124" max="16124" width="11.28515625" style="1322" customWidth="1"/>
    <col min="16125" max="16125" width="9.5703125" style="1322" customWidth="1"/>
    <col min="16126" max="16126" width="48.28515625" style="1322" customWidth="1"/>
    <col min="16127" max="16127" width="81.7109375" style="1322" customWidth="1"/>
    <col min="16128" max="16128" width="22.7109375" style="1322" customWidth="1"/>
    <col min="16129" max="16129" width="23.5703125" style="1322" customWidth="1"/>
    <col min="16130" max="16130" width="27.28515625" style="1322" customWidth="1"/>
    <col min="16131" max="16131" width="23.28515625" style="1322" customWidth="1"/>
    <col min="16132" max="16132" width="22" style="1322" customWidth="1"/>
    <col min="16133" max="16133" width="23.28515625" style="1322" customWidth="1"/>
    <col min="16134" max="16134" width="15.7109375" style="1322" customWidth="1"/>
    <col min="16135" max="16135" width="15.85546875" style="1322" bestFit="1" customWidth="1"/>
    <col min="16136" max="16136" width="16" style="1322" customWidth="1"/>
    <col min="16137" max="16384" width="9.28515625" style="1322"/>
  </cols>
  <sheetData>
    <row r="1" spans="1:12" ht="22.5" customHeight="1">
      <c r="A1" s="1315" t="s">
        <v>832</v>
      </c>
      <c r="B1" s="1316"/>
      <c r="C1" s="1317"/>
      <c r="D1" s="1318"/>
      <c r="E1" s="1319"/>
      <c r="F1" s="1319"/>
      <c r="G1" s="1320"/>
      <c r="H1" s="1321"/>
      <c r="I1" s="1321"/>
    </row>
    <row r="2" spans="1:12" ht="22.5" customHeight="1">
      <c r="A2" s="1712" t="s">
        <v>833</v>
      </c>
      <c r="B2" s="1713"/>
      <c r="C2" s="1713"/>
      <c r="D2" s="1713"/>
      <c r="E2" s="1713"/>
      <c r="F2" s="1713"/>
      <c r="G2" s="1714"/>
      <c r="H2" s="1714"/>
      <c r="I2" s="1714"/>
    </row>
    <row r="3" spans="1:12" ht="28.5" customHeight="1" thickBot="1">
      <c r="A3" s="1323"/>
      <c r="B3" s="1324"/>
      <c r="C3" s="1317"/>
      <c r="D3" s="1325"/>
      <c r="E3" s="1319"/>
      <c r="F3" s="1326"/>
      <c r="G3" s="1320"/>
      <c r="H3" s="1321"/>
      <c r="I3" s="1321"/>
    </row>
    <row r="4" spans="1:12" ht="18" customHeight="1">
      <c r="A4" s="1715" t="s">
        <v>834</v>
      </c>
      <c r="B4" s="1717" t="s">
        <v>835</v>
      </c>
      <c r="C4" s="1717"/>
      <c r="D4" s="1717" t="s">
        <v>836</v>
      </c>
      <c r="E4" s="1717" t="s">
        <v>837</v>
      </c>
      <c r="F4" s="1719"/>
      <c r="G4" s="1720" t="s">
        <v>838</v>
      </c>
      <c r="H4" s="1721"/>
      <c r="I4" s="1722" t="s">
        <v>229</v>
      </c>
      <c r="J4" s="1723"/>
      <c r="K4" s="1820" t="s">
        <v>433</v>
      </c>
      <c r="L4" s="1821"/>
    </row>
    <row r="5" spans="1:12" ht="63.75" customHeight="1">
      <c r="A5" s="1716"/>
      <c r="B5" s="1718"/>
      <c r="C5" s="1718"/>
      <c r="D5" s="1718"/>
      <c r="E5" s="1427" t="s">
        <v>839</v>
      </c>
      <c r="F5" s="1327" t="s">
        <v>840</v>
      </c>
      <c r="G5" s="1328" t="s">
        <v>839</v>
      </c>
      <c r="H5" s="1327" t="s">
        <v>840</v>
      </c>
      <c r="I5" s="1329" t="s">
        <v>839</v>
      </c>
      <c r="J5" s="1327" t="s">
        <v>840</v>
      </c>
      <c r="K5" s="1428" t="s">
        <v>912</v>
      </c>
      <c r="L5" s="1429" t="s">
        <v>913</v>
      </c>
    </row>
    <row r="6" spans="1:12" s="1336" customFormat="1" ht="17.25" customHeight="1" thickBot="1">
      <c r="A6" s="1330">
        <v>1</v>
      </c>
      <c r="B6" s="1331">
        <v>2</v>
      </c>
      <c r="C6" s="1332">
        <v>3</v>
      </c>
      <c r="D6" s="1330">
        <v>4</v>
      </c>
      <c r="E6" s="1331">
        <v>5</v>
      </c>
      <c r="F6" s="1332">
        <v>6</v>
      </c>
      <c r="G6" s="1333">
        <v>7</v>
      </c>
      <c r="H6" s="1334">
        <v>8</v>
      </c>
      <c r="I6" s="1335">
        <v>9</v>
      </c>
      <c r="J6" s="1331">
        <v>10</v>
      </c>
      <c r="K6" s="1331">
        <v>11</v>
      </c>
      <c r="L6" s="1430">
        <v>12</v>
      </c>
    </row>
    <row r="7" spans="1:12" s="1336" customFormat="1" ht="45" customHeight="1" thickBot="1">
      <c r="A7" s="1431" t="s">
        <v>841</v>
      </c>
      <c r="B7" s="1432" t="s">
        <v>390</v>
      </c>
      <c r="C7" s="1433" t="s">
        <v>391</v>
      </c>
      <c r="D7" s="1434" t="s">
        <v>800</v>
      </c>
      <c r="E7" s="1435">
        <v>524000</v>
      </c>
      <c r="F7" s="1435">
        <f>E7</f>
        <v>524000</v>
      </c>
      <c r="G7" s="1337">
        <v>1715922</v>
      </c>
      <c r="H7" s="1337">
        <f>G7</f>
        <v>1715922</v>
      </c>
      <c r="I7" s="1436">
        <v>1715921.16</v>
      </c>
      <c r="J7" s="1338">
        <f>I7</f>
        <v>1715921.16</v>
      </c>
      <c r="K7" s="1437">
        <f>I7/E7</f>
        <v>3.2746587022900764</v>
      </c>
      <c r="L7" s="1438">
        <f>I7/G7</f>
        <v>0.99999951046725899</v>
      </c>
    </row>
    <row r="8" spans="1:12" ht="45" customHeight="1">
      <c r="A8" s="1702">
        <v>16</v>
      </c>
      <c r="B8" s="1704">
        <v>750</v>
      </c>
      <c r="C8" s="1706" t="s">
        <v>83</v>
      </c>
      <c r="D8" s="1439" t="s">
        <v>800</v>
      </c>
      <c r="E8" s="1440">
        <v>3886000</v>
      </c>
      <c r="F8" s="1708">
        <f>SUM(E8:E9)</f>
        <v>12719000</v>
      </c>
      <c r="G8" s="1441">
        <v>3886000</v>
      </c>
      <c r="H8" s="1710">
        <f>SUM(G8:G9)</f>
        <v>12231000</v>
      </c>
      <c r="I8" s="1442">
        <v>0</v>
      </c>
      <c r="J8" s="1708">
        <f>SUM(I8:I9)</f>
        <v>5758163.1200000001</v>
      </c>
      <c r="K8" s="1443">
        <v>0</v>
      </c>
      <c r="L8" s="1444">
        <v>0</v>
      </c>
    </row>
    <row r="9" spans="1:12" ht="45" customHeight="1" thickBot="1">
      <c r="A9" s="1703"/>
      <c r="B9" s="1705"/>
      <c r="C9" s="1707"/>
      <c r="D9" s="1445" t="s">
        <v>803</v>
      </c>
      <c r="E9" s="1446">
        <v>8833000</v>
      </c>
      <c r="F9" s="1709"/>
      <c r="G9" s="1447">
        <v>8345000</v>
      </c>
      <c r="H9" s="1711"/>
      <c r="I9" s="1426">
        <v>5758163.1200000001</v>
      </c>
      <c r="J9" s="1709"/>
      <c r="K9" s="1448">
        <f t="shared" ref="K9:K16" si="0">I9/E9</f>
        <v>0.65189212272161212</v>
      </c>
      <c r="L9" s="1449">
        <f t="shared" ref="L9:L27" si="1">I9/G9</f>
        <v>0.69001355542240861</v>
      </c>
    </row>
    <row r="10" spans="1:12" ht="45" customHeight="1" thickBot="1">
      <c r="A10" s="1450">
        <v>17</v>
      </c>
      <c r="B10" s="1451">
        <v>750</v>
      </c>
      <c r="C10" s="1452" t="s">
        <v>83</v>
      </c>
      <c r="D10" s="1453" t="s">
        <v>803</v>
      </c>
      <c r="E10" s="1454">
        <v>14209000</v>
      </c>
      <c r="F10" s="1454">
        <f>E10</f>
        <v>14209000</v>
      </c>
      <c r="G10" s="1455">
        <v>14209000</v>
      </c>
      <c r="H10" s="1455">
        <f>G10</f>
        <v>14209000</v>
      </c>
      <c r="I10" s="1424">
        <v>6475343.1399999997</v>
      </c>
      <c r="J10" s="1424">
        <f>I10</f>
        <v>6475343.1399999997</v>
      </c>
      <c r="K10" s="1456">
        <f t="shared" si="0"/>
        <v>0.4557212428742346</v>
      </c>
      <c r="L10" s="1457">
        <f t="shared" si="1"/>
        <v>0.4557212428742346</v>
      </c>
    </row>
    <row r="11" spans="1:12" ht="45" customHeight="1">
      <c r="A11" s="1702">
        <v>18</v>
      </c>
      <c r="B11" s="1458">
        <v>710</v>
      </c>
      <c r="C11" s="1439" t="s">
        <v>373</v>
      </c>
      <c r="D11" s="1439" t="s">
        <v>803</v>
      </c>
      <c r="E11" s="1440">
        <v>1180000</v>
      </c>
      <c r="F11" s="1708">
        <f>E11+E12</f>
        <v>2503000</v>
      </c>
      <c r="G11" s="1441">
        <v>1180000</v>
      </c>
      <c r="H11" s="1710">
        <f>SUM(G11:G12)</f>
        <v>2503000</v>
      </c>
      <c r="I11" s="1339">
        <v>286311.62</v>
      </c>
      <c r="J11" s="1822">
        <f>SUM(I11:I12)</f>
        <v>1128326.3599999999</v>
      </c>
      <c r="K11" s="1459">
        <f t="shared" si="0"/>
        <v>0.24263696610169491</v>
      </c>
      <c r="L11" s="1460">
        <f t="shared" si="1"/>
        <v>0.24263696610169491</v>
      </c>
    </row>
    <row r="12" spans="1:12" ht="45" customHeight="1" thickBot="1">
      <c r="A12" s="1703"/>
      <c r="B12" s="1461">
        <v>750</v>
      </c>
      <c r="C12" s="1445" t="s">
        <v>83</v>
      </c>
      <c r="D12" s="1445" t="s">
        <v>803</v>
      </c>
      <c r="E12" s="1446">
        <v>1323000</v>
      </c>
      <c r="F12" s="1709"/>
      <c r="G12" s="1447">
        <v>1323000</v>
      </c>
      <c r="H12" s="1711"/>
      <c r="I12" s="1426">
        <v>842014.74</v>
      </c>
      <c r="J12" s="1745"/>
      <c r="K12" s="1448">
        <f t="shared" si="0"/>
        <v>0.63644349206349204</v>
      </c>
      <c r="L12" s="1449">
        <f t="shared" si="1"/>
        <v>0.63644349206349204</v>
      </c>
    </row>
    <row r="13" spans="1:12" ht="45" customHeight="1">
      <c r="A13" s="1729">
        <v>19</v>
      </c>
      <c r="B13" s="1731">
        <v>750</v>
      </c>
      <c r="C13" s="1733" t="s">
        <v>83</v>
      </c>
      <c r="D13" s="1462" t="s">
        <v>800</v>
      </c>
      <c r="E13" s="1463">
        <v>8943000</v>
      </c>
      <c r="F13" s="1735">
        <f>SUM(E13:E15)</f>
        <v>28367000</v>
      </c>
      <c r="G13" s="1464">
        <v>23360025</v>
      </c>
      <c r="H13" s="1737">
        <f>SUM(G13:G15)</f>
        <v>60774165</v>
      </c>
      <c r="I13" s="1425">
        <v>9209645.4100000001</v>
      </c>
      <c r="J13" s="1735">
        <f>SUM(I13:I15)</f>
        <v>30354253.379999999</v>
      </c>
      <c r="K13" s="1465">
        <f t="shared" si="0"/>
        <v>1.0298161030973947</v>
      </c>
      <c r="L13" s="1466">
        <f t="shared" si="1"/>
        <v>0.3942480973372246</v>
      </c>
    </row>
    <row r="14" spans="1:12" ht="45" customHeight="1">
      <c r="A14" s="1724"/>
      <c r="B14" s="1725"/>
      <c r="C14" s="1726"/>
      <c r="D14" s="1467" t="s">
        <v>804</v>
      </c>
      <c r="E14" s="1468">
        <v>17420000</v>
      </c>
      <c r="F14" s="1727"/>
      <c r="G14" s="1469">
        <v>34375095</v>
      </c>
      <c r="H14" s="1728"/>
      <c r="I14" s="1340">
        <v>20350687.84</v>
      </c>
      <c r="J14" s="1727"/>
      <c r="K14" s="1470">
        <f t="shared" si="0"/>
        <v>1.1682369598163032</v>
      </c>
      <c r="L14" s="1471">
        <f t="shared" si="1"/>
        <v>0.59201837376740341</v>
      </c>
    </row>
    <row r="15" spans="1:12" ht="45" customHeight="1" thickBot="1">
      <c r="A15" s="1730"/>
      <c r="B15" s="1732"/>
      <c r="C15" s="1734"/>
      <c r="D15" s="1472" t="s">
        <v>803</v>
      </c>
      <c r="E15" s="1473">
        <v>2004000</v>
      </c>
      <c r="F15" s="1736"/>
      <c r="G15" s="1474">
        <v>3039045</v>
      </c>
      <c r="H15" s="1738"/>
      <c r="I15" s="1341">
        <v>793920.13</v>
      </c>
      <c r="J15" s="1736"/>
      <c r="K15" s="1475">
        <f t="shared" si="0"/>
        <v>0.39616772954091817</v>
      </c>
      <c r="L15" s="1476">
        <f t="shared" si="1"/>
        <v>0.26124000467252045</v>
      </c>
    </row>
    <row r="16" spans="1:12" s="1342" customFormat="1" ht="45" customHeight="1">
      <c r="A16" s="1702">
        <v>20</v>
      </c>
      <c r="B16" s="1704">
        <v>150</v>
      </c>
      <c r="C16" s="1706" t="s">
        <v>359</v>
      </c>
      <c r="D16" s="1439" t="s">
        <v>801</v>
      </c>
      <c r="E16" s="1440">
        <v>218454000</v>
      </c>
      <c r="F16" s="1708">
        <f>SUM(E16:E21)</f>
        <v>264095000</v>
      </c>
      <c r="G16" s="1441">
        <v>96348495</v>
      </c>
      <c r="H16" s="1710">
        <f>SUM(G16:G21)</f>
        <v>147167844</v>
      </c>
      <c r="I16" s="1339">
        <v>78791494.799999997</v>
      </c>
      <c r="J16" s="1822">
        <f>SUM(I16:I21)</f>
        <v>104641675.5</v>
      </c>
      <c r="K16" s="1459">
        <f t="shared" si="0"/>
        <v>0.36067773902057182</v>
      </c>
      <c r="L16" s="1460">
        <f t="shared" si="1"/>
        <v>0.8177760825428565</v>
      </c>
    </row>
    <row r="17" spans="1:12" s="1342" customFormat="1" ht="45" customHeight="1">
      <c r="A17" s="1724"/>
      <c r="B17" s="1725"/>
      <c r="C17" s="1726"/>
      <c r="D17" s="1467" t="s">
        <v>804</v>
      </c>
      <c r="E17" s="1468"/>
      <c r="F17" s="1727"/>
      <c r="G17" s="1469">
        <v>16272000</v>
      </c>
      <c r="H17" s="1728"/>
      <c r="I17" s="1340">
        <v>5872043.4299999997</v>
      </c>
      <c r="J17" s="1823"/>
      <c r="K17" s="1477">
        <v>0</v>
      </c>
      <c r="L17" s="1471">
        <f t="shared" si="1"/>
        <v>0.36086795907079644</v>
      </c>
    </row>
    <row r="18" spans="1:12" ht="45" customHeight="1">
      <c r="A18" s="1724"/>
      <c r="B18" s="1478">
        <v>500</v>
      </c>
      <c r="C18" s="1467" t="s">
        <v>364</v>
      </c>
      <c r="D18" s="1467" t="s">
        <v>801</v>
      </c>
      <c r="E18" s="1468">
        <v>14780000</v>
      </c>
      <c r="F18" s="1727"/>
      <c r="G18" s="1469">
        <v>14640000</v>
      </c>
      <c r="H18" s="1728"/>
      <c r="I18" s="1340">
        <v>9714271.2400000002</v>
      </c>
      <c r="J18" s="1823"/>
      <c r="K18" s="1470">
        <f>I18/E18</f>
        <v>0.65725786468200276</v>
      </c>
      <c r="L18" s="1471">
        <f t="shared" si="1"/>
        <v>0.66354311748633876</v>
      </c>
    </row>
    <row r="19" spans="1:12" ht="45" customHeight="1">
      <c r="A19" s="1724"/>
      <c r="B19" s="1725">
        <v>750</v>
      </c>
      <c r="C19" s="1726" t="s">
        <v>83</v>
      </c>
      <c r="D19" s="1467" t="s">
        <v>800</v>
      </c>
      <c r="E19" s="1468"/>
      <c r="F19" s="1727"/>
      <c r="G19" s="1469">
        <v>3742243</v>
      </c>
      <c r="H19" s="1728"/>
      <c r="I19" s="1340">
        <v>3031636.1500000004</v>
      </c>
      <c r="J19" s="1823"/>
      <c r="K19" s="1477">
        <v>0</v>
      </c>
      <c r="L19" s="1471">
        <f t="shared" si="1"/>
        <v>0.81011205044675083</v>
      </c>
    </row>
    <row r="20" spans="1:12" ht="45" customHeight="1">
      <c r="A20" s="1724"/>
      <c r="B20" s="1725"/>
      <c r="C20" s="1726"/>
      <c r="D20" s="1467" t="s">
        <v>801</v>
      </c>
      <c r="E20" s="1468">
        <v>10106000</v>
      </c>
      <c r="F20" s="1727"/>
      <c r="G20" s="1469">
        <v>11246000</v>
      </c>
      <c r="H20" s="1728"/>
      <c r="I20" s="1340">
        <v>3906453.0700000003</v>
      </c>
      <c r="J20" s="1823"/>
      <c r="K20" s="1470">
        <f>I20/E20</f>
        <v>0.38654789926776173</v>
      </c>
      <c r="L20" s="1471">
        <f t="shared" si="1"/>
        <v>0.34736378001067048</v>
      </c>
    </row>
    <row r="21" spans="1:12" ht="45" customHeight="1" thickBot="1">
      <c r="A21" s="1703"/>
      <c r="B21" s="1705"/>
      <c r="C21" s="1707"/>
      <c r="D21" s="1445" t="s">
        <v>804</v>
      </c>
      <c r="E21" s="1446">
        <v>20755000</v>
      </c>
      <c r="F21" s="1709"/>
      <c r="G21" s="1447">
        <v>4919106</v>
      </c>
      <c r="H21" s="1711"/>
      <c r="I21" s="1426">
        <v>3325776.81</v>
      </c>
      <c r="J21" s="1745"/>
      <c r="K21" s="1448">
        <f>I21/E21</f>
        <v>0.16023978848470249</v>
      </c>
      <c r="L21" s="1449">
        <f t="shared" si="1"/>
        <v>0.67609374752241569</v>
      </c>
    </row>
    <row r="22" spans="1:12" ht="45" customHeight="1">
      <c r="A22" s="1729">
        <v>21</v>
      </c>
      <c r="B22" s="1731">
        <v>600</v>
      </c>
      <c r="C22" s="1733" t="s">
        <v>368</v>
      </c>
      <c r="D22" s="1462" t="s">
        <v>800</v>
      </c>
      <c r="E22" s="1463">
        <v>356088000</v>
      </c>
      <c r="F22" s="1735">
        <f>SUM(E22:E27)</f>
        <v>364335000</v>
      </c>
      <c r="G22" s="1464">
        <v>949866033</v>
      </c>
      <c r="H22" s="1737">
        <f>SUM(G22:G27)</f>
        <v>971432876</v>
      </c>
      <c r="I22" s="1425">
        <v>643658271.54000008</v>
      </c>
      <c r="J22" s="1744">
        <f>SUM(I22:I27)</f>
        <v>654373831.94000006</v>
      </c>
      <c r="K22" s="1465">
        <f t="shared" ref="K22:K27" si="2">I22/E22</f>
        <v>1.8075820346094227</v>
      </c>
      <c r="L22" s="1466">
        <f t="shared" si="1"/>
        <v>0.67763058071158555</v>
      </c>
    </row>
    <row r="23" spans="1:12" ht="45" customHeight="1">
      <c r="A23" s="1724"/>
      <c r="B23" s="1725"/>
      <c r="C23" s="1726"/>
      <c r="D23" s="1467" t="s">
        <v>804</v>
      </c>
      <c r="E23" s="1468">
        <v>64000</v>
      </c>
      <c r="F23" s="1727"/>
      <c r="G23" s="1469">
        <v>1346805</v>
      </c>
      <c r="H23" s="1728"/>
      <c r="I23" s="1340">
        <v>736460.89999999991</v>
      </c>
      <c r="J23" s="1823"/>
      <c r="K23" s="1470">
        <f t="shared" si="2"/>
        <v>11.507201562499999</v>
      </c>
      <c r="L23" s="1471">
        <f t="shared" si="1"/>
        <v>0.54682073499875627</v>
      </c>
    </row>
    <row r="24" spans="1:12" ht="45" customHeight="1">
      <c r="A24" s="1724"/>
      <c r="B24" s="1725"/>
      <c r="C24" s="1726"/>
      <c r="D24" s="1467" t="s">
        <v>803</v>
      </c>
      <c r="E24" s="1468">
        <v>1211000</v>
      </c>
      <c r="F24" s="1727"/>
      <c r="G24" s="1469">
        <v>1635168</v>
      </c>
      <c r="H24" s="1728"/>
      <c r="I24" s="1469">
        <v>630309.29</v>
      </c>
      <c r="J24" s="1823"/>
      <c r="K24" s="1470">
        <f t="shared" si="2"/>
        <v>0.52048661436829069</v>
      </c>
      <c r="L24" s="1471">
        <f t="shared" si="1"/>
        <v>0.38547066111861289</v>
      </c>
    </row>
    <row r="25" spans="1:12" ht="45" customHeight="1">
      <c r="A25" s="1724"/>
      <c r="B25" s="1725"/>
      <c r="C25" s="1726"/>
      <c r="D25" s="1467" t="s">
        <v>820</v>
      </c>
      <c r="E25" s="1468">
        <v>2364000</v>
      </c>
      <c r="F25" s="1727"/>
      <c r="G25" s="1469">
        <v>13848150</v>
      </c>
      <c r="H25" s="1728"/>
      <c r="I25" s="1469">
        <v>8265769.6200000001</v>
      </c>
      <c r="J25" s="1823"/>
      <c r="K25" s="1470">
        <f t="shared" si="2"/>
        <v>3.4965184517766499</v>
      </c>
      <c r="L25" s="1471">
        <f t="shared" si="1"/>
        <v>0.59688619923960962</v>
      </c>
    </row>
    <row r="26" spans="1:12" ht="45" customHeight="1">
      <c r="A26" s="1724"/>
      <c r="B26" s="1725">
        <v>750</v>
      </c>
      <c r="C26" s="1726" t="s">
        <v>83</v>
      </c>
      <c r="D26" s="1467" t="s">
        <v>804</v>
      </c>
      <c r="E26" s="1468">
        <v>141000</v>
      </c>
      <c r="F26" s="1727"/>
      <c r="G26" s="1469">
        <v>1073779</v>
      </c>
      <c r="H26" s="1728"/>
      <c r="I26" s="1469">
        <v>971500.98</v>
      </c>
      <c r="J26" s="1823"/>
      <c r="K26" s="1470">
        <f t="shared" si="2"/>
        <v>6.8900778723404255</v>
      </c>
      <c r="L26" s="1471">
        <f t="shared" si="1"/>
        <v>0.90474946893168895</v>
      </c>
    </row>
    <row r="27" spans="1:12" ht="45" customHeight="1" thickBot="1">
      <c r="A27" s="1730"/>
      <c r="B27" s="1732"/>
      <c r="C27" s="1734"/>
      <c r="D27" s="1472" t="s">
        <v>803</v>
      </c>
      <c r="E27" s="1473">
        <v>4467000</v>
      </c>
      <c r="F27" s="1736"/>
      <c r="G27" s="1474">
        <v>3662941</v>
      </c>
      <c r="H27" s="1738"/>
      <c r="I27" s="1474">
        <v>111519.61</v>
      </c>
      <c r="J27" s="1824"/>
      <c r="K27" s="1475">
        <f t="shared" si="2"/>
        <v>2.4965213790015671E-2</v>
      </c>
      <c r="L27" s="1476">
        <f t="shared" si="1"/>
        <v>3.0445374359019159E-2</v>
      </c>
    </row>
    <row r="28" spans="1:12" ht="45" customHeight="1">
      <c r="A28" s="1702">
        <v>24</v>
      </c>
      <c r="B28" s="1704">
        <v>730</v>
      </c>
      <c r="C28" s="1706" t="s">
        <v>712</v>
      </c>
      <c r="D28" s="1439" t="s">
        <v>828</v>
      </c>
      <c r="E28" s="1440">
        <v>919000</v>
      </c>
      <c r="F28" s="1708">
        <f>SUM(E28:E40)</f>
        <v>378648000</v>
      </c>
      <c r="G28" s="1441">
        <v>919000</v>
      </c>
      <c r="H28" s="1710">
        <f>SUM(G28:G40)</f>
        <v>597366874</v>
      </c>
      <c r="I28" s="1442">
        <v>0</v>
      </c>
      <c r="J28" s="1822">
        <f>SUM(I28:I40)</f>
        <v>372611841.24000001</v>
      </c>
      <c r="K28" s="1443">
        <v>0</v>
      </c>
      <c r="L28" s="1444">
        <v>0</v>
      </c>
    </row>
    <row r="29" spans="1:12" ht="45" customHeight="1">
      <c r="A29" s="1724"/>
      <c r="B29" s="1725"/>
      <c r="C29" s="1726"/>
      <c r="D29" s="1467" t="s">
        <v>829</v>
      </c>
      <c r="E29" s="1468">
        <v>29000</v>
      </c>
      <c r="F29" s="1727"/>
      <c r="G29" s="1469">
        <v>29000</v>
      </c>
      <c r="H29" s="1728"/>
      <c r="I29" s="1479">
        <v>0</v>
      </c>
      <c r="J29" s="1823"/>
      <c r="K29" s="1477">
        <v>0</v>
      </c>
      <c r="L29" s="1480">
        <v>0</v>
      </c>
    </row>
    <row r="30" spans="1:12" ht="45" customHeight="1">
      <c r="A30" s="1724"/>
      <c r="B30" s="1725"/>
      <c r="C30" s="1726"/>
      <c r="D30" s="1467" t="s">
        <v>800</v>
      </c>
      <c r="E30" s="1468">
        <v>17567000</v>
      </c>
      <c r="F30" s="1727"/>
      <c r="G30" s="1469">
        <v>21650638</v>
      </c>
      <c r="H30" s="1728"/>
      <c r="I30" s="1481">
        <v>10089865.4</v>
      </c>
      <c r="J30" s="1823"/>
      <c r="K30" s="1470">
        <f>I30/E30</f>
        <v>0.57436474070700749</v>
      </c>
      <c r="L30" s="1471">
        <f>I30/G30</f>
        <v>0.46603085784354253</v>
      </c>
    </row>
    <row r="31" spans="1:12" ht="45" customHeight="1">
      <c r="A31" s="1724"/>
      <c r="B31" s="1725">
        <v>750</v>
      </c>
      <c r="C31" s="1726" t="s">
        <v>83</v>
      </c>
      <c r="D31" s="1467" t="s">
        <v>828</v>
      </c>
      <c r="E31" s="1468">
        <v>39000</v>
      </c>
      <c r="F31" s="1727"/>
      <c r="G31" s="1469">
        <v>129000</v>
      </c>
      <c r="H31" s="1728"/>
      <c r="I31" s="1481">
        <v>76895.09</v>
      </c>
      <c r="J31" s="1823"/>
      <c r="K31" s="1470">
        <f>I31/E31</f>
        <v>1.9716689743589744</v>
      </c>
      <c r="L31" s="1471">
        <f>I31/G31</f>
        <v>0.59608596899224808</v>
      </c>
    </row>
    <row r="32" spans="1:12" ht="45" customHeight="1">
      <c r="A32" s="1724"/>
      <c r="B32" s="1725"/>
      <c r="C32" s="1726"/>
      <c r="D32" s="1467" t="s">
        <v>829</v>
      </c>
      <c r="E32" s="1468">
        <v>40000</v>
      </c>
      <c r="F32" s="1727"/>
      <c r="G32" s="1469">
        <v>133000</v>
      </c>
      <c r="H32" s="1728"/>
      <c r="I32" s="1481">
        <v>79554.81</v>
      </c>
      <c r="J32" s="1823"/>
      <c r="K32" s="1470">
        <f>I32/E32</f>
        <v>1.98887025</v>
      </c>
      <c r="L32" s="1471">
        <f>I32/G32</f>
        <v>0.59815646616541351</v>
      </c>
    </row>
    <row r="33" spans="1:12" ht="45" customHeight="1">
      <c r="A33" s="1724"/>
      <c r="B33" s="1725">
        <v>801</v>
      </c>
      <c r="C33" s="1726" t="s">
        <v>115</v>
      </c>
      <c r="D33" s="1467" t="s">
        <v>828</v>
      </c>
      <c r="E33" s="1468">
        <v>229000</v>
      </c>
      <c r="F33" s="1727"/>
      <c r="G33" s="1482">
        <v>225180</v>
      </c>
      <c r="H33" s="1728"/>
      <c r="I33" s="1479">
        <v>0</v>
      </c>
      <c r="J33" s="1823"/>
      <c r="K33" s="1477">
        <v>0</v>
      </c>
      <c r="L33" s="1480">
        <v>0</v>
      </c>
    </row>
    <row r="34" spans="1:12" ht="45" customHeight="1">
      <c r="A34" s="1724"/>
      <c r="B34" s="1725"/>
      <c r="C34" s="1726"/>
      <c r="D34" s="1467" t="s">
        <v>829</v>
      </c>
      <c r="E34" s="1468">
        <v>7000</v>
      </c>
      <c r="F34" s="1727"/>
      <c r="G34" s="1469">
        <v>7000</v>
      </c>
      <c r="H34" s="1728"/>
      <c r="I34" s="1479">
        <v>0</v>
      </c>
      <c r="J34" s="1823"/>
      <c r="K34" s="1477">
        <v>0</v>
      </c>
      <c r="L34" s="1480">
        <v>0</v>
      </c>
    </row>
    <row r="35" spans="1:12" ht="45" customHeight="1">
      <c r="A35" s="1724"/>
      <c r="B35" s="1725"/>
      <c r="C35" s="1726"/>
      <c r="D35" s="1467" t="s">
        <v>800</v>
      </c>
      <c r="E35" s="1468">
        <v>89599000</v>
      </c>
      <c r="F35" s="1727"/>
      <c r="G35" s="1469">
        <v>94120047</v>
      </c>
      <c r="H35" s="1728"/>
      <c r="I35" s="1340">
        <v>65782350.190000005</v>
      </c>
      <c r="J35" s="1823"/>
      <c r="K35" s="1470">
        <f t="shared" ref="K35:K41" si="3">I35/E35</f>
        <v>0.7341862095559103</v>
      </c>
      <c r="L35" s="1471">
        <f t="shared" ref="L35:L48" si="4">I35/G35</f>
        <v>0.69891964875453161</v>
      </c>
    </row>
    <row r="36" spans="1:12" ht="45" customHeight="1">
      <c r="A36" s="1724"/>
      <c r="B36" s="1725"/>
      <c r="C36" s="1726"/>
      <c r="D36" s="1467" t="s">
        <v>803</v>
      </c>
      <c r="E36" s="1468">
        <v>581000</v>
      </c>
      <c r="F36" s="1727"/>
      <c r="G36" s="1469">
        <v>581000</v>
      </c>
      <c r="H36" s="1728"/>
      <c r="I36" s="1340">
        <v>204788.06</v>
      </c>
      <c r="J36" s="1823"/>
      <c r="K36" s="1470">
        <f t="shared" si="3"/>
        <v>0.35247514629948362</v>
      </c>
      <c r="L36" s="1471">
        <f t="shared" si="4"/>
        <v>0.35247514629948362</v>
      </c>
    </row>
    <row r="37" spans="1:12" ht="45" customHeight="1">
      <c r="A37" s="1724"/>
      <c r="B37" s="1725">
        <v>921</v>
      </c>
      <c r="C37" s="1726" t="s">
        <v>585</v>
      </c>
      <c r="D37" s="1467" t="s">
        <v>828</v>
      </c>
      <c r="E37" s="1468">
        <v>16037000</v>
      </c>
      <c r="F37" s="1727"/>
      <c r="G37" s="1469">
        <v>9454000</v>
      </c>
      <c r="H37" s="1728"/>
      <c r="I37" s="1469">
        <v>7127396.6399999997</v>
      </c>
      <c r="J37" s="1823"/>
      <c r="K37" s="1470">
        <f t="shared" si="3"/>
        <v>0.44443453513749454</v>
      </c>
      <c r="L37" s="1471">
        <f t="shared" si="4"/>
        <v>0.75390275438967624</v>
      </c>
    </row>
    <row r="38" spans="1:12" ht="45" customHeight="1">
      <c r="A38" s="1724"/>
      <c r="B38" s="1725"/>
      <c r="C38" s="1726"/>
      <c r="D38" s="1467" t="s">
        <v>829</v>
      </c>
      <c r="E38" s="1468">
        <v>329000</v>
      </c>
      <c r="F38" s="1727"/>
      <c r="G38" s="1469">
        <v>329000</v>
      </c>
      <c r="H38" s="1728"/>
      <c r="I38" s="1469">
        <v>197274.92999999996</v>
      </c>
      <c r="J38" s="1823"/>
      <c r="K38" s="1470">
        <f t="shared" si="3"/>
        <v>0.599619848024316</v>
      </c>
      <c r="L38" s="1471">
        <f t="shared" si="4"/>
        <v>0.599619848024316</v>
      </c>
    </row>
    <row r="39" spans="1:12" ht="45" customHeight="1">
      <c r="A39" s="1724"/>
      <c r="B39" s="1725"/>
      <c r="C39" s="1726"/>
      <c r="D39" s="1467" t="s">
        <v>800</v>
      </c>
      <c r="E39" s="1468">
        <v>238233000</v>
      </c>
      <c r="F39" s="1727"/>
      <c r="G39" s="1469">
        <v>466608726</v>
      </c>
      <c r="H39" s="1728"/>
      <c r="I39" s="1340">
        <v>286739977.62</v>
      </c>
      <c r="J39" s="1823"/>
      <c r="K39" s="1470">
        <f t="shared" si="3"/>
        <v>1.2036114963921876</v>
      </c>
      <c r="L39" s="1471">
        <f t="shared" si="4"/>
        <v>0.614519107000155</v>
      </c>
    </row>
    <row r="40" spans="1:12" ht="45" customHeight="1" thickBot="1">
      <c r="A40" s="1730"/>
      <c r="B40" s="1732"/>
      <c r="C40" s="1734"/>
      <c r="D40" s="1472" t="s">
        <v>804</v>
      </c>
      <c r="E40" s="1473">
        <v>15039000</v>
      </c>
      <c r="F40" s="1709"/>
      <c r="G40" s="1474">
        <v>3181283</v>
      </c>
      <c r="H40" s="1711"/>
      <c r="I40" s="1341">
        <v>2313738.5</v>
      </c>
      <c r="J40" s="1745"/>
      <c r="K40" s="1475">
        <f t="shared" si="3"/>
        <v>0.15384922534743001</v>
      </c>
      <c r="L40" s="1476">
        <f t="shared" si="4"/>
        <v>0.72729728854679077</v>
      </c>
    </row>
    <row r="41" spans="1:12" ht="45" customHeight="1">
      <c r="A41" s="1702">
        <v>27</v>
      </c>
      <c r="B41" s="1704">
        <v>750</v>
      </c>
      <c r="C41" s="1706" t="s">
        <v>83</v>
      </c>
      <c r="D41" s="1439" t="s">
        <v>804</v>
      </c>
      <c r="E41" s="1440">
        <v>1103820000</v>
      </c>
      <c r="F41" s="1744">
        <f>SUM(E41:E42)</f>
        <v>1103820000</v>
      </c>
      <c r="G41" s="1441">
        <v>1102622000</v>
      </c>
      <c r="H41" s="1744">
        <f>SUM(G41:G42)</f>
        <v>1103820000</v>
      </c>
      <c r="I41" s="1339">
        <v>881226933.61000001</v>
      </c>
      <c r="J41" s="1822">
        <f>SUM(I41:I42)</f>
        <v>881361589.13</v>
      </c>
      <c r="K41" s="1459">
        <f t="shared" si="3"/>
        <v>0.79834296679712269</v>
      </c>
      <c r="L41" s="1483">
        <f t="shared" si="4"/>
        <v>0.79921036729722428</v>
      </c>
    </row>
    <row r="42" spans="1:12" ht="45" customHeight="1">
      <c r="A42" s="1730"/>
      <c r="B42" s="1732"/>
      <c r="C42" s="1734"/>
      <c r="D42" s="1586" t="s">
        <v>803</v>
      </c>
      <c r="E42" s="1473"/>
      <c r="F42" s="1824"/>
      <c r="G42" s="1576">
        <v>1198000</v>
      </c>
      <c r="H42" s="1824"/>
      <c r="I42" s="1576">
        <v>134655.51999999999</v>
      </c>
      <c r="J42" s="1824"/>
      <c r="K42" s="1523">
        <v>0</v>
      </c>
      <c r="L42" s="1476">
        <f t="shared" si="4"/>
        <v>0.11240026711185308</v>
      </c>
    </row>
    <row r="43" spans="1:12" ht="45" customHeight="1">
      <c r="A43" s="1724">
        <v>28</v>
      </c>
      <c r="B43" s="1725">
        <v>730</v>
      </c>
      <c r="C43" s="1726" t="s">
        <v>712</v>
      </c>
      <c r="D43" s="1585" t="s">
        <v>801</v>
      </c>
      <c r="E43" s="1468">
        <v>2881427000</v>
      </c>
      <c r="F43" s="1727">
        <f>SUM(E43:E48)</f>
        <v>3809825000</v>
      </c>
      <c r="G43" s="1577">
        <v>2881427000</v>
      </c>
      <c r="H43" s="1728">
        <f>SUM(G43:G48)</f>
        <v>3809825000</v>
      </c>
      <c r="I43" s="1583">
        <v>2032764420.3600001</v>
      </c>
      <c r="J43" s="1823">
        <f>SUM(I43:I48)</f>
        <v>2505297339.2600002</v>
      </c>
      <c r="K43" s="1470">
        <f t="shared" ref="K43:K48" si="5">I43/E43</f>
        <v>0.70547142799730833</v>
      </c>
      <c r="L43" s="1471">
        <f t="shared" si="4"/>
        <v>0.70547142799730833</v>
      </c>
    </row>
    <row r="44" spans="1:12" ht="45" customHeight="1">
      <c r="A44" s="1724"/>
      <c r="B44" s="1725"/>
      <c r="C44" s="1726"/>
      <c r="D44" s="1585" t="s">
        <v>804</v>
      </c>
      <c r="E44" s="1468">
        <v>5862000</v>
      </c>
      <c r="F44" s="1727"/>
      <c r="G44" s="1577">
        <v>6536000</v>
      </c>
      <c r="H44" s="1728"/>
      <c r="I44" s="1583">
        <v>5862000</v>
      </c>
      <c r="J44" s="1823"/>
      <c r="K44" s="1470">
        <f t="shared" si="5"/>
        <v>1</v>
      </c>
      <c r="L44" s="1471">
        <f t="shared" si="4"/>
        <v>0.89687882496940019</v>
      </c>
    </row>
    <row r="45" spans="1:12" ht="45" customHeight="1">
      <c r="A45" s="1724"/>
      <c r="B45" s="1725"/>
      <c r="C45" s="1726"/>
      <c r="D45" s="1585" t="s">
        <v>803</v>
      </c>
      <c r="E45" s="1468">
        <v>918097000</v>
      </c>
      <c r="F45" s="1727"/>
      <c r="G45" s="1577">
        <v>917423000</v>
      </c>
      <c r="H45" s="1728"/>
      <c r="I45" s="1583">
        <v>464276072.89999998</v>
      </c>
      <c r="J45" s="1823"/>
      <c r="K45" s="1470">
        <f t="shared" si="5"/>
        <v>0.50569392221083387</v>
      </c>
      <c r="L45" s="1471">
        <f t="shared" si="4"/>
        <v>0.5060654386253669</v>
      </c>
    </row>
    <row r="46" spans="1:12" ht="45" customHeight="1">
      <c r="A46" s="1724"/>
      <c r="B46" s="1725">
        <v>750</v>
      </c>
      <c r="C46" s="1726" t="s">
        <v>83</v>
      </c>
      <c r="D46" s="1585" t="s">
        <v>801</v>
      </c>
      <c r="E46" s="1468">
        <v>1710000</v>
      </c>
      <c r="F46" s="1727"/>
      <c r="G46" s="1577">
        <v>1770000</v>
      </c>
      <c r="H46" s="1728"/>
      <c r="I46" s="1583">
        <v>882756.23999999987</v>
      </c>
      <c r="J46" s="1823"/>
      <c r="K46" s="1470">
        <f t="shared" si="5"/>
        <v>0.51623171929824552</v>
      </c>
      <c r="L46" s="1471">
        <f t="shared" si="4"/>
        <v>0.49873233898305075</v>
      </c>
    </row>
    <row r="47" spans="1:12" ht="45" customHeight="1">
      <c r="A47" s="1724"/>
      <c r="B47" s="1725"/>
      <c r="C47" s="1726"/>
      <c r="D47" s="1585" t="s">
        <v>804</v>
      </c>
      <c r="E47" s="1468">
        <v>710000</v>
      </c>
      <c r="F47" s="1727"/>
      <c r="G47" s="1577">
        <v>387836</v>
      </c>
      <c r="H47" s="1728"/>
      <c r="I47" s="1583">
        <v>238241.36000000002</v>
      </c>
      <c r="J47" s="1823"/>
      <c r="K47" s="1470">
        <f t="shared" si="5"/>
        <v>0.33555121126760568</v>
      </c>
      <c r="L47" s="1471">
        <f t="shared" si="4"/>
        <v>0.61428376942831509</v>
      </c>
    </row>
    <row r="48" spans="1:12" ht="45" customHeight="1" thickBot="1">
      <c r="A48" s="1703"/>
      <c r="B48" s="1705"/>
      <c r="C48" s="1707"/>
      <c r="D48" s="1588" t="s">
        <v>803</v>
      </c>
      <c r="E48" s="1446">
        <v>2019000</v>
      </c>
      <c r="F48" s="1709"/>
      <c r="G48" s="1578">
        <v>2281164</v>
      </c>
      <c r="H48" s="1711"/>
      <c r="I48" s="1582">
        <v>1273848.3999999999</v>
      </c>
      <c r="J48" s="1745"/>
      <c r="K48" s="1448">
        <f t="shared" si="5"/>
        <v>0.63093036156513116</v>
      </c>
      <c r="L48" s="1449">
        <f t="shared" si="4"/>
        <v>0.55842035031238435</v>
      </c>
    </row>
    <row r="49" spans="1:12" ht="45" customHeight="1" thickBot="1">
      <c r="A49" s="1485">
        <v>29</v>
      </c>
      <c r="B49" s="1486">
        <v>851</v>
      </c>
      <c r="C49" s="1434" t="s">
        <v>404</v>
      </c>
      <c r="D49" s="1434" t="s">
        <v>804</v>
      </c>
      <c r="E49" s="1487"/>
      <c r="F49" s="1435"/>
      <c r="G49" s="1436">
        <v>281556</v>
      </c>
      <c r="H49" s="1436">
        <f>G49</f>
        <v>281556</v>
      </c>
      <c r="I49" s="1488">
        <v>0</v>
      </c>
      <c r="J49" s="1488">
        <v>0</v>
      </c>
      <c r="K49" s="1489">
        <v>0</v>
      </c>
      <c r="L49" s="1490">
        <v>0</v>
      </c>
    </row>
    <row r="50" spans="1:12" ht="45" customHeight="1">
      <c r="A50" s="1729">
        <v>30</v>
      </c>
      <c r="B50" s="1491">
        <v>750</v>
      </c>
      <c r="C50" s="1462" t="s">
        <v>83</v>
      </c>
      <c r="D50" s="1462" t="s">
        <v>803</v>
      </c>
      <c r="E50" s="1463"/>
      <c r="F50" s="1739">
        <f>SUM(E50:E52)</f>
        <v>122776000</v>
      </c>
      <c r="G50" s="1455">
        <v>84253</v>
      </c>
      <c r="H50" s="1742">
        <f>SUM(G50:G52)</f>
        <v>126769406</v>
      </c>
      <c r="I50" s="1340">
        <v>32976.53</v>
      </c>
      <c r="J50" s="1742">
        <f>SUM(I50:I52)</f>
        <v>108115160.36000001</v>
      </c>
      <c r="K50" s="1492">
        <v>0</v>
      </c>
      <c r="L50" s="1471">
        <f>I50/G50</f>
        <v>0.39139888193892203</v>
      </c>
    </row>
    <row r="51" spans="1:12" ht="45" customHeight="1">
      <c r="A51" s="1724"/>
      <c r="B51" s="1725">
        <v>801</v>
      </c>
      <c r="C51" s="1726" t="s">
        <v>115</v>
      </c>
      <c r="D51" s="1467" t="s">
        <v>804</v>
      </c>
      <c r="E51" s="1468">
        <v>1388000</v>
      </c>
      <c r="F51" s="1740"/>
      <c r="G51" s="1469">
        <v>1710738</v>
      </c>
      <c r="H51" s="1742"/>
      <c r="I51" s="1340">
        <v>604273.45000000007</v>
      </c>
      <c r="J51" s="1742"/>
      <c r="K51" s="1470">
        <f>I51/E51</f>
        <v>0.43535551152737756</v>
      </c>
      <c r="L51" s="1471">
        <f>I51/G51</f>
        <v>0.35322384257554346</v>
      </c>
    </row>
    <row r="52" spans="1:12" ht="45" customHeight="1" thickBot="1">
      <c r="A52" s="1703"/>
      <c r="B52" s="1705"/>
      <c r="C52" s="1707"/>
      <c r="D52" s="1445" t="s">
        <v>803</v>
      </c>
      <c r="E52" s="1446">
        <v>121388000</v>
      </c>
      <c r="F52" s="1741"/>
      <c r="G52" s="1447">
        <v>124974415</v>
      </c>
      <c r="H52" s="1743"/>
      <c r="I52" s="1426">
        <v>107477910.38000001</v>
      </c>
      <c r="J52" s="1743"/>
      <c r="K52" s="1448">
        <f>I52/E52</f>
        <v>0.88540803357827802</v>
      </c>
      <c r="L52" s="1449">
        <f>I52/G52</f>
        <v>0.8599993076982998</v>
      </c>
    </row>
    <row r="53" spans="1:12" ht="45" customHeight="1">
      <c r="A53" s="1702">
        <v>31</v>
      </c>
      <c r="B53" s="1704">
        <v>750</v>
      </c>
      <c r="C53" s="1706" t="s">
        <v>83</v>
      </c>
      <c r="D53" s="1439" t="s">
        <v>829</v>
      </c>
      <c r="E53" s="1493">
        <v>1243000</v>
      </c>
      <c r="F53" s="1708">
        <f>SUM(E53:E74)</f>
        <v>943479000</v>
      </c>
      <c r="G53" s="1442">
        <v>0</v>
      </c>
      <c r="H53" s="1710">
        <f>SUM(G53:G74)</f>
        <v>1264912030</v>
      </c>
      <c r="I53" s="1442">
        <v>0</v>
      </c>
      <c r="J53" s="1822">
        <f>SUM(I53:I74)</f>
        <v>930401985.03000033</v>
      </c>
      <c r="K53" s="1443">
        <v>0</v>
      </c>
      <c r="L53" s="1444">
        <v>0</v>
      </c>
    </row>
    <row r="54" spans="1:12" ht="45" customHeight="1">
      <c r="A54" s="1724"/>
      <c r="B54" s="1725"/>
      <c r="C54" s="1726"/>
      <c r="D54" s="1467" t="s">
        <v>804</v>
      </c>
      <c r="E54" s="1494">
        <v>564000</v>
      </c>
      <c r="F54" s="1727"/>
      <c r="G54" s="1469">
        <v>564000</v>
      </c>
      <c r="H54" s="1728"/>
      <c r="I54" s="1340">
        <v>194924.45</v>
      </c>
      <c r="J54" s="1823"/>
      <c r="K54" s="1470">
        <f>I54/E54</f>
        <v>0.34561072695035461</v>
      </c>
      <c r="L54" s="1471">
        <f>I54/G54</f>
        <v>0.34561072695035461</v>
      </c>
    </row>
    <row r="55" spans="1:12" ht="45" customHeight="1">
      <c r="A55" s="1724"/>
      <c r="B55" s="1725"/>
      <c r="C55" s="1726"/>
      <c r="D55" s="1467" t="s">
        <v>803</v>
      </c>
      <c r="E55" s="1494">
        <v>2239000</v>
      </c>
      <c r="F55" s="1727"/>
      <c r="G55" s="1469">
        <v>2660400</v>
      </c>
      <c r="H55" s="1728"/>
      <c r="I55" s="1340">
        <v>369099.02</v>
      </c>
      <c r="J55" s="1823"/>
      <c r="K55" s="1470">
        <f>I55/E55</f>
        <v>0.16484994193836536</v>
      </c>
      <c r="L55" s="1471">
        <f>I55/G55</f>
        <v>0.13873816719290333</v>
      </c>
    </row>
    <row r="56" spans="1:12" ht="45" customHeight="1">
      <c r="A56" s="1724"/>
      <c r="B56" s="1725">
        <v>853</v>
      </c>
      <c r="C56" s="1726" t="s">
        <v>582</v>
      </c>
      <c r="D56" s="1467" t="s">
        <v>800</v>
      </c>
      <c r="E56" s="1494">
        <v>6224000</v>
      </c>
      <c r="F56" s="1727"/>
      <c r="G56" s="1469">
        <v>7433333</v>
      </c>
      <c r="H56" s="1728"/>
      <c r="I56" s="1340">
        <v>1653523.13</v>
      </c>
      <c r="J56" s="1823"/>
      <c r="K56" s="1470">
        <f>I56/E56</f>
        <v>0.26566888335475575</v>
      </c>
      <c r="L56" s="1471">
        <f>I56/G56</f>
        <v>0.22244706782273846</v>
      </c>
    </row>
    <row r="57" spans="1:12" ht="45" customHeight="1">
      <c r="A57" s="1724"/>
      <c r="B57" s="1725"/>
      <c r="C57" s="1726"/>
      <c r="D57" s="1467" t="s">
        <v>804</v>
      </c>
      <c r="E57" s="1494">
        <v>9200000</v>
      </c>
      <c r="F57" s="1727"/>
      <c r="G57" s="1469">
        <v>9200000</v>
      </c>
      <c r="H57" s="1728"/>
      <c r="I57" s="1479">
        <v>0</v>
      </c>
      <c r="J57" s="1823"/>
      <c r="K57" s="1477">
        <v>0</v>
      </c>
      <c r="L57" s="1480">
        <v>0</v>
      </c>
    </row>
    <row r="58" spans="1:12" ht="45" customHeight="1">
      <c r="A58" s="1724"/>
      <c r="B58" s="1725"/>
      <c r="C58" s="1726"/>
      <c r="D58" s="1467" t="s">
        <v>803</v>
      </c>
      <c r="E58" s="1494">
        <v>549725000</v>
      </c>
      <c r="F58" s="1727"/>
      <c r="G58" s="1469">
        <v>869399610</v>
      </c>
      <c r="H58" s="1728"/>
      <c r="I58" s="1340">
        <v>626016109.92000008</v>
      </c>
      <c r="J58" s="1823"/>
      <c r="K58" s="1470">
        <f>I58/E58</f>
        <v>1.1387804991950523</v>
      </c>
      <c r="L58" s="1471">
        <f>I58/G58</f>
        <v>0.72005565992834997</v>
      </c>
    </row>
    <row r="59" spans="1:12" ht="45" customHeight="1">
      <c r="A59" s="1724"/>
      <c r="B59" s="1725"/>
      <c r="C59" s="1726"/>
      <c r="D59" s="1467" t="s">
        <v>805</v>
      </c>
      <c r="E59" s="1494">
        <v>29341000</v>
      </c>
      <c r="F59" s="1727"/>
      <c r="G59" s="1469">
        <v>29119902</v>
      </c>
      <c r="H59" s="1728"/>
      <c r="I59" s="1340">
        <v>15128348.24</v>
      </c>
      <c r="J59" s="1823"/>
      <c r="K59" s="1470">
        <f>I59/E59</f>
        <v>0.51560438430864663</v>
      </c>
      <c r="L59" s="1471">
        <f>I59/G59</f>
        <v>0.51951920167863208</v>
      </c>
    </row>
    <row r="60" spans="1:12" ht="45" customHeight="1">
      <c r="A60" s="1724"/>
      <c r="B60" s="1725"/>
      <c r="C60" s="1726"/>
      <c r="D60" s="1467" t="s">
        <v>806</v>
      </c>
      <c r="E60" s="1494">
        <v>27590000</v>
      </c>
      <c r="F60" s="1727"/>
      <c r="G60" s="1469">
        <v>27590000</v>
      </c>
      <c r="H60" s="1728"/>
      <c r="I60" s="1340">
        <v>16541155.98</v>
      </c>
      <c r="J60" s="1823"/>
      <c r="K60" s="1470">
        <f t="shared" ref="K60:K81" si="6">I60/E60</f>
        <v>0.59953446828561074</v>
      </c>
      <c r="L60" s="1471">
        <f t="shared" ref="L60:L81" si="7">I60/G60</f>
        <v>0.59953446828561074</v>
      </c>
    </row>
    <row r="61" spans="1:12" ht="45" customHeight="1">
      <c r="A61" s="1724"/>
      <c r="B61" s="1725"/>
      <c r="C61" s="1726"/>
      <c r="D61" s="1467" t="s">
        <v>807</v>
      </c>
      <c r="E61" s="1494">
        <v>25324000</v>
      </c>
      <c r="F61" s="1727"/>
      <c r="G61" s="1469">
        <v>25451687</v>
      </c>
      <c r="H61" s="1728"/>
      <c r="I61" s="1340">
        <v>22957989.150000002</v>
      </c>
      <c r="J61" s="1823"/>
      <c r="K61" s="1470">
        <f t="shared" si="6"/>
        <v>0.90657041344179445</v>
      </c>
      <c r="L61" s="1471">
        <f t="shared" si="7"/>
        <v>0.90202229620378416</v>
      </c>
    </row>
    <row r="62" spans="1:12" ht="45" customHeight="1">
      <c r="A62" s="1724"/>
      <c r="B62" s="1725"/>
      <c r="C62" s="1726"/>
      <c r="D62" s="1467" t="s">
        <v>842</v>
      </c>
      <c r="E62" s="1494">
        <v>10280000</v>
      </c>
      <c r="F62" s="1727"/>
      <c r="G62" s="1469">
        <v>10280000</v>
      </c>
      <c r="H62" s="1728"/>
      <c r="I62" s="1340">
        <v>6433787.9699999997</v>
      </c>
      <c r="J62" s="1823"/>
      <c r="K62" s="1470">
        <f t="shared" si="6"/>
        <v>0.62585486089494158</v>
      </c>
      <c r="L62" s="1471">
        <f t="shared" si="7"/>
        <v>0.62585486089494158</v>
      </c>
    </row>
    <row r="63" spans="1:12" ht="45" customHeight="1">
      <c r="A63" s="1724"/>
      <c r="B63" s="1725"/>
      <c r="C63" s="1726"/>
      <c r="D63" s="1467" t="s">
        <v>809</v>
      </c>
      <c r="E63" s="1494">
        <v>26386000</v>
      </c>
      <c r="F63" s="1727"/>
      <c r="G63" s="1469">
        <v>26386000</v>
      </c>
      <c r="H63" s="1728"/>
      <c r="I63" s="1340">
        <v>19842938.710000001</v>
      </c>
      <c r="J63" s="1823"/>
      <c r="K63" s="1470">
        <f t="shared" si="6"/>
        <v>0.75202526756613364</v>
      </c>
      <c r="L63" s="1471">
        <f t="shared" si="7"/>
        <v>0.75202526756613364</v>
      </c>
    </row>
    <row r="64" spans="1:12" ht="45" customHeight="1">
      <c r="A64" s="1724"/>
      <c r="B64" s="1725"/>
      <c r="C64" s="1726"/>
      <c r="D64" s="1467" t="s">
        <v>810</v>
      </c>
      <c r="E64" s="1494">
        <v>25676000</v>
      </c>
      <c r="F64" s="1727"/>
      <c r="G64" s="1469">
        <v>25676000</v>
      </c>
      <c r="H64" s="1728"/>
      <c r="I64" s="1340">
        <v>23575528.800000001</v>
      </c>
      <c r="J64" s="1823"/>
      <c r="K64" s="1470">
        <f t="shared" si="6"/>
        <v>0.91819320766474533</v>
      </c>
      <c r="L64" s="1471">
        <f t="shared" si="7"/>
        <v>0.91819320766474533</v>
      </c>
    </row>
    <row r="65" spans="1:12" ht="45" customHeight="1">
      <c r="A65" s="1724"/>
      <c r="B65" s="1725"/>
      <c r="C65" s="1726"/>
      <c r="D65" s="1467" t="s">
        <v>811</v>
      </c>
      <c r="E65" s="1494">
        <v>35348000</v>
      </c>
      <c r="F65" s="1727"/>
      <c r="G65" s="1469">
        <v>36333948</v>
      </c>
      <c r="H65" s="1728"/>
      <c r="I65" s="1340">
        <v>36333947.210000001</v>
      </c>
      <c r="J65" s="1823"/>
      <c r="K65" s="1470">
        <f t="shared" si="6"/>
        <v>1.0278925882652483</v>
      </c>
      <c r="L65" s="1471">
        <f t="shared" si="7"/>
        <v>0.99999997825724862</v>
      </c>
    </row>
    <row r="66" spans="1:12" ht="45" customHeight="1">
      <c r="A66" s="1724"/>
      <c r="B66" s="1725"/>
      <c r="C66" s="1726"/>
      <c r="D66" s="1467" t="s">
        <v>812</v>
      </c>
      <c r="E66" s="1494">
        <v>14164000</v>
      </c>
      <c r="F66" s="1727"/>
      <c r="G66" s="1469">
        <v>14164000</v>
      </c>
      <c r="H66" s="1728"/>
      <c r="I66" s="1340">
        <v>11016857.49</v>
      </c>
      <c r="J66" s="1823"/>
      <c r="K66" s="1470">
        <f t="shared" si="6"/>
        <v>0.77780693942389156</v>
      </c>
      <c r="L66" s="1471">
        <f t="shared" si="7"/>
        <v>0.77780693942389156</v>
      </c>
    </row>
    <row r="67" spans="1:12" ht="45" customHeight="1">
      <c r="A67" s="1724"/>
      <c r="B67" s="1725"/>
      <c r="C67" s="1726"/>
      <c r="D67" s="1467" t="s">
        <v>813</v>
      </c>
      <c r="E67" s="1494">
        <v>21171000</v>
      </c>
      <c r="F67" s="1727"/>
      <c r="G67" s="1469">
        <v>21171000</v>
      </c>
      <c r="H67" s="1728"/>
      <c r="I67" s="1340">
        <v>18298639.109999999</v>
      </c>
      <c r="J67" s="1823"/>
      <c r="K67" s="1470">
        <f t="shared" si="6"/>
        <v>0.86432568655235931</v>
      </c>
      <c r="L67" s="1471">
        <f t="shared" si="7"/>
        <v>0.86432568655235931</v>
      </c>
    </row>
    <row r="68" spans="1:12" ht="45" customHeight="1">
      <c r="A68" s="1724"/>
      <c r="B68" s="1725"/>
      <c r="C68" s="1726"/>
      <c r="D68" s="1467" t="s">
        <v>814</v>
      </c>
      <c r="E68" s="1494">
        <v>9573000</v>
      </c>
      <c r="F68" s="1727"/>
      <c r="G68" s="1469">
        <v>9573000</v>
      </c>
      <c r="H68" s="1728"/>
      <c r="I68" s="1340">
        <v>7447236.9800000004</v>
      </c>
      <c r="J68" s="1823"/>
      <c r="K68" s="1470">
        <f t="shared" si="6"/>
        <v>0.77794181343361546</v>
      </c>
      <c r="L68" s="1471">
        <f t="shared" si="7"/>
        <v>0.77794181343361546</v>
      </c>
    </row>
    <row r="69" spans="1:12" ht="45" customHeight="1">
      <c r="A69" s="1724"/>
      <c r="B69" s="1725"/>
      <c r="C69" s="1726"/>
      <c r="D69" s="1467" t="s">
        <v>815</v>
      </c>
      <c r="E69" s="1494">
        <v>16335000</v>
      </c>
      <c r="F69" s="1727"/>
      <c r="G69" s="1469">
        <v>16335000</v>
      </c>
      <c r="H69" s="1728"/>
      <c r="I69" s="1340">
        <v>14178816.09</v>
      </c>
      <c r="J69" s="1823"/>
      <c r="K69" s="1470">
        <f t="shared" si="6"/>
        <v>0.86800220936639116</v>
      </c>
      <c r="L69" s="1471">
        <f t="shared" si="7"/>
        <v>0.86800220936639116</v>
      </c>
    </row>
    <row r="70" spans="1:12" ht="45" customHeight="1">
      <c r="A70" s="1724"/>
      <c r="B70" s="1725"/>
      <c r="C70" s="1726"/>
      <c r="D70" s="1467" t="s">
        <v>816</v>
      </c>
      <c r="E70" s="1494">
        <v>40979000</v>
      </c>
      <c r="F70" s="1727"/>
      <c r="G70" s="1469">
        <v>41457150</v>
      </c>
      <c r="H70" s="1728"/>
      <c r="I70" s="1340">
        <v>41457149.469999999</v>
      </c>
      <c r="J70" s="1823"/>
      <c r="K70" s="1470">
        <f t="shared" si="6"/>
        <v>1.011668158569023</v>
      </c>
      <c r="L70" s="1471">
        <f t="shared" si="7"/>
        <v>0.99999998721571548</v>
      </c>
    </row>
    <row r="71" spans="1:12" ht="45" customHeight="1">
      <c r="A71" s="1724"/>
      <c r="B71" s="1725"/>
      <c r="C71" s="1726"/>
      <c r="D71" s="1467" t="s">
        <v>817</v>
      </c>
      <c r="E71" s="1494">
        <v>16403000</v>
      </c>
      <c r="F71" s="1727"/>
      <c r="G71" s="1469">
        <v>16403000</v>
      </c>
      <c r="H71" s="1728"/>
      <c r="I71" s="1340">
        <v>6005950.0099999998</v>
      </c>
      <c r="J71" s="1823"/>
      <c r="K71" s="1470">
        <f t="shared" si="6"/>
        <v>0.36614948545997683</v>
      </c>
      <c r="L71" s="1471">
        <f t="shared" si="7"/>
        <v>0.36614948545997683</v>
      </c>
    </row>
    <row r="72" spans="1:12" ht="45" customHeight="1">
      <c r="A72" s="1724"/>
      <c r="B72" s="1725"/>
      <c r="C72" s="1726"/>
      <c r="D72" s="1467" t="s">
        <v>818</v>
      </c>
      <c r="E72" s="1494">
        <v>29713000</v>
      </c>
      <c r="F72" s="1727"/>
      <c r="G72" s="1469">
        <v>29713000</v>
      </c>
      <c r="H72" s="1728"/>
      <c r="I72" s="1340">
        <v>25123573.609999999</v>
      </c>
      <c r="J72" s="1823"/>
      <c r="K72" s="1470">
        <f t="shared" si="6"/>
        <v>0.84554146703463129</v>
      </c>
      <c r="L72" s="1471">
        <f t="shared" si="7"/>
        <v>0.84554146703463129</v>
      </c>
    </row>
    <row r="73" spans="1:12" ht="45" customHeight="1">
      <c r="A73" s="1724"/>
      <c r="B73" s="1725"/>
      <c r="C73" s="1726"/>
      <c r="D73" s="1467" t="s">
        <v>819</v>
      </c>
      <c r="E73" s="1494">
        <v>24000000</v>
      </c>
      <c r="F73" s="1727"/>
      <c r="G73" s="1469">
        <v>24000000</v>
      </c>
      <c r="H73" s="1728"/>
      <c r="I73" s="1340">
        <v>22146325.84</v>
      </c>
      <c r="J73" s="1823"/>
      <c r="K73" s="1470">
        <f t="shared" si="6"/>
        <v>0.92276357666666664</v>
      </c>
      <c r="L73" s="1471">
        <f t="shared" si="7"/>
        <v>0.92276357666666664</v>
      </c>
    </row>
    <row r="74" spans="1:12" ht="45" customHeight="1" thickBot="1">
      <c r="A74" s="1703"/>
      <c r="B74" s="1705"/>
      <c r="C74" s="1707"/>
      <c r="D74" s="1445" t="s">
        <v>820</v>
      </c>
      <c r="E74" s="1495">
        <v>22001000</v>
      </c>
      <c r="F74" s="1709"/>
      <c r="G74" s="1447">
        <v>22001000</v>
      </c>
      <c r="H74" s="1711"/>
      <c r="I74" s="1426">
        <v>15680083.85</v>
      </c>
      <c r="J74" s="1745"/>
      <c r="K74" s="1448">
        <f t="shared" si="6"/>
        <v>0.71269868869596831</v>
      </c>
      <c r="L74" s="1449">
        <f t="shared" si="7"/>
        <v>0.71269868869596831</v>
      </c>
    </row>
    <row r="75" spans="1:12" ht="45" customHeight="1">
      <c r="A75" s="1702">
        <v>32</v>
      </c>
      <c r="B75" s="1496" t="s">
        <v>350</v>
      </c>
      <c r="C75" s="1439" t="s">
        <v>351</v>
      </c>
      <c r="D75" s="1439" t="s">
        <v>800</v>
      </c>
      <c r="E75" s="1493">
        <v>720000</v>
      </c>
      <c r="F75" s="1708">
        <f>SUM(E75:E89)</f>
        <v>28042000</v>
      </c>
      <c r="G75" s="1441">
        <v>835460</v>
      </c>
      <c r="H75" s="1710">
        <f>SUM(G75:G89)</f>
        <v>28042000</v>
      </c>
      <c r="I75" s="1339">
        <v>518050</v>
      </c>
      <c r="J75" s="1822">
        <f>SUM(I75:I89)</f>
        <v>5737741.0999999996</v>
      </c>
      <c r="K75" s="1459">
        <f t="shared" si="6"/>
        <v>0.7195138888888889</v>
      </c>
      <c r="L75" s="1460">
        <f t="shared" si="7"/>
        <v>0.62007756206161879</v>
      </c>
    </row>
    <row r="76" spans="1:12" ht="45" customHeight="1">
      <c r="A76" s="1724"/>
      <c r="B76" s="1725">
        <v>801</v>
      </c>
      <c r="C76" s="1726" t="s">
        <v>115</v>
      </c>
      <c r="D76" s="1467" t="s">
        <v>800</v>
      </c>
      <c r="E76" s="1494">
        <v>10921000</v>
      </c>
      <c r="F76" s="1727"/>
      <c r="G76" s="1469">
        <v>11187035</v>
      </c>
      <c r="H76" s="1728"/>
      <c r="I76" s="1469">
        <v>253160.03</v>
      </c>
      <c r="J76" s="1823"/>
      <c r="K76" s="1470">
        <f t="shared" si="6"/>
        <v>2.3181030125446388E-2</v>
      </c>
      <c r="L76" s="1471">
        <f t="shared" si="7"/>
        <v>2.2629770086533205E-2</v>
      </c>
    </row>
    <row r="77" spans="1:12" ht="45" customHeight="1">
      <c r="A77" s="1724"/>
      <c r="B77" s="1725"/>
      <c r="C77" s="1726"/>
      <c r="D77" s="1467" t="s">
        <v>803</v>
      </c>
      <c r="E77" s="1494">
        <v>3866000</v>
      </c>
      <c r="F77" s="1727"/>
      <c r="G77" s="1469">
        <v>4334100</v>
      </c>
      <c r="H77" s="1728"/>
      <c r="I77" s="1340">
        <v>488546.67</v>
      </c>
      <c r="J77" s="1823"/>
      <c r="K77" s="1470">
        <f t="shared" si="6"/>
        <v>0.12637006466632178</v>
      </c>
      <c r="L77" s="1471">
        <f t="shared" si="7"/>
        <v>0.11272159617913753</v>
      </c>
    </row>
    <row r="78" spans="1:12" ht="45" customHeight="1">
      <c r="A78" s="1724"/>
      <c r="B78" s="1725"/>
      <c r="C78" s="1726"/>
      <c r="D78" s="1467" t="s">
        <v>807</v>
      </c>
      <c r="E78" s="1494">
        <v>529000</v>
      </c>
      <c r="F78" s="1727"/>
      <c r="G78" s="1469">
        <v>1515324</v>
      </c>
      <c r="H78" s="1728"/>
      <c r="I78" s="1340">
        <v>490591.13</v>
      </c>
      <c r="J78" s="1823"/>
      <c r="K78" s="1470">
        <f t="shared" si="6"/>
        <v>0.92739344045368621</v>
      </c>
      <c r="L78" s="1471">
        <f t="shared" si="7"/>
        <v>0.32375328972549766</v>
      </c>
    </row>
    <row r="79" spans="1:12" ht="45" customHeight="1">
      <c r="A79" s="1724"/>
      <c r="B79" s="1725"/>
      <c r="C79" s="1726"/>
      <c r="D79" s="1497" t="s">
        <v>842</v>
      </c>
      <c r="E79" s="1494">
        <v>364000</v>
      </c>
      <c r="F79" s="1727"/>
      <c r="G79" s="1469">
        <v>720974</v>
      </c>
      <c r="H79" s="1728"/>
      <c r="I79" s="1340">
        <v>244853.81</v>
      </c>
      <c r="J79" s="1823"/>
      <c r="K79" s="1470">
        <f t="shared" si="6"/>
        <v>0.67267530219780214</v>
      </c>
      <c r="L79" s="1471">
        <f t="shared" si="7"/>
        <v>0.3396153120639579</v>
      </c>
    </row>
    <row r="80" spans="1:12" ht="45" customHeight="1">
      <c r="A80" s="1724"/>
      <c r="B80" s="1725"/>
      <c r="C80" s="1726"/>
      <c r="D80" s="1467" t="s">
        <v>809</v>
      </c>
      <c r="E80" s="1494">
        <v>3752000</v>
      </c>
      <c r="F80" s="1727"/>
      <c r="G80" s="1469">
        <v>4604973</v>
      </c>
      <c r="H80" s="1728"/>
      <c r="I80" s="1340">
        <v>2265888.62</v>
      </c>
      <c r="J80" s="1823"/>
      <c r="K80" s="1470">
        <f t="shared" si="6"/>
        <v>0.60391487739872074</v>
      </c>
      <c r="L80" s="1471">
        <f t="shared" si="7"/>
        <v>0.4920525310354697</v>
      </c>
    </row>
    <row r="81" spans="1:12" ht="45" customHeight="1">
      <c r="A81" s="1724"/>
      <c r="B81" s="1725"/>
      <c r="C81" s="1726"/>
      <c r="D81" s="1467" t="s">
        <v>810</v>
      </c>
      <c r="E81" s="1494">
        <v>574000</v>
      </c>
      <c r="F81" s="1727"/>
      <c r="G81" s="1469">
        <v>274000</v>
      </c>
      <c r="H81" s="1728"/>
      <c r="I81" s="1340">
        <v>54000</v>
      </c>
      <c r="J81" s="1823"/>
      <c r="K81" s="1470">
        <f t="shared" si="6"/>
        <v>9.4076655052264813E-2</v>
      </c>
      <c r="L81" s="1471">
        <f t="shared" si="7"/>
        <v>0.19708029197080293</v>
      </c>
    </row>
    <row r="82" spans="1:12" ht="45" customHeight="1">
      <c r="A82" s="1724"/>
      <c r="B82" s="1725"/>
      <c r="C82" s="1726"/>
      <c r="D82" s="1467" t="s">
        <v>811</v>
      </c>
      <c r="E82" s="1494">
        <v>574000</v>
      </c>
      <c r="F82" s="1727"/>
      <c r="G82" s="1479">
        <v>0</v>
      </c>
      <c r="H82" s="1728"/>
      <c r="I82" s="1479">
        <v>0</v>
      </c>
      <c r="J82" s="1823"/>
      <c r="K82" s="1477">
        <v>0</v>
      </c>
      <c r="L82" s="1480">
        <v>0</v>
      </c>
    </row>
    <row r="83" spans="1:12" ht="45" customHeight="1">
      <c r="A83" s="1724"/>
      <c r="B83" s="1725"/>
      <c r="C83" s="1726"/>
      <c r="D83" s="1467" t="s">
        <v>813</v>
      </c>
      <c r="E83" s="1494">
        <v>510000</v>
      </c>
      <c r="F83" s="1727"/>
      <c r="G83" s="1479">
        <v>0</v>
      </c>
      <c r="H83" s="1728"/>
      <c r="I83" s="1479">
        <v>0</v>
      </c>
      <c r="J83" s="1823"/>
      <c r="K83" s="1477">
        <v>0</v>
      </c>
      <c r="L83" s="1480">
        <v>0</v>
      </c>
    </row>
    <row r="84" spans="1:12" ht="45" customHeight="1">
      <c r="A84" s="1724"/>
      <c r="B84" s="1725"/>
      <c r="C84" s="1726"/>
      <c r="D84" s="1467" t="s">
        <v>814</v>
      </c>
      <c r="E84" s="1494">
        <v>1967000</v>
      </c>
      <c r="F84" s="1727"/>
      <c r="G84" s="1469">
        <v>1310362</v>
      </c>
      <c r="H84" s="1728"/>
      <c r="I84" s="1340">
        <v>309071.81000000006</v>
      </c>
      <c r="J84" s="1823"/>
      <c r="K84" s="1470">
        <f>I84/E84</f>
        <v>0.15712852567361468</v>
      </c>
      <c r="L84" s="1471">
        <f>I84/G84</f>
        <v>0.23586750073643775</v>
      </c>
    </row>
    <row r="85" spans="1:12" ht="45" customHeight="1">
      <c r="A85" s="1724"/>
      <c r="B85" s="1725"/>
      <c r="C85" s="1726"/>
      <c r="D85" s="1467" t="s">
        <v>816</v>
      </c>
      <c r="E85" s="1494">
        <v>2360000</v>
      </c>
      <c r="F85" s="1727"/>
      <c r="G85" s="1469">
        <v>796000</v>
      </c>
      <c r="H85" s="1728"/>
      <c r="I85" s="1340">
        <v>490878.39</v>
      </c>
      <c r="J85" s="1823"/>
      <c r="K85" s="1470">
        <f>I85/E85</f>
        <v>0.20799931779661018</v>
      </c>
      <c r="L85" s="1471">
        <f>I85/G85</f>
        <v>0.61668139447236181</v>
      </c>
    </row>
    <row r="86" spans="1:12" ht="45" customHeight="1">
      <c r="A86" s="1724"/>
      <c r="B86" s="1725"/>
      <c r="C86" s="1726"/>
      <c r="D86" s="1467" t="s">
        <v>817</v>
      </c>
      <c r="E86" s="1494">
        <v>50000</v>
      </c>
      <c r="F86" s="1727"/>
      <c r="G86" s="1469">
        <v>79540</v>
      </c>
      <c r="H86" s="1728"/>
      <c r="I86" s="1340">
        <v>12489.68</v>
      </c>
      <c r="J86" s="1823"/>
      <c r="K86" s="1470">
        <f>I86/E86</f>
        <v>0.2497936</v>
      </c>
      <c r="L86" s="1471">
        <f>I86/G86</f>
        <v>0.1570238873522756</v>
      </c>
    </row>
    <row r="87" spans="1:12" ht="45" customHeight="1">
      <c r="A87" s="1724"/>
      <c r="B87" s="1725"/>
      <c r="C87" s="1726"/>
      <c r="D87" s="1467" t="s">
        <v>818</v>
      </c>
      <c r="E87" s="1494">
        <v>720000</v>
      </c>
      <c r="F87" s="1727"/>
      <c r="G87" s="1469">
        <v>1629719</v>
      </c>
      <c r="H87" s="1728"/>
      <c r="I87" s="1340">
        <v>315840.06000000006</v>
      </c>
      <c r="J87" s="1823"/>
      <c r="K87" s="1470">
        <f>I87/E87</f>
        <v>0.43866675000000011</v>
      </c>
      <c r="L87" s="1471">
        <f>I87/G87</f>
        <v>0.19380031772348488</v>
      </c>
    </row>
    <row r="88" spans="1:12" ht="45" customHeight="1">
      <c r="A88" s="1724"/>
      <c r="B88" s="1725"/>
      <c r="C88" s="1726"/>
      <c r="D88" s="1467" t="s">
        <v>819</v>
      </c>
      <c r="E88" s="1494">
        <v>306000</v>
      </c>
      <c r="F88" s="1727"/>
      <c r="G88" s="1469">
        <v>754513</v>
      </c>
      <c r="H88" s="1728"/>
      <c r="I88" s="1340">
        <v>294370.90000000002</v>
      </c>
      <c r="J88" s="1823"/>
      <c r="K88" s="1470">
        <f>I88/E88</f>
        <v>0.96199640522875829</v>
      </c>
      <c r="L88" s="1471">
        <f>I88/G88</f>
        <v>0.39014688945054626</v>
      </c>
    </row>
    <row r="89" spans="1:12" ht="45" customHeight="1" thickBot="1">
      <c r="A89" s="1703"/>
      <c r="B89" s="1705"/>
      <c r="C89" s="1707"/>
      <c r="D89" s="1445" t="s">
        <v>820</v>
      </c>
      <c r="E89" s="1495">
        <v>829000</v>
      </c>
      <c r="F89" s="1709"/>
      <c r="G89" s="1498">
        <v>0</v>
      </c>
      <c r="H89" s="1711"/>
      <c r="I89" s="1498">
        <v>0</v>
      </c>
      <c r="J89" s="1745"/>
      <c r="K89" s="1484">
        <v>0</v>
      </c>
      <c r="L89" s="1499">
        <v>0</v>
      </c>
    </row>
    <row r="90" spans="1:12" ht="45" customHeight="1" thickBot="1">
      <c r="A90" s="1500">
        <v>33</v>
      </c>
      <c r="B90" s="1451" t="s">
        <v>350</v>
      </c>
      <c r="C90" s="1452" t="s">
        <v>351</v>
      </c>
      <c r="D90" s="1501" t="s">
        <v>843</v>
      </c>
      <c r="E90" s="1454">
        <v>12536053000</v>
      </c>
      <c r="F90" s="1454">
        <f>E90</f>
        <v>12536053000</v>
      </c>
      <c r="G90" s="1455">
        <v>12536053000</v>
      </c>
      <c r="H90" s="1455">
        <f>G90</f>
        <v>12536053000</v>
      </c>
      <c r="I90" s="1424">
        <v>8766367638.1900005</v>
      </c>
      <c r="J90" s="1502">
        <f>I90</f>
        <v>8766367638.1900005</v>
      </c>
      <c r="K90" s="1456">
        <f t="shared" ref="K90:K97" si="8">I90/E90</f>
        <v>0.69929248370200736</v>
      </c>
      <c r="L90" s="1457">
        <f t="shared" ref="L90:L97" si="9">I90/G90</f>
        <v>0.69929248370200736</v>
      </c>
    </row>
    <row r="91" spans="1:12" ht="45" customHeight="1">
      <c r="A91" s="1755" t="s">
        <v>914</v>
      </c>
      <c r="B91" s="1704">
        <v>150</v>
      </c>
      <c r="C91" s="1706" t="s">
        <v>359</v>
      </c>
      <c r="D91" s="1439" t="s">
        <v>828</v>
      </c>
      <c r="E91" s="1493">
        <v>112000</v>
      </c>
      <c r="F91" s="1708">
        <f>SUM(E91:E122)</f>
        <v>17633684000</v>
      </c>
      <c r="G91" s="1441">
        <v>372000</v>
      </c>
      <c r="H91" s="1710">
        <f>SUM(G91:G122)</f>
        <v>25626736088</v>
      </c>
      <c r="I91" s="1339">
        <v>259301.11</v>
      </c>
      <c r="J91" s="1822">
        <f>SUM(I91:I122)</f>
        <v>19068207292.23</v>
      </c>
      <c r="K91" s="1459">
        <f t="shared" si="8"/>
        <v>2.3151884821428572</v>
      </c>
      <c r="L91" s="1460">
        <f t="shared" si="9"/>
        <v>0.69704599462365591</v>
      </c>
    </row>
    <row r="92" spans="1:12" ht="45" customHeight="1">
      <c r="A92" s="1756"/>
      <c r="B92" s="1725"/>
      <c r="C92" s="1726"/>
      <c r="D92" s="1497" t="s">
        <v>829</v>
      </c>
      <c r="E92" s="1494">
        <v>19444000</v>
      </c>
      <c r="F92" s="1727"/>
      <c r="G92" s="1469">
        <v>384000</v>
      </c>
      <c r="H92" s="1728"/>
      <c r="I92" s="1340">
        <v>268274.59999999998</v>
      </c>
      <c r="J92" s="1823"/>
      <c r="K92" s="1470">
        <f t="shared" si="8"/>
        <v>1.3797294795309606E-2</v>
      </c>
      <c r="L92" s="1471">
        <f t="shared" si="9"/>
        <v>0.69863177083333328</v>
      </c>
    </row>
    <row r="93" spans="1:12" ht="45" customHeight="1">
      <c r="A93" s="1756"/>
      <c r="B93" s="1725"/>
      <c r="C93" s="1726"/>
      <c r="D93" s="1467" t="s">
        <v>801</v>
      </c>
      <c r="E93" s="1494">
        <v>1279000000</v>
      </c>
      <c r="F93" s="1727"/>
      <c r="G93" s="1469">
        <v>3285003157</v>
      </c>
      <c r="H93" s="1728"/>
      <c r="I93" s="1340">
        <v>2613698885.3000002</v>
      </c>
      <c r="J93" s="1823"/>
      <c r="K93" s="1470">
        <f t="shared" si="8"/>
        <v>2.0435487766223615</v>
      </c>
      <c r="L93" s="1471">
        <f t="shared" si="9"/>
        <v>0.79564577578273543</v>
      </c>
    </row>
    <row r="94" spans="1:12" ht="45" customHeight="1">
      <c r="A94" s="1756"/>
      <c r="B94" s="1725"/>
      <c r="C94" s="1726"/>
      <c r="D94" s="1497" t="s">
        <v>844</v>
      </c>
      <c r="E94" s="1494">
        <v>539250000</v>
      </c>
      <c r="F94" s="1727"/>
      <c r="G94" s="1469">
        <v>907050000</v>
      </c>
      <c r="H94" s="1728"/>
      <c r="I94" s="1340">
        <v>565676902.97000003</v>
      </c>
      <c r="J94" s="1823"/>
      <c r="K94" s="1470">
        <f t="shared" si="8"/>
        <v>1.0490067741678257</v>
      </c>
      <c r="L94" s="1471">
        <f t="shared" si="9"/>
        <v>0.62364467556364045</v>
      </c>
    </row>
    <row r="95" spans="1:12" ht="45" customHeight="1">
      <c r="A95" s="1756"/>
      <c r="B95" s="1725"/>
      <c r="C95" s="1726"/>
      <c r="D95" s="1467" t="s">
        <v>803</v>
      </c>
      <c r="E95" s="1494">
        <v>78139000</v>
      </c>
      <c r="F95" s="1727"/>
      <c r="G95" s="1469">
        <v>78139000</v>
      </c>
      <c r="H95" s="1728"/>
      <c r="I95" s="1340">
        <v>39243612.659999996</v>
      </c>
      <c r="J95" s="1823"/>
      <c r="K95" s="1470">
        <f t="shared" si="8"/>
        <v>0.5022282427468997</v>
      </c>
      <c r="L95" s="1471">
        <f t="shared" si="9"/>
        <v>0.5022282427468997</v>
      </c>
    </row>
    <row r="96" spans="1:12" ht="45" customHeight="1">
      <c r="A96" s="1756"/>
      <c r="B96" s="1478">
        <v>500</v>
      </c>
      <c r="C96" s="1467" t="s">
        <v>364</v>
      </c>
      <c r="D96" s="1467" t="s">
        <v>801</v>
      </c>
      <c r="E96" s="1494">
        <v>18943000</v>
      </c>
      <c r="F96" s="1727"/>
      <c r="G96" s="1469">
        <v>21260348</v>
      </c>
      <c r="H96" s="1728"/>
      <c r="I96" s="1340">
        <v>15052492.890000001</v>
      </c>
      <c r="J96" s="1823"/>
      <c r="K96" s="1470">
        <f t="shared" si="8"/>
        <v>0.79462032888138101</v>
      </c>
      <c r="L96" s="1471">
        <f t="shared" si="9"/>
        <v>0.70800783176267856</v>
      </c>
    </row>
    <row r="97" spans="1:12" ht="45" customHeight="1">
      <c r="A97" s="1756"/>
      <c r="B97" s="1478">
        <v>730</v>
      </c>
      <c r="C97" s="1467" t="s">
        <v>712</v>
      </c>
      <c r="D97" s="1467" t="s">
        <v>803</v>
      </c>
      <c r="E97" s="1494">
        <v>1023000</v>
      </c>
      <c r="F97" s="1727"/>
      <c r="G97" s="1469">
        <v>1023000</v>
      </c>
      <c r="H97" s="1728"/>
      <c r="I97" s="1469">
        <v>10236.9</v>
      </c>
      <c r="J97" s="1823"/>
      <c r="K97" s="1470">
        <f t="shared" si="8"/>
        <v>1.000674486803519E-2</v>
      </c>
      <c r="L97" s="1471">
        <f t="shared" si="9"/>
        <v>1.000674486803519E-2</v>
      </c>
    </row>
    <row r="98" spans="1:12" ht="45" customHeight="1">
      <c r="A98" s="1756"/>
      <c r="B98" s="1725">
        <v>750</v>
      </c>
      <c r="C98" s="1726" t="s">
        <v>83</v>
      </c>
      <c r="D98" s="1467" t="s">
        <v>828</v>
      </c>
      <c r="E98" s="1494">
        <v>32227000</v>
      </c>
      <c r="F98" s="1727"/>
      <c r="G98" s="1469">
        <v>41345900</v>
      </c>
      <c r="H98" s="1728"/>
      <c r="I98" s="1340">
        <v>28237000</v>
      </c>
      <c r="J98" s="1823"/>
      <c r="K98" s="1470">
        <f>I98/E98</f>
        <v>0.87619077171315973</v>
      </c>
      <c r="L98" s="1471">
        <f>I98/G98</f>
        <v>0.68294558831710039</v>
      </c>
    </row>
    <row r="99" spans="1:12" ht="45" customHeight="1">
      <c r="A99" s="1756"/>
      <c r="B99" s="1725"/>
      <c r="C99" s="1726"/>
      <c r="D99" s="1497" t="s">
        <v>829</v>
      </c>
      <c r="E99" s="1494">
        <v>60165000</v>
      </c>
      <c r="F99" s="1727"/>
      <c r="G99" s="1469">
        <v>55296100</v>
      </c>
      <c r="H99" s="1728"/>
      <c r="I99" s="1340">
        <v>16480928.609999999</v>
      </c>
      <c r="J99" s="1823"/>
      <c r="K99" s="1470">
        <f>I99/E99</f>
        <v>0.27392883919222139</v>
      </c>
      <c r="L99" s="1471">
        <f>I99/G99</f>
        <v>0.29804866184052764</v>
      </c>
    </row>
    <row r="100" spans="1:12" ht="45" customHeight="1">
      <c r="A100" s="1756"/>
      <c r="B100" s="1725"/>
      <c r="C100" s="1726"/>
      <c r="D100" s="1467" t="s">
        <v>800</v>
      </c>
      <c r="E100" s="1494">
        <v>336000</v>
      </c>
      <c r="F100" s="1727"/>
      <c r="G100" s="1469">
        <v>460353</v>
      </c>
      <c r="H100" s="1728"/>
      <c r="I100" s="1340">
        <v>266192</v>
      </c>
      <c r="J100" s="1823"/>
      <c r="K100" s="1470">
        <f>I100/E100</f>
        <v>0.79223809523809519</v>
      </c>
      <c r="L100" s="1471">
        <f>I100/G100</f>
        <v>0.57823452872035153</v>
      </c>
    </row>
    <row r="101" spans="1:12" ht="45" customHeight="1">
      <c r="A101" s="1756"/>
      <c r="B101" s="1725"/>
      <c r="C101" s="1726"/>
      <c r="D101" s="1467" t="s">
        <v>803</v>
      </c>
      <c r="E101" s="1494">
        <v>76119000</v>
      </c>
      <c r="F101" s="1727"/>
      <c r="G101" s="1469">
        <v>88157416</v>
      </c>
      <c r="H101" s="1728"/>
      <c r="I101" s="1340">
        <v>54435689.480000004</v>
      </c>
      <c r="J101" s="1823"/>
      <c r="K101" s="1470">
        <f>I101/E101</f>
        <v>0.71513931449441015</v>
      </c>
      <c r="L101" s="1471">
        <f>I101/G101</f>
        <v>0.61748281596638455</v>
      </c>
    </row>
    <row r="102" spans="1:12" ht="45" customHeight="1">
      <c r="A102" s="1756"/>
      <c r="B102" s="1725">
        <v>758</v>
      </c>
      <c r="C102" s="1726" t="s">
        <v>401</v>
      </c>
      <c r="D102" s="1497" t="s">
        <v>805</v>
      </c>
      <c r="E102" s="1494">
        <v>1210954000</v>
      </c>
      <c r="F102" s="1727"/>
      <c r="G102" s="1469">
        <v>1529259432</v>
      </c>
      <c r="H102" s="1728"/>
      <c r="I102" s="1340">
        <v>1118596749.8</v>
      </c>
      <c r="J102" s="1823"/>
      <c r="K102" s="1470">
        <f t="shared" ref="K102:K118" si="10">I102/E102</f>
        <v>0.92373182614698823</v>
      </c>
      <c r="L102" s="1471">
        <f t="shared" ref="L102:L118" si="11">I102/G102</f>
        <v>0.73146303785556765</v>
      </c>
    </row>
    <row r="103" spans="1:12" ht="45" customHeight="1">
      <c r="A103" s="1756"/>
      <c r="B103" s="1725"/>
      <c r="C103" s="1726"/>
      <c r="D103" s="1497" t="s">
        <v>845</v>
      </c>
      <c r="E103" s="1494"/>
      <c r="F103" s="1727"/>
      <c r="G103" s="1469">
        <v>360500</v>
      </c>
      <c r="H103" s="1728"/>
      <c r="I103" s="1469">
        <v>360499.1</v>
      </c>
      <c r="J103" s="1823"/>
      <c r="K103" s="1477">
        <v>0</v>
      </c>
      <c r="L103" s="1471">
        <f t="shared" si="11"/>
        <v>0.99999750346740635</v>
      </c>
    </row>
    <row r="104" spans="1:12" ht="45" customHeight="1">
      <c r="A104" s="1756"/>
      <c r="B104" s="1725"/>
      <c r="C104" s="1726"/>
      <c r="D104" s="1497" t="s">
        <v>806</v>
      </c>
      <c r="E104" s="1494">
        <v>799726000</v>
      </c>
      <c r="F104" s="1727"/>
      <c r="G104" s="1469">
        <v>1144365500</v>
      </c>
      <c r="H104" s="1728"/>
      <c r="I104" s="1340">
        <v>695121214.21999991</v>
      </c>
      <c r="J104" s="1823"/>
      <c r="K104" s="1465">
        <f t="shared" si="10"/>
        <v>0.86919921850733861</v>
      </c>
      <c r="L104" s="1466">
        <f t="shared" si="11"/>
        <v>0.60742936956767735</v>
      </c>
    </row>
    <row r="105" spans="1:12" ht="45" customHeight="1">
      <c r="A105" s="1756"/>
      <c r="B105" s="1725"/>
      <c r="C105" s="1726"/>
      <c r="D105" s="1467" t="s">
        <v>807</v>
      </c>
      <c r="E105" s="1494">
        <v>1118621000</v>
      </c>
      <c r="F105" s="1727"/>
      <c r="G105" s="1469">
        <v>1663001000</v>
      </c>
      <c r="H105" s="1728"/>
      <c r="I105" s="1340">
        <v>1226194209.3</v>
      </c>
      <c r="J105" s="1823"/>
      <c r="K105" s="1470">
        <f t="shared" si="10"/>
        <v>1.0961659125834398</v>
      </c>
      <c r="L105" s="1471">
        <f t="shared" si="11"/>
        <v>0.73733822727707321</v>
      </c>
    </row>
    <row r="106" spans="1:12" ht="45" customHeight="1">
      <c r="A106" s="1756"/>
      <c r="B106" s="1725"/>
      <c r="C106" s="1726"/>
      <c r="D106" s="1497" t="s">
        <v>842</v>
      </c>
      <c r="E106" s="1494">
        <v>421765000</v>
      </c>
      <c r="F106" s="1727"/>
      <c r="G106" s="1469">
        <v>506068000</v>
      </c>
      <c r="H106" s="1728"/>
      <c r="I106" s="1340">
        <v>409043457.51999998</v>
      </c>
      <c r="J106" s="1823"/>
      <c r="K106" s="1470">
        <f t="shared" si="10"/>
        <v>0.96983736801299292</v>
      </c>
      <c r="L106" s="1471">
        <f t="shared" si="11"/>
        <v>0.80827765738991597</v>
      </c>
    </row>
    <row r="107" spans="1:12" ht="45" customHeight="1">
      <c r="A107" s="1756"/>
      <c r="B107" s="1725"/>
      <c r="C107" s="1726"/>
      <c r="D107" s="1467" t="s">
        <v>809</v>
      </c>
      <c r="E107" s="1494">
        <v>1137208000</v>
      </c>
      <c r="F107" s="1727"/>
      <c r="G107" s="1469">
        <v>1137208000</v>
      </c>
      <c r="H107" s="1728"/>
      <c r="I107" s="1340">
        <v>954474592.94000006</v>
      </c>
      <c r="J107" s="1823"/>
      <c r="K107" s="1470">
        <f t="shared" si="10"/>
        <v>0.83931399791418992</v>
      </c>
      <c r="L107" s="1471">
        <f t="shared" si="11"/>
        <v>0.83931399791418992</v>
      </c>
    </row>
    <row r="108" spans="1:12" ht="45" customHeight="1">
      <c r="A108" s="1756"/>
      <c r="B108" s="1725"/>
      <c r="C108" s="1726"/>
      <c r="D108" s="1467" t="s">
        <v>810</v>
      </c>
      <c r="E108" s="1494">
        <v>1257298000</v>
      </c>
      <c r="F108" s="1727"/>
      <c r="G108" s="1469">
        <v>1943951000</v>
      </c>
      <c r="H108" s="1728"/>
      <c r="I108" s="1340">
        <v>1543228637.6300001</v>
      </c>
      <c r="J108" s="1823"/>
      <c r="K108" s="1470">
        <f t="shared" si="10"/>
        <v>1.2274167600918797</v>
      </c>
      <c r="L108" s="1471">
        <f t="shared" si="11"/>
        <v>0.79386190167859172</v>
      </c>
    </row>
    <row r="109" spans="1:12" ht="45" customHeight="1">
      <c r="A109" s="1756"/>
      <c r="B109" s="1725"/>
      <c r="C109" s="1726"/>
      <c r="D109" s="1467" t="s">
        <v>811</v>
      </c>
      <c r="E109" s="1494">
        <v>891811000</v>
      </c>
      <c r="F109" s="1727"/>
      <c r="G109" s="1469">
        <v>1444247000</v>
      </c>
      <c r="H109" s="1728"/>
      <c r="I109" s="1340">
        <v>934992646</v>
      </c>
      <c r="J109" s="1823"/>
      <c r="K109" s="1470">
        <f t="shared" si="10"/>
        <v>1.0484201764723691</v>
      </c>
      <c r="L109" s="1471">
        <f t="shared" si="11"/>
        <v>0.64739109445960419</v>
      </c>
    </row>
    <row r="110" spans="1:12" ht="45" customHeight="1">
      <c r="A110" s="1756"/>
      <c r="B110" s="1725"/>
      <c r="C110" s="1726"/>
      <c r="D110" s="1467" t="s">
        <v>812</v>
      </c>
      <c r="E110" s="1494">
        <v>456300000</v>
      </c>
      <c r="F110" s="1727"/>
      <c r="G110" s="1469">
        <v>632552000</v>
      </c>
      <c r="H110" s="1728"/>
      <c r="I110" s="1340">
        <v>433817936.14999998</v>
      </c>
      <c r="J110" s="1823"/>
      <c r="K110" s="1470">
        <f t="shared" si="10"/>
        <v>0.95072964310760455</v>
      </c>
      <c r="L110" s="1471">
        <f t="shared" si="11"/>
        <v>0.68582177615437145</v>
      </c>
    </row>
    <row r="111" spans="1:12" ht="45" customHeight="1">
      <c r="A111" s="1756"/>
      <c r="B111" s="1725"/>
      <c r="C111" s="1726"/>
      <c r="D111" s="1467" t="s">
        <v>813</v>
      </c>
      <c r="E111" s="1494">
        <v>1035014000</v>
      </c>
      <c r="F111" s="1727"/>
      <c r="G111" s="1469">
        <v>1418144840</v>
      </c>
      <c r="H111" s="1728"/>
      <c r="I111" s="1340">
        <v>1073560416.66</v>
      </c>
      <c r="J111" s="1823"/>
      <c r="K111" s="1470">
        <f t="shared" si="10"/>
        <v>1.0372424108852634</v>
      </c>
      <c r="L111" s="1471">
        <f t="shared" si="11"/>
        <v>0.75701746844137585</v>
      </c>
    </row>
    <row r="112" spans="1:12" ht="45" customHeight="1">
      <c r="A112" s="1756"/>
      <c r="B112" s="1725"/>
      <c r="C112" s="1726"/>
      <c r="D112" s="1467" t="s">
        <v>814</v>
      </c>
      <c r="E112" s="1494">
        <v>599251000</v>
      </c>
      <c r="F112" s="1727"/>
      <c r="G112" s="1469">
        <v>909157133</v>
      </c>
      <c r="H112" s="1728"/>
      <c r="I112" s="1340">
        <v>705035532.49999988</v>
      </c>
      <c r="J112" s="1823"/>
      <c r="K112" s="1470">
        <f t="shared" si="10"/>
        <v>1.1765279198532834</v>
      </c>
      <c r="L112" s="1471">
        <f t="shared" si="11"/>
        <v>0.77548259471226066</v>
      </c>
    </row>
    <row r="113" spans="1:12" ht="45" customHeight="1">
      <c r="A113" s="1756"/>
      <c r="B113" s="1725"/>
      <c r="C113" s="1726"/>
      <c r="D113" s="1467" t="s">
        <v>815</v>
      </c>
      <c r="E113" s="1494">
        <v>1108878000</v>
      </c>
      <c r="F113" s="1727"/>
      <c r="G113" s="1469">
        <v>1208878000</v>
      </c>
      <c r="H113" s="1728"/>
      <c r="I113" s="1340">
        <v>870330075.36000001</v>
      </c>
      <c r="J113" s="1823"/>
      <c r="K113" s="1470">
        <f t="shared" si="10"/>
        <v>0.78487450861140717</v>
      </c>
      <c r="L113" s="1471">
        <f t="shared" si="11"/>
        <v>0.71994864275799542</v>
      </c>
    </row>
    <row r="114" spans="1:12" ht="45" customHeight="1">
      <c r="A114" s="1756"/>
      <c r="B114" s="1725"/>
      <c r="C114" s="1726"/>
      <c r="D114" s="1467" t="s">
        <v>816</v>
      </c>
      <c r="E114" s="1494">
        <v>1561849000</v>
      </c>
      <c r="F114" s="1727"/>
      <c r="G114" s="1469">
        <v>2208785825</v>
      </c>
      <c r="H114" s="1728"/>
      <c r="I114" s="1340">
        <v>1728785839.5899999</v>
      </c>
      <c r="J114" s="1823"/>
      <c r="K114" s="1470">
        <f t="shared" si="10"/>
        <v>1.1068841095329958</v>
      </c>
      <c r="L114" s="1471">
        <f t="shared" si="11"/>
        <v>0.78268604408034892</v>
      </c>
    </row>
    <row r="115" spans="1:12" ht="45" customHeight="1">
      <c r="A115" s="1756"/>
      <c r="B115" s="1725"/>
      <c r="C115" s="1726"/>
      <c r="D115" s="1467" t="s">
        <v>817</v>
      </c>
      <c r="E115" s="1494">
        <v>708850000</v>
      </c>
      <c r="F115" s="1727"/>
      <c r="G115" s="1469">
        <v>1039850000</v>
      </c>
      <c r="H115" s="1728"/>
      <c r="I115" s="1340">
        <v>746874905.68000007</v>
      </c>
      <c r="J115" s="1823"/>
      <c r="K115" s="1470">
        <f t="shared" si="10"/>
        <v>1.0536430918812161</v>
      </c>
      <c r="L115" s="1471">
        <f t="shared" si="11"/>
        <v>0.71825254188584897</v>
      </c>
    </row>
    <row r="116" spans="1:12" ht="45" customHeight="1">
      <c r="A116" s="1756"/>
      <c r="B116" s="1725"/>
      <c r="C116" s="1726"/>
      <c r="D116" s="1467" t="s">
        <v>818</v>
      </c>
      <c r="E116" s="1494">
        <v>948141000</v>
      </c>
      <c r="F116" s="1727"/>
      <c r="G116" s="1469">
        <v>1296531000</v>
      </c>
      <c r="H116" s="1728"/>
      <c r="I116" s="1340">
        <v>961628513.54999983</v>
      </c>
      <c r="J116" s="1823"/>
      <c r="K116" s="1470">
        <f t="shared" si="10"/>
        <v>1.014225219192082</v>
      </c>
      <c r="L116" s="1471">
        <f t="shared" si="11"/>
        <v>0.74169342156107321</v>
      </c>
    </row>
    <row r="117" spans="1:12" ht="45" customHeight="1">
      <c r="A117" s="1756"/>
      <c r="B117" s="1725"/>
      <c r="C117" s="1726"/>
      <c r="D117" s="1467" t="s">
        <v>819</v>
      </c>
      <c r="E117" s="1494">
        <v>1079285000</v>
      </c>
      <c r="F117" s="1727"/>
      <c r="G117" s="1469">
        <v>1561335000</v>
      </c>
      <c r="H117" s="1728"/>
      <c r="I117" s="1340">
        <v>1307468896.6099999</v>
      </c>
      <c r="J117" s="1823"/>
      <c r="K117" s="1470">
        <f t="shared" si="10"/>
        <v>1.2114213545171109</v>
      </c>
      <c r="L117" s="1471">
        <f t="shared" si="11"/>
        <v>0.83740446259771284</v>
      </c>
    </row>
    <row r="118" spans="1:12" ht="45" customHeight="1">
      <c r="A118" s="1756"/>
      <c r="B118" s="1725"/>
      <c r="C118" s="1726"/>
      <c r="D118" s="1467" t="s">
        <v>820</v>
      </c>
      <c r="E118" s="1494">
        <v>560021000</v>
      </c>
      <c r="F118" s="1727"/>
      <c r="G118" s="1469">
        <v>884155000</v>
      </c>
      <c r="H118" s="1728"/>
      <c r="I118" s="1340">
        <v>770858553.75</v>
      </c>
      <c r="J118" s="1823"/>
      <c r="K118" s="1470">
        <f t="shared" si="10"/>
        <v>1.3764815136396671</v>
      </c>
      <c r="L118" s="1471">
        <f t="shared" si="11"/>
        <v>0.87185906741465014</v>
      </c>
    </row>
    <row r="119" spans="1:12" ht="45" customHeight="1">
      <c r="A119" s="1756"/>
      <c r="B119" s="1478">
        <v>801</v>
      </c>
      <c r="C119" s="1467" t="s">
        <v>115</v>
      </c>
      <c r="D119" s="1467" t="s">
        <v>803</v>
      </c>
      <c r="E119" s="1494">
        <v>228424000</v>
      </c>
      <c r="F119" s="1727"/>
      <c r="G119" s="1469">
        <v>235134775</v>
      </c>
      <c r="H119" s="1728"/>
      <c r="I119" s="1340">
        <v>64860974.009999998</v>
      </c>
      <c r="J119" s="1823"/>
      <c r="K119" s="1470">
        <f>I119/E119</f>
        <v>0.28394990898504535</v>
      </c>
      <c r="L119" s="1471">
        <f>I119/G119</f>
        <v>0.27584594413990871</v>
      </c>
    </row>
    <row r="120" spans="1:12" ht="45" customHeight="1">
      <c r="A120" s="1756"/>
      <c r="B120" s="1478">
        <v>851</v>
      </c>
      <c r="C120" s="1467" t="s">
        <v>404</v>
      </c>
      <c r="D120" s="1467" t="s">
        <v>803</v>
      </c>
      <c r="E120" s="1494">
        <v>67811000</v>
      </c>
      <c r="F120" s="1727"/>
      <c r="G120" s="1469">
        <v>86403757</v>
      </c>
      <c r="H120" s="1728"/>
      <c r="I120" s="1340">
        <v>38638059.309999995</v>
      </c>
      <c r="J120" s="1823"/>
      <c r="K120" s="1470">
        <f>I120/E120</f>
        <v>0.56979043680228869</v>
      </c>
      <c r="L120" s="1471">
        <f>I120/G120</f>
        <v>0.4471803154346633</v>
      </c>
    </row>
    <row r="121" spans="1:12" ht="45" customHeight="1">
      <c r="A121" s="1756"/>
      <c r="B121" s="1478">
        <v>852</v>
      </c>
      <c r="C121" s="1467" t="s">
        <v>406</v>
      </c>
      <c r="D121" s="1467" t="s">
        <v>803</v>
      </c>
      <c r="E121" s="1494">
        <v>17402000</v>
      </c>
      <c r="F121" s="1727"/>
      <c r="G121" s="1469">
        <v>16183126</v>
      </c>
      <c r="H121" s="1728"/>
      <c r="I121" s="1340">
        <v>5610433.5899999999</v>
      </c>
      <c r="J121" s="1823"/>
      <c r="K121" s="1470">
        <f>I121/E121</f>
        <v>0.32240165440753937</v>
      </c>
      <c r="L121" s="1471">
        <f>I121/G121</f>
        <v>0.34668416905361793</v>
      </c>
    </row>
    <row r="122" spans="1:12" ht="45" customHeight="1" thickBot="1">
      <c r="A122" s="1757"/>
      <c r="B122" s="1461">
        <v>853</v>
      </c>
      <c r="C122" s="1445" t="s">
        <v>582</v>
      </c>
      <c r="D122" s="1445" t="s">
        <v>803</v>
      </c>
      <c r="E122" s="1495">
        <v>320317000</v>
      </c>
      <c r="F122" s="1709"/>
      <c r="G122" s="1447">
        <v>282673926</v>
      </c>
      <c r="H122" s="1711"/>
      <c r="I122" s="1426">
        <v>145095632.44</v>
      </c>
      <c r="J122" s="1745"/>
      <c r="K122" s="1448">
        <f>I122/E122</f>
        <v>0.45297512289388325</v>
      </c>
      <c r="L122" s="1449">
        <f>I122/G122</f>
        <v>0.51329683813851301</v>
      </c>
    </row>
    <row r="123" spans="1:12" ht="45" customHeight="1">
      <c r="A123" s="1746">
        <v>37</v>
      </c>
      <c r="B123" s="1749">
        <v>750</v>
      </c>
      <c r="C123" s="1751" t="s">
        <v>83</v>
      </c>
      <c r="D123" s="1503" t="s">
        <v>829</v>
      </c>
      <c r="E123" s="1493">
        <v>472000</v>
      </c>
      <c r="F123" s="1708">
        <f>SUM(E123:E128)</f>
        <v>84369000</v>
      </c>
      <c r="G123" s="1441">
        <v>472000</v>
      </c>
      <c r="H123" s="1710">
        <f>SUM(G123:G128)</f>
        <v>90236563</v>
      </c>
      <c r="I123" s="1442">
        <v>0</v>
      </c>
      <c r="J123" s="1708">
        <f>SUM(I123:I128)</f>
        <v>26886997.699999999</v>
      </c>
      <c r="K123" s="1443">
        <v>0</v>
      </c>
      <c r="L123" s="1444">
        <v>0</v>
      </c>
    </row>
    <row r="124" spans="1:12" ht="45" customHeight="1">
      <c r="A124" s="1747"/>
      <c r="B124" s="1750"/>
      <c r="C124" s="1752"/>
      <c r="D124" s="1467" t="s">
        <v>803</v>
      </c>
      <c r="E124" s="1494">
        <v>2625000</v>
      </c>
      <c r="F124" s="1727"/>
      <c r="G124" s="1469">
        <v>2625000</v>
      </c>
      <c r="H124" s="1728"/>
      <c r="I124" s="1340">
        <v>851979.86</v>
      </c>
      <c r="J124" s="1727"/>
      <c r="K124" s="1470">
        <f>I124/E124</f>
        <v>0.32456375619047617</v>
      </c>
      <c r="L124" s="1471">
        <f>I124/G124</f>
        <v>0.32456375619047617</v>
      </c>
    </row>
    <row r="125" spans="1:12" ht="45" customHeight="1">
      <c r="A125" s="1747"/>
      <c r="B125" s="1750">
        <v>755</v>
      </c>
      <c r="C125" s="1752" t="s">
        <v>391</v>
      </c>
      <c r="D125" s="1467" t="s">
        <v>829</v>
      </c>
      <c r="E125" s="1494">
        <v>24953000</v>
      </c>
      <c r="F125" s="1727"/>
      <c r="G125" s="1469">
        <v>24953000</v>
      </c>
      <c r="H125" s="1728"/>
      <c r="I125" s="1479">
        <v>0</v>
      </c>
      <c r="J125" s="1727"/>
      <c r="K125" s="1477">
        <v>0</v>
      </c>
      <c r="L125" s="1480">
        <v>0</v>
      </c>
    </row>
    <row r="126" spans="1:12" ht="45" customHeight="1">
      <c r="A126" s="1747"/>
      <c r="B126" s="1750"/>
      <c r="C126" s="1752"/>
      <c r="D126" s="1467" t="s">
        <v>800</v>
      </c>
      <c r="E126" s="1494">
        <v>17387000</v>
      </c>
      <c r="F126" s="1727"/>
      <c r="G126" s="1469">
        <v>19098448</v>
      </c>
      <c r="H126" s="1728"/>
      <c r="I126" s="1504">
        <v>10860043.4</v>
      </c>
      <c r="J126" s="1727"/>
      <c r="K126" s="1470">
        <f t="shared" ref="K126:K132" si="12">I126/E126</f>
        <v>0.62460708575372403</v>
      </c>
      <c r="L126" s="1471">
        <f t="shared" ref="L126:L135" si="13">I126/G126</f>
        <v>0.56863486499007665</v>
      </c>
    </row>
    <row r="127" spans="1:12" ht="45" customHeight="1">
      <c r="A127" s="1747"/>
      <c r="B127" s="1750"/>
      <c r="C127" s="1752"/>
      <c r="D127" s="1467" t="s">
        <v>804</v>
      </c>
      <c r="E127" s="1494">
        <v>1264000</v>
      </c>
      <c r="F127" s="1727"/>
      <c r="G127" s="1469">
        <v>1264000</v>
      </c>
      <c r="H127" s="1728"/>
      <c r="I127" s="1340">
        <v>831486.05999999994</v>
      </c>
      <c r="J127" s="1727"/>
      <c r="K127" s="1470">
        <f t="shared" si="12"/>
        <v>0.65782124999999991</v>
      </c>
      <c r="L127" s="1471">
        <f t="shared" si="13"/>
        <v>0.65782124999999991</v>
      </c>
    </row>
    <row r="128" spans="1:12" ht="45" customHeight="1" thickBot="1">
      <c r="A128" s="1748"/>
      <c r="B128" s="1753"/>
      <c r="C128" s="1754"/>
      <c r="D128" s="1472" t="s">
        <v>803</v>
      </c>
      <c r="E128" s="1505">
        <v>37668000</v>
      </c>
      <c r="F128" s="1736"/>
      <c r="G128" s="1474">
        <v>41824115</v>
      </c>
      <c r="H128" s="1738"/>
      <c r="I128" s="1341">
        <v>14343488.379999999</v>
      </c>
      <c r="J128" s="1736"/>
      <c r="K128" s="1475">
        <f t="shared" si="12"/>
        <v>0.38078709727089305</v>
      </c>
      <c r="L128" s="1476">
        <f t="shared" si="13"/>
        <v>0.34294780367737604</v>
      </c>
    </row>
    <row r="129" spans="1:12" ht="45" customHeight="1">
      <c r="A129" s="1746">
        <v>39</v>
      </c>
      <c r="B129" s="1749">
        <v>600</v>
      </c>
      <c r="C129" s="1751" t="s">
        <v>368</v>
      </c>
      <c r="D129" s="1503" t="s">
        <v>824</v>
      </c>
      <c r="E129" s="1493">
        <v>3199801000</v>
      </c>
      <c r="F129" s="1759">
        <f>SUM(E129:E132)</f>
        <v>12619173000</v>
      </c>
      <c r="G129" s="1441">
        <v>3200524497</v>
      </c>
      <c r="H129" s="1710">
        <f>SUM(G129:G133)</f>
        <v>12643935129</v>
      </c>
      <c r="I129" s="1339">
        <v>2019588678.6800003</v>
      </c>
      <c r="J129" s="1811">
        <f>SUM(I129:I133)</f>
        <v>7152042110.9400005</v>
      </c>
      <c r="K129" s="1459">
        <f t="shared" si="12"/>
        <v>0.63116071239430216</v>
      </c>
      <c r="L129" s="1460">
        <f t="shared" si="13"/>
        <v>0.63101803487930008</v>
      </c>
    </row>
    <row r="130" spans="1:12" ht="45" customHeight="1">
      <c r="A130" s="1747"/>
      <c r="B130" s="1750"/>
      <c r="C130" s="1752"/>
      <c r="D130" s="1467" t="s">
        <v>800</v>
      </c>
      <c r="E130" s="1494">
        <v>9209291000</v>
      </c>
      <c r="F130" s="1760"/>
      <c r="G130" s="1469">
        <v>9225494084</v>
      </c>
      <c r="H130" s="1728"/>
      <c r="I130" s="1340">
        <v>4926949912.4499998</v>
      </c>
      <c r="J130" s="1812"/>
      <c r="K130" s="1470">
        <f t="shared" si="12"/>
        <v>0.53499774439204928</v>
      </c>
      <c r="L130" s="1471">
        <f t="shared" si="13"/>
        <v>0.53405810762969641</v>
      </c>
    </row>
    <row r="131" spans="1:12" ht="45" customHeight="1">
      <c r="A131" s="1747"/>
      <c r="B131" s="1750"/>
      <c r="C131" s="1752"/>
      <c r="D131" s="1467" t="s">
        <v>804</v>
      </c>
      <c r="E131" s="1494">
        <v>6363000</v>
      </c>
      <c r="F131" s="1760"/>
      <c r="G131" s="1469">
        <v>7125114</v>
      </c>
      <c r="H131" s="1728"/>
      <c r="I131" s="1340">
        <v>3822644.4600000004</v>
      </c>
      <c r="J131" s="1812"/>
      <c r="K131" s="1470">
        <f t="shared" si="12"/>
        <v>0.6007613484205564</v>
      </c>
      <c r="L131" s="1471">
        <f t="shared" si="13"/>
        <v>0.53650291911118897</v>
      </c>
    </row>
    <row r="132" spans="1:12" ht="45" customHeight="1">
      <c r="A132" s="1747"/>
      <c r="B132" s="1750"/>
      <c r="C132" s="1752"/>
      <c r="D132" s="1497" t="s">
        <v>844</v>
      </c>
      <c r="E132" s="1494">
        <v>203718000</v>
      </c>
      <c r="F132" s="1760"/>
      <c r="G132" s="1469">
        <v>210716407</v>
      </c>
      <c r="H132" s="1728"/>
      <c r="I132" s="1340">
        <v>201680875.34999999</v>
      </c>
      <c r="J132" s="1812"/>
      <c r="K132" s="1470">
        <f t="shared" si="12"/>
        <v>0.99000027169911342</v>
      </c>
      <c r="L132" s="1471">
        <f t="shared" si="13"/>
        <v>0.95711994249218568</v>
      </c>
    </row>
    <row r="133" spans="1:12" ht="45" customHeight="1" thickBot="1">
      <c r="A133" s="1758"/>
      <c r="B133" s="1506">
        <v>750</v>
      </c>
      <c r="C133" s="1507" t="s">
        <v>83</v>
      </c>
      <c r="D133" s="1508" t="s">
        <v>804</v>
      </c>
      <c r="E133" s="1495"/>
      <c r="F133" s="1761"/>
      <c r="G133" s="1447">
        <v>75027</v>
      </c>
      <c r="H133" s="1711"/>
      <c r="I133" s="1498">
        <v>0</v>
      </c>
      <c r="J133" s="1775"/>
      <c r="K133" s="1484">
        <v>0</v>
      </c>
      <c r="L133" s="1499">
        <v>0</v>
      </c>
    </row>
    <row r="134" spans="1:12" ht="45" customHeight="1">
      <c r="A134" s="1773">
        <v>40</v>
      </c>
      <c r="B134" s="1509">
        <v>630</v>
      </c>
      <c r="C134" s="1510" t="s">
        <v>132</v>
      </c>
      <c r="D134" s="1511" t="s">
        <v>804</v>
      </c>
      <c r="E134" s="1512"/>
      <c r="F134" s="1774">
        <f>SUM(E134:E135)</f>
        <v>181000</v>
      </c>
      <c r="G134" s="1464">
        <v>568915</v>
      </c>
      <c r="H134" s="1737">
        <f>SUM(G134:G135)</f>
        <v>749915</v>
      </c>
      <c r="I134" s="1425">
        <v>568913.61</v>
      </c>
      <c r="J134" s="1774">
        <f>SUM(I134:I135)</f>
        <v>666529.80000000005</v>
      </c>
      <c r="K134" s="1492">
        <v>0</v>
      </c>
      <c r="L134" s="1466">
        <f t="shared" si="13"/>
        <v>0.99999755675276625</v>
      </c>
    </row>
    <row r="135" spans="1:12" ht="45" customHeight="1" thickBot="1">
      <c r="A135" s="1758"/>
      <c r="B135" s="1506">
        <v>750</v>
      </c>
      <c r="C135" s="1507" t="s">
        <v>83</v>
      </c>
      <c r="D135" s="1508" t="s">
        <v>804</v>
      </c>
      <c r="E135" s="1495">
        <v>181000</v>
      </c>
      <c r="F135" s="1775"/>
      <c r="G135" s="1447">
        <v>181000</v>
      </c>
      <c r="H135" s="1711"/>
      <c r="I135" s="1426">
        <v>97616.190000000017</v>
      </c>
      <c r="J135" s="1775"/>
      <c r="K135" s="1448">
        <f>I135/E135</f>
        <v>0.53931596685082883</v>
      </c>
      <c r="L135" s="1449">
        <f t="shared" si="13"/>
        <v>0.53931596685082883</v>
      </c>
    </row>
    <row r="136" spans="1:12" ht="45" customHeight="1">
      <c r="A136" s="1746">
        <v>41</v>
      </c>
      <c r="B136" s="1513" t="s">
        <v>352</v>
      </c>
      <c r="C136" s="1503" t="s">
        <v>353</v>
      </c>
      <c r="D136" s="1439" t="s">
        <v>800</v>
      </c>
      <c r="E136" s="1493">
        <v>35863000</v>
      </c>
      <c r="F136" s="1708">
        <f>SUM(E136:E151)</f>
        <v>2155176000</v>
      </c>
      <c r="G136" s="1441">
        <v>6687326.5300000003</v>
      </c>
      <c r="H136" s="1710">
        <f>SUM(G136:G151)</f>
        <v>551723151.01999998</v>
      </c>
      <c r="I136" s="1339">
        <v>4349290.71</v>
      </c>
      <c r="J136" s="1822">
        <f>SUM(I136:I151)</f>
        <v>484743901.72999996</v>
      </c>
      <c r="K136" s="1459">
        <f>I136/E136</f>
        <v>0.1212751501547556</v>
      </c>
      <c r="L136" s="1460">
        <f>I136/G136</f>
        <v>0.65037809810671821</v>
      </c>
    </row>
    <row r="137" spans="1:12" ht="45" customHeight="1">
      <c r="A137" s="1747"/>
      <c r="B137" s="1784">
        <v>750</v>
      </c>
      <c r="C137" s="1726" t="s">
        <v>83</v>
      </c>
      <c r="D137" s="1467" t="s">
        <v>828</v>
      </c>
      <c r="E137" s="1494">
        <v>352000</v>
      </c>
      <c r="F137" s="1727"/>
      <c r="G137" s="1479">
        <v>0</v>
      </c>
      <c r="H137" s="1728"/>
      <c r="I137" s="1479">
        <v>0</v>
      </c>
      <c r="J137" s="1823"/>
      <c r="K137" s="1477">
        <v>0</v>
      </c>
      <c r="L137" s="1480">
        <v>0</v>
      </c>
    </row>
    <row r="138" spans="1:12" ht="45" customHeight="1">
      <c r="A138" s="1747"/>
      <c r="B138" s="1784"/>
      <c r="C138" s="1726"/>
      <c r="D138" s="1497" t="s">
        <v>829</v>
      </c>
      <c r="E138" s="1494">
        <v>219000</v>
      </c>
      <c r="F138" s="1727"/>
      <c r="G138" s="1479">
        <v>0</v>
      </c>
      <c r="H138" s="1728"/>
      <c r="I138" s="1479">
        <v>0</v>
      </c>
      <c r="J138" s="1823"/>
      <c r="K138" s="1477">
        <v>0</v>
      </c>
      <c r="L138" s="1480">
        <v>0</v>
      </c>
    </row>
    <row r="139" spans="1:12" ht="45" customHeight="1">
      <c r="A139" s="1747"/>
      <c r="B139" s="1784"/>
      <c r="C139" s="1726"/>
      <c r="D139" s="1467" t="s">
        <v>800</v>
      </c>
      <c r="E139" s="1494">
        <v>1237000</v>
      </c>
      <c r="F139" s="1727"/>
      <c r="G139" s="1469">
        <v>1080876</v>
      </c>
      <c r="H139" s="1728"/>
      <c r="I139" s="1340">
        <v>167095.99</v>
      </c>
      <c r="J139" s="1823"/>
      <c r="K139" s="1470">
        <f t="shared" ref="K139:K152" si="14">I139/E139</f>
        <v>0.1350816410670978</v>
      </c>
      <c r="L139" s="1471">
        <f t="shared" ref="L139:L157" si="15">I139/G139</f>
        <v>0.15459311706430709</v>
      </c>
    </row>
    <row r="140" spans="1:12" ht="45" customHeight="1">
      <c r="A140" s="1747"/>
      <c r="B140" s="1762">
        <v>801</v>
      </c>
      <c r="C140" s="1734" t="s">
        <v>115</v>
      </c>
      <c r="D140" s="1467" t="s">
        <v>803</v>
      </c>
      <c r="E140" s="1494">
        <v>635000</v>
      </c>
      <c r="F140" s="1727"/>
      <c r="G140" s="1469">
        <v>306878</v>
      </c>
      <c r="H140" s="1728"/>
      <c r="I140" s="1340">
        <v>73760.94</v>
      </c>
      <c r="J140" s="1823"/>
      <c r="K140" s="1470">
        <f t="shared" si="14"/>
        <v>0.11615896062992126</v>
      </c>
      <c r="L140" s="1471">
        <f t="shared" si="15"/>
        <v>0.24035916553157932</v>
      </c>
    </row>
    <row r="141" spans="1:12" ht="45" customHeight="1">
      <c r="A141" s="1747"/>
      <c r="B141" s="1763"/>
      <c r="C141" s="1765"/>
      <c r="D141" s="1497" t="s">
        <v>806</v>
      </c>
      <c r="E141" s="1494"/>
      <c r="F141" s="1727"/>
      <c r="G141" s="1469">
        <v>188300</v>
      </c>
      <c r="H141" s="1728"/>
      <c r="I141" s="1479">
        <v>0</v>
      </c>
      <c r="J141" s="1823"/>
      <c r="K141" s="1477">
        <v>0</v>
      </c>
      <c r="L141" s="1480">
        <v>0</v>
      </c>
    </row>
    <row r="142" spans="1:12" ht="45" customHeight="1">
      <c r="A142" s="1747"/>
      <c r="B142" s="1763"/>
      <c r="C142" s="1765"/>
      <c r="D142" s="1497" t="s">
        <v>842</v>
      </c>
      <c r="E142" s="1494">
        <v>346000</v>
      </c>
      <c r="F142" s="1727"/>
      <c r="G142" s="1469">
        <v>485822</v>
      </c>
      <c r="H142" s="1728"/>
      <c r="I142" s="1340">
        <v>317188.17000000004</v>
      </c>
      <c r="J142" s="1823"/>
      <c r="K142" s="1470">
        <f t="shared" si="14"/>
        <v>0.9167288150289018</v>
      </c>
      <c r="L142" s="1471">
        <f t="shared" si="15"/>
        <v>0.65288967975925349</v>
      </c>
    </row>
    <row r="143" spans="1:12" ht="45" customHeight="1">
      <c r="A143" s="1747"/>
      <c r="B143" s="1763"/>
      <c r="C143" s="1765"/>
      <c r="D143" s="1467" t="s">
        <v>807</v>
      </c>
      <c r="E143" s="1494">
        <v>715000</v>
      </c>
      <c r="F143" s="1727"/>
      <c r="G143" s="1469">
        <v>715000</v>
      </c>
      <c r="H143" s="1728"/>
      <c r="I143" s="1340">
        <v>396322.36</v>
      </c>
      <c r="J143" s="1823"/>
      <c r="K143" s="1470">
        <f t="shared" si="14"/>
        <v>0.55429700699300699</v>
      </c>
      <c r="L143" s="1471">
        <f t="shared" si="15"/>
        <v>0.55429700699300699</v>
      </c>
    </row>
    <row r="144" spans="1:12" ht="45" customHeight="1">
      <c r="A144" s="1747"/>
      <c r="B144" s="1763"/>
      <c r="C144" s="1765"/>
      <c r="D144" s="1467" t="s">
        <v>814</v>
      </c>
      <c r="E144" s="1494">
        <v>754000</v>
      </c>
      <c r="F144" s="1727"/>
      <c r="G144" s="1469">
        <v>1001448</v>
      </c>
      <c r="H144" s="1728"/>
      <c r="I144" s="1340">
        <v>680351.36</v>
      </c>
      <c r="J144" s="1823"/>
      <c r="K144" s="1470">
        <f t="shared" si="14"/>
        <v>0.90232275862068967</v>
      </c>
      <c r="L144" s="1471">
        <f t="shared" si="15"/>
        <v>0.67936763566355918</v>
      </c>
    </row>
    <row r="145" spans="1:12" ht="45" customHeight="1">
      <c r="A145" s="1747"/>
      <c r="B145" s="1764"/>
      <c r="C145" s="1733"/>
      <c r="D145" s="1585" t="s">
        <v>817</v>
      </c>
      <c r="E145" s="1584"/>
      <c r="F145" s="1727"/>
      <c r="G145" s="1469">
        <v>292782</v>
      </c>
      <c r="H145" s="1728"/>
      <c r="I145" s="1340">
        <v>216929.64</v>
      </c>
      <c r="J145" s="1823"/>
      <c r="K145" s="1477">
        <v>0</v>
      </c>
      <c r="L145" s="1471">
        <f t="shared" si="15"/>
        <v>0.74092546672951209</v>
      </c>
    </row>
    <row r="146" spans="1:12" ht="45" customHeight="1">
      <c r="A146" s="1747"/>
      <c r="B146" s="1766" t="s">
        <v>413</v>
      </c>
      <c r="C146" s="1768" t="s">
        <v>584</v>
      </c>
      <c r="D146" s="1467" t="s">
        <v>828</v>
      </c>
      <c r="E146" s="1494">
        <v>18760000</v>
      </c>
      <c r="F146" s="1727"/>
      <c r="G146" s="1469">
        <v>8613.09</v>
      </c>
      <c r="H146" s="1728"/>
      <c r="I146" s="1340">
        <v>8613.09</v>
      </c>
      <c r="J146" s="1823"/>
      <c r="K146" s="1470">
        <f t="shared" si="14"/>
        <v>4.5911993603411515E-4</v>
      </c>
      <c r="L146" s="1471">
        <f t="shared" si="15"/>
        <v>1</v>
      </c>
    </row>
    <row r="147" spans="1:12" ht="45" customHeight="1">
      <c r="A147" s="1747"/>
      <c r="B147" s="1766"/>
      <c r="C147" s="1768"/>
      <c r="D147" s="1497" t="s">
        <v>829</v>
      </c>
      <c r="E147" s="1494">
        <v>244000</v>
      </c>
      <c r="F147" s="1727"/>
      <c r="G147" s="1469">
        <v>8911</v>
      </c>
      <c r="H147" s="1728"/>
      <c r="I147" s="1340">
        <v>8911</v>
      </c>
      <c r="J147" s="1823"/>
      <c r="K147" s="1470">
        <f t="shared" si="14"/>
        <v>3.6520491803278689E-2</v>
      </c>
      <c r="L147" s="1471">
        <f t="shared" si="15"/>
        <v>1</v>
      </c>
    </row>
    <row r="148" spans="1:12" ht="45" customHeight="1">
      <c r="A148" s="1747"/>
      <c r="B148" s="1766"/>
      <c r="C148" s="1768"/>
      <c r="D148" s="1467" t="s">
        <v>800</v>
      </c>
      <c r="E148" s="1494">
        <v>2095360000</v>
      </c>
      <c r="F148" s="1727"/>
      <c r="G148" s="1469">
        <v>540174180.39999998</v>
      </c>
      <c r="H148" s="1728"/>
      <c r="I148" s="1469">
        <v>478290517.32999998</v>
      </c>
      <c r="J148" s="1823"/>
      <c r="K148" s="1470">
        <f t="shared" si="14"/>
        <v>0.22826173895177918</v>
      </c>
      <c r="L148" s="1471">
        <f t="shared" si="15"/>
        <v>0.88543757677537449</v>
      </c>
    </row>
    <row r="149" spans="1:12" ht="45" customHeight="1">
      <c r="A149" s="1747"/>
      <c r="B149" s="1766"/>
      <c r="C149" s="1768"/>
      <c r="D149" s="1467" t="s">
        <v>812</v>
      </c>
      <c r="E149" s="1494">
        <v>551000</v>
      </c>
      <c r="F149" s="1727"/>
      <c r="G149" s="1469">
        <v>549170</v>
      </c>
      <c r="H149" s="1728"/>
      <c r="I149" s="1340">
        <v>121386.63</v>
      </c>
      <c r="J149" s="1823"/>
      <c r="K149" s="1470">
        <f t="shared" si="14"/>
        <v>0.22030241379310345</v>
      </c>
      <c r="L149" s="1471">
        <f t="shared" si="15"/>
        <v>0.2210365278511208</v>
      </c>
    </row>
    <row r="150" spans="1:12" ht="45" customHeight="1">
      <c r="A150" s="1747"/>
      <c r="B150" s="1766"/>
      <c r="C150" s="1768"/>
      <c r="D150" s="1467" t="s">
        <v>815</v>
      </c>
      <c r="E150" s="1494">
        <v>38000</v>
      </c>
      <c r="F150" s="1727"/>
      <c r="G150" s="1469">
        <v>38000</v>
      </c>
      <c r="H150" s="1728"/>
      <c r="I150" s="1340">
        <v>9559.3799999999992</v>
      </c>
      <c r="J150" s="1823"/>
      <c r="K150" s="1470">
        <f t="shared" si="14"/>
        <v>0.25156263157894737</v>
      </c>
      <c r="L150" s="1471">
        <f t="shared" si="15"/>
        <v>0.25156263157894737</v>
      </c>
    </row>
    <row r="151" spans="1:12" ht="45" customHeight="1" thickBot="1">
      <c r="A151" s="1758"/>
      <c r="B151" s="1767"/>
      <c r="C151" s="1769"/>
      <c r="D151" s="1445" t="s">
        <v>817</v>
      </c>
      <c r="E151" s="1495">
        <v>102000</v>
      </c>
      <c r="F151" s="1709"/>
      <c r="G151" s="1447">
        <v>185844</v>
      </c>
      <c r="H151" s="1711"/>
      <c r="I151" s="1426">
        <v>103975.12999999999</v>
      </c>
      <c r="J151" s="1745"/>
      <c r="K151" s="1448">
        <f t="shared" si="14"/>
        <v>1.0193640196078431</v>
      </c>
      <c r="L151" s="1449">
        <f t="shared" si="15"/>
        <v>0.55947531262779526</v>
      </c>
    </row>
    <row r="152" spans="1:12" ht="45" customHeight="1">
      <c r="A152" s="1770">
        <v>42</v>
      </c>
      <c r="B152" s="1514" t="s">
        <v>377</v>
      </c>
      <c r="C152" s="1515" t="s">
        <v>83</v>
      </c>
      <c r="D152" s="1439" t="s">
        <v>804</v>
      </c>
      <c r="E152" s="1493">
        <v>7009000</v>
      </c>
      <c r="F152" s="1708">
        <f>SUM(E152:E162)</f>
        <v>122543000</v>
      </c>
      <c r="G152" s="1441">
        <v>7009000</v>
      </c>
      <c r="H152" s="1710">
        <f>SUM(G152:G162)</f>
        <v>126731094</v>
      </c>
      <c r="I152" s="1441">
        <v>482535.33999999997</v>
      </c>
      <c r="J152" s="1822">
        <f>SUM(I152:I162)</f>
        <v>51560345.979999989</v>
      </c>
      <c r="K152" s="1459">
        <f t="shared" si="14"/>
        <v>6.884510486517334E-2</v>
      </c>
      <c r="L152" s="1460">
        <f t="shared" si="15"/>
        <v>6.884510486517334E-2</v>
      </c>
    </row>
    <row r="153" spans="1:12" ht="45" customHeight="1">
      <c r="A153" s="1771"/>
      <c r="B153" s="1766" t="s">
        <v>387</v>
      </c>
      <c r="C153" s="1768" t="s">
        <v>579</v>
      </c>
      <c r="D153" s="1467" t="s">
        <v>828</v>
      </c>
      <c r="E153" s="1494"/>
      <c r="F153" s="1727"/>
      <c r="G153" s="1469">
        <v>190357</v>
      </c>
      <c r="H153" s="1728"/>
      <c r="I153" s="1469">
        <v>27207.07</v>
      </c>
      <c r="J153" s="1823"/>
      <c r="K153" s="1477">
        <v>0</v>
      </c>
      <c r="L153" s="1471">
        <f t="shared" si="15"/>
        <v>0.14292655379103475</v>
      </c>
    </row>
    <row r="154" spans="1:12" ht="45" customHeight="1">
      <c r="A154" s="1771"/>
      <c r="B154" s="1766"/>
      <c r="C154" s="1768"/>
      <c r="D154" s="1497" t="s">
        <v>829</v>
      </c>
      <c r="E154" s="1494">
        <v>12945000</v>
      </c>
      <c r="F154" s="1727"/>
      <c r="G154" s="1469">
        <v>9737647</v>
      </c>
      <c r="H154" s="1728"/>
      <c r="I154" s="1469">
        <v>28148.12</v>
      </c>
      <c r="J154" s="1823"/>
      <c r="K154" s="1470">
        <f>I154/E154</f>
        <v>2.1744395519505601E-3</v>
      </c>
      <c r="L154" s="1471">
        <f t="shared" si="15"/>
        <v>2.8906490448873325E-3</v>
      </c>
    </row>
    <row r="155" spans="1:12" ht="45" customHeight="1">
      <c r="A155" s="1771"/>
      <c r="B155" s="1766"/>
      <c r="C155" s="1768"/>
      <c r="D155" s="1467" t="s">
        <v>800</v>
      </c>
      <c r="E155" s="1494">
        <v>42360000</v>
      </c>
      <c r="F155" s="1727"/>
      <c r="G155" s="1469">
        <v>44569459</v>
      </c>
      <c r="H155" s="1728"/>
      <c r="I155" s="1469">
        <v>21206714.669999994</v>
      </c>
      <c r="J155" s="1823"/>
      <c r="K155" s="1470">
        <f>I155/E155</f>
        <v>0.50063065793201122</v>
      </c>
      <c r="L155" s="1471">
        <f t="shared" si="15"/>
        <v>0.4758127010247083</v>
      </c>
    </row>
    <row r="156" spans="1:12" ht="45" customHeight="1">
      <c r="A156" s="1771"/>
      <c r="B156" s="1766"/>
      <c r="C156" s="1768"/>
      <c r="D156" s="1467" t="s">
        <v>804</v>
      </c>
      <c r="E156" s="1494">
        <v>23077000</v>
      </c>
      <c r="F156" s="1727"/>
      <c r="G156" s="1469">
        <v>25071009</v>
      </c>
      <c r="H156" s="1728"/>
      <c r="I156" s="1469">
        <v>20061660.699999999</v>
      </c>
      <c r="J156" s="1823"/>
      <c r="K156" s="1470">
        <f>I156/E156</f>
        <v>0.86933573254755814</v>
      </c>
      <c r="L156" s="1471">
        <f t="shared" si="15"/>
        <v>0.800193590134326</v>
      </c>
    </row>
    <row r="157" spans="1:12" ht="45" customHeight="1">
      <c r="A157" s="1771"/>
      <c r="B157" s="1766"/>
      <c r="C157" s="1768"/>
      <c r="D157" s="1467" t="s">
        <v>807</v>
      </c>
      <c r="E157" s="1494">
        <v>10209000</v>
      </c>
      <c r="F157" s="1727"/>
      <c r="G157" s="1469">
        <v>12599554</v>
      </c>
      <c r="H157" s="1728"/>
      <c r="I157" s="1469">
        <v>8891497.6199999992</v>
      </c>
      <c r="J157" s="1823"/>
      <c r="K157" s="1470">
        <f>I157/E157</f>
        <v>0.87094697032030555</v>
      </c>
      <c r="L157" s="1471">
        <f t="shared" si="15"/>
        <v>0.70569939380393931</v>
      </c>
    </row>
    <row r="158" spans="1:12" ht="45" customHeight="1">
      <c r="A158" s="1771"/>
      <c r="B158" s="1766"/>
      <c r="C158" s="1768"/>
      <c r="D158" s="1467" t="s">
        <v>809</v>
      </c>
      <c r="E158" s="1494">
        <v>7140000</v>
      </c>
      <c r="F158" s="1727"/>
      <c r="G158" s="1469">
        <v>6970000</v>
      </c>
      <c r="H158" s="1728"/>
      <c r="I158" s="1479">
        <v>0</v>
      </c>
      <c r="J158" s="1823"/>
      <c r="K158" s="1477">
        <v>0</v>
      </c>
      <c r="L158" s="1480">
        <v>0</v>
      </c>
    </row>
    <row r="159" spans="1:12" ht="45" customHeight="1">
      <c r="A159" s="1771"/>
      <c r="B159" s="1766"/>
      <c r="C159" s="1768"/>
      <c r="D159" s="1467" t="s">
        <v>810</v>
      </c>
      <c r="E159" s="1494">
        <v>16233000</v>
      </c>
      <c r="F159" s="1727"/>
      <c r="G159" s="1469">
        <v>16233000</v>
      </c>
      <c r="H159" s="1728"/>
      <c r="I159" s="1479">
        <v>0</v>
      </c>
      <c r="J159" s="1823"/>
      <c r="K159" s="1477">
        <v>0</v>
      </c>
      <c r="L159" s="1480">
        <v>0</v>
      </c>
    </row>
    <row r="160" spans="1:12" ht="45" customHeight="1">
      <c r="A160" s="1771"/>
      <c r="B160" s="1766"/>
      <c r="C160" s="1768"/>
      <c r="D160" s="1467" t="s">
        <v>817</v>
      </c>
      <c r="E160" s="1494"/>
      <c r="F160" s="1727"/>
      <c r="G160" s="1469">
        <v>445182</v>
      </c>
      <c r="H160" s="1728"/>
      <c r="I160" s="1469">
        <v>49593.509999999995</v>
      </c>
      <c r="J160" s="1823"/>
      <c r="K160" s="1477">
        <v>0</v>
      </c>
      <c r="L160" s="1471">
        <f>I160/G160</f>
        <v>0.11140052832324755</v>
      </c>
    </row>
    <row r="161" spans="1:12" ht="45" customHeight="1">
      <c r="A161" s="1771"/>
      <c r="B161" s="1766"/>
      <c r="C161" s="1768"/>
      <c r="D161" s="1467" t="s">
        <v>820</v>
      </c>
      <c r="E161" s="1494">
        <v>3570000</v>
      </c>
      <c r="F161" s="1727"/>
      <c r="G161" s="1469">
        <v>2806672</v>
      </c>
      <c r="H161" s="1728"/>
      <c r="I161" s="1479">
        <v>0</v>
      </c>
      <c r="J161" s="1823"/>
      <c r="K161" s="1477">
        <v>0</v>
      </c>
      <c r="L161" s="1480">
        <v>0</v>
      </c>
    </row>
    <row r="162" spans="1:12" ht="45" customHeight="1" thickBot="1">
      <c r="A162" s="1772"/>
      <c r="B162" s="1461">
        <v>851</v>
      </c>
      <c r="C162" s="1445" t="s">
        <v>404</v>
      </c>
      <c r="D162" s="1445" t="s">
        <v>804</v>
      </c>
      <c r="E162" s="1495"/>
      <c r="F162" s="1709"/>
      <c r="G162" s="1447">
        <v>1099214</v>
      </c>
      <c r="H162" s="1711"/>
      <c r="I162" s="1447">
        <v>812988.95</v>
      </c>
      <c r="J162" s="1745"/>
      <c r="K162" s="1484">
        <v>0</v>
      </c>
      <c r="L162" s="1449">
        <f>I162/G162</f>
        <v>0.7396093481342122</v>
      </c>
    </row>
    <row r="163" spans="1:12" ht="45" customHeight="1">
      <c r="A163" s="1770">
        <v>44</v>
      </c>
      <c r="B163" s="1514" t="s">
        <v>350</v>
      </c>
      <c r="C163" s="1515" t="s">
        <v>351</v>
      </c>
      <c r="D163" s="1503" t="s">
        <v>823</v>
      </c>
      <c r="E163" s="1493">
        <v>122309000</v>
      </c>
      <c r="F163" s="1708">
        <f>E163+E164+E166+E167</f>
        <v>187001000</v>
      </c>
      <c r="G163" s="1441">
        <v>321711064.06</v>
      </c>
      <c r="H163" s="1710">
        <f>SUM(G163:G167)</f>
        <v>382275736.06</v>
      </c>
      <c r="I163" s="1339">
        <v>308762034.75999999</v>
      </c>
      <c r="J163" s="1822">
        <f>SUM(I163:I167)</f>
        <v>317022959.81999999</v>
      </c>
      <c r="K163" s="1459">
        <f>I163/E163</f>
        <v>2.5244424756968007</v>
      </c>
      <c r="L163" s="1460">
        <f>I163/G163</f>
        <v>0.95974950585602181</v>
      </c>
    </row>
    <row r="164" spans="1:12" ht="45" customHeight="1">
      <c r="A164" s="1771"/>
      <c r="B164" s="1766" t="s">
        <v>377</v>
      </c>
      <c r="C164" s="1781" t="s">
        <v>83</v>
      </c>
      <c r="D164" s="1497" t="s">
        <v>829</v>
      </c>
      <c r="E164" s="1494">
        <v>259000</v>
      </c>
      <c r="F164" s="1727"/>
      <c r="G164" s="1469">
        <v>259000</v>
      </c>
      <c r="H164" s="1728"/>
      <c r="I164" s="1479">
        <v>0</v>
      </c>
      <c r="J164" s="1823"/>
      <c r="K164" s="1477">
        <v>0</v>
      </c>
      <c r="L164" s="1480">
        <v>0</v>
      </c>
    </row>
    <row r="165" spans="1:12" ht="45" customHeight="1">
      <c r="A165" s="1771"/>
      <c r="B165" s="1766"/>
      <c r="C165" s="1781"/>
      <c r="D165" s="1467" t="s">
        <v>804</v>
      </c>
      <c r="E165" s="1494"/>
      <c r="F165" s="1727"/>
      <c r="G165" s="1469">
        <v>552082</v>
      </c>
      <c r="H165" s="1728"/>
      <c r="I165" s="1479">
        <v>0</v>
      </c>
      <c r="J165" s="1823"/>
      <c r="K165" s="1477">
        <v>0</v>
      </c>
      <c r="L165" s="1480">
        <v>0</v>
      </c>
    </row>
    <row r="166" spans="1:12" ht="45" customHeight="1">
      <c r="A166" s="1771"/>
      <c r="B166" s="1766"/>
      <c r="C166" s="1781"/>
      <c r="D166" s="1467" t="s">
        <v>803</v>
      </c>
      <c r="E166" s="1494">
        <v>36475000</v>
      </c>
      <c r="F166" s="1727"/>
      <c r="G166" s="1469">
        <v>31795590</v>
      </c>
      <c r="H166" s="1728"/>
      <c r="I166" s="1340">
        <v>1704134.48</v>
      </c>
      <c r="J166" s="1823"/>
      <c r="K166" s="1470">
        <f>I166/E166</f>
        <v>4.6720616312542838E-2</v>
      </c>
      <c r="L166" s="1471">
        <f t="shared" ref="L166:L172" si="16">I166/G166</f>
        <v>5.3596567322701037E-2</v>
      </c>
    </row>
    <row r="167" spans="1:12" ht="46.5" customHeight="1" thickBot="1">
      <c r="A167" s="1783"/>
      <c r="B167" s="1516" t="s">
        <v>407</v>
      </c>
      <c r="C167" s="1472" t="s">
        <v>582</v>
      </c>
      <c r="D167" s="1472" t="s">
        <v>803</v>
      </c>
      <c r="E167" s="1505">
        <v>27958000</v>
      </c>
      <c r="F167" s="1736"/>
      <c r="G167" s="1474">
        <v>27958000</v>
      </c>
      <c r="H167" s="1738"/>
      <c r="I167" s="1426">
        <v>6556790.5800000001</v>
      </c>
      <c r="J167" s="1824"/>
      <c r="K167" s="1448">
        <f>I167/E167</f>
        <v>0.23452287645754347</v>
      </c>
      <c r="L167" s="1449">
        <f t="shared" si="16"/>
        <v>0.23452287645754347</v>
      </c>
    </row>
    <row r="168" spans="1:12" ht="45" customHeight="1">
      <c r="A168" s="1776" t="s">
        <v>915</v>
      </c>
      <c r="B168" s="1779" t="s">
        <v>377</v>
      </c>
      <c r="C168" s="1780" t="s">
        <v>83</v>
      </c>
      <c r="D168" s="1503" t="s">
        <v>829</v>
      </c>
      <c r="E168" s="1493">
        <v>4650000</v>
      </c>
      <c r="F168" s="1708">
        <f>SUM(E168:E177)</f>
        <v>601389000</v>
      </c>
      <c r="G168" s="1441">
        <v>2370521</v>
      </c>
      <c r="H168" s="1710">
        <f>SUM(G168:G177)</f>
        <v>1400029478</v>
      </c>
      <c r="I168" s="1425">
        <v>77925.940000000017</v>
      </c>
      <c r="J168" s="1822">
        <f>SUM(I168:I177)</f>
        <v>1022476807.3099999</v>
      </c>
      <c r="K168" s="1465">
        <f>I168/E168</f>
        <v>1.6758266666666671E-2</v>
      </c>
      <c r="L168" s="1466">
        <f t="shared" si="16"/>
        <v>3.2872916966354658E-2</v>
      </c>
    </row>
    <row r="169" spans="1:12" ht="45" customHeight="1">
      <c r="A169" s="1777"/>
      <c r="B169" s="1766"/>
      <c r="C169" s="1781"/>
      <c r="D169" s="1467" t="s">
        <v>800</v>
      </c>
      <c r="E169" s="1494"/>
      <c r="F169" s="1727"/>
      <c r="G169" s="1469">
        <v>376404</v>
      </c>
      <c r="H169" s="1728"/>
      <c r="I169" s="1340">
        <v>322564.87999999995</v>
      </c>
      <c r="J169" s="1823"/>
      <c r="K169" s="1492">
        <v>0</v>
      </c>
      <c r="L169" s="1471">
        <f t="shared" si="16"/>
        <v>0.85696453810267681</v>
      </c>
    </row>
    <row r="170" spans="1:12" ht="45" customHeight="1">
      <c r="A170" s="1777"/>
      <c r="B170" s="1766"/>
      <c r="C170" s="1781"/>
      <c r="D170" s="1467" t="s">
        <v>804</v>
      </c>
      <c r="E170" s="1494">
        <v>3830000</v>
      </c>
      <c r="F170" s="1727"/>
      <c r="G170" s="1469">
        <v>3472976</v>
      </c>
      <c r="H170" s="1728"/>
      <c r="I170" s="1340">
        <v>1610925.8</v>
      </c>
      <c r="J170" s="1823"/>
      <c r="K170" s="1470">
        <f>I170/E170</f>
        <v>0.42060725848563968</v>
      </c>
      <c r="L170" s="1471">
        <f t="shared" si="16"/>
        <v>0.46384593501365978</v>
      </c>
    </row>
    <row r="171" spans="1:12" ht="45" customHeight="1">
      <c r="A171" s="1777"/>
      <c r="B171" s="1766"/>
      <c r="C171" s="1781"/>
      <c r="D171" s="1467" t="s">
        <v>803</v>
      </c>
      <c r="E171" s="1494">
        <v>16527000</v>
      </c>
      <c r="F171" s="1727"/>
      <c r="G171" s="1469">
        <v>14624268</v>
      </c>
      <c r="H171" s="1728"/>
      <c r="I171" s="1340">
        <v>7186973.2299999986</v>
      </c>
      <c r="J171" s="1823"/>
      <c r="K171" s="1470">
        <f>I171/E171</f>
        <v>0.43486254190113138</v>
      </c>
      <c r="L171" s="1471">
        <f t="shared" si="16"/>
        <v>0.49144157027209828</v>
      </c>
    </row>
    <row r="172" spans="1:12" ht="45" customHeight="1">
      <c r="A172" s="1777"/>
      <c r="B172" s="1766" t="s">
        <v>403</v>
      </c>
      <c r="C172" s="1781" t="s">
        <v>404</v>
      </c>
      <c r="D172" s="1467" t="s">
        <v>824</v>
      </c>
      <c r="E172" s="1494">
        <v>559000</v>
      </c>
      <c r="F172" s="1727"/>
      <c r="G172" s="1469">
        <v>559000</v>
      </c>
      <c r="H172" s="1728"/>
      <c r="I172" s="1340">
        <v>420443.79999999993</v>
      </c>
      <c r="J172" s="1823"/>
      <c r="K172" s="1470">
        <f>I172/E172</f>
        <v>0.75213559928443641</v>
      </c>
      <c r="L172" s="1471">
        <f t="shared" si="16"/>
        <v>0.75213559928443641</v>
      </c>
    </row>
    <row r="173" spans="1:12" ht="45" customHeight="1">
      <c r="A173" s="1777"/>
      <c r="B173" s="1766"/>
      <c r="C173" s="1781"/>
      <c r="D173" s="1467" t="s">
        <v>828</v>
      </c>
      <c r="E173" s="1494">
        <v>200000</v>
      </c>
      <c r="F173" s="1727"/>
      <c r="G173" s="1469">
        <v>200000</v>
      </c>
      <c r="H173" s="1728"/>
      <c r="I173" s="1479">
        <v>0</v>
      </c>
      <c r="J173" s="1823"/>
      <c r="K173" s="1477">
        <v>0</v>
      </c>
      <c r="L173" s="1480">
        <v>0</v>
      </c>
    </row>
    <row r="174" spans="1:12" ht="45" customHeight="1">
      <c r="A174" s="1777"/>
      <c r="B174" s="1766"/>
      <c r="C174" s="1781"/>
      <c r="D174" s="1497" t="s">
        <v>829</v>
      </c>
      <c r="E174" s="1494">
        <v>10950000</v>
      </c>
      <c r="F174" s="1727"/>
      <c r="G174" s="1469">
        <v>13888000</v>
      </c>
      <c r="H174" s="1728"/>
      <c r="I174" s="1340">
        <v>4823264.25</v>
      </c>
      <c r="J174" s="1823"/>
      <c r="K174" s="1470">
        <f>I174/E174</f>
        <v>0.44048075342465753</v>
      </c>
      <c r="L174" s="1471">
        <f>I174/G174</f>
        <v>0.34729725302419356</v>
      </c>
    </row>
    <row r="175" spans="1:12" ht="45" customHeight="1">
      <c r="A175" s="1777"/>
      <c r="B175" s="1766"/>
      <c r="C175" s="1781"/>
      <c r="D175" s="1467" t="s">
        <v>800</v>
      </c>
      <c r="E175" s="1494">
        <v>247097000</v>
      </c>
      <c r="F175" s="1727"/>
      <c r="G175" s="1469">
        <v>871582751</v>
      </c>
      <c r="H175" s="1728"/>
      <c r="I175" s="1340">
        <v>688034567.66999996</v>
      </c>
      <c r="J175" s="1823"/>
      <c r="K175" s="1470">
        <f t="shared" ref="K175:K181" si="17">I175/E175</f>
        <v>2.7844715543693366</v>
      </c>
      <c r="L175" s="1471">
        <f t="shared" ref="L175:L181" si="18">I175/G175</f>
        <v>0.78940819661769557</v>
      </c>
    </row>
    <row r="176" spans="1:12" ht="45" customHeight="1">
      <c r="A176" s="1777"/>
      <c r="B176" s="1766"/>
      <c r="C176" s="1781"/>
      <c r="D176" s="1467" t="s">
        <v>804</v>
      </c>
      <c r="E176" s="1494">
        <v>101005000</v>
      </c>
      <c r="F176" s="1727"/>
      <c r="G176" s="1469">
        <v>102229831</v>
      </c>
      <c r="H176" s="1728"/>
      <c r="I176" s="1340">
        <v>33016643.969999999</v>
      </c>
      <c r="J176" s="1823"/>
      <c r="K176" s="1470">
        <f t="shared" si="17"/>
        <v>0.32688128280778178</v>
      </c>
      <c r="L176" s="1471">
        <f t="shared" si="18"/>
        <v>0.32296486893341336</v>
      </c>
    </row>
    <row r="177" spans="1:12" ht="45" customHeight="1" thickBot="1">
      <c r="A177" s="1778"/>
      <c r="B177" s="1767"/>
      <c r="C177" s="1782"/>
      <c r="D177" s="1445" t="s">
        <v>803</v>
      </c>
      <c r="E177" s="1495">
        <v>216571000</v>
      </c>
      <c r="F177" s="1709"/>
      <c r="G177" s="1447">
        <v>390725727</v>
      </c>
      <c r="H177" s="1711"/>
      <c r="I177" s="1426">
        <v>286983497.76999998</v>
      </c>
      <c r="J177" s="1745"/>
      <c r="K177" s="1448">
        <f t="shared" si="17"/>
        <v>1.3251243138277977</v>
      </c>
      <c r="L177" s="1449">
        <f t="shared" si="18"/>
        <v>0.73448835830050163</v>
      </c>
    </row>
    <row r="178" spans="1:12" ht="45" customHeight="1">
      <c r="A178" s="1785">
        <v>47</v>
      </c>
      <c r="B178" s="1517" t="s">
        <v>358</v>
      </c>
      <c r="C178" s="1518" t="s">
        <v>359</v>
      </c>
      <c r="D178" s="1462" t="s">
        <v>800</v>
      </c>
      <c r="E178" s="1512">
        <v>608894000</v>
      </c>
      <c r="F178" s="1735">
        <f>SUM(E178:E180)</f>
        <v>1114905000</v>
      </c>
      <c r="G178" s="1464">
        <v>1101131430</v>
      </c>
      <c r="H178" s="1737">
        <f>SUM(G178:G180)</f>
        <v>1824833338</v>
      </c>
      <c r="I178" s="1425">
        <v>765086077</v>
      </c>
      <c r="J178" s="1744">
        <f>SUM(I178:I180)</f>
        <v>1197835752.46</v>
      </c>
      <c r="K178" s="1465">
        <f>I178/E178</f>
        <v>1.2565176812384422</v>
      </c>
      <c r="L178" s="1466">
        <f t="shared" si="18"/>
        <v>0.69481812629760287</v>
      </c>
    </row>
    <row r="179" spans="1:12" ht="45" customHeight="1">
      <c r="A179" s="1771"/>
      <c r="B179" s="1519" t="s">
        <v>377</v>
      </c>
      <c r="C179" s="1520" t="s">
        <v>83</v>
      </c>
      <c r="D179" s="1467" t="s">
        <v>800</v>
      </c>
      <c r="E179" s="1494">
        <v>1658000</v>
      </c>
      <c r="F179" s="1727"/>
      <c r="G179" s="1469">
        <v>1658000</v>
      </c>
      <c r="H179" s="1728"/>
      <c r="I179" s="1340">
        <v>56422.549999999996</v>
      </c>
      <c r="J179" s="1823"/>
      <c r="K179" s="1470">
        <f>I179/E179</f>
        <v>3.4030488540410131E-2</v>
      </c>
      <c r="L179" s="1471">
        <f t="shared" si="18"/>
        <v>3.4030488540410131E-2</v>
      </c>
    </row>
    <row r="180" spans="1:12" ht="45" customHeight="1" thickBot="1">
      <c r="A180" s="1783"/>
      <c r="B180" s="1516" t="s">
        <v>413</v>
      </c>
      <c r="C180" s="1521" t="s">
        <v>584</v>
      </c>
      <c r="D180" s="1472" t="s">
        <v>800</v>
      </c>
      <c r="E180" s="1505">
        <v>504353000</v>
      </c>
      <c r="F180" s="1736"/>
      <c r="G180" s="1474">
        <v>722043908</v>
      </c>
      <c r="H180" s="1738"/>
      <c r="I180" s="1341">
        <v>432693252.91000003</v>
      </c>
      <c r="J180" s="1824"/>
      <c r="K180" s="1475">
        <f>I180/E180</f>
        <v>0.85791747627157966</v>
      </c>
      <c r="L180" s="1476">
        <f t="shared" si="18"/>
        <v>0.59926169048157119</v>
      </c>
    </row>
    <row r="181" spans="1:12" ht="45" customHeight="1">
      <c r="A181" s="1770">
        <v>49</v>
      </c>
      <c r="B181" s="1779" t="s">
        <v>377</v>
      </c>
      <c r="C181" s="1780" t="s">
        <v>83</v>
      </c>
      <c r="D181" s="1439" t="s">
        <v>804</v>
      </c>
      <c r="E181" s="1493">
        <v>7642000</v>
      </c>
      <c r="F181" s="1708">
        <f>SUM(E181:E182)</f>
        <v>8392000</v>
      </c>
      <c r="G181" s="1441">
        <v>7642000</v>
      </c>
      <c r="H181" s="1710">
        <f>SUM(G181:G182)</f>
        <v>8392000</v>
      </c>
      <c r="I181" s="1339">
        <v>1202847.56</v>
      </c>
      <c r="J181" s="1811">
        <f>SUM(I181:I182)</f>
        <v>1210348.52</v>
      </c>
      <c r="K181" s="1459">
        <f t="shared" si="17"/>
        <v>0.15739957602721802</v>
      </c>
      <c r="L181" s="1460">
        <f t="shared" si="18"/>
        <v>0.15739957602721802</v>
      </c>
    </row>
    <row r="182" spans="1:12" ht="45" customHeight="1" thickBot="1">
      <c r="A182" s="1772"/>
      <c r="B182" s="1767"/>
      <c r="C182" s="1782"/>
      <c r="D182" s="1445" t="s">
        <v>803</v>
      </c>
      <c r="E182" s="1495">
        <v>750000</v>
      </c>
      <c r="F182" s="1709"/>
      <c r="G182" s="1447">
        <v>750000</v>
      </c>
      <c r="H182" s="1711"/>
      <c r="I182" s="1426">
        <v>7500.96</v>
      </c>
      <c r="J182" s="1775"/>
      <c r="K182" s="1448">
        <f>I182/E182</f>
        <v>1.000128E-2</v>
      </c>
      <c r="L182" s="1449">
        <f>I182/G182</f>
        <v>1.000128E-2</v>
      </c>
    </row>
    <row r="183" spans="1:12" ht="45" customHeight="1">
      <c r="A183" s="1785">
        <v>51</v>
      </c>
      <c r="B183" s="1522" t="s">
        <v>352</v>
      </c>
      <c r="C183" s="1511" t="s">
        <v>353</v>
      </c>
      <c r="D183" s="1462" t="s">
        <v>800</v>
      </c>
      <c r="E183" s="1512"/>
      <c r="F183" s="1786">
        <f>SUM(E183:E188)</f>
        <v>0</v>
      </c>
      <c r="G183" s="1464">
        <v>57666728.469999999</v>
      </c>
      <c r="H183" s="1786">
        <f>SUM(G183:G188)</f>
        <v>2108734915.9799995</v>
      </c>
      <c r="I183" s="1425">
        <v>28694715.52</v>
      </c>
      <c r="J183" s="1786">
        <f>SUM(I183:I188)</f>
        <v>1605439970.0099998</v>
      </c>
      <c r="K183" s="1492">
        <v>0</v>
      </c>
      <c r="L183" s="1466">
        <f>I183/G183</f>
        <v>0.49759568959990286</v>
      </c>
    </row>
    <row r="184" spans="1:12" ht="45" customHeight="1">
      <c r="A184" s="1771"/>
      <c r="B184" s="1766" t="s">
        <v>377</v>
      </c>
      <c r="C184" s="1781" t="s">
        <v>83</v>
      </c>
      <c r="D184" s="1467" t="s">
        <v>828</v>
      </c>
      <c r="E184" s="1494"/>
      <c r="F184" s="1786"/>
      <c r="G184" s="1469">
        <v>352000</v>
      </c>
      <c r="H184" s="1786"/>
      <c r="I184" s="1340">
        <v>44594.65</v>
      </c>
      <c r="J184" s="1786"/>
      <c r="K184" s="1477">
        <v>0</v>
      </c>
      <c r="L184" s="1471">
        <f>I184/G184</f>
        <v>0.12668934659090911</v>
      </c>
    </row>
    <row r="185" spans="1:12" ht="45" customHeight="1">
      <c r="A185" s="1771"/>
      <c r="B185" s="1766"/>
      <c r="C185" s="1781"/>
      <c r="D185" s="1497" t="s">
        <v>829</v>
      </c>
      <c r="E185" s="1494"/>
      <c r="F185" s="1786"/>
      <c r="G185" s="1469">
        <v>219000</v>
      </c>
      <c r="H185" s="1786"/>
      <c r="I185" s="1340">
        <v>46137.09</v>
      </c>
      <c r="J185" s="1786"/>
      <c r="K185" s="1477">
        <v>0</v>
      </c>
      <c r="L185" s="1471">
        <f>I185/G185</f>
        <v>0.21067164383561643</v>
      </c>
    </row>
    <row r="186" spans="1:12" ht="45" customHeight="1">
      <c r="A186" s="1771"/>
      <c r="B186" s="1766" t="s">
        <v>413</v>
      </c>
      <c r="C186" s="1768" t="s">
        <v>584</v>
      </c>
      <c r="D186" s="1467" t="s">
        <v>828</v>
      </c>
      <c r="E186" s="1494"/>
      <c r="F186" s="1786"/>
      <c r="G186" s="1469">
        <v>1242886.9099999999</v>
      </c>
      <c r="H186" s="1786"/>
      <c r="I186" s="1479">
        <v>0</v>
      </c>
      <c r="J186" s="1786"/>
      <c r="K186" s="1477">
        <v>0</v>
      </c>
      <c r="L186" s="1480">
        <v>0</v>
      </c>
    </row>
    <row r="187" spans="1:12" ht="45" customHeight="1">
      <c r="A187" s="1771"/>
      <c r="B187" s="1766"/>
      <c r="C187" s="1768"/>
      <c r="D187" s="1497" t="s">
        <v>829</v>
      </c>
      <c r="E187" s="1494"/>
      <c r="F187" s="1786"/>
      <c r="G187" s="1469">
        <v>235089</v>
      </c>
      <c r="H187" s="1786"/>
      <c r="I187" s="1479">
        <v>0</v>
      </c>
      <c r="J187" s="1786"/>
      <c r="K187" s="1477">
        <v>0</v>
      </c>
      <c r="L187" s="1480">
        <v>0</v>
      </c>
    </row>
    <row r="188" spans="1:12" ht="45" customHeight="1" thickBot="1">
      <c r="A188" s="1783"/>
      <c r="B188" s="1788"/>
      <c r="C188" s="1789"/>
      <c r="D188" s="1472" t="s">
        <v>800</v>
      </c>
      <c r="E188" s="1505"/>
      <c r="F188" s="1787"/>
      <c r="G188" s="1474">
        <v>2049019211.5999997</v>
      </c>
      <c r="H188" s="1787"/>
      <c r="I188" s="1341">
        <v>1576654522.7499998</v>
      </c>
      <c r="J188" s="1787"/>
      <c r="K188" s="1523">
        <v>0</v>
      </c>
      <c r="L188" s="1476">
        <f>I188/G188</f>
        <v>0.76946790631545681</v>
      </c>
    </row>
    <row r="189" spans="1:12" ht="45" customHeight="1">
      <c r="A189" s="1790" t="s">
        <v>164</v>
      </c>
      <c r="B189" s="1779" t="s">
        <v>387</v>
      </c>
      <c r="C189" s="1793" t="s">
        <v>579</v>
      </c>
      <c r="D189" s="1503" t="s">
        <v>829</v>
      </c>
      <c r="E189" s="1493">
        <v>5038000</v>
      </c>
      <c r="F189" s="1708">
        <f>SUM(E189:E191)</f>
        <v>17011000</v>
      </c>
      <c r="G189" s="1441">
        <v>1000310</v>
      </c>
      <c r="H189" s="1710">
        <f>SUM(G189:G191)</f>
        <v>37099342</v>
      </c>
      <c r="I189" s="1442">
        <v>0</v>
      </c>
      <c r="J189" s="1710">
        <f>SUM(I189:I191)</f>
        <v>13363018.08</v>
      </c>
      <c r="K189" s="1443">
        <v>0</v>
      </c>
      <c r="L189" s="1444">
        <v>0</v>
      </c>
    </row>
    <row r="190" spans="1:12" ht="45" customHeight="1">
      <c r="A190" s="1791"/>
      <c r="B190" s="1766"/>
      <c r="C190" s="1768"/>
      <c r="D190" s="1467" t="s">
        <v>800</v>
      </c>
      <c r="E190" s="1494">
        <v>10331000</v>
      </c>
      <c r="F190" s="1727"/>
      <c r="G190" s="1469">
        <v>34457032</v>
      </c>
      <c r="H190" s="1728"/>
      <c r="I190" s="1340">
        <v>12894144.91</v>
      </c>
      <c r="J190" s="1728"/>
      <c r="K190" s="1470">
        <f t="shared" ref="K190:K202" si="19">I190/E190</f>
        <v>1.2481023047139677</v>
      </c>
      <c r="L190" s="1471">
        <f t="shared" ref="L190:L208" si="20">I190/G190</f>
        <v>0.37420938953767113</v>
      </c>
    </row>
    <row r="191" spans="1:12" ht="45" customHeight="1" thickBot="1">
      <c r="A191" s="1792"/>
      <c r="B191" s="1767"/>
      <c r="C191" s="1769"/>
      <c r="D191" s="1445" t="s">
        <v>803</v>
      </c>
      <c r="E191" s="1495">
        <v>1642000</v>
      </c>
      <c r="F191" s="1709"/>
      <c r="G191" s="1447">
        <v>1642000</v>
      </c>
      <c r="H191" s="1711"/>
      <c r="I191" s="1426">
        <v>468873.17</v>
      </c>
      <c r="J191" s="1711"/>
      <c r="K191" s="1448">
        <f t="shared" si="19"/>
        <v>0.28555004263093786</v>
      </c>
      <c r="L191" s="1449">
        <f t="shared" si="20"/>
        <v>0.28555004263093786</v>
      </c>
    </row>
    <row r="192" spans="1:12" ht="45" customHeight="1">
      <c r="A192" s="1770">
        <v>58</v>
      </c>
      <c r="B192" s="1797">
        <v>720</v>
      </c>
      <c r="C192" s="1706" t="s">
        <v>375</v>
      </c>
      <c r="D192" s="1587" t="s">
        <v>804</v>
      </c>
      <c r="E192" s="1579">
        <v>1992000</v>
      </c>
      <c r="F192" s="1708">
        <f>SUM(E192:E196)</f>
        <v>19451000</v>
      </c>
      <c r="G192" s="1575">
        <v>2215061</v>
      </c>
      <c r="H192" s="1710">
        <f>SUM(G192:G196)</f>
        <v>33801789</v>
      </c>
      <c r="I192" s="1581">
        <v>1446782.74</v>
      </c>
      <c r="J192" s="1822">
        <f>SUM(I192:I196)</f>
        <v>22572935.810000002</v>
      </c>
      <c r="K192" s="1459">
        <f t="shared" si="19"/>
        <v>0.72629655622489964</v>
      </c>
      <c r="L192" s="1460">
        <f t="shared" si="20"/>
        <v>0.65315706429755205</v>
      </c>
    </row>
    <row r="193" spans="1:12" ht="45" customHeight="1">
      <c r="A193" s="1771"/>
      <c r="B193" s="1784"/>
      <c r="C193" s="1726"/>
      <c r="D193" s="1585" t="s">
        <v>803</v>
      </c>
      <c r="E193" s="1584">
        <v>641000</v>
      </c>
      <c r="F193" s="1727"/>
      <c r="G193" s="1577">
        <v>614000</v>
      </c>
      <c r="H193" s="1728"/>
      <c r="I193" s="1583">
        <v>369759.36</v>
      </c>
      <c r="J193" s="1823"/>
      <c r="K193" s="1470">
        <f t="shared" si="19"/>
        <v>0.57684767550702021</v>
      </c>
      <c r="L193" s="1471">
        <f t="shared" si="20"/>
        <v>0.60221394136807815</v>
      </c>
    </row>
    <row r="194" spans="1:12" ht="45" customHeight="1">
      <c r="A194" s="1771"/>
      <c r="B194" s="1784">
        <v>750</v>
      </c>
      <c r="C194" s="1726" t="s">
        <v>83</v>
      </c>
      <c r="D194" s="1585" t="s">
        <v>800</v>
      </c>
      <c r="E194" s="1584">
        <v>3282000</v>
      </c>
      <c r="F194" s="1727"/>
      <c r="G194" s="1577">
        <v>17632789</v>
      </c>
      <c r="H194" s="1728"/>
      <c r="I194" s="1583">
        <v>14786451.200000001</v>
      </c>
      <c r="J194" s="1823"/>
      <c r="K194" s="1470">
        <f t="shared" si="19"/>
        <v>4.5053172455819626</v>
      </c>
      <c r="L194" s="1471">
        <f t="shared" si="20"/>
        <v>0.83857699425768673</v>
      </c>
    </row>
    <row r="195" spans="1:12" ht="45" customHeight="1">
      <c r="A195" s="1771"/>
      <c r="B195" s="1784"/>
      <c r="C195" s="1726"/>
      <c r="D195" s="1585" t="s">
        <v>804</v>
      </c>
      <c r="E195" s="1584">
        <v>7734000</v>
      </c>
      <c r="F195" s="1727"/>
      <c r="G195" s="1577">
        <v>8677369</v>
      </c>
      <c r="H195" s="1728"/>
      <c r="I195" s="1583">
        <v>3389767.41</v>
      </c>
      <c r="J195" s="1823"/>
      <c r="K195" s="1470">
        <f t="shared" si="19"/>
        <v>0.43829420868890617</v>
      </c>
      <c r="L195" s="1471">
        <f t="shared" si="20"/>
        <v>0.39064460782986182</v>
      </c>
    </row>
    <row r="196" spans="1:12" ht="45" customHeight="1" thickBot="1">
      <c r="A196" s="1772"/>
      <c r="B196" s="1798"/>
      <c r="C196" s="1707"/>
      <c r="D196" s="1588" t="s">
        <v>803</v>
      </c>
      <c r="E196" s="1580">
        <v>5802000</v>
      </c>
      <c r="F196" s="1709"/>
      <c r="G196" s="1578">
        <v>4662570</v>
      </c>
      <c r="H196" s="1711"/>
      <c r="I196" s="1582">
        <v>2580175.1</v>
      </c>
      <c r="J196" s="1745"/>
      <c r="K196" s="1448">
        <f t="shared" si="19"/>
        <v>0.44470442950706657</v>
      </c>
      <c r="L196" s="1449">
        <f t="shared" si="20"/>
        <v>0.55338045326933427</v>
      </c>
    </row>
    <row r="197" spans="1:12" ht="45" customHeight="1">
      <c r="A197" s="1746">
        <v>61</v>
      </c>
      <c r="B197" s="1749">
        <v>750</v>
      </c>
      <c r="C197" s="1780" t="s">
        <v>83</v>
      </c>
      <c r="D197" s="1439" t="s">
        <v>801</v>
      </c>
      <c r="E197" s="1493"/>
      <c r="F197" s="1493"/>
      <c r="G197" s="1441">
        <v>390041</v>
      </c>
      <c r="H197" s="1710">
        <f>G198+G197</f>
        <v>7038908</v>
      </c>
      <c r="I197" s="1441">
        <v>24646.760000000002</v>
      </c>
      <c r="J197" s="1822">
        <f>I198+I197</f>
        <v>6440185.3999999994</v>
      </c>
      <c r="K197" s="1443">
        <v>0</v>
      </c>
      <c r="L197" s="1460">
        <f>I197/G197</f>
        <v>6.3190177442884216E-2</v>
      </c>
    </row>
    <row r="198" spans="1:12" ht="45" customHeight="1" thickBot="1">
      <c r="A198" s="1758"/>
      <c r="B198" s="1794"/>
      <c r="C198" s="1782"/>
      <c r="D198" s="1524" t="s">
        <v>804</v>
      </c>
      <c r="E198" s="1495">
        <v>1070000</v>
      </c>
      <c r="F198" s="1495">
        <f>E198</f>
        <v>1070000</v>
      </c>
      <c r="G198" s="1447">
        <v>6648867</v>
      </c>
      <c r="H198" s="1711"/>
      <c r="I198" s="1447">
        <v>6415538.6399999997</v>
      </c>
      <c r="J198" s="1745"/>
      <c r="K198" s="1448">
        <f t="shared" si="19"/>
        <v>5.995830504672897</v>
      </c>
      <c r="L198" s="1449">
        <f t="shared" si="20"/>
        <v>0.96490704957701812</v>
      </c>
    </row>
    <row r="199" spans="1:12" ht="45" customHeight="1">
      <c r="A199" s="1785">
        <v>62</v>
      </c>
      <c r="B199" s="1522" t="s">
        <v>354</v>
      </c>
      <c r="C199" s="1511" t="s">
        <v>355</v>
      </c>
      <c r="D199" s="1462" t="s">
        <v>822</v>
      </c>
      <c r="E199" s="1512">
        <v>220647000</v>
      </c>
      <c r="F199" s="1735">
        <f>E199+E200</f>
        <v>222275000</v>
      </c>
      <c r="G199" s="1464">
        <v>425479000</v>
      </c>
      <c r="H199" s="1737">
        <f>SUM(G199:G200)</f>
        <v>427107000</v>
      </c>
      <c r="I199" s="1425">
        <v>225515885.65000001</v>
      </c>
      <c r="J199" s="1774">
        <f>SUM(I199:I200)</f>
        <v>226496635.95000002</v>
      </c>
      <c r="K199" s="1465">
        <f t="shared" si="19"/>
        <v>1.0220664031235414</v>
      </c>
      <c r="L199" s="1466">
        <f t="shared" si="20"/>
        <v>0.53002824028917994</v>
      </c>
    </row>
    <row r="200" spans="1:12" ht="45" customHeight="1" thickBot="1">
      <c r="A200" s="1772"/>
      <c r="B200" s="1525">
        <v>750</v>
      </c>
      <c r="C200" s="1508" t="s">
        <v>83</v>
      </c>
      <c r="D200" s="1445" t="s">
        <v>822</v>
      </c>
      <c r="E200" s="1495">
        <v>1628000</v>
      </c>
      <c r="F200" s="1709"/>
      <c r="G200" s="1447">
        <v>1628000</v>
      </c>
      <c r="H200" s="1711"/>
      <c r="I200" s="1447">
        <v>980750.3</v>
      </c>
      <c r="J200" s="1775"/>
      <c r="K200" s="1448">
        <f t="shared" si="19"/>
        <v>0.60242647420147422</v>
      </c>
      <c r="L200" s="1449">
        <f t="shared" si="20"/>
        <v>0.60242647420147422</v>
      </c>
    </row>
    <row r="201" spans="1:12" ht="45" customHeight="1" thickBot="1">
      <c r="A201" s="1526">
        <v>63</v>
      </c>
      <c r="B201" s="1527">
        <v>750</v>
      </c>
      <c r="C201" s="1501" t="s">
        <v>83</v>
      </c>
      <c r="D201" s="1472" t="s">
        <v>803</v>
      </c>
      <c r="E201" s="1454"/>
      <c r="F201" s="1454">
        <f>E201</f>
        <v>0</v>
      </c>
      <c r="G201" s="1455">
        <v>542900</v>
      </c>
      <c r="H201" s="1455">
        <f>G201</f>
        <v>542900</v>
      </c>
      <c r="I201" s="1442">
        <v>0</v>
      </c>
      <c r="J201" s="1442">
        <f>I201</f>
        <v>0</v>
      </c>
      <c r="K201" s="1443">
        <v>0</v>
      </c>
      <c r="L201" s="1444">
        <v>0</v>
      </c>
    </row>
    <row r="202" spans="1:12" ht="45" customHeight="1">
      <c r="A202" s="1770">
        <v>64</v>
      </c>
      <c r="B202" s="1797">
        <v>750</v>
      </c>
      <c r="C202" s="1799" t="s">
        <v>83</v>
      </c>
      <c r="D202" s="1439" t="s">
        <v>804</v>
      </c>
      <c r="E202" s="1493">
        <v>4001000</v>
      </c>
      <c r="F202" s="1708">
        <f>SUM(E202:E203)</f>
        <v>4001000</v>
      </c>
      <c r="G202" s="1441">
        <v>4484984</v>
      </c>
      <c r="H202" s="1708">
        <f>SUM(G202:G203)</f>
        <v>6868652</v>
      </c>
      <c r="I202" s="1441">
        <v>2000608.29</v>
      </c>
      <c r="J202" s="1708">
        <f>SUM(I202:I203)</f>
        <v>3512392.43</v>
      </c>
      <c r="K202" s="1459">
        <f t="shared" si="19"/>
        <v>0.50002706573356659</v>
      </c>
      <c r="L202" s="1460">
        <f t="shared" si="20"/>
        <v>0.44606809968552841</v>
      </c>
    </row>
    <row r="203" spans="1:12" ht="45" customHeight="1" thickBot="1">
      <c r="A203" s="1772"/>
      <c r="B203" s="1798"/>
      <c r="C203" s="1800"/>
      <c r="D203" s="1445" t="s">
        <v>817</v>
      </c>
      <c r="E203" s="1495"/>
      <c r="F203" s="1709"/>
      <c r="G203" s="1447">
        <v>2383668</v>
      </c>
      <c r="H203" s="1709"/>
      <c r="I203" s="1447">
        <v>1511784.1400000001</v>
      </c>
      <c r="J203" s="1709"/>
      <c r="K203" s="1528">
        <v>0</v>
      </c>
      <c r="L203" s="1449">
        <f t="shared" si="20"/>
        <v>0.6342259660321824</v>
      </c>
    </row>
    <row r="204" spans="1:12" ht="45" customHeight="1" thickBot="1">
      <c r="A204" s="1526">
        <v>69</v>
      </c>
      <c r="B204" s="1529" t="s">
        <v>367</v>
      </c>
      <c r="C204" s="1530" t="s">
        <v>368</v>
      </c>
      <c r="D204" s="1531" t="s">
        <v>800</v>
      </c>
      <c r="E204" s="1454">
        <v>860000</v>
      </c>
      <c r="F204" s="1454">
        <f>E204</f>
        <v>860000</v>
      </c>
      <c r="G204" s="1455">
        <v>4785687</v>
      </c>
      <c r="H204" s="1455">
        <f>G204</f>
        <v>4785687</v>
      </c>
      <c r="I204" s="1424">
        <v>418578.43</v>
      </c>
      <c r="J204" s="1532">
        <f>I204</f>
        <v>418578.43</v>
      </c>
      <c r="K204" s="1456">
        <f>I204/E204</f>
        <v>0.4867191046511628</v>
      </c>
      <c r="L204" s="1457">
        <f t="shared" si="20"/>
        <v>8.7464648231277975E-2</v>
      </c>
    </row>
    <row r="205" spans="1:12" ht="45" customHeight="1">
      <c r="A205" s="1795">
        <v>71</v>
      </c>
      <c r="B205" s="1779" t="s">
        <v>377</v>
      </c>
      <c r="C205" s="1780" t="s">
        <v>83</v>
      </c>
      <c r="D205" s="1439" t="s">
        <v>800</v>
      </c>
      <c r="E205" s="1493">
        <v>6395000</v>
      </c>
      <c r="F205" s="1708">
        <f>E206+E205</f>
        <v>6568000</v>
      </c>
      <c r="G205" s="1441">
        <v>8828614</v>
      </c>
      <c r="H205" s="1710">
        <f>SUM(G205:G206)</f>
        <v>9001614</v>
      </c>
      <c r="I205" s="1339">
        <v>4876940.3100000005</v>
      </c>
      <c r="J205" s="1822">
        <f>SUM(I205:I206)</f>
        <v>4939483.6500000004</v>
      </c>
      <c r="K205" s="1459">
        <f>I205/E205</f>
        <v>0.76261771853010174</v>
      </c>
      <c r="L205" s="1460">
        <f t="shared" si="20"/>
        <v>0.55240157854902261</v>
      </c>
    </row>
    <row r="206" spans="1:12" ht="45" customHeight="1" thickBot="1">
      <c r="A206" s="1796"/>
      <c r="B206" s="1767"/>
      <c r="C206" s="1782"/>
      <c r="D206" s="1445" t="s">
        <v>803</v>
      </c>
      <c r="E206" s="1495">
        <v>173000</v>
      </c>
      <c r="F206" s="1709"/>
      <c r="G206" s="1447">
        <v>173000</v>
      </c>
      <c r="H206" s="1711"/>
      <c r="I206" s="1426">
        <v>62543.340000000004</v>
      </c>
      <c r="J206" s="1745"/>
      <c r="K206" s="1448">
        <f>I206/E206</f>
        <v>0.36152219653179191</v>
      </c>
      <c r="L206" s="1449">
        <f t="shared" si="20"/>
        <v>0.36152219653179191</v>
      </c>
    </row>
    <row r="207" spans="1:12" ht="45" customHeight="1" thickBot="1">
      <c r="A207" s="1533">
        <v>76</v>
      </c>
      <c r="B207" s="1529" t="s">
        <v>367</v>
      </c>
      <c r="C207" s="1530" t="s">
        <v>368</v>
      </c>
      <c r="D207" s="1531" t="s">
        <v>804</v>
      </c>
      <c r="E207" s="1454">
        <v>646000</v>
      </c>
      <c r="F207" s="1454">
        <f>E207</f>
        <v>646000</v>
      </c>
      <c r="G207" s="1455">
        <v>646000</v>
      </c>
      <c r="H207" s="1455">
        <f>G207</f>
        <v>646000</v>
      </c>
      <c r="I207" s="1424">
        <v>49965.55</v>
      </c>
      <c r="J207" s="1532">
        <f>I207</f>
        <v>49965.55</v>
      </c>
      <c r="K207" s="1456">
        <f>I207/E207</f>
        <v>7.7346052631578954E-2</v>
      </c>
      <c r="L207" s="1457">
        <f t="shared" si="20"/>
        <v>7.7346052631578954E-2</v>
      </c>
    </row>
    <row r="208" spans="1:12" ht="45" customHeight="1" thickBot="1">
      <c r="A208" s="1534">
        <v>80</v>
      </c>
      <c r="B208" s="1432" t="s">
        <v>377</v>
      </c>
      <c r="C208" s="1535" t="s">
        <v>83</v>
      </c>
      <c r="D208" s="1434" t="s">
        <v>809</v>
      </c>
      <c r="E208" s="1435"/>
      <c r="F208" s="1435">
        <f>E208</f>
        <v>0</v>
      </c>
      <c r="G208" s="1436">
        <v>5488800</v>
      </c>
      <c r="H208" s="1436">
        <f>G208</f>
        <v>5488800</v>
      </c>
      <c r="I208" s="1338">
        <v>3652684.14</v>
      </c>
      <c r="J208" s="1536">
        <f>I208</f>
        <v>3652684.14</v>
      </c>
      <c r="K208" s="1537">
        <v>0</v>
      </c>
      <c r="L208" s="1438">
        <f t="shared" si="20"/>
        <v>0.66547954744206383</v>
      </c>
    </row>
    <row r="209" spans="1:12" ht="45" customHeight="1">
      <c r="A209" s="1804">
        <v>83</v>
      </c>
      <c r="B209" s="1806">
        <v>758</v>
      </c>
      <c r="C209" s="1808" t="s">
        <v>401</v>
      </c>
      <c r="D209" s="1538" t="s">
        <v>846</v>
      </c>
      <c r="E209" s="1539">
        <v>33942705000</v>
      </c>
      <c r="F209" s="1809">
        <f>SUM(E209:E210)</f>
        <v>33973190000</v>
      </c>
      <c r="G209" s="1540">
        <v>22165565024.939999</v>
      </c>
      <c r="H209" s="1809">
        <f>SUM(G209:G210)</f>
        <v>22190654896.939999</v>
      </c>
      <c r="I209" s="1541">
        <v>0</v>
      </c>
      <c r="J209" s="1825">
        <f>SUM(I209:I210)</f>
        <v>0</v>
      </c>
      <c r="K209" s="1542">
        <v>0</v>
      </c>
      <c r="L209" s="1543">
        <v>0</v>
      </c>
    </row>
    <row r="210" spans="1:12" ht="45" customHeight="1" thickBot="1">
      <c r="A210" s="1805"/>
      <c r="B210" s="1807"/>
      <c r="C210" s="1754"/>
      <c r="D210" s="1544" t="s">
        <v>847</v>
      </c>
      <c r="E210" s="1545">
        <v>30485000</v>
      </c>
      <c r="F210" s="1810"/>
      <c r="G210" s="1546">
        <v>25089872</v>
      </c>
      <c r="H210" s="1810"/>
      <c r="I210" s="1547">
        <v>0</v>
      </c>
      <c r="J210" s="1826"/>
      <c r="K210" s="1548">
        <v>0</v>
      </c>
      <c r="L210" s="1549">
        <v>0</v>
      </c>
    </row>
    <row r="211" spans="1:12" ht="45" customHeight="1">
      <c r="A211" s="1795">
        <v>88</v>
      </c>
      <c r="B211" s="1779" t="s">
        <v>390</v>
      </c>
      <c r="C211" s="1780" t="s">
        <v>391</v>
      </c>
      <c r="D211" s="1439" t="s">
        <v>800</v>
      </c>
      <c r="E211" s="1493">
        <v>433000</v>
      </c>
      <c r="F211" s="1708">
        <f>SUM(E211:E213)</f>
        <v>3552000</v>
      </c>
      <c r="G211" s="1441">
        <v>2133340</v>
      </c>
      <c r="H211" s="1710">
        <f>SUM(G211:G213)</f>
        <v>39375424</v>
      </c>
      <c r="I211" s="1339">
        <v>1058576.7</v>
      </c>
      <c r="J211" s="1811">
        <f>SUM(I211:I213)</f>
        <v>34093749.219999999</v>
      </c>
      <c r="K211" s="1459">
        <f>I211/E211</f>
        <v>2.4447498845265589</v>
      </c>
      <c r="L211" s="1460">
        <f t="shared" ref="L211:L216" si="21">I211/G211</f>
        <v>0.49620627748038287</v>
      </c>
    </row>
    <row r="212" spans="1:12" ht="45" customHeight="1">
      <c r="A212" s="1801"/>
      <c r="B212" s="1766"/>
      <c r="C212" s="1781"/>
      <c r="D212" s="1467" t="s">
        <v>804</v>
      </c>
      <c r="E212" s="1494">
        <v>2096000</v>
      </c>
      <c r="F212" s="1727"/>
      <c r="G212" s="1469">
        <v>35996751</v>
      </c>
      <c r="H212" s="1728"/>
      <c r="I212" s="1340">
        <v>31996612.559999999</v>
      </c>
      <c r="J212" s="1812"/>
      <c r="K212" s="1470">
        <f>I212/E212</f>
        <v>15.265559427480916</v>
      </c>
      <c r="L212" s="1471">
        <f t="shared" si="21"/>
        <v>0.88887501430337412</v>
      </c>
    </row>
    <row r="213" spans="1:12" ht="45" customHeight="1" thickBot="1">
      <c r="A213" s="1802"/>
      <c r="B213" s="1788"/>
      <c r="C213" s="1803"/>
      <c r="D213" s="1472" t="s">
        <v>803</v>
      </c>
      <c r="E213" s="1505">
        <v>1023000</v>
      </c>
      <c r="F213" s="1736"/>
      <c r="G213" s="1474">
        <v>1245333</v>
      </c>
      <c r="H213" s="1738"/>
      <c r="I213" s="1341">
        <v>1038559.96</v>
      </c>
      <c r="J213" s="1827"/>
      <c r="K213" s="1475">
        <f>I213/E213</f>
        <v>1.0152101270772238</v>
      </c>
      <c r="L213" s="1476">
        <f t="shared" si="21"/>
        <v>0.83396164720600829</v>
      </c>
    </row>
    <row r="214" spans="1:12" ht="45" customHeight="1">
      <c r="A214" s="1746" t="s">
        <v>848</v>
      </c>
      <c r="B214" s="1514" t="s">
        <v>387</v>
      </c>
      <c r="C214" s="1550" t="s">
        <v>579</v>
      </c>
      <c r="D214" s="1439" t="s">
        <v>800</v>
      </c>
      <c r="E214" s="1493"/>
      <c r="F214" s="1708">
        <f>SUM(E214:E215)</f>
        <v>0</v>
      </c>
      <c r="G214" s="1441">
        <v>5130163</v>
      </c>
      <c r="H214" s="1710">
        <f>SUM(G214:G215)</f>
        <v>15536386</v>
      </c>
      <c r="I214" s="1339">
        <v>3049618</v>
      </c>
      <c r="J214" s="1710">
        <f>SUM(I214:I215)</f>
        <v>10937453.02</v>
      </c>
      <c r="K214" s="1443">
        <v>0</v>
      </c>
      <c r="L214" s="1460">
        <f t="shared" si="21"/>
        <v>0.59444855845710942</v>
      </c>
    </row>
    <row r="215" spans="1:12" ht="45" customHeight="1" thickBot="1">
      <c r="A215" s="1758"/>
      <c r="B215" s="1551" t="s">
        <v>426</v>
      </c>
      <c r="C215" s="1552" t="s">
        <v>178</v>
      </c>
      <c r="D215" s="1445" t="s">
        <v>803</v>
      </c>
      <c r="E215" s="1495"/>
      <c r="F215" s="1709"/>
      <c r="G215" s="1447">
        <v>10406223</v>
      </c>
      <c r="H215" s="1711"/>
      <c r="I215" s="1426">
        <v>7887835.0199999996</v>
      </c>
      <c r="J215" s="1711"/>
      <c r="K215" s="1484">
        <v>0</v>
      </c>
      <c r="L215" s="1449">
        <f t="shared" si="21"/>
        <v>0.75799211875432615</v>
      </c>
    </row>
    <row r="216" spans="1:12" ht="45" customHeight="1" thickBot="1">
      <c r="A216" s="1431" t="s">
        <v>849</v>
      </c>
      <c r="B216" s="1432" t="s">
        <v>426</v>
      </c>
      <c r="C216" s="1433" t="s">
        <v>178</v>
      </c>
      <c r="D216" s="1434" t="s">
        <v>803</v>
      </c>
      <c r="E216" s="1435"/>
      <c r="F216" s="1435">
        <f>E216</f>
        <v>0</v>
      </c>
      <c r="G216" s="1436">
        <v>6666197</v>
      </c>
      <c r="H216" s="1436">
        <f>G216</f>
        <v>6666197</v>
      </c>
      <c r="I216" s="1338">
        <v>6648313.04</v>
      </c>
      <c r="J216" s="1436">
        <f>I216</f>
        <v>6648313.04</v>
      </c>
      <c r="K216" s="1489">
        <v>0</v>
      </c>
      <c r="L216" s="1438">
        <f t="shared" si="21"/>
        <v>0.99731721699793752</v>
      </c>
    </row>
    <row r="217" spans="1:12" ht="45" customHeight="1">
      <c r="A217" s="1746" t="s">
        <v>850</v>
      </c>
      <c r="B217" s="1779" t="s">
        <v>387</v>
      </c>
      <c r="C217" s="1793" t="s">
        <v>579</v>
      </c>
      <c r="D217" s="1439" t="s">
        <v>800</v>
      </c>
      <c r="E217" s="1493">
        <v>9884000</v>
      </c>
      <c r="F217" s="1811">
        <f>SUM(E217:E220)</f>
        <v>13225000</v>
      </c>
      <c r="G217" s="1441">
        <v>12363151</v>
      </c>
      <c r="H217" s="1811">
        <f>SUM(G217:G220)</f>
        <v>18835711</v>
      </c>
      <c r="I217" s="1339">
        <v>6072264</v>
      </c>
      <c r="J217" s="1811">
        <f>SUM(I217:I220)</f>
        <v>11648872.4</v>
      </c>
      <c r="K217" s="1459">
        <f>I217/E217</f>
        <v>0.61435289356535816</v>
      </c>
      <c r="L217" s="1554">
        <v>1</v>
      </c>
    </row>
    <row r="218" spans="1:12" ht="45" customHeight="1">
      <c r="A218" s="1747"/>
      <c r="B218" s="1766"/>
      <c r="C218" s="1768"/>
      <c r="D218" s="1467" t="s">
        <v>807</v>
      </c>
      <c r="E218" s="1494">
        <v>2550000</v>
      </c>
      <c r="F218" s="1812"/>
      <c r="G218" s="1479">
        <v>0</v>
      </c>
      <c r="H218" s="1812"/>
      <c r="I218" s="1479">
        <v>0</v>
      </c>
      <c r="J218" s="1812"/>
      <c r="K218" s="1477">
        <v>0</v>
      </c>
      <c r="L218" s="1480">
        <v>0</v>
      </c>
    </row>
    <row r="219" spans="1:12" ht="45" customHeight="1">
      <c r="A219" s="1747"/>
      <c r="B219" s="1519" t="s">
        <v>403</v>
      </c>
      <c r="C219" s="1520" t="s">
        <v>404</v>
      </c>
      <c r="D219" s="1467" t="s">
        <v>800</v>
      </c>
      <c r="E219" s="1494">
        <v>791000</v>
      </c>
      <c r="F219" s="1812"/>
      <c r="G219" s="1469">
        <v>791000</v>
      </c>
      <c r="H219" s="1812"/>
      <c r="I219" s="1479">
        <v>0</v>
      </c>
      <c r="J219" s="1812"/>
      <c r="K219" s="1477">
        <v>0</v>
      </c>
      <c r="L219" s="1480">
        <v>0</v>
      </c>
    </row>
    <row r="220" spans="1:12" ht="45" customHeight="1" thickBot="1">
      <c r="A220" s="1758"/>
      <c r="B220" s="1551" t="s">
        <v>426</v>
      </c>
      <c r="C220" s="1552" t="s">
        <v>178</v>
      </c>
      <c r="D220" s="1445" t="s">
        <v>803</v>
      </c>
      <c r="E220" s="1495"/>
      <c r="F220" s="1775"/>
      <c r="G220" s="1447">
        <v>5681560</v>
      </c>
      <c r="H220" s="1775"/>
      <c r="I220" s="1426">
        <v>5576608.4000000004</v>
      </c>
      <c r="J220" s="1775"/>
      <c r="K220" s="1484">
        <v>0</v>
      </c>
      <c r="L220" s="1555">
        <v>1</v>
      </c>
    </row>
    <row r="221" spans="1:12" ht="45" customHeight="1">
      <c r="A221" s="1813" t="s">
        <v>851</v>
      </c>
      <c r="B221" s="1517" t="s">
        <v>387</v>
      </c>
      <c r="C221" s="1556" t="s">
        <v>579</v>
      </c>
      <c r="D221" s="1462" t="s">
        <v>800</v>
      </c>
      <c r="E221" s="1512"/>
      <c r="F221" s="1786">
        <f>SUM(E221:E222)</f>
        <v>0</v>
      </c>
      <c r="G221" s="1464">
        <v>164512</v>
      </c>
      <c r="H221" s="1786">
        <f>SUM(G221:G222)</f>
        <v>3564019</v>
      </c>
      <c r="I221" s="1464">
        <v>164511.5</v>
      </c>
      <c r="J221" s="1786">
        <f>SUM(I221:I222)</f>
        <v>3548392.11</v>
      </c>
      <c r="K221" s="1492">
        <v>0</v>
      </c>
      <c r="L221" s="1557">
        <v>1</v>
      </c>
    </row>
    <row r="222" spans="1:12" ht="45" customHeight="1" thickBot="1">
      <c r="A222" s="1814"/>
      <c r="B222" s="1558" t="s">
        <v>426</v>
      </c>
      <c r="C222" s="1559" t="s">
        <v>178</v>
      </c>
      <c r="D222" s="1445" t="s">
        <v>803</v>
      </c>
      <c r="E222" s="1560"/>
      <c r="F222" s="1787"/>
      <c r="G222" s="1561">
        <v>3399507</v>
      </c>
      <c r="H222" s="1787"/>
      <c r="I222" s="1464">
        <v>3383880.61</v>
      </c>
      <c r="J222" s="1787"/>
      <c r="K222" s="1484">
        <v>0</v>
      </c>
      <c r="L222" s="1557">
        <v>1</v>
      </c>
    </row>
    <row r="223" spans="1:12" ht="45" customHeight="1">
      <c r="A223" s="1815" t="s">
        <v>852</v>
      </c>
      <c r="B223" s="1816" t="s">
        <v>387</v>
      </c>
      <c r="C223" s="1818" t="s">
        <v>579</v>
      </c>
      <c r="D223" s="1562" t="s">
        <v>800</v>
      </c>
      <c r="E223" s="1563">
        <v>89000</v>
      </c>
      <c r="F223" s="1759">
        <f>SUM(E223:E225)</f>
        <v>89000</v>
      </c>
      <c r="G223" s="1564">
        <v>7547530</v>
      </c>
      <c r="H223" s="1759">
        <f>SUM(G223:G225)</f>
        <v>19650408</v>
      </c>
      <c r="I223" s="1343">
        <v>712805.17</v>
      </c>
      <c r="J223" s="1759">
        <f>SUM(I223:I225)</f>
        <v>11317805.91</v>
      </c>
      <c r="K223" s="1459">
        <f>I223/E223</f>
        <v>8.0090468539325848</v>
      </c>
      <c r="L223" s="1460">
        <f>I223/G223</f>
        <v>9.444217777206583E-2</v>
      </c>
    </row>
    <row r="224" spans="1:12" ht="45" customHeight="1">
      <c r="A224" s="1813"/>
      <c r="B224" s="1817"/>
      <c r="C224" s="1819"/>
      <c r="D224" s="1467" t="s">
        <v>809</v>
      </c>
      <c r="E224" s="1494"/>
      <c r="F224" s="1760"/>
      <c r="G224" s="1469">
        <v>4110863</v>
      </c>
      <c r="H224" s="1760"/>
      <c r="I224" s="1340">
        <v>4110862.65</v>
      </c>
      <c r="J224" s="1760"/>
      <c r="K224" s="1477">
        <v>0</v>
      </c>
      <c r="L224" s="1466">
        <f>I224/G224</f>
        <v>0.9999999148597265</v>
      </c>
    </row>
    <row r="225" spans="1:12" ht="45" customHeight="1" thickBot="1">
      <c r="A225" s="1813"/>
      <c r="B225" s="1529" t="s">
        <v>426</v>
      </c>
      <c r="C225" s="1530" t="s">
        <v>178</v>
      </c>
      <c r="D225" s="1472" t="s">
        <v>803</v>
      </c>
      <c r="E225" s="1454"/>
      <c r="F225" s="1760"/>
      <c r="G225" s="1455">
        <v>7992015</v>
      </c>
      <c r="H225" s="1760"/>
      <c r="I225" s="1341">
        <v>6494138.0899999999</v>
      </c>
      <c r="J225" s="1760"/>
      <c r="K225" s="1553">
        <v>0</v>
      </c>
      <c r="L225" s="1457">
        <f>I225/G225</f>
        <v>0.81257831598163921</v>
      </c>
    </row>
    <row r="226" spans="1:12" ht="45" customHeight="1">
      <c r="A226" s="1746" t="s">
        <v>853</v>
      </c>
      <c r="B226" s="1514" t="s">
        <v>354</v>
      </c>
      <c r="C226" s="1515" t="s">
        <v>355</v>
      </c>
      <c r="D226" s="1439" t="s">
        <v>822</v>
      </c>
      <c r="E226" s="1493">
        <v>236000</v>
      </c>
      <c r="F226" s="1710">
        <f>SUM(E226:E230)</f>
        <v>236000</v>
      </c>
      <c r="G226" s="1441">
        <v>236000</v>
      </c>
      <c r="H226" s="1710">
        <f>SUM(G226:G230)</f>
        <v>22178870</v>
      </c>
      <c r="I226" s="1442">
        <v>0</v>
      </c>
      <c r="J226" s="1710">
        <f>SUM(I226:I230)</f>
        <v>20537888.600000001</v>
      </c>
      <c r="K226" s="1443">
        <v>0</v>
      </c>
      <c r="L226" s="1444">
        <v>0</v>
      </c>
    </row>
    <row r="227" spans="1:12" ht="45" customHeight="1">
      <c r="A227" s="1747"/>
      <c r="B227" s="1766" t="s">
        <v>387</v>
      </c>
      <c r="C227" s="1768" t="s">
        <v>579</v>
      </c>
      <c r="D227" s="1467" t="s">
        <v>800</v>
      </c>
      <c r="E227" s="1494"/>
      <c r="F227" s="1728"/>
      <c r="G227" s="1469">
        <v>7567827</v>
      </c>
      <c r="H227" s="1728"/>
      <c r="I227" s="1469">
        <v>7567826.6500000004</v>
      </c>
      <c r="J227" s="1728"/>
      <c r="K227" s="1477">
        <v>0</v>
      </c>
      <c r="L227" s="1471">
        <f>I227/G227</f>
        <v>0.99999995375158557</v>
      </c>
    </row>
    <row r="228" spans="1:12" ht="45" customHeight="1">
      <c r="A228" s="1747"/>
      <c r="B228" s="1766"/>
      <c r="C228" s="1768"/>
      <c r="D228" s="1467" t="s">
        <v>810</v>
      </c>
      <c r="E228" s="1494"/>
      <c r="F228" s="1728"/>
      <c r="G228" s="1469">
        <v>5050000</v>
      </c>
      <c r="H228" s="1728"/>
      <c r="I228" s="1469">
        <v>5049999.6500000004</v>
      </c>
      <c r="J228" s="1728"/>
      <c r="K228" s="1477">
        <v>0</v>
      </c>
      <c r="L228" s="1471">
        <f>I228/G228</f>
        <v>0.99999993069306936</v>
      </c>
    </row>
    <row r="229" spans="1:12" ht="45" customHeight="1">
      <c r="A229" s="1747"/>
      <c r="B229" s="1519" t="s">
        <v>403</v>
      </c>
      <c r="C229" s="1520" t="s">
        <v>404</v>
      </c>
      <c r="D229" s="1467" t="s">
        <v>810</v>
      </c>
      <c r="E229" s="1494"/>
      <c r="F229" s="1728"/>
      <c r="G229" s="1469">
        <v>3500000</v>
      </c>
      <c r="H229" s="1728"/>
      <c r="I229" s="1469">
        <v>2150676.31</v>
      </c>
      <c r="J229" s="1728"/>
      <c r="K229" s="1477">
        <v>0</v>
      </c>
      <c r="L229" s="1471">
        <f>I229/G229</f>
        <v>0.61447894571428574</v>
      </c>
    </row>
    <row r="230" spans="1:12" ht="45" customHeight="1" thickBot="1">
      <c r="A230" s="1758"/>
      <c r="B230" s="1551" t="s">
        <v>426</v>
      </c>
      <c r="C230" s="1552" t="s">
        <v>178</v>
      </c>
      <c r="D230" s="1445" t="s">
        <v>803</v>
      </c>
      <c r="E230" s="1495"/>
      <c r="F230" s="1711"/>
      <c r="G230" s="1447">
        <v>5825043</v>
      </c>
      <c r="H230" s="1711"/>
      <c r="I230" s="1447">
        <v>5769385.9900000002</v>
      </c>
      <c r="J230" s="1711"/>
      <c r="K230" s="1484">
        <v>0</v>
      </c>
      <c r="L230" s="1449">
        <f>I230/G230</f>
        <v>0.99044521903100113</v>
      </c>
    </row>
    <row r="231" spans="1:12" ht="45" customHeight="1">
      <c r="A231" s="1815" t="s">
        <v>854</v>
      </c>
      <c r="B231" s="1514" t="s">
        <v>354</v>
      </c>
      <c r="C231" s="1515" t="s">
        <v>355</v>
      </c>
      <c r="D231" s="1439" t="s">
        <v>822</v>
      </c>
      <c r="E231" s="1493">
        <v>99000</v>
      </c>
      <c r="F231" s="1759">
        <f>SUM(E231:E234)</f>
        <v>673000</v>
      </c>
      <c r="G231" s="1441">
        <v>99000</v>
      </c>
      <c r="H231" s="1759">
        <f>SUM(G231:G234)</f>
        <v>26202025</v>
      </c>
      <c r="I231" s="1442">
        <v>0</v>
      </c>
      <c r="J231" s="1759">
        <f>SUM(I231:I234)</f>
        <v>21199414.609999999</v>
      </c>
      <c r="K231" s="1443">
        <v>0</v>
      </c>
      <c r="L231" s="1444">
        <v>0</v>
      </c>
    </row>
    <row r="232" spans="1:12" ht="45" customHeight="1">
      <c r="A232" s="1813"/>
      <c r="B232" s="1519" t="s">
        <v>377</v>
      </c>
      <c r="C232" s="1520" t="s">
        <v>83</v>
      </c>
      <c r="D232" s="1467" t="s">
        <v>800</v>
      </c>
      <c r="E232" s="1494"/>
      <c r="F232" s="1760"/>
      <c r="G232" s="1469">
        <v>2159841</v>
      </c>
      <c r="H232" s="1760"/>
      <c r="I232" s="1425">
        <v>2159839.63</v>
      </c>
      <c r="J232" s="1760"/>
      <c r="K232" s="1477">
        <v>0</v>
      </c>
      <c r="L232" s="1471">
        <f>I232/G232</f>
        <v>0.99999936569404868</v>
      </c>
    </row>
    <row r="233" spans="1:12" ht="45" customHeight="1">
      <c r="A233" s="1813"/>
      <c r="B233" s="1519" t="s">
        <v>387</v>
      </c>
      <c r="C233" s="1565" t="s">
        <v>579</v>
      </c>
      <c r="D233" s="1467" t="s">
        <v>800</v>
      </c>
      <c r="E233" s="1494">
        <v>574000</v>
      </c>
      <c r="F233" s="1760"/>
      <c r="G233" s="1469">
        <v>12045885</v>
      </c>
      <c r="H233" s="1760"/>
      <c r="I233" s="1340">
        <v>7968433.8700000001</v>
      </c>
      <c r="J233" s="1760"/>
      <c r="K233" s="1470">
        <f>I233/E233</f>
        <v>13.882288972125435</v>
      </c>
      <c r="L233" s="1471">
        <f>I233/G233</f>
        <v>0.66150671951458939</v>
      </c>
    </row>
    <row r="234" spans="1:12" ht="45" customHeight="1" thickBot="1">
      <c r="A234" s="1813"/>
      <c r="B234" s="1529" t="s">
        <v>426</v>
      </c>
      <c r="C234" s="1530" t="s">
        <v>178</v>
      </c>
      <c r="D234" s="1472" t="s">
        <v>803</v>
      </c>
      <c r="E234" s="1454"/>
      <c r="F234" s="1760"/>
      <c r="G234" s="1455">
        <v>11897299</v>
      </c>
      <c r="H234" s="1760"/>
      <c r="I234" s="1341">
        <v>11071141.109999999</v>
      </c>
      <c r="J234" s="1760"/>
      <c r="K234" s="1523">
        <v>0</v>
      </c>
      <c r="L234" s="1476">
        <f>I234/G234</f>
        <v>0.93055920591724217</v>
      </c>
    </row>
    <row r="235" spans="1:12" ht="45" customHeight="1">
      <c r="A235" s="1746" t="s">
        <v>855</v>
      </c>
      <c r="B235" s="1514" t="s">
        <v>426</v>
      </c>
      <c r="C235" s="1515" t="s">
        <v>178</v>
      </c>
      <c r="D235" s="1439" t="s">
        <v>803</v>
      </c>
      <c r="E235" s="1493"/>
      <c r="F235" s="1710">
        <f>SUM(E235:E236)</f>
        <v>0</v>
      </c>
      <c r="G235" s="1441">
        <v>3605206</v>
      </c>
      <c r="H235" s="1710">
        <f>SUM(G235:G236)</f>
        <v>3746094</v>
      </c>
      <c r="I235" s="1339">
        <v>3594337.24</v>
      </c>
      <c r="J235" s="1710">
        <f>SUM(I235:I236)</f>
        <v>3644785.5900000003</v>
      </c>
      <c r="K235" s="1443">
        <v>0</v>
      </c>
      <c r="L235" s="1460">
        <f>I235/G235</f>
        <v>0.99698525964951801</v>
      </c>
    </row>
    <row r="236" spans="1:12" ht="45" customHeight="1" thickBot="1">
      <c r="A236" s="1748"/>
      <c r="B236" s="1516" t="s">
        <v>416</v>
      </c>
      <c r="C236" s="1521" t="s">
        <v>585</v>
      </c>
      <c r="D236" s="1472" t="s">
        <v>812</v>
      </c>
      <c r="E236" s="1505"/>
      <c r="F236" s="1738"/>
      <c r="G236" s="1474">
        <v>140888</v>
      </c>
      <c r="H236" s="1738"/>
      <c r="I236" s="1341">
        <v>50448.350000000006</v>
      </c>
      <c r="J236" s="1738"/>
      <c r="K236" s="1523">
        <v>0</v>
      </c>
      <c r="L236" s="1476">
        <f>I236/G236</f>
        <v>0.35807414400090859</v>
      </c>
    </row>
    <row r="237" spans="1:12" ht="45" customHeight="1">
      <c r="A237" s="1746" t="s">
        <v>856</v>
      </c>
      <c r="B237" s="1514" t="s">
        <v>354</v>
      </c>
      <c r="C237" s="1515" t="s">
        <v>355</v>
      </c>
      <c r="D237" s="1439" t="s">
        <v>822</v>
      </c>
      <c r="E237" s="1493">
        <v>86000</v>
      </c>
      <c r="F237" s="1710">
        <f>SUM(E237:E240)</f>
        <v>3086000</v>
      </c>
      <c r="G237" s="1441">
        <v>86000</v>
      </c>
      <c r="H237" s="1710">
        <f>SUM(G237:G240)</f>
        <v>7215660</v>
      </c>
      <c r="I237" s="1442">
        <v>0</v>
      </c>
      <c r="J237" s="1710">
        <f>SUM(I237:I240)</f>
        <v>4203848.3100000005</v>
      </c>
      <c r="K237" s="1443">
        <v>0</v>
      </c>
      <c r="L237" s="1444">
        <v>0</v>
      </c>
    </row>
    <row r="238" spans="1:12" ht="45" customHeight="1">
      <c r="A238" s="1747"/>
      <c r="B238" s="1766" t="s">
        <v>387</v>
      </c>
      <c r="C238" s="1768" t="s">
        <v>579</v>
      </c>
      <c r="D238" s="1467" t="s">
        <v>800</v>
      </c>
      <c r="E238" s="1494"/>
      <c r="F238" s="1728"/>
      <c r="G238" s="1469">
        <v>1016540</v>
      </c>
      <c r="H238" s="1728"/>
      <c r="I238" s="1340">
        <v>1016539.65</v>
      </c>
      <c r="J238" s="1728"/>
      <c r="K238" s="1477">
        <v>0</v>
      </c>
      <c r="L238" s="1471">
        <f>I238/G238</f>
        <v>0.99999965569480787</v>
      </c>
    </row>
    <row r="239" spans="1:12" ht="45" customHeight="1">
      <c r="A239" s="1747"/>
      <c r="B239" s="1766"/>
      <c r="C239" s="1768"/>
      <c r="D239" s="1467" t="s">
        <v>813</v>
      </c>
      <c r="E239" s="1494">
        <v>3000000</v>
      </c>
      <c r="F239" s="1728"/>
      <c r="G239" s="1469">
        <v>3000000</v>
      </c>
      <c r="H239" s="1728"/>
      <c r="I239" s="1340">
        <v>102612.68</v>
      </c>
      <c r="J239" s="1728"/>
      <c r="K239" s="1470">
        <f>I239/E239</f>
        <v>3.4204226666666664E-2</v>
      </c>
      <c r="L239" s="1471">
        <f>I239/G239</f>
        <v>3.4204226666666664E-2</v>
      </c>
    </row>
    <row r="240" spans="1:12" ht="45" customHeight="1" thickBot="1">
      <c r="A240" s="1758"/>
      <c r="B240" s="1551" t="s">
        <v>426</v>
      </c>
      <c r="C240" s="1552" t="s">
        <v>178</v>
      </c>
      <c r="D240" s="1445" t="s">
        <v>803</v>
      </c>
      <c r="E240" s="1495"/>
      <c r="F240" s="1711"/>
      <c r="G240" s="1447">
        <v>3113120</v>
      </c>
      <c r="H240" s="1711"/>
      <c r="I240" s="1426">
        <v>3084695.98</v>
      </c>
      <c r="J240" s="1711"/>
      <c r="K240" s="1484">
        <v>0</v>
      </c>
      <c r="L240" s="1449">
        <f>I240/G240</f>
        <v>0.99086960348460706</v>
      </c>
    </row>
    <row r="241" spans="1:12" ht="45" customHeight="1">
      <c r="A241" s="1813" t="s">
        <v>857</v>
      </c>
      <c r="B241" s="1517" t="s">
        <v>354</v>
      </c>
      <c r="C241" s="1566" t="s">
        <v>355</v>
      </c>
      <c r="D241" s="1462" t="s">
        <v>822</v>
      </c>
      <c r="E241" s="1512">
        <v>77000</v>
      </c>
      <c r="F241" s="1760">
        <f>SUM(E241:E245)</f>
        <v>257000</v>
      </c>
      <c r="G241" s="1464">
        <v>77000</v>
      </c>
      <c r="H241" s="1760">
        <f>SUM(G241:G245)</f>
        <v>11018594</v>
      </c>
      <c r="I241" s="1541">
        <v>0</v>
      </c>
      <c r="J241" s="1760">
        <f>SUM(I241:I245)</f>
        <v>5411435.8499999996</v>
      </c>
      <c r="K241" s="1492">
        <v>0</v>
      </c>
      <c r="L241" s="1567">
        <v>0</v>
      </c>
    </row>
    <row r="242" spans="1:12" ht="45" customHeight="1">
      <c r="A242" s="1813"/>
      <c r="B242" s="1766" t="s">
        <v>377</v>
      </c>
      <c r="C242" s="1781" t="s">
        <v>83</v>
      </c>
      <c r="D242" s="1467" t="s">
        <v>800</v>
      </c>
      <c r="E242" s="1494"/>
      <c r="F242" s="1760"/>
      <c r="G242" s="1469">
        <v>1341755</v>
      </c>
      <c r="H242" s="1760"/>
      <c r="I242" s="1340">
        <v>1332215.2000000002</v>
      </c>
      <c r="J242" s="1760"/>
      <c r="K242" s="1477">
        <v>0</v>
      </c>
      <c r="L242" s="1471">
        <f t="shared" ref="L242:L247" si="22">I242/G242</f>
        <v>0.99289005817008336</v>
      </c>
    </row>
    <row r="243" spans="1:12" ht="45" customHeight="1">
      <c r="A243" s="1813"/>
      <c r="B243" s="1766"/>
      <c r="C243" s="1781"/>
      <c r="D243" s="1467" t="s">
        <v>804</v>
      </c>
      <c r="E243" s="1494">
        <v>180000</v>
      </c>
      <c r="F243" s="1760"/>
      <c r="G243" s="1469">
        <v>176573</v>
      </c>
      <c r="H243" s="1760"/>
      <c r="I243" s="1340">
        <v>132993.18</v>
      </c>
      <c r="J243" s="1760"/>
      <c r="K243" s="1470">
        <f>I243/E243</f>
        <v>0.73885099999999992</v>
      </c>
      <c r="L243" s="1471">
        <f t="shared" si="22"/>
        <v>0.75319091820380235</v>
      </c>
    </row>
    <row r="244" spans="1:12" ht="45" customHeight="1">
      <c r="A244" s="1813"/>
      <c r="B244" s="1519" t="s">
        <v>387</v>
      </c>
      <c r="C244" s="1565" t="s">
        <v>579</v>
      </c>
      <c r="D244" s="1467" t="s">
        <v>800</v>
      </c>
      <c r="E244" s="1494"/>
      <c r="F244" s="1760"/>
      <c r="G244" s="1469">
        <v>6431916</v>
      </c>
      <c r="H244" s="1760"/>
      <c r="I244" s="1340">
        <v>955587</v>
      </c>
      <c r="J244" s="1760"/>
      <c r="K244" s="1477">
        <v>0</v>
      </c>
      <c r="L244" s="1471">
        <f t="shared" si="22"/>
        <v>0.14856957087126138</v>
      </c>
    </row>
    <row r="245" spans="1:12" ht="45" customHeight="1" thickBot="1">
      <c r="A245" s="1813"/>
      <c r="B245" s="1529" t="s">
        <v>426</v>
      </c>
      <c r="C245" s="1530" t="s">
        <v>178</v>
      </c>
      <c r="D245" s="1472" t="s">
        <v>803</v>
      </c>
      <c r="E245" s="1505"/>
      <c r="F245" s="1760"/>
      <c r="G245" s="1474">
        <v>2991350</v>
      </c>
      <c r="H245" s="1760"/>
      <c r="I245" s="1341">
        <v>2990640.47</v>
      </c>
      <c r="J245" s="1760"/>
      <c r="K245" s="1523">
        <v>0</v>
      </c>
      <c r="L245" s="1476">
        <f t="shared" si="22"/>
        <v>0.99976280609089552</v>
      </c>
    </row>
    <row r="246" spans="1:12" ht="45" customHeight="1">
      <c r="A246" s="1746" t="s">
        <v>858</v>
      </c>
      <c r="B246" s="1514" t="s">
        <v>387</v>
      </c>
      <c r="C246" s="1550" t="s">
        <v>579</v>
      </c>
      <c r="D246" s="1439" t="s">
        <v>800</v>
      </c>
      <c r="E246" s="1493"/>
      <c r="F246" s="1708">
        <f>SUM(E246:E247)</f>
        <v>0</v>
      </c>
      <c r="G246" s="1441">
        <v>1016540</v>
      </c>
      <c r="H246" s="1708">
        <f>SUM(G246:G247)</f>
        <v>8665080</v>
      </c>
      <c r="I246" s="1339">
        <v>1016539.35</v>
      </c>
      <c r="J246" s="1710">
        <f>SUM(I246:I247)</f>
        <v>8616313.2300000004</v>
      </c>
      <c r="K246" s="1443">
        <v>0</v>
      </c>
      <c r="L246" s="1460">
        <f t="shared" si="22"/>
        <v>0.99999936057607175</v>
      </c>
    </row>
    <row r="247" spans="1:12" ht="45" customHeight="1" thickBot="1">
      <c r="A247" s="1758"/>
      <c r="B247" s="1551" t="s">
        <v>426</v>
      </c>
      <c r="C247" s="1552" t="s">
        <v>178</v>
      </c>
      <c r="D247" s="1445" t="s">
        <v>803</v>
      </c>
      <c r="E247" s="1495"/>
      <c r="F247" s="1709"/>
      <c r="G247" s="1447">
        <v>7648540</v>
      </c>
      <c r="H247" s="1709"/>
      <c r="I247" s="1426">
        <v>7599773.8799999999</v>
      </c>
      <c r="J247" s="1711"/>
      <c r="K247" s="1484">
        <v>0</v>
      </c>
      <c r="L247" s="1449">
        <f t="shared" si="22"/>
        <v>0.99362412695756308</v>
      </c>
    </row>
    <row r="248" spans="1:12" ht="45" customHeight="1">
      <c r="A248" s="1813" t="s">
        <v>859</v>
      </c>
      <c r="B248" s="1517" t="s">
        <v>354</v>
      </c>
      <c r="C248" s="1566" t="s">
        <v>355</v>
      </c>
      <c r="D248" s="1462" t="s">
        <v>822</v>
      </c>
      <c r="E248" s="1512">
        <v>135000</v>
      </c>
      <c r="F248" s="1786">
        <f>SUM(E248:E251)</f>
        <v>135000</v>
      </c>
      <c r="G248" s="1464">
        <v>135000</v>
      </c>
      <c r="H248" s="1786">
        <f>SUM(G248:G251)</f>
        <v>18416325</v>
      </c>
      <c r="I248" s="1541">
        <v>0</v>
      </c>
      <c r="J248" s="1786">
        <f>SUM(I248:I251)</f>
        <v>14900365.549999999</v>
      </c>
      <c r="K248" s="1492">
        <v>0</v>
      </c>
      <c r="L248" s="1567">
        <v>0</v>
      </c>
    </row>
    <row r="249" spans="1:12" ht="45" customHeight="1">
      <c r="A249" s="1813"/>
      <c r="B249" s="1519" t="s">
        <v>387</v>
      </c>
      <c r="C249" s="1565" t="s">
        <v>579</v>
      </c>
      <c r="D249" s="1467" t="s">
        <v>800</v>
      </c>
      <c r="E249" s="1494"/>
      <c r="F249" s="1786"/>
      <c r="G249" s="1469">
        <v>3036132</v>
      </c>
      <c r="H249" s="1786"/>
      <c r="I249" s="1340">
        <v>955587</v>
      </c>
      <c r="J249" s="1786"/>
      <c r="K249" s="1477">
        <v>0</v>
      </c>
      <c r="L249" s="1471">
        <f t="shared" ref="L249:L261" si="23">I249/G249</f>
        <v>0.31473829201101927</v>
      </c>
    </row>
    <row r="250" spans="1:12" ht="45" customHeight="1">
      <c r="A250" s="1813"/>
      <c r="B250" s="1519" t="s">
        <v>403</v>
      </c>
      <c r="C250" s="1520" t="s">
        <v>404</v>
      </c>
      <c r="D250" s="1467" t="s">
        <v>800</v>
      </c>
      <c r="E250" s="1494"/>
      <c r="F250" s="1786"/>
      <c r="G250" s="1469">
        <v>34850</v>
      </c>
      <c r="H250" s="1786"/>
      <c r="I250" s="1340">
        <v>33146.019999999997</v>
      </c>
      <c r="J250" s="1786"/>
      <c r="K250" s="1477">
        <v>0</v>
      </c>
      <c r="L250" s="1471">
        <f t="shared" si="23"/>
        <v>0.95110530846484931</v>
      </c>
    </row>
    <row r="251" spans="1:12" ht="45" customHeight="1" thickBot="1">
      <c r="A251" s="1813"/>
      <c r="B251" s="1529" t="s">
        <v>426</v>
      </c>
      <c r="C251" s="1530" t="s">
        <v>178</v>
      </c>
      <c r="D251" s="1472" t="s">
        <v>803</v>
      </c>
      <c r="E251" s="1505"/>
      <c r="F251" s="1786"/>
      <c r="G251" s="1455">
        <v>15210343</v>
      </c>
      <c r="H251" s="1786"/>
      <c r="I251" s="1341">
        <v>13911632.529999999</v>
      </c>
      <c r="J251" s="1786"/>
      <c r="K251" s="1523">
        <v>0</v>
      </c>
      <c r="L251" s="1476">
        <f t="shared" si="23"/>
        <v>0.91461662172904312</v>
      </c>
    </row>
    <row r="252" spans="1:12" ht="45" customHeight="1">
      <c r="A252" s="1746" t="s">
        <v>860</v>
      </c>
      <c r="B252" s="1514" t="s">
        <v>387</v>
      </c>
      <c r="C252" s="1550" t="s">
        <v>579</v>
      </c>
      <c r="D252" s="1439" t="s">
        <v>800</v>
      </c>
      <c r="E252" s="1493"/>
      <c r="F252" s="1710">
        <f>SUM(E252:E253)</f>
        <v>0</v>
      </c>
      <c r="G252" s="1441">
        <v>5387044</v>
      </c>
      <c r="H252" s="1710">
        <f>SUM(G252:G253)</f>
        <v>8955213</v>
      </c>
      <c r="I252" s="1339">
        <v>3348318.3</v>
      </c>
      <c r="J252" s="1710">
        <f>SUM(I252:I253)</f>
        <v>6916486.9399999995</v>
      </c>
      <c r="K252" s="1443">
        <v>0</v>
      </c>
      <c r="L252" s="1460">
        <f t="shared" si="23"/>
        <v>0.62155020452775211</v>
      </c>
    </row>
    <row r="253" spans="1:12" ht="45" customHeight="1" thickBot="1">
      <c r="A253" s="1758"/>
      <c r="B253" s="1551" t="s">
        <v>426</v>
      </c>
      <c r="C253" s="1552" t="s">
        <v>178</v>
      </c>
      <c r="D253" s="1445" t="s">
        <v>803</v>
      </c>
      <c r="E253" s="1495"/>
      <c r="F253" s="1711"/>
      <c r="G253" s="1447">
        <v>3568169</v>
      </c>
      <c r="H253" s="1711"/>
      <c r="I253" s="1426">
        <v>3568168.64</v>
      </c>
      <c r="J253" s="1711"/>
      <c r="K253" s="1484">
        <v>0</v>
      </c>
      <c r="L253" s="1449">
        <f t="shared" si="23"/>
        <v>0.99999989910791787</v>
      </c>
    </row>
    <row r="254" spans="1:12" ht="45" customHeight="1">
      <c r="A254" s="1773" t="s">
        <v>861</v>
      </c>
      <c r="B254" s="1517" t="s">
        <v>354</v>
      </c>
      <c r="C254" s="1566" t="s">
        <v>355</v>
      </c>
      <c r="D254" s="1462" t="s">
        <v>822</v>
      </c>
      <c r="E254" s="1512"/>
      <c r="F254" s="1737">
        <f>SUM(E254:E257)</f>
        <v>0</v>
      </c>
      <c r="G254" s="1464">
        <v>221400</v>
      </c>
      <c r="H254" s="1737">
        <f>SUM(G254:G257)</f>
        <v>11224888</v>
      </c>
      <c r="I254" s="1425">
        <v>221399.99</v>
      </c>
      <c r="J254" s="1737">
        <f>SUM(I254:I257)</f>
        <v>10357119.560000001</v>
      </c>
      <c r="K254" s="1492">
        <v>0</v>
      </c>
      <c r="L254" s="1466">
        <f t="shared" si="23"/>
        <v>0.99999995483288162</v>
      </c>
    </row>
    <row r="255" spans="1:12" ht="45" customHeight="1">
      <c r="A255" s="1747"/>
      <c r="B255" s="1519" t="s">
        <v>387</v>
      </c>
      <c r="C255" s="1565" t="s">
        <v>579</v>
      </c>
      <c r="D255" s="1467" t="s">
        <v>800</v>
      </c>
      <c r="E255" s="1494"/>
      <c r="F255" s="1728"/>
      <c r="G255" s="1469">
        <v>3982833</v>
      </c>
      <c r="H255" s="1728"/>
      <c r="I255" s="1340">
        <v>3982832.25</v>
      </c>
      <c r="J255" s="1728"/>
      <c r="K255" s="1477">
        <v>0</v>
      </c>
      <c r="L255" s="1471">
        <f t="shared" si="23"/>
        <v>0.99999981169182839</v>
      </c>
    </row>
    <row r="256" spans="1:12" ht="45" customHeight="1">
      <c r="A256" s="1747"/>
      <c r="B256" s="1519" t="s">
        <v>403</v>
      </c>
      <c r="C256" s="1520" t="s">
        <v>404</v>
      </c>
      <c r="D256" s="1467" t="s">
        <v>818</v>
      </c>
      <c r="E256" s="1494"/>
      <c r="F256" s="1728"/>
      <c r="G256" s="1469">
        <v>495720</v>
      </c>
      <c r="H256" s="1728"/>
      <c r="I256" s="1479">
        <v>0</v>
      </c>
      <c r="J256" s="1728"/>
      <c r="K256" s="1477">
        <v>0</v>
      </c>
      <c r="L256" s="1480">
        <v>0</v>
      </c>
    </row>
    <row r="257" spans="1:12" ht="45" customHeight="1" thickBot="1">
      <c r="A257" s="1758"/>
      <c r="B257" s="1551" t="s">
        <v>426</v>
      </c>
      <c r="C257" s="1552" t="s">
        <v>178</v>
      </c>
      <c r="D257" s="1445" t="s">
        <v>803</v>
      </c>
      <c r="E257" s="1495"/>
      <c r="F257" s="1711"/>
      <c r="G257" s="1447">
        <v>6524935</v>
      </c>
      <c r="H257" s="1711"/>
      <c r="I257" s="1426">
        <v>6152887.3200000003</v>
      </c>
      <c r="J257" s="1711"/>
      <c r="K257" s="1484">
        <v>0</v>
      </c>
      <c r="L257" s="1449">
        <f t="shared" si="23"/>
        <v>0.94298063045838776</v>
      </c>
    </row>
    <row r="258" spans="1:12" ht="45" customHeight="1" thickBot="1">
      <c r="A258" s="1450" t="s">
        <v>862</v>
      </c>
      <c r="B258" s="1529" t="s">
        <v>426</v>
      </c>
      <c r="C258" s="1530" t="s">
        <v>178</v>
      </c>
      <c r="D258" s="1531" t="s">
        <v>803</v>
      </c>
      <c r="E258" s="1454"/>
      <c r="F258" s="1455">
        <f>E258</f>
        <v>0</v>
      </c>
      <c r="G258" s="1455">
        <v>8368006</v>
      </c>
      <c r="H258" s="1455">
        <f>G258</f>
        <v>8368006</v>
      </c>
      <c r="I258" s="1341">
        <v>8368006</v>
      </c>
      <c r="J258" s="1455">
        <f>I258</f>
        <v>8368006</v>
      </c>
      <c r="K258" s="1553">
        <v>0</v>
      </c>
      <c r="L258" s="1476">
        <f t="shared" si="23"/>
        <v>1</v>
      </c>
    </row>
    <row r="259" spans="1:12" ht="45" customHeight="1">
      <c r="A259" s="1746" t="s">
        <v>863</v>
      </c>
      <c r="B259" s="1514" t="s">
        <v>387</v>
      </c>
      <c r="C259" s="1550" t="s">
        <v>579</v>
      </c>
      <c r="D259" s="1439" t="s">
        <v>800</v>
      </c>
      <c r="E259" s="1493"/>
      <c r="F259" s="1710">
        <f>SUM(E259:E260)</f>
        <v>0</v>
      </c>
      <c r="G259" s="1441">
        <v>1731324</v>
      </c>
      <c r="H259" s="1710">
        <f>SUM(G259:G260)</f>
        <v>8397430</v>
      </c>
      <c r="I259" s="1339">
        <v>1731322.91</v>
      </c>
      <c r="J259" s="1710">
        <f>SUM(I259:I260)</f>
        <v>8248260.1400000006</v>
      </c>
      <c r="K259" s="1443">
        <v>0</v>
      </c>
      <c r="L259" s="1460">
        <f t="shared" si="23"/>
        <v>0.99999937042402232</v>
      </c>
    </row>
    <row r="260" spans="1:12" ht="45" customHeight="1" thickBot="1">
      <c r="A260" s="1758"/>
      <c r="B260" s="1551" t="s">
        <v>426</v>
      </c>
      <c r="C260" s="1552" t="s">
        <v>178</v>
      </c>
      <c r="D260" s="1445" t="s">
        <v>803</v>
      </c>
      <c r="E260" s="1495"/>
      <c r="F260" s="1711"/>
      <c r="G260" s="1447">
        <v>6666106</v>
      </c>
      <c r="H260" s="1711"/>
      <c r="I260" s="1426">
        <v>6516937.2300000004</v>
      </c>
      <c r="J260" s="1711"/>
      <c r="K260" s="1484">
        <v>0</v>
      </c>
      <c r="L260" s="1449">
        <f t="shared" si="23"/>
        <v>0.97762280257769685</v>
      </c>
    </row>
    <row r="261" spans="1:12" ht="45" customHeight="1" thickBot="1">
      <c r="A261" s="1568"/>
      <c r="B261" s="1569"/>
      <c r="C261" s="1570"/>
      <c r="D261" s="1571" t="s">
        <v>864</v>
      </c>
      <c r="E261" s="1572">
        <f t="shared" ref="E261:J261" si="24">SUM(E7:E260)</f>
        <v>88402533000</v>
      </c>
      <c r="F261" s="1572">
        <f t="shared" si="24"/>
        <v>88402533000</v>
      </c>
      <c r="G261" s="1572">
        <f>SUM(G7:G260)</f>
        <v>88402533000</v>
      </c>
      <c r="H261" s="1572">
        <f t="shared" si="24"/>
        <v>88402533000</v>
      </c>
      <c r="I261" s="1572">
        <f t="shared" si="24"/>
        <v>45774478214.929985</v>
      </c>
      <c r="J261" s="1572">
        <f t="shared" si="24"/>
        <v>45774478214.930008</v>
      </c>
      <c r="K261" s="1573">
        <f>I261/E261</f>
        <v>0.51779600268840698</v>
      </c>
      <c r="L261" s="1574">
        <f t="shared" si="23"/>
        <v>0.51779600268840698</v>
      </c>
    </row>
    <row r="262" spans="1:12" ht="45" customHeight="1">
      <c r="A262" s="1324"/>
      <c r="B262" s="1324"/>
      <c r="C262" s="1317"/>
      <c r="D262" s="1344"/>
      <c r="E262" s="1345"/>
      <c r="F262" s="1345"/>
      <c r="G262" s="1346"/>
      <c r="H262" s="1346"/>
      <c r="I262" s="1345"/>
    </row>
    <row r="263" spans="1:12" ht="33" customHeight="1">
      <c r="A263" s="1324"/>
      <c r="B263" s="1347"/>
      <c r="C263" s="1348"/>
      <c r="D263" s="1349"/>
      <c r="E263" s="1350"/>
      <c r="F263" s="1350"/>
      <c r="G263" s="1350"/>
      <c r="H263" s="1350"/>
      <c r="I263" s="1351"/>
    </row>
    <row r="264" spans="1:12" ht="27" customHeight="1">
      <c r="A264" s="1324"/>
      <c r="B264" s="1347"/>
      <c r="C264" s="1348"/>
      <c r="D264" s="1350"/>
      <c r="E264" s="1350"/>
      <c r="F264" s="1350"/>
      <c r="G264" s="1350"/>
      <c r="H264" s="1350"/>
      <c r="I264" s="1350"/>
    </row>
    <row r="265" spans="1:12" ht="27.6" customHeight="1">
      <c r="A265" s="1352"/>
      <c r="B265" s="1347"/>
      <c r="C265" s="1348"/>
      <c r="D265" s="1349"/>
      <c r="E265" s="1353"/>
      <c r="F265" s="1354"/>
    </row>
    <row r="266" spans="1:12" ht="28.9" customHeight="1">
      <c r="A266" s="1352"/>
      <c r="B266" s="1347"/>
      <c r="C266" s="1348"/>
      <c r="D266" s="1322"/>
      <c r="E266" s="1353"/>
      <c r="H266" s="1355"/>
    </row>
    <row r="267" spans="1:12" ht="37.5" customHeight="1">
      <c r="A267" s="1352"/>
      <c r="B267" s="1322"/>
      <c r="C267" s="1322"/>
      <c r="D267" s="1322"/>
      <c r="E267" s="1353"/>
    </row>
    <row r="268" spans="1:12" ht="37.5" customHeight="1">
      <c r="A268" s="1352"/>
      <c r="B268" s="1322"/>
      <c r="C268" s="1322"/>
      <c r="D268" s="1322"/>
      <c r="E268" s="1353"/>
    </row>
    <row r="269" spans="1:12" ht="37.5" customHeight="1">
      <c r="A269" s="1352"/>
      <c r="B269" s="1322"/>
      <c r="C269" s="1322"/>
      <c r="D269" s="1322"/>
      <c r="E269" s="1353"/>
    </row>
    <row r="270" spans="1:12" ht="37.5" customHeight="1">
      <c r="A270" s="1352"/>
      <c r="B270" s="1322"/>
      <c r="C270" s="1322"/>
      <c r="D270" s="1322"/>
      <c r="E270" s="1353"/>
    </row>
    <row r="271" spans="1:12" ht="37.5" customHeight="1">
      <c r="A271" s="1352"/>
      <c r="B271" s="1322"/>
      <c r="C271" s="1322"/>
      <c r="D271" s="1322"/>
      <c r="E271" s="1353"/>
    </row>
    <row r="272" spans="1:12" ht="37.5" customHeight="1">
      <c r="A272" s="1352"/>
      <c r="B272" s="1322"/>
      <c r="C272" s="1322"/>
      <c r="D272" s="1322"/>
      <c r="E272" s="1353"/>
    </row>
    <row r="273" spans="1:5" ht="37.5" customHeight="1">
      <c r="A273" s="1352"/>
      <c r="B273" s="1322"/>
      <c r="C273" s="1322"/>
      <c r="D273" s="1322"/>
      <c r="E273" s="1353"/>
    </row>
    <row r="274" spans="1:5" ht="37.5" customHeight="1">
      <c r="A274" s="1352"/>
      <c r="B274" s="1322"/>
      <c r="C274" s="1322"/>
      <c r="D274" s="1322"/>
      <c r="E274" s="1353"/>
    </row>
    <row r="275" spans="1:5" ht="37.5" customHeight="1">
      <c r="A275" s="1352"/>
      <c r="B275" s="1322"/>
      <c r="C275" s="1322"/>
      <c r="D275" s="1322"/>
      <c r="E275" s="1353"/>
    </row>
    <row r="276" spans="1:5" ht="37.5" customHeight="1">
      <c r="A276" s="1352"/>
      <c r="B276" s="1322"/>
      <c r="C276" s="1322"/>
      <c r="D276" s="1322"/>
      <c r="E276" s="1353"/>
    </row>
    <row r="277" spans="1:5" ht="37.5" customHeight="1">
      <c r="A277" s="1352"/>
      <c r="B277" s="1322"/>
      <c r="C277" s="1322"/>
      <c r="D277" s="1322"/>
      <c r="E277" s="1353"/>
    </row>
    <row r="278" spans="1:5" ht="37.5" customHeight="1">
      <c r="A278" s="1352"/>
      <c r="B278" s="1322"/>
      <c r="C278" s="1322"/>
      <c r="D278" s="1322"/>
      <c r="E278" s="1353"/>
    </row>
  </sheetData>
  <mergeCells count="275">
    <mergeCell ref="J231:J234"/>
    <mergeCell ref="J235:J236"/>
    <mergeCell ref="J237:J240"/>
    <mergeCell ref="J241:J245"/>
    <mergeCell ref="J246:J247"/>
    <mergeCell ref="J248:J251"/>
    <mergeCell ref="J252:J253"/>
    <mergeCell ref="J254:J257"/>
    <mergeCell ref="J259:J260"/>
    <mergeCell ref="J202:J203"/>
    <mergeCell ref="J205:J206"/>
    <mergeCell ref="J209:J210"/>
    <mergeCell ref="J211:J213"/>
    <mergeCell ref="J214:J215"/>
    <mergeCell ref="J217:J220"/>
    <mergeCell ref="J221:J222"/>
    <mergeCell ref="J223:J225"/>
    <mergeCell ref="J226:J230"/>
    <mergeCell ref="J163:J167"/>
    <mergeCell ref="J168:J177"/>
    <mergeCell ref="J178:J180"/>
    <mergeCell ref="J181:J182"/>
    <mergeCell ref="J183:J188"/>
    <mergeCell ref="J189:J191"/>
    <mergeCell ref="J192:J196"/>
    <mergeCell ref="J197:J198"/>
    <mergeCell ref="J199:J200"/>
    <mergeCell ref="J50:J52"/>
    <mergeCell ref="J53:J74"/>
    <mergeCell ref="J75:J89"/>
    <mergeCell ref="J91:J122"/>
    <mergeCell ref="J123:J128"/>
    <mergeCell ref="J129:J133"/>
    <mergeCell ref="J134:J135"/>
    <mergeCell ref="J136:J151"/>
    <mergeCell ref="J152:J162"/>
    <mergeCell ref="K4:L4"/>
    <mergeCell ref="J8:J9"/>
    <mergeCell ref="J11:J12"/>
    <mergeCell ref="J13:J15"/>
    <mergeCell ref="J16:J21"/>
    <mergeCell ref="J22:J27"/>
    <mergeCell ref="J28:J40"/>
    <mergeCell ref="J41:J42"/>
    <mergeCell ref="J43:J48"/>
    <mergeCell ref="A259:A260"/>
    <mergeCell ref="F259:F260"/>
    <mergeCell ref="H259:H260"/>
    <mergeCell ref="A252:A253"/>
    <mergeCell ref="F252:F253"/>
    <mergeCell ref="H252:H253"/>
    <mergeCell ref="A254:A257"/>
    <mergeCell ref="F254:F257"/>
    <mergeCell ref="H254:H257"/>
    <mergeCell ref="A246:A247"/>
    <mergeCell ref="F246:F247"/>
    <mergeCell ref="H246:H247"/>
    <mergeCell ref="A248:A251"/>
    <mergeCell ref="F248:F251"/>
    <mergeCell ref="H248:H251"/>
    <mergeCell ref="A241:A245"/>
    <mergeCell ref="F241:F245"/>
    <mergeCell ref="H241:H245"/>
    <mergeCell ref="B242:B243"/>
    <mergeCell ref="C242:C243"/>
    <mergeCell ref="A237:A240"/>
    <mergeCell ref="F237:F240"/>
    <mergeCell ref="H237:H240"/>
    <mergeCell ref="B238:B239"/>
    <mergeCell ref="C238:C239"/>
    <mergeCell ref="A231:A234"/>
    <mergeCell ref="F231:F234"/>
    <mergeCell ref="H231:H234"/>
    <mergeCell ref="A235:A236"/>
    <mergeCell ref="F235:F236"/>
    <mergeCell ref="H235:H236"/>
    <mergeCell ref="A214:A215"/>
    <mergeCell ref="F214:F215"/>
    <mergeCell ref="H214:H215"/>
    <mergeCell ref="A217:A220"/>
    <mergeCell ref="B217:B218"/>
    <mergeCell ref="C217:C218"/>
    <mergeCell ref="F217:F220"/>
    <mergeCell ref="H217:H220"/>
    <mergeCell ref="A226:A230"/>
    <mergeCell ref="F226:F230"/>
    <mergeCell ref="H226:H230"/>
    <mergeCell ref="B227:B228"/>
    <mergeCell ref="C227:C228"/>
    <mergeCell ref="A221:A222"/>
    <mergeCell ref="F221:F222"/>
    <mergeCell ref="H221:H222"/>
    <mergeCell ref="A223:A225"/>
    <mergeCell ref="B223:B224"/>
    <mergeCell ref="C223:C224"/>
    <mergeCell ref="F223:F225"/>
    <mergeCell ref="H223:H225"/>
    <mergeCell ref="A211:A213"/>
    <mergeCell ref="B211:B213"/>
    <mergeCell ref="C211:C213"/>
    <mergeCell ref="F211:F213"/>
    <mergeCell ref="H211:H213"/>
    <mergeCell ref="A209:A210"/>
    <mergeCell ref="B209:B210"/>
    <mergeCell ref="C209:C210"/>
    <mergeCell ref="F209:F210"/>
    <mergeCell ref="H209:H210"/>
    <mergeCell ref="A197:A198"/>
    <mergeCell ref="B197:B198"/>
    <mergeCell ref="C197:C198"/>
    <mergeCell ref="H197:H198"/>
    <mergeCell ref="A199:A200"/>
    <mergeCell ref="F199:F200"/>
    <mergeCell ref="H199:H200"/>
    <mergeCell ref="A205:A206"/>
    <mergeCell ref="B205:B206"/>
    <mergeCell ref="C205:C206"/>
    <mergeCell ref="F205:F206"/>
    <mergeCell ref="H205:H206"/>
    <mergeCell ref="A202:A203"/>
    <mergeCell ref="B202:B203"/>
    <mergeCell ref="C202:C203"/>
    <mergeCell ref="F202:F203"/>
    <mergeCell ref="H202:H203"/>
    <mergeCell ref="A192:A196"/>
    <mergeCell ref="B192:B193"/>
    <mergeCell ref="C192:C193"/>
    <mergeCell ref="F192:F196"/>
    <mergeCell ref="H192:H196"/>
    <mergeCell ref="B194:B196"/>
    <mergeCell ref="C194:C196"/>
    <mergeCell ref="A189:A191"/>
    <mergeCell ref="B189:B191"/>
    <mergeCell ref="C189:C191"/>
    <mergeCell ref="F189:F191"/>
    <mergeCell ref="H189:H191"/>
    <mergeCell ref="A183:A188"/>
    <mergeCell ref="F183:F188"/>
    <mergeCell ref="H183:H188"/>
    <mergeCell ref="B184:B185"/>
    <mergeCell ref="C184:C185"/>
    <mergeCell ref="B186:B188"/>
    <mergeCell ref="C186:C188"/>
    <mergeCell ref="A178:A180"/>
    <mergeCell ref="F178:F180"/>
    <mergeCell ref="H178:H180"/>
    <mergeCell ref="A181:A182"/>
    <mergeCell ref="B181:B182"/>
    <mergeCell ref="C181:C182"/>
    <mergeCell ref="F181:F182"/>
    <mergeCell ref="H181:H182"/>
    <mergeCell ref="A152:A162"/>
    <mergeCell ref="F152:F162"/>
    <mergeCell ref="A134:A135"/>
    <mergeCell ref="F134:F135"/>
    <mergeCell ref="H134:H135"/>
    <mergeCell ref="A168:A177"/>
    <mergeCell ref="B168:B171"/>
    <mergeCell ref="C168:C171"/>
    <mergeCell ref="F168:F177"/>
    <mergeCell ref="H168:H177"/>
    <mergeCell ref="B172:B177"/>
    <mergeCell ref="C172:C177"/>
    <mergeCell ref="H152:H162"/>
    <mergeCell ref="B153:B161"/>
    <mergeCell ref="C153:C161"/>
    <mergeCell ref="A163:A167"/>
    <mergeCell ref="F163:F167"/>
    <mergeCell ref="H163:H167"/>
    <mergeCell ref="B164:B166"/>
    <mergeCell ref="C164:C166"/>
    <mergeCell ref="A136:A151"/>
    <mergeCell ref="F136:F151"/>
    <mergeCell ref="H136:H151"/>
    <mergeCell ref="B137:B139"/>
    <mergeCell ref="C137:C139"/>
    <mergeCell ref="A129:A133"/>
    <mergeCell ref="B129:B132"/>
    <mergeCell ref="C129:C132"/>
    <mergeCell ref="F129:F133"/>
    <mergeCell ref="H129:H133"/>
    <mergeCell ref="B140:B145"/>
    <mergeCell ref="C140:C145"/>
    <mergeCell ref="B146:B151"/>
    <mergeCell ref="C146:C151"/>
    <mergeCell ref="A123:A128"/>
    <mergeCell ref="B123:B124"/>
    <mergeCell ref="C123:C124"/>
    <mergeCell ref="F123:F128"/>
    <mergeCell ref="H123:H128"/>
    <mergeCell ref="B125:B128"/>
    <mergeCell ref="C125:C128"/>
    <mergeCell ref="A91:A122"/>
    <mergeCell ref="B91:B95"/>
    <mergeCell ref="C91:C95"/>
    <mergeCell ref="F91:F122"/>
    <mergeCell ref="H91:H122"/>
    <mergeCell ref="B98:B101"/>
    <mergeCell ref="C98:C101"/>
    <mergeCell ref="B102:B118"/>
    <mergeCell ref="C102:C118"/>
    <mergeCell ref="A75:A89"/>
    <mergeCell ref="F75:F89"/>
    <mergeCell ref="H75:H89"/>
    <mergeCell ref="B76:B89"/>
    <mergeCell ref="C76:C89"/>
    <mergeCell ref="A53:A74"/>
    <mergeCell ref="B53:B55"/>
    <mergeCell ref="C53:C55"/>
    <mergeCell ref="F53:F74"/>
    <mergeCell ref="H53:H74"/>
    <mergeCell ref="B56:B74"/>
    <mergeCell ref="C56:C74"/>
    <mergeCell ref="A50:A52"/>
    <mergeCell ref="F50:F52"/>
    <mergeCell ref="H28:H40"/>
    <mergeCell ref="B31:B32"/>
    <mergeCell ref="C31:C32"/>
    <mergeCell ref="B33:B36"/>
    <mergeCell ref="C33:C36"/>
    <mergeCell ref="H50:H52"/>
    <mergeCell ref="B51:B52"/>
    <mergeCell ref="C51:C52"/>
    <mergeCell ref="H41:H42"/>
    <mergeCell ref="A43:A48"/>
    <mergeCell ref="B43:B45"/>
    <mergeCell ref="C43:C45"/>
    <mergeCell ref="F43:F48"/>
    <mergeCell ref="H43:H48"/>
    <mergeCell ref="B46:B48"/>
    <mergeCell ref="C46:C48"/>
    <mergeCell ref="A41:A42"/>
    <mergeCell ref="B41:B42"/>
    <mergeCell ref="C41:C42"/>
    <mergeCell ref="F41:F42"/>
    <mergeCell ref="A22:A27"/>
    <mergeCell ref="B22:B25"/>
    <mergeCell ref="C22:C25"/>
    <mergeCell ref="F22:F27"/>
    <mergeCell ref="H22:H27"/>
    <mergeCell ref="B26:B27"/>
    <mergeCell ref="C26:C27"/>
    <mergeCell ref="B37:B40"/>
    <mergeCell ref="C37:C40"/>
    <mergeCell ref="A28:A40"/>
    <mergeCell ref="B28:B30"/>
    <mergeCell ref="C28:C30"/>
    <mergeCell ref="F28:F40"/>
    <mergeCell ref="A16:A21"/>
    <mergeCell ref="B16:B17"/>
    <mergeCell ref="C16:C17"/>
    <mergeCell ref="F16:F21"/>
    <mergeCell ref="H16:H21"/>
    <mergeCell ref="B19:B21"/>
    <mergeCell ref="C19:C21"/>
    <mergeCell ref="A11:A12"/>
    <mergeCell ref="F11:F12"/>
    <mergeCell ref="H11:H12"/>
    <mergeCell ref="A13:A15"/>
    <mergeCell ref="B13:B15"/>
    <mergeCell ref="C13:C15"/>
    <mergeCell ref="F13:F15"/>
    <mergeCell ref="H13:H15"/>
    <mergeCell ref="A8:A9"/>
    <mergeCell ref="B8:B9"/>
    <mergeCell ref="C8:C9"/>
    <mergeCell ref="F8:F9"/>
    <mergeCell ref="H8:H9"/>
    <mergeCell ref="A2:I2"/>
    <mergeCell ref="A4:A5"/>
    <mergeCell ref="B4:C5"/>
    <mergeCell ref="D4:D5"/>
    <mergeCell ref="E4:F4"/>
    <mergeCell ref="G4:H4"/>
    <mergeCell ref="I4:J4"/>
  </mergeCells>
  <printOptions horizontalCentered="1"/>
  <pageMargins left="0.9055118110236221" right="0.9055118110236221" top="1.1023622047244095" bottom="0.59055118110236227" header="0.55118110236220474" footer="0.31496062992125984"/>
  <pageSetup paperSize="9" scale="35" firstPageNumber="66" orientation="landscape" useFirstPageNumber="1" r:id="rId1"/>
  <headerFooter alignWithMargins="0">
    <oddHeader>&amp;C&amp;18- &amp;P -</oddHeader>
  </headerFooter>
  <rowBreaks count="10" manualBreakCount="10">
    <brk id="25" max="11" man="1"/>
    <brk id="48" max="11" man="1"/>
    <brk id="71" max="11" man="1"/>
    <brk id="96" max="11" man="1"/>
    <brk id="119" max="11" man="1"/>
    <brk id="145" max="11" man="1"/>
    <brk id="171" max="11" man="1"/>
    <brk id="196" max="11" man="1"/>
    <brk id="216" max="11" man="1"/>
    <brk id="240" max="11" man="1"/>
  </rowBreaks>
  <colBreaks count="1" manualBreakCount="1">
    <brk id="12" max="260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2"/>
  <sheetViews>
    <sheetView showGridLines="0" topLeftCell="A28" zoomScale="90" zoomScaleNormal="90" zoomScaleSheetLayoutView="91" workbookViewId="0">
      <selection activeCell="C43" sqref="C43"/>
    </sheetView>
  </sheetViews>
  <sheetFormatPr defaultRowHeight="14.25"/>
  <cols>
    <col min="1" max="2" width="14" style="1422" customWidth="1"/>
    <col min="3" max="3" width="76" style="1422" customWidth="1"/>
    <col min="4" max="4" width="14.85546875" style="1422" customWidth="1"/>
    <col min="5" max="5" width="14.85546875" style="1422" bestFit="1" customWidth="1"/>
    <col min="6" max="6" width="16.140625" style="1422" customWidth="1"/>
    <col min="7" max="13" width="14.42578125" style="1423" customWidth="1"/>
    <col min="14" max="14" width="15.85546875" style="1423" customWidth="1"/>
    <col min="15" max="256" width="9.140625" style="1422"/>
    <col min="257" max="258" width="14" style="1422" customWidth="1"/>
    <col min="259" max="259" width="76" style="1422" customWidth="1"/>
    <col min="260" max="260" width="14.85546875" style="1422" customWidth="1"/>
    <col min="261" max="261" width="14.85546875" style="1422" bestFit="1" customWidth="1"/>
    <col min="262" max="262" width="16.140625" style="1422" customWidth="1"/>
    <col min="263" max="269" width="14.42578125" style="1422" customWidth="1"/>
    <col min="270" max="270" width="15.85546875" style="1422" customWidth="1"/>
    <col min="271" max="512" width="9.140625" style="1422"/>
    <col min="513" max="514" width="14" style="1422" customWidth="1"/>
    <col min="515" max="515" width="76" style="1422" customWidth="1"/>
    <col min="516" max="516" width="14.85546875" style="1422" customWidth="1"/>
    <col min="517" max="517" width="14.85546875" style="1422" bestFit="1" customWidth="1"/>
    <col min="518" max="518" width="16.140625" style="1422" customWidth="1"/>
    <col min="519" max="525" width="14.42578125" style="1422" customWidth="1"/>
    <col min="526" max="526" width="15.85546875" style="1422" customWidth="1"/>
    <col min="527" max="768" width="9.140625" style="1422"/>
    <col min="769" max="770" width="14" style="1422" customWidth="1"/>
    <col min="771" max="771" width="76" style="1422" customWidth="1"/>
    <col min="772" max="772" width="14.85546875" style="1422" customWidth="1"/>
    <col min="773" max="773" width="14.85546875" style="1422" bestFit="1" customWidth="1"/>
    <col min="774" max="774" width="16.140625" style="1422" customWidth="1"/>
    <col min="775" max="781" width="14.42578125" style="1422" customWidth="1"/>
    <col min="782" max="782" width="15.85546875" style="1422" customWidth="1"/>
    <col min="783" max="1024" width="9.140625" style="1422"/>
    <col min="1025" max="1026" width="14" style="1422" customWidth="1"/>
    <col min="1027" max="1027" width="76" style="1422" customWidth="1"/>
    <col min="1028" max="1028" width="14.85546875" style="1422" customWidth="1"/>
    <col min="1029" max="1029" width="14.85546875" style="1422" bestFit="1" customWidth="1"/>
    <col min="1030" max="1030" width="16.140625" style="1422" customWidth="1"/>
    <col min="1031" max="1037" width="14.42578125" style="1422" customWidth="1"/>
    <col min="1038" max="1038" width="15.85546875" style="1422" customWidth="1"/>
    <col min="1039" max="1280" width="9.140625" style="1422"/>
    <col min="1281" max="1282" width="14" style="1422" customWidth="1"/>
    <col min="1283" max="1283" width="76" style="1422" customWidth="1"/>
    <col min="1284" max="1284" width="14.85546875" style="1422" customWidth="1"/>
    <col min="1285" max="1285" width="14.85546875" style="1422" bestFit="1" customWidth="1"/>
    <col min="1286" max="1286" width="16.140625" style="1422" customWidth="1"/>
    <col min="1287" max="1293" width="14.42578125" style="1422" customWidth="1"/>
    <col min="1294" max="1294" width="15.85546875" style="1422" customWidth="1"/>
    <col min="1295" max="1536" width="9.140625" style="1422"/>
    <col min="1537" max="1538" width="14" style="1422" customWidth="1"/>
    <col min="1539" max="1539" width="76" style="1422" customWidth="1"/>
    <col min="1540" max="1540" width="14.85546875" style="1422" customWidth="1"/>
    <col min="1541" max="1541" width="14.85546875" style="1422" bestFit="1" customWidth="1"/>
    <col min="1542" max="1542" width="16.140625" style="1422" customWidth="1"/>
    <col min="1543" max="1549" width="14.42578125" style="1422" customWidth="1"/>
    <col min="1550" max="1550" width="15.85546875" style="1422" customWidth="1"/>
    <col min="1551" max="1792" width="9.140625" style="1422"/>
    <col min="1793" max="1794" width="14" style="1422" customWidth="1"/>
    <col min="1795" max="1795" width="76" style="1422" customWidth="1"/>
    <col min="1796" max="1796" width="14.85546875" style="1422" customWidth="1"/>
    <col min="1797" max="1797" width="14.85546875" style="1422" bestFit="1" customWidth="1"/>
    <col min="1798" max="1798" width="16.140625" style="1422" customWidth="1"/>
    <col min="1799" max="1805" width="14.42578125" style="1422" customWidth="1"/>
    <col min="1806" max="1806" width="15.85546875" style="1422" customWidth="1"/>
    <col min="1807" max="2048" width="9.140625" style="1422"/>
    <col min="2049" max="2050" width="14" style="1422" customWidth="1"/>
    <col min="2051" max="2051" width="76" style="1422" customWidth="1"/>
    <col min="2052" max="2052" width="14.85546875" style="1422" customWidth="1"/>
    <col min="2053" max="2053" width="14.85546875" style="1422" bestFit="1" customWidth="1"/>
    <col min="2054" max="2054" width="16.140625" style="1422" customWidth="1"/>
    <col min="2055" max="2061" width="14.42578125" style="1422" customWidth="1"/>
    <col min="2062" max="2062" width="15.85546875" style="1422" customWidth="1"/>
    <col min="2063" max="2304" width="9.140625" style="1422"/>
    <col min="2305" max="2306" width="14" style="1422" customWidth="1"/>
    <col min="2307" max="2307" width="76" style="1422" customWidth="1"/>
    <col min="2308" max="2308" width="14.85546875" style="1422" customWidth="1"/>
    <col min="2309" max="2309" width="14.85546875" style="1422" bestFit="1" customWidth="1"/>
    <col min="2310" max="2310" width="16.140625" style="1422" customWidth="1"/>
    <col min="2311" max="2317" width="14.42578125" style="1422" customWidth="1"/>
    <col min="2318" max="2318" width="15.85546875" style="1422" customWidth="1"/>
    <col min="2319" max="2560" width="9.140625" style="1422"/>
    <col min="2561" max="2562" width="14" style="1422" customWidth="1"/>
    <col min="2563" max="2563" width="76" style="1422" customWidth="1"/>
    <col min="2564" max="2564" width="14.85546875" style="1422" customWidth="1"/>
    <col min="2565" max="2565" width="14.85546875" style="1422" bestFit="1" customWidth="1"/>
    <col min="2566" max="2566" width="16.140625" style="1422" customWidth="1"/>
    <col min="2567" max="2573" width="14.42578125" style="1422" customWidth="1"/>
    <col min="2574" max="2574" width="15.85546875" style="1422" customWidth="1"/>
    <col min="2575" max="2816" width="9.140625" style="1422"/>
    <col min="2817" max="2818" width="14" style="1422" customWidth="1"/>
    <col min="2819" max="2819" width="76" style="1422" customWidth="1"/>
    <col min="2820" max="2820" width="14.85546875" style="1422" customWidth="1"/>
    <col min="2821" max="2821" width="14.85546875" style="1422" bestFit="1" customWidth="1"/>
    <col min="2822" max="2822" width="16.140625" style="1422" customWidth="1"/>
    <col min="2823" max="2829" width="14.42578125" style="1422" customWidth="1"/>
    <col min="2830" max="2830" width="15.85546875" style="1422" customWidth="1"/>
    <col min="2831" max="3072" width="9.140625" style="1422"/>
    <col min="3073" max="3074" width="14" style="1422" customWidth="1"/>
    <col min="3075" max="3075" width="76" style="1422" customWidth="1"/>
    <col min="3076" max="3076" width="14.85546875" style="1422" customWidth="1"/>
    <col min="3077" max="3077" width="14.85546875" style="1422" bestFit="1" customWidth="1"/>
    <col min="3078" max="3078" width="16.140625" style="1422" customWidth="1"/>
    <col min="3079" max="3085" width="14.42578125" style="1422" customWidth="1"/>
    <col min="3086" max="3086" width="15.85546875" style="1422" customWidth="1"/>
    <col min="3087" max="3328" width="9.140625" style="1422"/>
    <col min="3329" max="3330" width="14" style="1422" customWidth="1"/>
    <col min="3331" max="3331" width="76" style="1422" customWidth="1"/>
    <col min="3332" max="3332" width="14.85546875" style="1422" customWidth="1"/>
    <col min="3333" max="3333" width="14.85546875" style="1422" bestFit="1" customWidth="1"/>
    <col min="3334" max="3334" width="16.140625" style="1422" customWidth="1"/>
    <col min="3335" max="3341" width="14.42578125" style="1422" customWidth="1"/>
    <col min="3342" max="3342" width="15.85546875" style="1422" customWidth="1"/>
    <col min="3343" max="3584" width="9.140625" style="1422"/>
    <col min="3585" max="3586" width="14" style="1422" customWidth="1"/>
    <col min="3587" max="3587" width="76" style="1422" customWidth="1"/>
    <col min="3588" max="3588" width="14.85546875" style="1422" customWidth="1"/>
    <col min="3589" max="3589" width="14.85546875" style="1422" bestFit="1" customWidth="1"/>
    <col min="3590" max="3590" width="16.140625" style="1422" customWidth="1"/>
    <col min="3591" max="3597" width="14.42578125" style="1422" customWidth="1"/>
    <col min="3598" max="3598" width="15.85546875" style="1422" customWidth="1"/>
    <col min="3599" max="3840" width="9.140625" style="1422"/>
    <col min="3841" max="3842" width="14" style="1422" customWidth="1"/>
    <col min="3843" max="3843" width="76" style="1422" customWidth="1"/>
    <col min="3844" max="3844" width="14.85546875" style="1422" customWidth="1"/>
    <col min="3845" max="3845" width="14.85546875" style="1422" bestFit="1" customWidth="1"/>
    <col min="3846" max="3846" width="16.140625" style="1422" customWidth="1"/>
    <col min="3847" max="3853" width="14.42578125" style="1422" customWidth="1"/>
    <col min="3854" max="3854" width="15.85546875" style="1422" customWidth="1"/>
    <col min="3855" max="4096" width="9.140625" style="1422"/>
    <col min="4097" max="4098" width="14" style="1422" customWidth="1"/>
    <col min="4099" max="4099" width="76" style="1422" customWidth="1"/>
    <col min="4100" max="4100" width="14.85546875" style="1422" customWidth="1"/>
    <col min="4101" max="4101" width="14.85546875" style="1422" bestFit="1" customWidth="1"/>
    <col min="4102" max="4102" width="16.140625" style="1422" customWidth="1"/>
    <col min="4103" max="4109" width="14.42578125" style="1422" customWidth="1"/>
    <col min="4110" max="4110" width="15.85546875" style="1422" customWidth="1"/>
    <col min="4111" max="4352" width="9.140625" style="1422"/>
    <col min="4353" max="4354" width="14" style="1422" customWidth="1"/>
    <col min="4355" max="4355" width="76" style="1422" customWidth="1"/>
    <col min="4356" max="4356" width="14.85546875" style="1422" customWidth="1"/>
    <col min="4357" max="4357" width="14.85546875" style="1422" bestFit="1" customWidth="1"/>
    <col min="4358" max="4358" width="16.140625" style="1422" customWidth="1"/>
    <col min="4359" max="4365" width="14.42578125" style="1422" customWidth="1"/>
    <col min="4366" max="4366" width="15.85546875" style="1422" customWidth="1"/>
    <col min="4367" max="4608" width="9.140625" style="1422"/>
    <col min="4609" max="4610" width="14" style="1422" customWidth="1"/>
    <col min="4611" max="4611" width="76" style="1422" customWidth="1"/>
    <col min="4612" max="4612" width="14.85546875" style="1422" customWidth="1"/>
    <col min="4613" max="4613" width="14.85546875" style="1422" bestFit="1" customWidth="1"/>
    <col min="4614" max="4614" width="16.140625" style="1422" customWidth="1"/>
    <col min="4615" max="4621" width="14.42578125" style="1422" customWidth="1"/>
    <col min="4622" max="4622" width="15.85546875" style="1422" customWidth="1"/>
    <col min="4623" max="4864" width="9.140625" style="1422"/>
    <col min="4865" max="4866" width="14" style="1422" customWidth="1"/>
    <col min="4867" max="4867" width="76" style="1422" customWidth="1"/>
    <col min="4868" max="4868" width="14.85546875" style="1422" customWidth="1"/>
    <col min="4869" max="4869" width="14.85546875" style="1422" bestFit="1" customWidth="1"/>
    <col min="4870" max="4870" width="16.140625" style="1422" customWidth="1"/>
    <col min="4871" max="4877" width="14.42578125" style="1422" customWidth="1"/>
    <col min="4878" max="4878" width="15.85546875" style="1422" customWidth="1"/>
    <col min="4879" max="5120" width="9.140625" style="1422"/>
    <col min="5121" max="5122" width="14" style="1422" customWidth="1"/>
    <col min="5123" max="5123" width="76" style="1422" customWidth="1"/>
    <col min="5124" max="5124" width="14.85546875" style="1422" customWidth="1"/>
    <col min="5125" max="5125" width="14.85546875" style="1422" bestFit="1" customWidth="1"/>
    <col min="5126" max="5126" width="16.140625" style="1422" customWidth="1"/>
    <col min="5127" max="5133" width="14.42578125" style="1422" customWidth="1"/>
    <col min="5134" max="5134" width="15.85546875" style="1422" customWidth="1"/>
    <col min="5135" max="5376" width="9.140625" style="1422"/>
    <col min="5377" max="5378" width="14" style="1422" customWidth="1"/>
    <col min="5379" max="5379" width="76" style="1422" customWidth="1"/>
    <col min="5380" max="5380" width="14.85546875" style="1422" customWidth="1"/>
    <col min="5381" max="5381" width="14.85546875" style="1422" bestFit="1" customWidth="1"/>
    <col min="5382" max="5382" width="16.140625" style="1422" customWidth="1"/>
    <col min="5383" max="5389" width="14.42578125" style="1422" customWidth="1"/>
    <col min="5390" max="5390" width="15.85546875" style="1422" customWidth="1"/>
    <col min="5391" max="5632" width="9.140625" style="1422"/>
    <col min="5633" max="5634" width="14" style="1422" customWidth="1"/>
    <col min="5635" max="5635" width="76" style="1422" customWidth="1"/>
    <col min="5636" max="5636" width="14.85546875" style="1422" customWidth="1"/>
    <col min="5637" max="5637" width="14.85546875" style="1422" bestFit="1" customWidth="1"/>
    <col min="5638" max="5638" width="16.140625" style="1422" customWidth="1"/>
    <col min="5639" max="5645" width="14.42578125" style="1422" customWidth="1"/>
    <col min="5646" max="5646" width="15.85546875" style="1422" customWidth="1"/>
    <col min="5647" max="5888" width="9.140625" style="1422"/>
    <col min="5889" max="5890" width="14" style="1422" customWidth="1"/>
    <col min="5891" max="5891" width="76" style="1422" customWidth="1"/>
    <col min="5892" max="5892" width="14.85546875" style="1422" customWidth="1"/>
    <col min="5893" max="5893" width="14.85546875" style="1422" bestFit="1" customWidth="1"/>
    <col min="5894" max="5894" width="16.140625" style="1422" customWidth="1"/>
    <col min="5895" max="5901" width="14.42578125" style="1422" customWidth="1"/>
    <col min="5902" max="5902" width="15.85546875" style="1422" customWidth="1"/>
    <col min="5903" max="6144" width="9.140625" style="1422"/>
    <col min="6145" max="6146" width="14" style="1422" customWidth="1"/>
    <col min="6147" max="6147" width="76" style="1422" customWidth="1"/>
    <col min="6148" max="6148" width="14.85546875" style="1422" customWidth="1"/>
    <col min="6149" max="6149" width="14.85546875" style="1422" bestFit="1" customWidth="1"/>
    <col min="6150" max="6150" width="16.140625" style="1422" customWidth="1"/>
    <col min="6151" max="6157" width="14.42578125" style="1422" customWidth="1"/>
    <col min="6158" max="6158" width="15.85546875" style="1422" customWidth="1"/>
    <col min="6159" max="6400" width="9.140625" style="1422"/>
    <col min="6401" max="6402" width="14" style="1422" customWidth="1"/>
    <col min="6403" max="6403" width="76" style="1422" customWidth="1"/>
    <col min="6404" max="6404" width="14.85546875" style="1422" customWidth="1"/>
    <col min="6405" max="6405" width="14.85546875" style="1422" bestFit="1" customWidth="1"/>
    <col min="6406" max="6406" width="16.140625" style="1422" customWidth="1"/>
    <col min="6407" max="6413" width="14.42578125" style="1422" customWidth="1"/>
    <col min="6414" max="6414" width="15.85546875" style="1422" customWidth="1"/>
    <col min="6415" max="6656" width="9.140625" style="1422"/>
    <col min="6657" max="6658" width="14" style="1422" customWidth="1"/>
    <col min="6659" max="6659" width="76" style="1422" customWidth="1"/>
    <col min="6660" max="6660" width="14.85546875" style="1422" customWidth="1"/>
    <col min="6661" max="6661" width="14.85546875" style="1422" bestFit="1" customWidth="1"/>
    <col min="6662" max="6662" width="16.140625" style="1422" customWidth="1"/>
    <col min="6663" max="6669" width="14.42578125" style="1422" customWidth="1"/>
    <col min="6670" max="6670" width="15.85546875" style="1422" customWidth="1"/>
    <col min="6671" max="6912" width="9.140625" style="1422"/>
    <col min="6913" max="6914" width="14" style="1422" customWidth="1"/>
    <col min="6915" max="6915" width="76" style="1422" customWidth="1"/>
    <col min="6916" max="6916" width="14.85546875" style="1422" customWidth="1"/>
    <col min="6917" max="6917" width="14.85546875" style="1422" bestFit="1" customWidth="1"/>
    <col min="6918" max="6918" width="16.140625" style="1422" customWidth="1"/>
    <col min="6919" max="6925" width="14.42578125" style="1422" customWidth="1"/>
    <col min="6926" max="6926" width="15.85546875" style="1422" customWidth="1"/>
    <col min="6927" max="7168" width="9.140625" style="1422"/>
    <col min="7169" max="7170" width="14" style="1422" customWidth="1"/>
    <col min="7171" max="7171" width="76" style="1422" customWidth="1"/>
    <col min="7172" max="7172" width="14.85546875" style="1422" customWidth="1"/>
    <col min="7173" max="7173" width="14.85546875" style="1422" bestFit="1" customWidth="1"/>
    <col min="7174" max="7174" width="16.140625" style="1422" customWidth="1"/>
    <col min="7175" max="7181" width="14.42578125" style="1422" customWidth="1"/>
    <col min="7182" max="7182" width="15.85546875" style="1422" customWidth="1"/>
    <col min="7183" max="7424" width="9.140625" style="1422"/>
    <col min="7425" max="7426" width="14" style="1422" customWidth="1"/>
    <col min="7427" max="7427" width="76" style="1422" customWidth="1"/>
    <col min="7428" max="7428" width="14.85546875" style="1422" customWidth="1"/>
    <col min="7429" max="7429" width="14.85546875" style="1422" bestFit="1" customWidth="1"/>
    <col min="7430" max="7430" width="16.140625" style="1422" customWidth="1"/>
    <col min="7431" max="7437" width="14.42578125" style="1422" customWidth="1"/>
    <col min="7438" max="7438" width="15.85546875" style="1422" customWidth="1"/>
    <col min="7439" max="7680" width="9.140625" style="1422"/>
    <col min="7681" max="7682" width="14" style="1422" customWidth="1"/>
    <col min="7683" max="7683" width="76" style="1422" customWidth="1"/>
    <col min="7684" max="7684" width="14.85546875" style="1422" customWidth="1"/>
    <col min="7685" max="7685" width="14.85546875" style="1422" bestFit="1" customWidth="1"/>
    <col min="7686" max="7686" width="16.140625" style="1422" customWidth="1"/>
    <col min="7687" max="7693" width="14.42578125" style="1422" customWidth="1"/>
    <col min="7694" max="7694" width="15.85546875" style="1422" customWidth="1"/>
    <col min="7695" max="7936" width="9.140625" style="1422"/>
    <col min="7937" max="7938" width="14" style="1422" customWidth="1"/>
    <col min="7939" max="7939" width="76" style="1422" customWidth="1"/>
    <col min="7940" max="7940" width="14.85546875" style="1422" customWidth="1"/>
    <col min="7941" max="7941" width="14.85546875" style="1422" bestFit="1" customWidth="1"/>
    <col min="7942" max="7942" width="16.140625" style="1422" customWidth="1"/>
    <col min="7943" max="7949" width="14.42578125" style="1422" customWidth="1"/>
    <col min="7950" max="7950" width="15.85546875" style="1422" customWidth="1"/>
    <col min="7951" max="8192" width="9.140625" style="1422"/>
    <col min="8193" max="8194" width="14" style="1422" customWidth="1"/>
    <col min="8195" max="8195" width="76" style="1422" customWidth="1"/>
    <col min="8196" max="8196" width="14.85546875" style="1422" customWidth="1"/>
    <col min="8197" max="8197" width="14.85546875" style="1422" bestFit="1" customWidth="1"/>
    <col min="8198" max="8198" width="16.140625" style="1422" customWidth="1"/>
    <col min="8199" max="8205" width="14.42578125" style="1422" customWidth="1"/>
    <col min="8206" max="8206" width="15.85546875" style="1422" customWidth="1"/>
    <col min="8207" max="8448" width="9.140625" style="1422"/>
    <col min="8449" max="8450" width="14" style="1422" customWidth="1"/>
    <col min="8451" max="8451" width="76" style="1422" customWidth="1"/>
    <col min="8452" max="8452" width="14.85546875" style="1422" customWidth="1"/>
    <col min="8453" max="8453" width="14.85546875" style="1422" bestFit="1" customWidth="1"/>
    <col min="8454" max="8454" width="16.140625" style="1422" customWidth="1"/>
    <col min="8455" max="8461" width="14.42578125" style="1422" customWidth="1"/>
    <col min="8462" max="8462" width="15.85546875" style="1422" customWidth="1"/>
    <col min="8463" max="8704" width="9.140625" style="1422"/>
    <col min="8705" max="8706" width="14" style="1422" customWidth="1"/>
    <col min="8707" max="8707" width="76" style="1422" customWidth="1"/>
    <col min="8708" max="8708" width="14.85546875" style="1422" customWidth="1"/>
    <col min="8709" max="8709" width="14.85546875" style="1422" bestFit="1" customWidth="1"/>
    <col min="8710" max="8710" width="16.140625" style="1422" customWidth="1"/>
    <col min="8711" max="8717" width="14.42578125" style="1422" customWidth="1"/>
    <col min="8718" max="8718" width="15.85546875" style="1422" customWidth="1"/>
    <col min="8719" max="8960" width="9.140625" style="1422"/>
    <col min="8961" max="8962" width="14" style="1422" customWidth="1"/>
    <col min="8963" max="8963" width="76" style="1422" customWidth="1"/>
    <col min="8964" max="8964" width="14.85546875" style="1422" customWidth="1"/>
    <col min="8965" max="8965" width="14.85546875" style="1422" bestFit="1" customWidth="1"/>
    <col min="8966" max="8966" width="16.140625" style="1422" customWidth="1"/>
    <col min="8967" max="8973" width="14.42578125" style="1422" customWidth="1"/>
    <col min="8974" max="8974" width="15.85546875" style="1422" customWidth="1"/>
    <col min="8975" max="9216" width="9.140625" style="1422"/>
    <col min="9217" max="9218" width="14" style="1422" customWidth="1"/>
    <col min="9219" max="9219" width="76" style="1422" customWidth="1"/>
    <col min="9220" max="9220" width="14.85546875" style="1422" customWidth="1"/>
    <col min="9221" max="9221" width="14.85546875" style="1422" bestFit="1" customWidth="1"/>
    <col min="9222" max="9222" width="16.140625" style="1422" customWidth="1"/>
    <col min="9223" max="9229" width="14.42578125" style="1422" customWidth="1"/>
    <col min="9230" max="9230" width="15.85546875" style="1422" customWidth="1"/>
    <col min="9231" max="9472" width="9.140625" style="1422"/>
    <col min="9473" max="9474" width="14" style="1422" customWidth="1"/>
    <col min="9475" max="9475" width="76" style="1422" customWidth="1"/>
    <col min="9476" max="9476" width="14.85546875" style="1422" customWidth="1"/>
    <col min="9477" max="9477" width="14.85546875" style="1422" bestFit="1" customWidth="1"/>
    <col min="9478" max="9478" width="16.140625" style="1422" customWidth="1"/>
    <col min="9479" max="9485" width="14.42578125" style="1422" customWidth="1"/>
    <col min="9486" max="9486" width="15.85546875" style="1422" customWidth="1"/>
    <col min="9487" max="9728" width="9.140625" style="1422"/>
    <col min="9729" max="9730" width="14" style="1422" customWidth="1"/>
    <col min="9731" max="9731" width="76" style="1422" customWidth="1"/>
    <col min="9732" max="9732" width="14.85546875" style="1422" customWidth="1"/>
    <col min="9733" max="9733" width="14.85546875" style="1422" bestFit="1" customWidth="1"/>
    <col min="9734" max="9734" width="16.140625" style="1422" customWidth="1"/>
    <col min="9735" max="9741" width="14.42578125" style="1422" customWidth="1"/>
    <col min="9742" max="9742" width="15.85546875" style="1422" customWidth="1"/>
    <col min="9743" max="9984" width="9.140625" style="1422"/>
    <col min="9985" max="9986" width="14" style="1422" customWidth="1"/>
    <col min="9987" max="9987" width="76" style="1422" customWidth="1"/>
    <col min="9988" max="9988" width="14.85546875" style="1422" customWidth="1"/>
    <col min="9989" max="9989" width="14.85546875" style="1422" bestFit="1" customWidth="1"/>
    <col min="9990" max="9990" width="16.140625" style="1422" customWidth="1"/>
    <col min="9991" max="9997" width="14.42578125" style="1422" customWidth="1"/>
    <col min="9998" max="9998" width="15.85546875" style="1422" customWidth="1"/>
    <col min="9999" max="10240" width="9.140625" style="1422"/>
    <col min="10241" max="10242" width="14" style="1422" customWidth="1"/>
    <col min="10243" max="10243" width="76" style="1422" customWidth="1"/>
    <col min="10244" max="10244" width="14.85546875" style="1422" customWidth="1"/>
    <col min="10245" max="10245" width="14.85546875" style="1422" bestFit="1" customWidth="1"/>
    <col min="10246" max="10246" width="16.140625" style="1422" customWidth="1"/>
    <col min="10247" max="10253" width="14.42578125" style="1422" customWidth="1"/>
    <col min="10254" max="10254" width="15.85546875" style="1422" customWidth="1"/>
    <col min="10255" max="10496" width="9.140625" style="1422"/>
    <col min="10497" max="10498" width="14" style="1422" customWidth="1"/>
    <col min="10499" max="10499" width="76" style="1422" customWidth="1"/>
    <col min="10500" max="10500" width="14.85546875" style="1422" customWidth="1"/>
    <col min="10501" max="10501" width="14.85546875" style="1422" bestFit="1" customWidth="1"/>
    <col min="10502" max="10502" width="16.140625" style="1422" customWidth="1"/>
    <col min="10503" max="10509" width="14.42578125" style="1422" customWidth="1"/>
    <col min="10510" max="10510" width="15.85546875" style="1422" customWidth="1"/>
    <col min="10511" max="10752" width="9.140625" style="1422"/>
    <col min="10753" max="10754" width="14" style="1422" customWidth="1"/>
    <col min="10755" max="10755" width="76" style="1422" customWidth="1"/>
    <col min="10756" max="10756" width="14.85546875" style="1422" customWidth="1"/>
    <col min="10757" max="10757" width="14.85546875" style="1422" bestFit="1" customWidth="1"/>
    <col min="10758" max="10758" width="16.140625" style="1422" customWidth="1"/>
    <col min="10759" max="10765" width="14.42578125" style="1422" customWidth="1"/>
    <col min="10766" max="10766" width="15.85546875" style="1422" customWidth="1"/>
    <col min="10767" max="11008" width="9.140625" style="1422"/>
    <col min="11009" max="11010" width="14" style="1422" customWidth="1"/>
    <col min="11011" max="11011" width="76" style="1422" customWidth="1"/>
    <col min="11012" max="11012" width="14.85546875" style="1422" customWidth="1"/>
    <col min="11013" max="11013" width="14.85546875" style="1422" bestFit="1" customWidth="1"/>
    <col min="11014" max="11014" width="16.140625" style="1422" customWidth="1"/>
    <col min="11015" max="11021" width="14.42578125" style="1422" customWidth="1"/>
    <col min="11022" max="11022" width="15.85546875" style="1422" customWidth="1"/>
    <col min="11023" max="11264" width="9.140625" style="1422"/>
    <col min="11265" max="11266" width="14" style="1422" customWidth="1"/>
    <col min="11267" max="11267" width="76" style="1422" customWidth="1"/>
    <col min="11268" max="11268" width="14.85546875" style="1422" customWidth="1"/>
    <col min="11269" max="11269" width="14.85546875" style="1422" bestFit="1" customWidth="1"/>
    <col min="11270" max="11270" width="16.140625" style="1422" customWidth="1"/>
    <col min="11271" max="11277" width="14.42578125" style="1422" customWidth="1"/>
    <col min="11278" max="11278" width="15.85546875" style="1422" customWidth="1"/>
    <col min="11279" max="11520" width="9.140625" style="1422"/>
    <col min="11521" max="11522" width="14" style="1422" customWidth="1"/>
    <col min="11523" max="11523" width="76" style="1422" customWidth="1"/>
    <col min="11524" max="11524" width="14.85546875" style="1422" customWidth="1"/>
    <col min="11525" max="11525" width="14.85546875" style="1422" bestFit="1" customWidth="1"/>
    <col min="11526" max="11526" width="16.140625" style="1422" customWidth="1"/>
    <col min="11527" max="11533" width="14.42578125" style="1422" customWidth="1"/>
    <col min="11534" max="11534" width="15.85546875" style="1422" customWidth="1"/>
    <col min="11535" max="11776" width="9.140625" style="1422"/>
    <col min="11777" max="11778" width="14" style="1422" customWidth="1"/>
    <col min="11779" max="11779" width="76" style="1422" customWidth="1"/>
    <col min="11780" max="11780" width="14.85546875" style="1422" customWidth="1"/>
    <col min="11781" max="11781" width="14.85546875" style="1422" bestFit="1" customWidth="1"/>
    <col min="11782" max="11782" width="16.140625" style="1422" customWidth="1"/>
    <col min="11783" max="11789" width="14.42578125" style="1422" customWidth="1"/>
    <col min="11790" max="11790" width="15.85546875" style="1422" customWidth="1"/>
    <col min="11791" max="12032" width="9.140625" style="1422"/>
    <col min="12033" max="12034" width="14" style="1422" customWidth="1"/>
    <col min="12035" max="12035" width="76" style="1422" customWidth="1"/>
    <col min="12036" max="12036" width="14.85546875" style="1422" customWidth="1"/>
    <col min="12037" max="12037" width="14.85546875" style="1422" bestFit="1" customWidth="1"/>
    <col min="12038" max="12038" width="16.140625" style="1422" customWidth="1"/>
    <col min="12039" max="12045" width="14.42578125" style="1422" customWidth="1"/>
    <col min="12046" max="12046" width="15.85546875" style="1422" customWidth="1"/>
    <col min="12047" max="12288" width="9.140625" style="1422"/>
    <col min="12289" max="12290" width="14" style="1422" customWidth="1"/>
    <col min="12291" max="12291" width="76" style="1422" customWidth="1"/>
    <col min="12292" max="12292" width="14.85546875" style="1422" customWidth="1"/>
    <col min="12293" max="12293" width="14.85546875" style="1422" bestFit="1" customWidth="1"/>
    <col min="12294" max="12294" width="16.140625" style="1422" customWidth="1"/>
    <col min="12295" max="12301" width="14.42578125" style="1422" customWidth="1"/>
    <col min="12302" max="12302" width="15.85546875" style="1422" customWidth="1"/>
    <col min="12303" max="12544" width="9.140625" style="1422"/>
    <col min="12545" max="12546" width="14" style="1422" customWidth="1"/>
    <col min="12547" max="12547" width="76" style="1422" customWidth="1"/>
    <col min="12548" max="12548" width="14.85546875" style="1422" customWidth="1"/>
    <col min="12549" max="12549" width="14.85546875" style="1422" bestFit="1" customWidth="1"/>
    <col min="12550" max="12550" width="16.140625" style="1422" customWidth="1"/>
    <col min="12551" max="12557" width="14.42578125" style="1422" customWidth="1"/>
    <col min="12558" max="12558" width="15.85546875" style="1422" customWidth="1"/>
    <col min="12559" max="12800" width="9.140625" style="1422"/>
    <col min="12801" max="12802" width="14" style="1422" customWidth="1"/>
    <col min="12803" max="12803" width="76" style="1422" customWidth="1"/>
    <col min="12804" max="12804" width="14.85546875" style="1422" customWidth="1"/>
    <col min="12805" max="12805" width="14.85546875" style="1422" bestFit="1" customWidth="1"/>
    <col min="12806" max="12806" width="16.140625" style="1422" customWidth="1"/>
    <col min="12807" max="12813" width="14.42578125" style="1422" customWidth="1"/>
    <col min="12814" max="12814" width="15.85546875" style="1422" customWidth="1"/>
    <col min="12815" max="13056" width="9.140625" style="1422"/>
    <col min="13057" max="13058" width="14" style="1422" customWidth="1"/>
    <col min="13059" max="13059" width="76" style="1422" customWidth="1"/>
    <col min="13060" max="13060" width="14.85546875" style="1422" customWidth="1"/>
    <col min="13061" max="13061" width="14.85546875" style="1422" bestFit="1" customWidth="1"/>
    <col min="13062" max="13062" width="16.140625" style="1422" customWidth="1"/>
    <col min="13063" max="13069" width="14.42578125" style="1422" customWidth="1"/>
    <col min="13070" max="13070" width="15.85546875" style="1422" customWidth="1"/>
    <col min="13071" max="13312" width="9.140625" style="1422"/>
    <col min="13313" max="13314" width="14" style="1422" customWidth="1"/>
    <col min="13315" max="13315" width="76" style="1422" customWidth="1"/>
    <col min="13316" max="13316" width="14.85546875" style="1422" customWidth="1"/>
    <col min="13317" max="13317" width="14.85546875" style="1422" bestFit="1" customWidth="1"/>
    <col min="13318" max="13318" width="16.140625" style="1422" customWidth="1"/>
    <col min="13319" max="13325" width="14.42578125" style="1422" customWidth="1"/>
    <col min="13326" max="13326" width="15.85546875" style="1422" customWidth="1"/>
    <col min="13327" max="13568" width="9.140625" style="1422"/>
    <col min="13569" max="13570" width="14" style="1422" customWidth="1"/>
    <col min="13571" max="13571" width="76" style="1422" customWidth="1"/>
    <col min="13572" max="13572" width="14.85546875" style="1422" customWidth="1"/>
    <col min="13573" max="13573" width="14.85546875" style="1422" bestFit="1" customWidth="1"/>
    <col min="13574" max="13574" width="16.140625" style="1422" customWidth="1"/>
    <col min="13575" max="13581" width="14.42578125" style="1422" customWidth="1"/>
    <col min="13582" max="13582" width="15.85546875" style="1422" customWidth="1"/>
    <col min="13583" max="13824" width="9.140625" style="1422"/>
    <col min="13825" max="13826" width="14" style="1422" customWidth="1"/>
    <col min="13827" max="13827" width="76" style="1422" customWidth="1"/>
    <col min="13828" max="13828" width="14.85546875" style="1422" customWidth="1"/>
    <col min="13829" max="13829" width="14.85546875" style="1422" bestFit="1" customWidth="1"/>
    <col min="13830" max="13830" width="16.140625" style="1422" customWidth="1"/>
    <col min="13831" max="13837" width="14.42578125" style="1422" customWidth="1"/>
    <col min="13838" max="13838" width="15.85546875" style="1422" customWidth="1"/>
    <col min="13839" max="14080" width="9.140625" style="1422"/>
    <col min="14081" max="14082" width="14" style="1422" customWidth="1"/>
    <col min="14083" max="14083" width="76" style="1422" customWidth="1"/>
    <col min="14084" max="14084" width="14.85546875" style="1422" customWidth="1"/>
    <col min="14085" max="14085" width="14.85546875" style="1422" bestFit="1" customWidth="1"/>
    <col min="14086" max="14086" width="16.140625" style="1422" customWidth="1"/>
    <col min="14087" max="14093" width="14.42578125" style="1422" customWidth="1"/>
    <col min="14094" max="14094" width="15.85546875" style="1422" customWidth="1"/>
    <col min="14095" max="14336" width="9.140625" style="1422"/>
    <col min="14337" max="14338" width="14" style="1422" customWidth="1"/>
    <col min="14339" max="14339" width="76" style="1422" customWidth="1"/>
    <col min="14340" max="14340" width="14.85546875" style="1422" customWidth="1"/>
    <col min="14341" max="14341" width="14.85546875" style="1422" bestFit="1" customWidth="1"/>
    <col min="14342" max="14342" width="16.140625" style="1422" customWidth="1"/>
    <col min="14343" max="14349" width="14.42578125" style="1422" customWidth="1"/>
    <col min="14350" max="14350" width="15.85546875" style="1422" customWidth="1"/>
    <col min="14351" max="14592" width="9.140625" style="1422"/>
    <col min="14593" max="14594" width="14" style="1422" customWidth="1"/>
    <col min="14595" max="14595" width="76" style="1422" customWidth="1"/>
    <col min="14596" max="14596" width="14.85546875" style="1422" customWidth="1"/>
    <col min="14597" max="14597" width="14.85546875" style="1422" bestFit="1" customWidth="1"/>
    <col min="14598" max="14598" width="16.140625" style="1422" customWidth="1"/>
    <col min="14599" max="14605" width="14.42578125" style="1422" customWidth="1"/>
    <col min="14606" max="14606" width="15.85546875" style="1422" customWidth="1"/>
    <col min="14607" max="14848" width="9.140625" style="1422"/>
    <col min="14849" max="14850" width="14" style="1422" customWidth="1"/>
    <col min="14851" max="14851" width="76" style="1422" customWidth="1"/>
    <col min="14852" max="14852" width="14.85546875" style="1422" customWidth="1"/>
    <col min="14853" max="14853" width="14.85546875" style="1422" bestFit="1" customWidth="1"/>
    <col min="14854" max="14854" width="16.140625" style="1422" customWidth="1"/>
    <col min="14855" max="14861" width="14.42578125" style="1422" customWidth="1"/>
    <col min="14862" max="14862" width="15.85546875" style="1422" customWidth="1"/>
    <col min="14863" max="15104" width="9.140625" style="1422"/>
    <col min="15105" max="15106" width="14" style="1422" customWidth="1"/>
    <col min="15107" max="15107" width="76" style="1422" customWidth="1"/>
    <col min="15108" max="15108" width="14.85546875" style="1422" customWidth="1"/>
    <col min="15109" max="15109" width="14.85546875" style="1422" bestFit="1" customWidth="1"/>
    <col min="15110" max="15110" width="16.140625" style="1422" customWidth="1"/>
    <col min="15111" max="15117" width="14.42578125" style="1422" customWidth="1"/>
    <col min="15118" max="15118" width="15.85546875" style="1422" customWidth="1"/>
    <col min="15119" max="15360" width="9.140625" style="1422"/>
    <col min="15361" max="15362" width="14" style="1422" customWidth="1"/>
    <col min="15363" max="15363" width="76" style="1422" customWidth="1"/>
    <col min="15364" max="15364" width="14.85546875" style="1422" customWidth="1"/>
    <col min="15365" max="15365" width="14.85546875" style="1422" bestFit="1" customWidth="1"/>
    <col min="15366" max="15366" width="16.140625" style="1422" customWidth="1"/>
    <col min="15367" max="15373" width="14.42578125" style="1422" customWidth="1"/>
    <col min="15374" max="15374" width="15.85546875" style="1422" customWidth="1"/>
    <col min="15375" max="15616" width="9.140625" style="1422"/>
    <col min="15617" max="15618" width="14" style="1422" customWidth="1"/>
    <col min="15619" max="15619" width="76" style="1422" customWidth="1"/>
    <col min="15620" max="15620" width="14.85546875" style="1422" customWidth="1"/>
    <col min="15621" max="15621" width="14.85546875" style="1422" bestFit="1" customWidth="1"/>
    <col min="15622" max="15622" width="16.140625" style="1422" customWidth="1"/>
    <col min="15623" max="15629" width="14.42578125" style="1422" customWidth="1"/>
    <col min="15630" max="15630" width="15.85546875" style="1422" customWidth="1"/>
    <col min="15631" max="15872" width="9.140625" style="1422"/>
    <col min="15873" max="15874" width="14" style="1422" customWidth="1"/>
    <col min="15875" max="15875" width="76" style="1422" customWidth="1"/>
    <col min="15876" max="15876" width="14.85546875" style="1422" customWidth="1"/>
    <col min="15877" max="15877" width="14.85546875" style="1422" bestFit="1" customWidth="1"/>
    <col min="15878" max="15878" width="16.140625" style="1422" customWidth="1"/>
    <col min="15879" max="15885" width="14.42578125" style="1422" customWidth="1"/>
    <col min="15886" max="15886" width="15.85546875" style="1422" customWidth="1"/>
    <col min="15887" max="16128" width="9.140625" style="1422"/>
    <col min="16129" max="16130" width="14" style="1422" customWidth="1"/>
    <col min="16131" max="16131" width="76" style="1422" customWidth="1"/>
    <col min="16132" max="16132" width="14.85546875" style="1422" customWidth="1"/>
    <col min="16133" max="16133" width="14.85546875" style="1422" bestFit="1" customWidth="1"/>
    <col min="16134" max="16134" width="16.140625" style="1422" customWidth="1"/>
    <col min="16135" max="16141" width="14.42578125" style="1422" customWidth="1"/>
    <col min="16142" max="16142" width="15.85546875" style="1422" customWidth="1"/>
    <col min="16143" max="16384" width="9.140625" style="1422"/>
  </cols>
  <sheetData>
    <row r="1" spans="1:14" s="1371" customFormat="1" ht="16.5">
      <c r="A1" s="1364" t="s">
        <v>868</v>
      </c>
      <c r="B1" s="1365"/>
      <c r="C1" s="1366"/>
      <c r="D1" s="1366"/>
      <c r="E1" s="1367"/>
      <c r="F1" s="1368"/>
      <c r="G1" s="1368"/>
      <c r="H1" s="1369"/>
      <c r="I1" s="1369"/>
      <c r="J1" s="1369"/>
      <c r="K1" s="1369"/>
      <c r="L1" s="1369"/>
      <c r="M1" s="1369"/>
      <c r="N1" s="1370"/>
    </row>
    <row r="2" spans="1:14" s="1374" customFormat="1" ht="16.5">
      <c r="A2" s="1841" t="s">
        <v>869</v>
      </c>
      <c r="B2" s="1841"/>
      <c r="C2" s="1841"/>
      <c r="D2" s="1841"/>
      <c r="E2" s="1841"/>
      <c r="F2" s="1841"/>
      <c r="G2" s="1841"/>
      <c r="H2" s="1841"/>
      <c r="I2" s="1841"/>
      <c r="J2" s="1841"/>
      <c r="K2" s="1841"/>
      <c r="L2" s="1841"/>
      <c r="M2" s="1372"/>
      <c r="N2" s="1373"/>
    </row>
    <row r="3" spans="1:14" s="1374" customFormat="1" ht="16.5">
      <c r="A3" s="1372"/>
      <c r="B3" s="1372"/>
      <c r="C3" s="1372"/>
      <c r="D3" s="1372"/>
      <c r="E3" s="1372"/>
      <c r="F3" s="1372"/>
      <c r="G3" s="1372"/>
      <c r="H3" s="1372"/>
      <c r="I3" s="1372"/>
      <c r="J3" s="1372"/>
      <c r="K3" s="1372"/>
      <c r="L3" s="1372"/>
      <c r="M3" s="1372"/>
      <c r="N3" s="1372"/>
    </row>
    <row r="4" spans="1:14" s="1378" customFormat="1" ht="12.75" customHeight="1">
      <c r="A4" s="1375"/>
      <c r="B4" s="1375"/>
      <c r="C4" s="1375"/>
      <c r="D4" s="1375"/>
      <c r="E4" s="1375"/>
      <c r="F4" s="1375"/>
      <c r="G4" s="1376"/>
      <c r="H4" s="1377"/>
      <c r="I4" s="1376"/>
      <c r="J4" s="1376"/>
      <c r="K4" s="1376"/>
      <c r="L4" s="1376"/>
      <c r="M4" s="1376"/>
      <c r="N4" s="1377" t="s">
        <v>2</v>
      </c>
    </row>
    <row r="5" spans="1:14" s="1378" customFormat="1" ht="21.75" customHeight="1">
      <c r="A5" s="1842" t="s">
        <v>870</v>
      </c>
      <c r="B5" s="1842"/>
      <c r="C5" s="1830" t="s">
        <v>871</v>
      </c>
      <c r="D5" s="1842" t="s">
        <v>872</v>
      </c>
      <c r="E5" s="1842"/>
      <c r="F5" s="1842"/>
      <c r="G5" s="1842"/>
      <c r="H5" s="1842"/>
      <c r="I5" s="1842"/>
      <c r="J5" s="1842"/>
      <c r="K5" s="1842"/>
      <c r="L5" s="1842"/>
      <c r="M5" s="1842"/>
      <c r="N5" s="1843" t="s">
        <v>873</v>
      </c>
    </row>
    <row r="6" spans="1:14" s="1378" customFormat="1" ht="11.25" customHeight="1">
      <c r="A6" s="1830" t="s">
        <v>874</v>
      </c>
      <c r="B6" s="1846" t="s">
        <v>875</v>
      </c>
      <c r="C6" s="1835"/>
      <c r="D6" s="1835">
        <v>2019</v>
      </c>
      <c r="E6" s="1835">
        <v>2018</v>
      </c>
      <c r="F6" s="1835">
        <v>2017</v>
      </c>
      <c r="G6" s="1835">
        <v>2016</v>
      </c>
      <c r="H6" s="1835">
        <v>2015</v>
      </c>
      <c r="I6" s="1839">
        <v>2014</v>
      </c>
      <c r="J6" s="1839">
        <v>2013</v>
      </c>
      <c r="K6" s="1839">
        <v>2012</v>
      </c>
      <c r="L6" s="1839">
        <v>2011</v>
      </c>
      <c r="M6" s="1839">
        <v>2010</v>
      </c>
      <c r="N6" s="1844"/>
    </row>
    <row r="7" spans="1:14" s="1378" customFormat="1" ht="12" customHeight="1">
      <c r="A7" s="1835"/>
      <c r="B7" s="1847"/>
      <c r="C7" s="1835"/>
      <c r="D7" s="1835"/>
      <c r="E7" s="1835"/>
      <c r="F7" s="1835"/>
      <c r="G7" s="1835"/>
      <c r="H7" s="1835"/>
      <c r="I7" s="1839"/>
      <c r="J7" s="1839"/>
      <c r="K7" s="1839"/>
      <c r="L7" s="1839"/>
      <c r="M7" s="1839"/>
      <c r="N7" s="1844"/>
    </row>
    <row r="8" spans="1:14" s="1378" customFormat="1" ht="12" customHeight="1">
      <c r="A8" s="1835"/>
      <c r="B8" s="1847"/>
      <c r="C8" s="1835"/>
      <c r="D8" s="1835"/>
      <c r="E8" s="1835"/>
      <c r="F8" s="1835"/>
      <c r="G8" s="1835"/>
      <c r="H8" s="1835"/>
      <c r="I8" s="1839"/>
      <c r="J8" s="1839"/>
      <c r="K8" s="1839"/>
      <c r="L8" s="1839"/>
      <c r="M8" s="1839"/>
      <c r="N8" s="1844"/>
    </row>
    <row r="9" spans="1:14" s="1378" customFormat="1" ht="12" customHeight="1">
      <c r="A9" s="1835"/>
      <c r="B9" s="1847"/>
      <c r="C9" s="1835"/>
      <c r="D9" s="1835"/>
      <c r="E9" s="1835"/>
      <c r="F9" s="1835"/>
      <c r="G9" s="1835"/>
      <c r="H9" s="1835"/>
      <c r="I9" s="1839"/>
      <c r="J9" s="1839"/>
      <c r="K9" s="1839"/>
      <c r="L9" s="1839"/>
      <c r="M9" s="1839"/>
      <c r="N9" s="1844"/>
    </row>
    <row r="10" spans="1:14" s="1378" customFormat="1" ht="29.1" customHeight="1">
      <c r="A10" s="1831"/>
      <c r="B10" s="1848"/>
      <c r="C10" s="1831"/>
      <c r="D10" s="1831"/>
      <c r="E10" s="1831"/>
      <c r="F10" s="1831"/>
      <c r="G10" s="1831"/>
      <c r="H10" s="1831"/>
      <c r="I10" s="1840"/>
      <c r="J10" s="1840"/>
      <c r="K10" s="1840"/>
      <c r="L10" s="1840"/>
      <c r="M10" s="1840"/>
      <c r="N10" s="1845"/>
    </row>
    <row r="11" spans="1:14" s="1382" customFormat="1" ht="12.75">
      <c r="A11" s="1379">
        <v>1</v>
      </c>
      <c r="B11" s="1380">
        <v>2</v>
      </c>
      <c r="C11" s="1380">
        <v>3</v>
      </c>
      <c r="D11" s="1381">
        <v>4</v>
      </c>
      <c r="E11" s="1379">
        <v>5</v>
      </c>
      <c r="F11" s="1380">
        <v>6</v>
      </c>
      <c r="G11" s="1380">
        <v>7</v>
      </c>
      <c r="H11" s="1381">
        <v>8</v>
      </c>
      <c r="I11" s="1379">
        <v>9</v>
      </c>
      <c r="J11" s="1380">
        <v>10</v>
      </c>
      <c r="K11" s="1380">
        <v>11</v>
      </c>
      <c r="L11" s="1381">
        <v>12</v>
      </c>
      <c r="M11" s="1379">
        <v>13</v>
      </c>
      <c r="N11" s="1380">
        <v>14</v>
      </c>
    </row>
    <row r="12" spans="1:14" s="1382" customFormat="1" ht="25.15" customHeight="1">
      <c r="A12" s="1379">
        <v>16</v>
      </c>
      <c r="B12" s="1379">
        <v>750</v>
      </c>
      <c r="C12" s="1383" t="s">
        <v>803</v>
      </c>
      <c r="D12" s="1384">
        <v>519611.18</v>
      </c>
      <c r="E12" s="1385">
        <v>33451.79</v>
      </c>
      <c r="F12" s="1386">
        <v>73.739999999999995</v>
      </c>
      <c r="G12" s="1387">
        <v>0</v>
      </c>
      <c r="H12" s="1387">
        <v>0</v>
      </c>
      <c r="I12" s="1387">
        <v>0</v>
      </c>
      <c r="J12" s="1387">
        <v>0</v>
      </c>
      <c r="K12" s="1387">
        <v>0</v>
      </c>
      <c r="L12" s="1387">
        <v>0</v>
      </c>
      <c r="M12" s="1387">
        <v>0</v>
      </c>
      <c r="N12" s="1387">
        <v>0</v>
      </c>
    </row>
    <row r="13" spans="1:14" s="1389" customFormat="1" ht="25.15" customHeight="1">
      <c r="A13" s="1388">
        <v>17</v>
      </c>
      <c r="B13" s="1379">
        <v>750</v>
      </c>
      <c r="C13" s="1383" t="s">
        <v>803</v>
      </c>
      <c r="D13" s="1384">
        <v>366270.79</v>
      </c>
      <c r="E13" s="1385">
        <v>77827.08</v>
      </c>
      <c r="F13" s="1387">
        <v>0</v>
      </c>
      <c r="G13" s="1387">
        <v>0</v>
      </c>
      <c r="H13" s="1387">
        <v>0</v>
      </c>
      <c r="I13" s="1387">
        <v>0</v>
      </c>
      <c r="J13" s="1387">
        <v>0</v>
      </c>
      <c r="K13" s="1387">
        <v>0</v>
      </c>
      <c r="L13" s="1387">
        <v>0</v>
      </c>
      <c r="M13" s="1387">
        <v>0</v>
      </c>
      <c r="N13" s="1385">
        <v>2341.36</v>
      </c>
    </row>
    <row r="14" spans="1:14" s="1389" customFormat="1" ht="25.15" customHeight="1">
      <c r="A14" s="1828">
        <v>19</v>
      </c>
      <c r="B14" s="1830">
        <v>750</v>
      </c>
      <c r="C14" s="1383" t="s">
        <v>800</v>
      </c>
      <c r="D14" s="1386">
        <v>401.35</v>
      </c>
      <c r="E14" s="1387">
        <v>0</v>
      </c>
      <c r="F14" s="1387">
        <v>0</v>
      </c>
      <c r="G14" s="1387">
        <v>0</v>
      </c>
      <c r="H14" s="1387">
        <v>0</v>
      </c>
      <c r="I14" s="1387">
        <v>0</v>
      </c>
      <c r="J14" s="1387">
        <v>0</v>
      </c>
      <c r="K14" s="1387">
        <v>0</v>
      </c>
      <c r="L14" s="1387">
        <v>0</v>
      </c>
      <c r="M14" s="1387">
        <v>0</v>
      </c>
      <c r="N14" s="1387">
        <v>0</v>
      </c>
    </row>
    <row r="15" spans="1:14" s="1389" customFormat="1" ht="25.15" customHeight="1">
      <c r="A15" s="1832"/>
      <c r="B15" s="1831"/>
      <c r="C15" s="1383" t="s">
        <v>804</v>
      </c>
      <c r="D15" s="1384">
        <v>963.26</v>
      </c>
      <c r="E15" s="1390">
        <v>5436.31</v>
      </c>
      <c r="F15" s="1387">
        <v>0</v>
      </c>
      <c r="G15" s="1387">
        <v>0</v>
      </c>
      <c r="H15" s="1387">
        <v>0</v>
      </c>
      <c r="I15" s="1387">
        <v>0</v>
      </c>
      <c r="J15" s="1387">
        <v>0</v>
      </c>
      <c r="K15" s="1387">
        <v>0</v>
      </c>
      <c r="L15" s="1387">
        <v>0</v>
      </c>
      <c r="M15" s="1387">
        <v>0</v>
      </c>
      <c r="N15" s="1387">
        <v>0</v>
      </c>
    </row>
    <row r="16" spans="1:14" s="1389" customFormat="1" ht="25.15" customHeight="1">
      <c r="A16" s="1828">
        <v>20</v>
      </c>
      <c r="B16" s="1830">
        <v>150</v>
      </c>
      <c r="C16" s="1383" t="s">
        <v>876</v>
      </c>
      <c r="D16" s="1387">
        <v>0</v>
      </c>
      <c r="E16" s="1387">
        <v>0</v>
      </c>
      <c r="F16" s="1387">
        <v>0</v>
      </c>
      <c r="G16" s="1387">
        <v>0</v>
      </c>
      <c r="H16" s="1387">
        <v>0</v>
      </c>
      <c r="I16" s="1385">
        <v>34772.04</v>
      </c>
      <c r="J16" s="1387">
        <v>0</v>
      </c>
      <c r="K16" s="1387">
        <v>0</v>
      </c>
      <c r="L16" s="1387">
        <v>0</v>
      </c>
      <c r="M16" s="1387">
        <v>0</v>
      </c>
      <c r="N16" s="1387">
        <v>0</v>
      </c>
    </row>
    <row r="17" spans="1:14" s="1389" customFormat="1" ht="25.15" customHeight="1">
      <c r="A17" s="1829"/>
      <c r="B17" s="1835"/>
      <c r="C17" s="1383" t="s">
        <v>801</v>
      </c>
      <c r="D17" s="1391">
        <v>0</v>
      </c>
      <c r="E17" s="1390">
        <v>3600</v>
      </c>
      <c r="F17" s="1387">
        <v>0</v>
      </c>
      <c r="G17" s="1387">
        <v>0</v>
      </c>
      <c r="H17" s="1387">
        <v>0</v>
      </c>
      <c r="I17" s="1387">
        <v>0</v>
      </c>
      <c r="J17" s="1387">
        <v>0</v>
      </c>
      <c r="K17" s="1387">
        <v>0</v>
      </c>
      <c r="L17" s="1387">
        <v>0</v>
      </c>
      <c r="M17" s="1387">
        <v>0</v>
      </c>
      <c r="N17" s="1387">
        <v>0</v>
      </c>
    </row>
    <row r="18" spans="1:14" s="1389" customFormat="1" ht="25.15" customHeight="1">
      <c r="A18" s="1829"/>
      <c r="B18" s="1831"/>
      <c r="C18" s="1383" t="s">
        <v>804</v>
      </c>
      <c r="D18" s="1384">
        <v>719.35</v>
      </c>
      <c r="E18" s="1387">
        <v>0</v>
      </c>
      <c r="F18" s="1387">
        <v>0</v>
      </c>
      <c r="G18" s="1387">
        <v>0</v>
      </c>
      <c r="H18" s="1387">
        <v>0</v>
      </c>
      <c r="I18" s="1387">
        <v>0</v>
      </c>
      <c r="J18" s="1387">
        <v>0</v>
      </c>
      <c r="K18" s="1387">
        <v>0</v>
      </c>
      <c r="L18" s="1387">
        <v>0</v>
      </c>
      <c r="M18" s="1387">
        <v>0</v>
      </c>
      <c r="N18" s="1387">
        <v>0</v>
      </c>
    </row>
    <row r="19" spans="1:14" s="1389" customFormat="1" ht="25.15" customHeight="1">
      <c r="A19" s="1829"/>
      <c r="B19" s="1830">
        <v>500</v>
      </c>
      <c r="C19" s="1383" t="s">
        <v>801</v>
      </c>
      <c r="D19" s="1387">
        <v>0</v>
      </c>
      <c r="E19" s="1390">
        <v>178293.14</v>
      </c>
      <c r="F19" s="1387">
        <v>0</v>
      </c>
      <c r="G19" s="1387">
        <v>0</v>
      </c>
      <c r="H19" s="1387">
        <v>0</v>
      </c>
      <c r="I19" s="1387">
        <v>0</v>
      </c>
      <c r="J19" s="1387">
        <v>0</v>
      </c>
      <c r="K19" s="1387">
        <v>0</v>
      </c>
      <c r="L19" s="1387">
        <v>0</v>
      </c>
      <c r="M19" s="1387">
        <v>0</v>
      </c>
      <c r="N19" s="1387">
        <v>0</v>
      </c>
    </row>
    <row r="20" spans="1:14" s="1389" customFormat="1" ht="25.15" customHeight="1">
      <c r="A20" s="1832"/>
      <c r="B20" s="1831"/>
      <c r="C20" s="1383" t="s">
        <v>877</v>
      </c>
      <c r="D20" s="1387">
        <v>0</v>
      </c>
      <c r="E20" s="1387">
        <v>0</v>
      </c>
      <c r="F20" s="1387">
        <v>0</v>
      </c>
      <c r="G20" s="1387">
        <v>0</v>
      </c>
      <c r="H20" s="1390">
        <v>54698</v>
      </c>
      <c r="I20" s="1387">
        <v>0</v>
      </c>
      <c r="J20" s="1387">
        <v>0</v>
      </c>
      <c r="K20" s="1387">
        <v>0</v>
      </c>
      <c r="L20" s="1387">
        <v>0</v>
      </c>
      <c r="M20" s="1387">
        <v>0</v>
      </c>
      <c r="N20" s="1387">
        <v>0</v>
      </c>
    </row>
    <row r="21" spans="1:14" s="1389" customFormat="1" ht="25.15" customHeight="1">
      <c r="A21" s="1828">
        <v>24</v>
      </c>
      <c r="B21" s="1379">
        <v>730</v>
      </c>
      <c r="C21" s="1383" t="s">
        <v>800</v>
      </c>
      <c r="D21" s="1384">
        <v>4483563.2</v>
      </c>
      <c r="E21" s="1387">
        <v>0</v>
      </c>
      <c r="F21" s="1387">
        <v>0</v>
      </c>
      <c r="G21" s="1387">
        <v>0</v>
      </c>
      <c r="H21" s="1387">
        <v>0</v>
      </c>
      <c r="I21" s="1387">
        <v>0</v>
      </c>
      <c r="J21" s="1387">
        <v>0</v>
      </c>
      <c r="K21" s="1387">
        <v>0</v>
      </c>
      <c r="L21" s="1387">
        <v>0</v>
      </c>
      <c r="M21" s="1387">
        <v>0</v>
      </c>
      <c r="N21" s="1387">
        <v>0</v>
      </c>
    </row>
    <row r="22" spans="1:14" s="1389" customFormat="1" ht="25.15" customHeight="1">
      <c r="A22" s="1829"/>
      <c r="B22" s="1830">
        <v>921</v>
      </c>
      <c r="C22" s="1383" t="s">
        <v>878</v>
      </c>
      <c r="D22" s="1387">
        <v>0</v>
      </c>
      <c r="E22" s="1387">
        <v>0</v>
      </c>
      <c r="F22" s="1386">
        <v>53.21</v>
      </c>
      <c r="G22" s="1385">
        <v>3499.4</v>
      </c>
      <c r="H22" s="1385">
        <v>4382.07</v>
      </c>
      <c r="I22" s="1385">
        <v>2498.8200000000002</v>
      </c>
      <c r="J22" s="1387">
        <v>0</v>
      </c>
      <c r="K22" s="1387">
        <v>0</v>
      </c>
      <c r="L22" s="1387">
        <v>0</v>
      </c>
      <c r="M22" s="1387">
        <v>0</v>
      </c>
      <c r="N22" s="1387">
        <v>0</v>
      </c>
    </row>
    <row r="23" spans="1:14" s="1389" customFormat="1" ht="25.15" customHeight="1">
      <c r="A23" s="1829"/>
      <c r="B23" s="1831"/>
      <c r="C23" s="1383" t="s">
        <v>800</v>
      </c>
      <c r="D23" s="1384">
        <v>22756916.389999997</v>
      </c>
      <c r="E23" s="1390">
        <v>330947.19</v>
      </c>
      <c r="F23" s="1387">
        <v>0</v>
      </c>
      <c r="G23" s="1387">
        <v>0</v>
      </c>
      <c r="H23" s="1387">
        <v>0</v>
      </c>
      <c r="I23" s="1387">
        <v>0</v>
      </c>
      <c r="J23" s="1387">
        <v>0</v>
      </c>
      <c r="K23" s="1387">
        <v>0</v>
      </c>
      <c r="L23" s="1386">
        <v>1</v>
      </c>
      <c r="M23" s="1387">
        <v>0</v>
      </c>
      <c r="N23" s="1387">
        <v>0</v>
      </c>
    </row>
    <row r="24" spans="1:14" s="1389" customFormat="1" ht="25.15" customHeight="1">
      <c r="A24" s="1828">
        <v>27</v>
      </c>
      <c r="B24" s="1379">
        <v>150</v>
      </c>
      <c r="C24" s="1383" t="s">
        <v>804</v>
      </c>
      <c r="D24" s="1387">
        <v>0</v>
      </c>
      <c r="E24" s="1387">
        <v>0</v>
      </c>
      <c r="F24" s="1387">
        <v>0</v>
      </c>
      <c r="G24" s="1385">
        <v>256066.24</v>
      </c>
      <c r="H24" s="1385">
        <v>360693.14</v>
      </c>
      <c r="I24" s="1385">
        <v>466354.99</v>
      </c>
      <c r="J24" s="1385">
        <v>984343.97</v>
      </c>
      <c r="K24" s="1385">
        <v>410901.59</v>
      </c>
      <c r="L24" s="1385">
        <v>80209.98</v>
      </c>
      <c r="M24" s="1385">
        <v>264344.18</v>
      </c>
      <c r="N24" s="1387">
        <v>0</v>
      </c>
    </row>
    <row r="25" spans="1:14" s="1389" customFormat="1" ht="25.15" customHeight="1">
      <c r="A25" s="1829"/>
      <c r="B25" s="1830">
        <v>750</v>
      </c>
      <c r="C25" s="1383" t="s">
        <v>876</v>
      </c>
      <c r="D25" s="1387">
        <v>0</v>
      </c>
      <c r="E25" s="1387">
        <v>0</v>
      </c>
      <c r="F25" s="1387">
        <v>0</v>
      </c>
      <c r="G25" s="1387">
        <v>0</v>
      </c>
      <c r="H25" s="1384">
        <v>23571.43</v>
      </c>
      <c r="I25" s="1385">
        <v>433508.95</v>
      </c>
      <c r="J25" s="1385">
        <v>4849.53</v>
      </c>
      <c r="K25" s="1387">
        <v>0</v>
      </c>
      <c r="L25" s="1387">
        <v>0</v>
      </c>
      <c r="M25" s="1387">
        <v>0</v>
      </c>
      <c r="N25" s="1387">
        <v>0</v>
      </c>
    </row>
    <row r="26" spans="1:14" s="1389" customFormat="1" ht="25.15" customHeight="1">
      <c r="A26" s="1829"/>
      <c r="B26" s="1835"/>
      <c r="C26" s="1383" t="s">
        <v>804</v>
      </c>
      <c r="D26" s="1384">
        <v>74227313.909999996</v>
      </c>
      <c r="E26" s="1385">
        <v>1370237.3</v>
      </c>
      <c r="F26" s="1385">
        <v>17081726.050000001</v>
      </c>
      <c r="G26" s="1385">
        <v>656773.37</v>
      </c>
      <c r="H26" s="1387">
        <v>0</v>
      </c>
      <c r="I26" s="1387">
        <v>0</v>
      </c>
      <c r="J26" s="1387">
        <v>0</v>
      </c>
      <c r="K26" s="1387">
        <v>0</v>
      </c>
      <c r="L26" s="1387">
        <v>0</v>
      </c>
      <c r="M26" s="1387">
        <v>0</v>
      </c>
      <c r="N26" s="1386">
        <v>0.01</v>
      </c>
    </row>
    <row r="27" spans="1:14" s="1389" customFormat="1" ht="25.15" customHeight="1">
      <c r="A27" s="1832"/>
      <c r="B27" s="1831"/>
      <c r="C27" s="1383" t="s">
        <v>877</v>
      </c>
      <c r="D27" s="1387">
        <v>0</v>
      </c>
      <c r="E27" s="1387">
        <v>0</v>
      </c>
      <c r="F27" s="1387">
        <v>0</v>
      </c>
      <c r="G27" s="1387">
        <v>0</v>
      </c>
      <c r="H27" s="1387">
        <v>0</v>
      </c>
      <c r="I27" s="1385">
        <v>94426.4</v>
      </c>
      <c r="J27" s="1387">
        <v>0</v>
      </c>
      <c r="K27" s="1387">
        <v>0</v>
      </c>
      <c r="L27" s="1387">
        <v>0</v>
      </c>
      <c r="M27" s="1387">
        <v>0</v>
      </c>
      <c r="N27" s="1387">
        <v>0</v>
      </c>
    </row>
    <row r="28" spans="1:14" s="1389" customFormat="1" ht="25.15" customHeight="1">
      <c r="A28" s="1828">
        <v>28</v>
      </c>
      <c r="B28" s="1830">
        <v>730</v>
      </c>
      <c r="C28" s="1383" t="s">
        <v>876</v>
      </c>
      <c r="D28" s="1387">
        <v>0</v>
      </c>
      <c r="E28" s="1387">
        <v>0</v>
      </c>
      <c r="F28" s="1387">
        <v>0</v>
      </c>
      <c r="G28" s="1385">
        <v>1939718.09</v>
      </c>
      <c r="H28" s="1385">
        <v>2414698.46</v>
      </c>
      <c r="I28" s="1385">
        <v>251693.7</v>
      </c>
      <c r="J28" s="1385">
        <v>51239.92</v>
      </c>
      <c r="K28" s="1385">
        <v>7367.33</v>
      </c>
      <c r="L28" s="1385">
        <v>2572.3000000000002</v>
      </c>
      <c r="M28" s="1386">
        <v>101.19</v>
      </c>
      <c r="N28" s="1387">
        <v>0</v>
      </c>
    </row>
    <row r="29" spans="1:14" s="1389" customFormat="1" ht="25.15" customHeight="1">
      <c r="A29" s="1829"/>
      <c r="B29" s="1835"/>
      <c r="C29" s="1383" t="s">
        <v>879</v>
      </c>
      <c r="D29" s="1391">
        <v>0</v>
      </c>
      <c r="E29" s="1387">
        <v>0</v>
      </c>
      <c r="F29" s="1387">
        <v>0</v>
      </c>
      <c r="G29" s="1385">
        <v>1214.8900000000001</v>
      </c>
      <c r="H29" s="1384">
        <v>596.33000000000004</v>
      </c>
      <c r="I29" s="1387">
        <v>0</v>
      </c>
      <c r="J29" s="1387">
        <v>0</v>
      </c>
      <c r="K29" s="1387">
        <v>0</v>
      </c>
      <c r="L29" s="1387">
        <v>0</v>
      </c>
      <c r="M29" s="1387">
        <v>0</v>
      </c>
      <c r="N29" s="1387">
        <v>0</v>
      </c>
    </row>
    <row r="30" spans="1:14" s="1389" customFormat="1" ht="25.15" customHeight="1">
      <c r="A30" s="1829"/>
      <c r="B30" s="1835"/>
      <c r="C30" s="1383" t="s">
        <v>801</v>
      </c>
      <c r="D30" s="1384">
        <v>143754601.22999999</v>
      </c>
      <c r="E30" s="1385">
        <v>2226656.85</v>
      </c>
      <c r="F30" s="1385">
        <v>1333752.19</v>
      </c>
      <c r="G30" s="1385">
        <v>13127.98</v>
      </c>
      <c r="H30" s="1387">
        <v>0</v>
      </c>
      <c r="I30" s="1387">
        <v>0</v>
      </c>
      <c r="J30" s="1387">
        <v>0</v>
      </c>
      <c r="K30" s="1387">
        <v>0</v>
      </c>
      <c r="L30" s="1387">
        <v>0</v>
      </c>
      <c r="M30" s="1387">
        <v>0</v>
      </c>
      <c r="N30" s="1385">
        <v>75904.639999999999</v>
      </c>
    </row>
    <row r="31" spans="1:14" s="1389" customFormat="1" ht="25.15" customHeight="1">
      <c r="A31" s="1829"/>
      <c r="B31" s="1835"/>
      <c r="C31" s="1383" t="s">
        <v>880</v>
      </c>
      <c r="D31" s="1387">
        <v>0</v>
      </c>
      <c r="E31" s="1387">
        <v>0</v>
      </c>
      <c r="F31" s="1387">
        <v>0</v>
      </c>
      <c r="G31" s="1387">
        <v>0</v>
      </c>
      <c r="H31" s="1387">
        <v>0</v>
      </c>
      <c r="I31" s="1387">
        <v>0</v>
      </c>
      <c r="J31" s="1387">
        <v>0</v>
      </c>
      <c r="K31" s="1385">
        <v>5373.75</v>
      </c>
      <c r="L31" s="1387">
        <v>0</v>
      </c>
      <c r="M31" s="1387">
        <v>0</v>
      </c>
      <c r="N31" s="1387">
        <v>0</v>
      </c>
    </row>
    <row r="32" spans="1:14" s="1389" customFormat="1" ht="25.15" customHeight="1">
      <c r="A32" s="1832"/>
      <c r="B32" s="1831"/>
      <c r="C32" s="1383" t="s">
        <v>803</v>
      </c>
      <c r="D32" s="1384">
        <v>11976733.49</v>
      </c>
      <c r="E32" s="1385">
        <v>682366.19</v>
      </c>
      <c r="F32" s="1385">
        <v>202480.96</v>
      </c>
      <c r="G32" s="1390">
        <v>88624.33</v>
      </c>
      <c r="H32" s="1387">
        <v>0</v>
      </c>
      <c r="I32" s="1387">
        <v>0</v>
      </c>
      <c r="J32" s="1387">
        <v>0</v>
      </c>
      <c r="K32" s="1387">
        <v>0</v>
      </c>
      <c r="L32" s="1387">
        <v>0</v>
      </c>
      <c r="M32" s="1387">
        <v>0</v>
      </c>
      <c r="N32" s="1386">
        <v>429.46</v>
      </c>
    </row>
    <row r="33" spans="1:14" s="1389" customFormat="1" ht="25.15" customHeight="1">
      <c r="A33" s="1828">
        <v>30</v>
      </c>
      <c r="B33" s="1830">
        <v>801</v>
      </c>
      <c r="C33" s="1383" t="s">
        <v>880</v>
      </c>
      <c r="D33" s="1387">
        <v>0</v>
      </c>
      <c r="E33" s="1387">
        <v>0</v>
      </c>
      <c r="F33" s="1387">
        <v>0</v>
      </c>
      <c r="G33" s="1387">
        <v>0</v>
      </c>
      <c r="H33" s="1387">
        <v>0</v>
      </c>
      <c r="I33" s="1387">
        <v>0</v>
      </c>
      <c r="J33" s="1390">
        <v>32180.7</v>
      </c>
      <c r="K33" s="1387">
        <v>0</v>
      </c>
      <c r="L33" s="1387">
        <v>0</v>
      </c>
      <c r="M33" s="1387">
        <v>0</v>
      </c>
      <c r="N33" s="1387">
        <v>0</v>
      </c>
    </row>
    <row r="34" spans="1:14" s="1389" customFormat="1" ht="25.15" customHeight="1">
      <c r="A34" s="1832"/>
      <c r="B34" s="1831"/>
      <c r="C34" s="1383" t="s">
        <v>803</v>
      </c>
      <c r="D34" s="1384">
        <v>2482251.54</v>
      </c>
      <c r="E34" s="1385">
        <v>333566.01</v>
      </c>
      <c r="F34" s="1387">
        <v>0</v>
      </c>
      <c r="G34" s="1387">
        <v>0</v>
      </c>
      <c r="H34" s="1387">
        <v>0</v>
      </c>
      <c r="I34" s="1387">
        <v>0</v>
      </c>
      <c r="J34" s="1387">
        <v>0</v>
      </c>
      <c r="K34" s="1387">
        <v>0</v>
      </c>
      <c r="L34" s="1387">
        <v>0</v>
      </c>
      <c r="M34" s="1387">
        <v>0</v>
      </c>
      <c r="N34" s="1387">
        <v>0</v>
      </c>
    </row>
    <row r="35" spans="1:14" s="1389" customFormat="1" ht="25.15" customHeight="1">
      <c r="A35" s="1828">
        <v>31</v>
      </c>
      <c r="B35" s="1379">
        <v>150</v>
      </c>
      <c r="C35" s="1383" t="s">
        <v>880</v>
      </c>
      <c r="D35" s="1387">
        <v>0</v>
      </c>
      <c r="E35" s="1387">
        <v>0</v>
      </c>
      <c r="F35" s="1387">
        <v>0</v>
      </c>
      <c r="G35" s="1387">
        <v>0</v>
      </c>
      <c r="H35" s="1385">
        <v>1009.88</v>
      </c>
      <c r="I35" s="1385">
        <v>27000.36</v>
      </c>
      <c r="J35" s="1385">
        <v>8298.26</v>
      </c>
      <c r="K35" s="1385">
        <v>1290.0999999999999</v>
      </c>
      <c r="L35" s="1385">
        <v>1427.44</v>
      </c>
      <c r="M35" s="1385">
        <v>15731.47</v>
      </c>
      <c r="N35" s="1387">
        <v>0</v>
      </c>
    </row>
    <row r="36" spans="1:14" s="1389" customFormat="1" ht="25.15" customHeight="1">
      <c r="A36" s="1832"/>
      <c r="B36" s="1379">
        <v>853</v>
      </c>
      <c r="C36" s="1383" t="s">
        <v>803</v>
      </c>
      <c r="D36" s="1384">
        <v>5017124.29</v>
      </c>
      <c r="E36" s="1385">
        <v>142810.49</v>
      </c>
      <c r="F36" s="1385">
        <v>13043.29</v>
      </c>
      <c r="G36" s="1387">
        <v>0</v>
      </c>
      <c r="H36" s="1387">
        <v>0</v>
      </c>
      <c r="I36" s="1387">
        <v>0</v>
      </c>
      <c r="J36" s="1387">
        <v>0</v>
      </c>
      <c r="K36" s="1387">
        <v>0</v>
      </c>
      <c r="L36" s="1387">
        <v>0</v>
      </c>
      <c r="M36" s="1387">
        <v>0</v>
      </c>
      <c r="N36" s="1385">
        <v>642993.81999999995</v>
      </c>
    </row>
    <row r="37" spans="1:14" s="1389" customFormat="1" ht="25.15" customHeight="1">
      <c r="A37" s="1388">
        <v>32</v>
      </c>
      <c r="B37" s="1379">
        <v>801</v>
      </c>
      <c r="C37" s="1392" t="s">
        <v>881</v>
      </c>
      <c r="D37" s="1393">
        <v>336</v>
      </c>
      <c r="E37" s="1387">
        <v>0</v>
      </c>
      <c r="F37" s="1387">
        <v>0</v>
      </c>
      <c r="G37" s="1387">
        <v>0</v>
      </c>
      <c r="H37" s="1387">
        <v>0</v>
      </c>
      <c r="I37" s="1387">
        <v>0</v>
      </c>
      <c r="J37" s="1387">
        <v>0</v>
      </c>
      <c r="K37" s="1387">
        <v>0</v>
      </c>
      <c r="L37" s="1387">
        <v>0</v>
      </c>
      <c r="M37" s="1387">
        <v>0</v>
      </c>
      <c r="N37" s="1387">
        <v>0</v>
      </c>
    </row>
    <row r="38" spans="1:14" s="1389" customFormat="1" ht="25.15" customHeight="1">
      <c r="A38" s="1836" t="s">
        <v>911</v>
      </c>
      <c r="B38" s="1830">
        <v>150</v>
      </c>
      <c r="C38" s="1383" t="s">
        <v>882</v>
      </c>
      <c r="D38" s="1384">
        <v>994.76</v>
      </c>
      <c r="E38" s="1387">
        <v>0</v>
      </c>
      <c r="F38" s="1387">
        <v>0</v>
      </c>
      <c r="G38" s="1387">
        <v>0</v>
      </c>
      <c r="H38" s="1387">
        <v>0</v>
      </c>
      <c r="I38" s="1387">
        <v>0</v>
      </c>
      <c r="J38" s="1387">
        <v>0</v>
      </c>
      <c r="K38" s="1387">
        <v>0</v>
      </c>
      <c r="L38" s="1387">
        <v>0</v>
      </c>
      <c r="M38" s="1387">
        <v>0</v>
      </c>
      <c r="N38" s="1387">
        <v>0</v>
      </c>
    </row>
    <row r="39" spans="1:14" s="1389" customFormat="1" ht="25.15" customHeight="1">
      <c r="A39" s="1837"/>
      <c r="B39" s="1835"/>
      <c r="C39" s="1383" t="s">
        <v>883</v>
      </c>
      <c r="D39" s="1384">
        <v>1029.1600000000001</v>
      </c>
      <c r="E39" s="1387">
        <v>0</v>
      </c>
      <c r="F39" s="1387">
        <v>0</v>
      </c>
      <c r="G39" s="1387">
        <v>0</v>
      </c>
      <c r="H39" s="1387">
        <v>0</v>
      </c>
      <c r="I39" s="1387">
        <v>0</v>
      </c>
      <c r="J39" s="1387">
        <v>0</v>
      </c>
      <c r="K39" s="1387">
        <v>0</v>
      </c>
      <c r="L39" s="1387">
        <v>0</v>
      </c>
      <c r="M39" s="1387">
        <v>0</v>
      </c>
      <c r="N39" s="1387">
        <v>0</v>
      </c>
    </row>
    <row r="40" spans="1:14" s="1389" customFormat="1" ht="25.15" customHeight="1">
      <c r="A40" s="1837"/>
      <c r="B40" s="1835"/>
      <c r="C40" s="1383" t="s">
        <v>876</v>
      </c>
      <c r="D40" s="1387">
        <v>0</v>
      </c>
      <c r="E40" s="1387">
        <v>0</v>
      </c>
      <c r="F40" s="1387">
        <v>0</v>
      </c>
      <c r="G40" s="1385">
        <v>2764453.43</v>
      </c>
      <c r="H40" s="1385">
        <v>7310570.7599999998</v>
      </c>
      <c r="I40" s="1385">
        <v>522854.97</v>
      </c>
      <c r="J40" s="1385">
        <v>74761.37</v>
      </c>
      <c r="K40" s="1387">
        <v>0</v>
      </c>
      <c r="L40" s="1387">
        <v>0</v>
      </c>
      <c r="M40" s="1385">
        <v>62718.3</v>
      </c>
      <c r="N40" s="1387">
        <v>0</v>
      </c>
    </row>
    <row r="41" spans="1:14" s="1389" customFormat="1" ht="25.15" customHeight="1">
      <c r="A41" s="1837"/>
      <c r="B41" s="1835"/>
      <c r="C41" s="1383" t="s">
        <v>801</v>
      </c>
      <c r="D41" s="1384">
        <v>39731454.269999996</v>
      </c>
      <c r="E41" s="1385">
        <v>2900035.9299999997</v>
      </c>
      <c r="F41" s="1385">
        <v>713709.54</v>
      </c>
      <c r="G41" s="1387">
        <v>0</v>
      </c>
      <c r="H41" s="1387">
        <v>0</v>
      </c>
      <c r="I41" s="1387">
        <v>0</v>
      </c>
      <c r="J41" s="1387">
        <v>0</v>
      </c>
      <c r="K41" s="1387">
        <v>0</v>
      </c>
      <c r="L41" s="1387">
        <v>0</v>
      </c>
      <c r="M41" s="1387">
        <v>0</v>
      </c>
      <c r="N41" s="1387">
        <v>0</v>
      </c>
    </row>
    <row r="42" spans="1:14" s="1389" customFormat="1" ht="25.15" customHeight="1">
      <c r="A42" s="1837"/>
      <c r="B42" s="1835"/>
      <c r="C42" s="1383" t="s">
        <v>802</v>
      </c>
      <c r="D42" s="1384">
        <v>837722.43</v>
      </c>
      <c r="E42" s="1385">
        <v>338322.77</v>
      </c>
      <c r="F42" s="1385">
        <v>143439.82999999999</v>
      </c>
      <c r="G42" s="1387">
        <v>0</v>
      </c>
      <c r="H42" s="1387">
        <v>0</v>
      </c>
      <c r="I42" s="1387">
        <v>0</v>
      </c>
      <c r="J42" s="1387">
        <v>0</v>
      </c>
      <c r="K42" s="1387">
        <v>0</v>
      </c>
      <c r="L42" s="1387">
        <v>0</v>
      </c>
      <c r="M42" s="1387">
        <v>0</v>
      </c>
      <c r="N42" s="1387">
        <v>0</v>
      </c>
    </row>
    <row r="43" spans="1:14" s="1389" customFormat="1" ht="25.15" customHeight="1">
      <c r="A43" s="1837"/>
      <c r="B43" s="1831"/>
      <c r="C43" s="1383" t="s">
        <v>803</v>
      </c>
      <c r="D43" s="1384">
        <v>1753377.62</v>
      </c>
      <c r="E43" s="1385">
        <v>190385.23</v>
      </c>
      <c r="F43" s="1385">
        <v>73450.210000000006</v>
      </c>
      <c r="G43" s="1385">
        <v>213530.75</v>
      </c>
      <c r="H43" s="1387">
        <v>0</v>
      </c>
      <c r="I43" s="1387">
        <v>0</v>
      </c>
      <c r="J43" s="1387">
        <v>0</v>
      </c>
      <c r="K43" s="1387">
        <v>0</v>
      </c>
      <c r="L43" s="1387">
        <v>0</v>
      </c>
      <c r="M43" s="1387">
        <v>0</v>
      </c>
      <c r="N43" s="1387">
        <v>0</v>
      </c>
    </row>
    <row r="44" spans="1:14" s="1389" customFormat="1" ht="25.15" customHeight="1">
      <c r="A44" s="1837"/>
      <c r="B44" s="1830">
        <v>500</v>
      </c>
      <c r="C44" s="1383" t="s">
        <v>876</v>
      </c>
      <c r="D44" s="1387">
        <v>0</v>
      </c>
      <c r="E44" s="1387">
        <v>0</v>
      </c>
      <c r="F44" s="1387">
        <v>0</v>
      </c>
      <c r="G44" s="1387">
        <v>0</v>
      </c>
      <c r="H44" s="1385">
        <v>2175307.5499999998</v>
      </c>
      <c r="I44" s="1385">
        <v>66159.149999999994</v>
      </c>
      <c r="J44" s="1387">
        <v>0</v>
      </c>
      <c r="K44" s="1385">
        <v>22620.37</v>
      </c>
      <c r="L44" s="1387">
        <v>0</v>
      </c>
      <c r="M44" s="1387">
        <v>0</v>
      </c>
      <c r="N44" s="1387">
        <v>0</v>
      </c>
    </row>
    <row r="45" spans="1:14" s="1389" customFormat="1" ht="25.15" customHeight="1">
      <c r="A45" s="1837"/>
      <c r="B45" s="1831"/>
      <c r="C45" s="1383" t="s">
        <v>801</v>
      </c>
      <c r="D45" s="1384">
        <v>6170325.2599999998</v>
      </c>
      <c r="E45" s="1387">
        <v>0</v>
      </c>
      <c r="F45" s="1385">
        <v>26077.35</v>
      </c>
      <c r="G45" s="1387">
        <v>0</v>
      </c>
      <c r="H45" s="1387">
        <v>0</v>
      </c>
      <c r="I45" s="1387">
        <v>0</v>
      </c>
      <c r="J45" s="1387">
        <v>0</v>
      </c>
      <c r="K45" s="1387">
        <v>0</v>
      </c>
      <c r="L45" s="1387">
        <v>0</v>
      </c>
      <c r="M45" s="1387">
        <v>0</v>
      </c>
      <c r="N45" s="1387">
        <v>0</v>
      </c>
    </row>
    <row r="46" spans="1:14" s="1389" customFormat="1" ht="25.15" customHeight="1">
      <c r="A46" s="1837"/>
      <c r="B46" s="1394">
        <v>730</v>
      </c>
      <c r="C46" s="1383" t="s">
        <v>803</v>
      </c>
      <c r="D46" s="1384">
        <v>16321.04</v>
      </c>
      <c r="E46" s="1387">
        <v>0</v>
      </c>
      <c r="F46" s="1395">
        <v>0</v>
      </c>
      <c r="G46" s="1387">
        <v>0</v>
      </c>
      <c r="H46" s="1387">
        <v>0</v>
      </c>
      <c r="I46" s="1387">
        <v>0</v>
      </c>
      <c r="J46" s="1387">
        <v>0</v>
      </c>
      <c r="K46" s="1387">
        <v>0</v>
      </c>
      <c r="L46" s="1387">
        <v>0</v>
      </c>
      <c r="M46" s="1387">
        <v>0</v>
      </c>
      <c r="N46" s="1387">
        <v>0</v>
      </c>
    </row>
    <row r="47" spans="1:14" s="1389" customFormat="1" ht="25.15" customHeight="1">
      <c r="A47" s="1837"/>
      <c r="B47" s="1394">
        <v>750</v>
      </c>
      <c r="C47" s="1383" t="s">
        <v>803</v>
      </c>
      <c r="D47" s="1384">
        <v>740706.97</v>
      </c>
      <c r="E47" s="1396">
        <v>47209.440000000002</v>
      </c>
      <c r="F47" s="1387">
        <v>0</v>
      </c>
      <c r="G47" s="1387">
        <v>0</v>
      </c>
      <c r="H47" s="1387">
        <v>0</v>
      </c>
      <c r="I47" s="1387">
        <v>0</v>
      </c>
      <c r="J47" s="1387">
        <v>0</v>
      </c>
      <c r="K47" s="1387">
        <v>0</v>
      </c>
      <c r="L47" s="1387">
        <v>0</v>
      </c>
      <c r="M47" s="1387">
        <v>0</v>
      </c>
      <c r="N47" s="1387">
        <v>0</v>
      </c>
    </row>
    <row r="48" spans="1:14" s="1389" customFormat="1" ht="25.15" customHeight="1">
      <c r="A48" s="1837"/>
      <c r="B48" s="1830">
        <v>758</v>
      </c>
      <c r="C48" s="1383" t="s">
        <v>880</v>
      </c>
      <c r="D48" s="1387">
        <v>0</v>
      </c>
      <c r="E48" s="1387">
        <v>0</v>
      </c>
      <c r="F48" s="1387">
        <v>0</v>
      </c>
      <c r="G48" s="1387">
        <v>0</v>
      </c>
      <c r="H48" s="1385">
        <v>22635.33</v>
      </c>
      <c r="I48" s="1385">
        <v>62475.66</v>
      </c>
      <c r="J48" s="1385">
        <v>69506.179999999993</v>
      </c>
      <c r="K48" s="1385">
        <v>255167.37</v>
      </c>
      <c r="L48" s="1385">
        <v>94579.71</v>
      </c>
      <c r="M48" s="1385">
        <v>1292976.22</v>
      </c>
      <c r="N48" s="1387">
        <v>0</v>
      </c>
    </row>
    <row r="49" spans="1:14" s="1389" customFormat="1" ht="25.15" customHeight="1">
      <c r="A49" s="1837"/>
      <c r="B49" s="1835"/>
      <c r="C49" s="1383" t="s">
        <v>884</v>
      </c>
      <c r="D49" s="1387">
        <v>0</v>
      </c>
      <c r="E49" s="1387">
        <v>0</v>
      </c>
      <c r="F49" s="1387">
        <v>0</v>
      </c>
      <c r="G49" s="1387">
        <v>0</v>
      </c>
      <c r="H49" s="1385">
        <v>7381.32</v>
      </c>
      <c r="I49" s="1385">
        <v>232496.3</v>
      </c>
      <c r="J49" s="1385">
        <v>24362.47</v>
      </c>
      <c r="K49" s="1385">
        <v>6538.54</v>
      </c>
      <c r="L49" s="1385">
        <v>638843.52</v>
      </c>
      <c r="M49" s="1385">
        <v>835420.96</v>
      </c>
      <c r="N49" s="1387">
        <v>0</v>
      </c>
    </row>
    <row r="50" spans="1:14" s="1389" customFormat="1" ht="25.15" customHeight="1">
      <c r="A50" s="1837"/>
      <c r="B50" s="1835"/>
      <c r="C50" s="1383" t="s">
        <v>885</v>
      </c>
      <c r="D50" s="1384">
        <v>11190639.739999998</v>
      </c>
      <c r="E50" s="1384">
        <v>865285.27</v>
      </c>
      <c r="F50" s="1384">
        <v>504574.12999999995</v>
      </c>
      <c r="G50" s="1386">
        <v>276</v>
      </c>
      <c r="H50" s="1387">
        <v>0</v>
      </c>
      <c r="I50" s="1387">
        <v>0</v>
      </c>
      <c r="J50" s="1387">
        <v>0</v>
      </c>
      <c r="K50" s="1387">
        <v>0</v>
      </c>
      <c r="L50" s="1387">
        <v>0</v>
      </c>
      <c r="M50" s="1387">
        <v>0</v>
      </c>
      <c r="N50" s="1386">
        <v>3.08</v>
      </c>
    </row>
    <row r="51" spans="1:14" s="1389" customFormat="1" ht="25.15" customHeight="1">
      <c r="A51" s="1837"/>
      <c r="B51" s="1835"/>
      <c r="C51" s="1383" t="s">
        <v>886</v>
      </c>
      <c r="D51" s="1387">
        <v>0</v>
      </c>
      <c r="E51" s="1387">
        <v>0</v>
      </c>
      <c r="F51" s="1387">
        <v>0</v>
      </c>
      <c r="G51" s="1384">
        <v>20564.97</v>
      </c>
      <c r="H51" s="1385">
        <v>4079.96</v>
      </c>
      <c r="I51" s="1385">
        <v>2432.9699999999998</v>
      </c>
      <c r="J51" s="1387">
        <v>0</v>
      </c>
      <c r="K51" s="1387">
        <v>0</v>
      </c>
      <c r="L51" s="1387">
        <v>0</v>
      </c>
      <c r="M51" s="1387">
        <v>0</v>
      </c>
      <c r="N51" s="1387">
        <v>0</v>
      </c>
    </row>
    <row r="52" spans="1:14" s="1389" customFormat="1" ht="25.15" customHeight="1">
      <c r="A52" s="1837"/>
      <c r="B52" s="1835"/>
      <c r="C52" s="1383" t="s">
        <v>887</v>
      </c>
      <c r="D52" s="1384">
        <v>6874262.4899999993</v>
      </c>
      <c r="E52" s="1385">
        <v>865786.74</v>
      </c>
      <c r="F52" s="1385">
        <v>53008.490000000005</v>
      </c>
      <c r="G52" s="1387">
        <v>0</v>
      </c>
      <c r="H52" s="1387">
        <v>0</v>
      </c>
      <c r="I52" s="1387">
        <v>0</v>
      </c>
      <c r="J52" s="1387">
        <v>0</v>
      </c>
      <c r="K52" s="1387">
        <v>0</v>
      </c>
      <c r="L52" s="1387">
        <v>0</v>
      </c>
      <c r="M52" s="1387">
        <v>0</v>
      </c>
      <c r="N52" s="1387">
        <v>0</v>
      </c>
    </row>
    <row r="53" spans="1:14" s="1389" customFormat="1" ht="25.15" customHeight="1">
      <c r="A53" s="1837"/>
      <c r="B53" s="1835"/>
      <c r="C53" s="1383" t="s">
        <v>888</v>
      </c>
      <c r="D53" s="1387">
        <v>0</v>
      </c>
      <c r="E53" s="1387">
        <v>0</v>
      </c>
      <c r="F53" s="1387">
        <v>0</v>
      </c>
      <c r="G53" s="1387">
        <v>0</v>
      </c>
      <c r="H53" s="1387">
        <v>0</v>
      </c>
      <c r="I53" s="1385">
        <v>10429.67</v>
      </c>
      <c r="J53" s="1385">
        <v>3670.52</v>
      </c>
      <c r="K53" s="1387">
        <v>0</v>
      </c>
      <c r="L53" s="1387">
        <v>0</v>
      </c>
      <c r="M53" s="1385">
        <v>2870.42</v>
      </c>
      <c r="N53" s="1387">
        <v>0</v>
      </c>
    </row>
    <row r="54" spans="1:14" s="1389" customFormat="1" ht="25.15" customHeight="1">
      <c r="A54" s="1837"/>
      <c r="B54" s="1835"/>
      <c r="C54" s="1383" t="s">
        <v>889</v>
      </c>
      <c r="D54" s="1384">
        <v>31826044.25</v>
      </c>
      <c r="E54" s="1385">
        <v>2007845.59</v>
      </c>
      <c r="F54" s="1385">
        <v>208128.02</v>
      </c>
      <c r="G54" s="1387">
        <v>0</v>
      </c>
      <c r="H54" s="1387">
        <v>0</v>
      </c>
      <c r="I54" s="1387">
        <v>0</v>
      </c>
      <c r="J54" s="1387">
        <v>0</v>
      </c>
      <c r="K54" s="1387">
        <v>0</v>
      </c>
      <c r="L54" s="1387">
        <v>0</v>
      </c>
      <c r="M54" s="1387">
        <v>0</v>
      </c>
      <c r="N54" s="1385">
        <v>1690.92</v>
      </c>
    </row>
    <row r="55" spans="1:14" s="1389" customFormat="1" ht="25.15" customHeight="1">
      <c r="A55" s="1837"/>
      <c r="B55" s="1835"/>
      <c r="C55" s="1383" t="s">
        <v>890</v>
      </c>
      <c r="D55" s="1387">
        <v>0</v>
      </c>
      <c r="E55" s="1387">
        <v>0</v>
      </c>
      <c r="F55" s="1387">
        <v>0</v>
      </c>
      <c r="G55" s="1386">
        <v>369.4</v>
      </c>
      <c r="H55" s="1385">
        <v>634.27</v>
      </c>
      <c r="I55" s="1385">
        <v>1308.99</v>
      </c>
      <c r="J55" s="1387">
        <v>0</v>
      </c>
      <c r="K55" s="1385">
        <v>8152.06</v>
      </c>
      <c r="L55" s="1387">
        <v>0</v>
      </c>
      <c r="M55" s="1385">
        <v>159866.78</v>
      </c>
      <c r="N55" s="1387">
        <v>0</v>
      </c>
    </row>
    <row r="56" spans="1:14" s="1389" customFormat="1" ht="25.15" customHeight="1">
      <c r="A56" s="1837"/>
      <c r="B56" s="1835"/>
      <c r="C56" s="1383" t="s">
        <v>842</v>
      </c>
      <c r="D56" s="1384">
        <v>4693953.62</v>
      </c>
      <c r="E56" s="1385">
        <v>395223.68</v>
      </c>
      <c r="F56" s="1385">
        <v>21430.39</v>
      </c>
      <c r="G56" s="1387">
        <v>0</v>
      </c>
      <c r="H56" s="1387">
        <v>0</v>
      </c>
      <c r="I56" s="1387">
        <v>0</v>
      </c>
      <c r="J56" s="1387">
        <v>0</v>
      </c>
      <c r="K56" s="1387">
        <v>0</v>
      </c>
      <c r="L56" s="1387">
        <v>0</v>
      </c>
      <c r="M56" s="1387">
        <v>0</v>
      </c>
      <c r="N56" s="1390">
        <v>9035.02</v>
      </c>
    </row>
    <row r="57" spans="1:14" s="1389" customFormat="1" ht="25.15" customHeight="1">
      <c r="A57" s="1837"/>
      <c r="B57" s="1835"/>
      <c r="C57" s="1383" t="s">
        <v>891</v>
      </c>
      <c r="D57" s="1387">
        <v>0</v>
      </c>
      <c r="E57" s="1387">
        <v>0</v>
      </c>
      <c r="F57" s="1387">
        <v>0</v>
      </c>
      <c r="G57" s="1387">
        <v>0</v>
      </c>
      <c r="H57" s="1385">
        <v>782956.42</v>
      </c>
      <c r="I57" s="1385">
        <v>19508.78</v>
      </c>
      <c r="J57" s="1385">
        <v>1033497.81</v>
      </c>
      <c r="K57" s="1385">
        <v>551264.37</v>
      </c>
      <c r="L57" s="1387">
        <v>0</v>
      </c>
      <c r="M57" s="1385">
        <v>91045.99</v>
      </c>
      <c r="N57" s="1387">
        <v>0</v>
      </c>
    </row>
    <row r="58" spans="1:14" s="1389" customFormat="1" ht="25.15" customHeight="1">
      <c r="A58" s="1837"/>
      <c r="B58" s="1835"/>
      <c r="C58" s="1383" t="s">
        <v>809</v>
      </c>
      <c r="D58" s="1384">
        <v>20113693.5</v>
      </c>
      <c r="E58" s="1385">
        <v>4304275.59</v>
      </c>
      <c r="F58" s="1385">
        <v>905310.66999999993</v>
      </c>
      <c r="G58" s="1385">
        <v>112304.52</v>
      </c>
      <c r="H58" s="1387">
        <v>0</v>
      </c>
      <c r="I58" s="1387">
        <v>0</v>
      </c>
      <c r="J58" s="1387">
        <v>0</v>
      </c>
      <c r="K58" s="1387">
        <v>0</v>
      </c>
      <c r="L58" s="1387">
        <v>0</v>
      </c>
      <c r="M58" s="1387">
        <v>0</v>
      </c>
      <c r="N58" s="1390">
        <v>48962.25</v>
      </c>
    </row>
    <row r="59" spans="1:14" s="1389" customFormat="1" ht="25.15" customHeight="1">
      <c r="A59" s="1837"/>
      <c r="B59" s="1835"/>
      <c r="C59" s="1383" t="s">
        <v>892</v>
      </c>
      <c r="D59" s="1397">
        <v>0</v>
      </c>
      <c r="E59" s="1395">
        <v>0</v>
      </c>
      <c r="F59" s="1395">
        <v>0</v>
      </c>
      <c r="G59" s="1387">
        <v>0</v>
      </c>
      <c r="H59" s="1386">
        <v>285.14999999999998</v>
      </c>
      <c r="I59" s="1385">
        <v>3482.52</v>
      </c>
      <c r="J59" s="1387">
        <v>0</v>
      </c>
      <c r="K59" s="1387">
        <v>0</v>
      </c>
      <c r="L59" s="1385">
        <v>1298.8499999999999</v>
      </c>
      <c r="M59" s="1386">
        <v>397.15</v>
      </c>
      <c r="N59" s="1387">
        <v>0</v>
      </c>
    </row>
    <row r="60" spans="1:14" s="1389" customFormat="1" ht="25.15" customHeight="1">
      <c r="A60" s="1837"/>
      <c r="B60" s="1835"/>
      <c r="C60" s="1383" t="s">
        <v>810</v>
      </c>
      <c r="D60" s="1384">
        <v>38511585.770000003</v>
      </c>
      <c r="E60" s="1385">
        <v>4300804.51</v>
      </c>
      <c r="F60" s="1385">
        <v>6421908.4199999999</v>
      </c>
      <c r="G60" s="1385">
        <v>8021820.3600000003</v>
      </c>
      <c r="H60" s="1387">
        <v>0</v>
      </c>
      <c r="I60" s="1387">
        <v>0</v>
      </c>
      <c r="J60" s="1387">
        <v>0</v>
      </c>
      <c r="K60" s="1387">
        <v>0</v>
      </c>
      <c r="L60" s="1387">
        <v>0</v>
      </c>
      <c r="M60" s="1387">
        <v>0</v>
      </c>
      <c r="N60" s="1387">
        <v>0</v>
      </c>
    </row>
    <row r="61" spans="1:14" s="1389" customFormat="1" ht="25.15" customHeight="1">
      <c r="A61" s="1837"/>
      <c r="B61" s="1835"/>
      <c r="C61" s="1383" t="s">
        <v>893</v>
      </c>
      <c r="D61" s="1387">
        <v>0</v>
      </c>
      <c r="E61" s="1387">
        <v>0</v>
      </c>
      <c r="F61" s="1387">
        <v>0</v>
      </c>
      <c r="G61" s="1387">
        <v>0</v>
      </c>
      <c r="H61" s="1385">
        <v>89775.39</v>
      </c>
      <c r="I61" s="1385">
        <v>1957.38</v>
      </c>
      <c r="J61" s="1387">
        <v>0</v>
      </c>
      <c r="K61" s="1385">
        <v>1083.8499999999999</v>
      </c>
      <c r="L61" s="1385">
        <v>2040.96</v>
      </c>
      <c r="M61" s="1387">
        <v>0</v>
      </c>
      <c r="N61" s="1387">
        <v>0</v>
      </c>
    </row>
    <row r="62" spans="1:14" s="1389" customFormat="1" ht="25.15" customHeight="1">
      <c r="A62" s="1837"/>
      <c r="B62" s="1835"/>
      <c r="C62" s="1383" t="s">
        <v>894</v>
      </c>
      <c r="D62" s="1384">
        <v>9397123.6799999997</v>
      </c>
      <c r="E62" s="1385">
        <v>1925721.01</v>
      </c>
      <c r="F62" s="1385">
        <v>847157.73</v>
      </c>
      <c r="G62" s="1385">
        <v>40425.089999999997</v>
      </c>
      <c r="H62" s="1387">
        <v>0</v>
      </c>
      <c r="I62" s="1387">
        <v>0</v>
      </c>
      <c r="J62" s="1387">
        <v>0</v>
      </c>
      <c r="K62" s="1387">
        <v>0</v>
      </c>
      <c r="L62" s="1387">
        <v>0</v>
      </c>
      <c r="M62" s="1387">
        <v>0</v>
      </c>
      <c r="N62" s="1385">
        <v>25968.47</v>
      </c>
    </row>
    <row r="63" spans="1:14" s="1389" customFormat="1" ht="25.15" customHeight="1">
      <c r="A63" s="1837"/>
      <c r="B63" s="1835"/>
      <c r="C63" s="1383" t="s">
        <v>895</v>
      </c>
      <c r="D63" s="1387">
        <v>0</v>
      </c>
      <c r="E63" s="1387">
        <v>0</v>
      </c>
      <c r="F63" s="1387">
        <v>0</v>
      </c>
      <c r="G63" s="1387">
        <v>0</v>
      </c>
      <c r="H63" s="1385">
        <v>12908.81</v>
      </c>
      <c r="I63" s="1387">
        <v>0</v>
      </c>
      <c r="J63" s="1387">
        <v>0</v>
      </c>
      <c r="K63" s="1387">
        <v>0</v>
      </c>
      <c r="L63" s="1385">
        <v>147168.76</v>
      </c>
      <c r="M63" s="1387">
        <v>0</v>
      </c>
      <c r="N63" s="1387">
        <v>0</v>
      </c>
    </row>
    <row r="64" spans="1:14" s="1389" customFormat="1" ht="25.15" customHeight="1">
      <c r="A64" s="1837"/>
      <c r="B64" s="1835"/>
      <c r="C64" s="1383" t="s">
        <v>812</v>
      </c>
      <c r="D64" s="1384">
        <v>5368361.21</v>
      </c>
      <c r="E64" s="1385">
        <v>1347963.43</v>
      </c>
      <c r="F64" s="1385">
        <v>452628.69999999995</v>
      </c>
      <c r="G64" s="1387">
        <v>0</v>
      </c>
      <c r="H64" s="1387">
        <v>0</v>
      </c>
      <c r="I64" s="1387">
        <v>0</v>
      </c>
      <c r="J64" s="1387">
        <v>0</v>
      </c>
      <c r="K64" s="1387">
        <v>0</v>
      </c>
      <c r="L64" s="1387">
        <v>0</v>
      </c>
      <c r="M64" s="1387">
        <v>0</v>
      </c>
      <c r="N64" s="1385">
        <v>27217.51</v>
      </c>
    </row>
    <row r="65" spans="1:14" s="1389" customFormat="1" ht="25.15" customHeight="1">
      <c r="A65" s="1837"/>
      <c r="B65" s="1835"/>
      <c r="C65" s="1383" t="s">
        <v>896</v>
      </c>
      <c r="D65" s="1387">
        <v>0</v>
      </c>
      <c r="E65" s="1387">
        <v>0</v>
      </c>
      <c r="F65" s="1387">
        <v>0</v>
      </c>
      <c r="G65" s="1387">
        <v>0</v>
      </c>
      <c r="H65" s="1387">
        <v>0</v>
      </c>
      <c r="I65" s="1387">
        <v>0</v>
      </c>
      <c r="J65" s="1387">
        <v>0</v>
      </c>
      <c r="K65" s="1387">
        <v>0</v>
      </c>
      <c r="L65" s="1385">
        <v>24803.08</v>
      </c>
      <c r="M65" s="1387">
        <v>0</v>
      </c>
      <c r="N65" s="1387">
        <v>0</v>
      </c>
    </row>
    <row r="66" spans="1:14" s="1389" customFormat="1" ht="25.15" customHeight="1">
      <c r="A66" s="1837"/>
      <c r="B66" s="1835"/>
      <c r="C66" s="1383" t="s">
        <v>813</v>
      </c>
      <c r="D66" s="1384">
        <v>22603933.299999997</v>
      </c>
      <c r="E66" s="1384">
        <v>247653.12</v>
      </c>
      <c r="F66" s="1384">
        <v>350162.65</v>
      </c>
      <c r="G66" s="1386">
        <v>140.76</v>
      </c>
      <c r="H66" s="1387">
        <v>0</v>
      </c>
      <c r="I66" s="1387">
        <v>0</v>
      </c>
      <c r="J66" s="1387">
        <v>0</v>
      </c>
      <c r="K66" s="1387">
        <v>0</v>
      </c>
      <c r="L66" s="1387">
        <v>0</v>
      </c>
      <c r="M66" s="1387">
        <v>0</v>
      </c>
      <c r="N66" s="1387">
        <v>0</v>
      </c>
    </row>
    <row r="67" spans="1:14" s="1389" customFormat="1" ht="25.15" customHeight="1">
      <c r="A67" s="1837"/>
      <c r="B67" s="1835"/>
      <c r="C67" s="1383" t="s">
        <v>897</v>
      </c>
      <c r="D67" s="1387">
        <v>0</v>
      </c>
      <c r="E67" s="1387">
        <v>0</v>
      </c>
      <c r="F67" s="1387">
        <v>0</v>
      </c>
      <c r="G67" s="1387">
        <v>0</v>
      </c>
      <c r="H67" s="1385">
        <v>129578.22</v>
      </c>
      <c r="I67" s="1387">
        <v>0</v>
      </c>
      <c r="J67" s="1385">
        <v>175791.35</v>
      </c>
      <c r="K67" s="1387">
        <v>0</v>
      </c>
      <c r="L67" s="1387">
        <v>0</v>
      </c>
      <c r="M67" s="1387">
        <v>0</v>
      </c>
      <c r="N67" s="1387">
        <v>0</v>
      </c>
    </row>
    <row r="68" spans="1:14" s="1389" customFormat="1" ht="25.15" customHeight="1">
      <c r="A68" s="1837"/>
      <c r="B68" s="1835"/>
      <c r="C68" s="1383" t="s">
        <v>814</v>
      </c>
      <c r="D68" s="1384">
        <v>3916157.44</v>
      </c>
      <c r="E68" s="1385">
        <v>113041.99</v>
      </c>
      <c r="F68" s="1385">
        <v>87094.84</v>
      </c>
      <c r="G68" s="1387">
        <v>0</v>
      </c>
      <c r="H68" s="1387">
        <v>0</v>
      </c>
      <c r="I68" s="1387">
        <v>0</v>
      </c>
      <c r="J68" s="1387">
        <v>0</v>
      </c>
      <c r="K68" s="1387">
        <v>0</v>
      </c>
      <c r="L68" s="1387">
        <v>0</v>
      </c>
      <c r="M68" s="1387">
        <v>0</v>
      </c>
      <c r="N68" s="1387">
        <v>0</v>
      </c>
    </row>
    <row r="69" spans="1:14" s="1389" customFormat="1" ht="25.15" customHeight="1">
      <c r="A69" s="1837"/>
      <c r="B69" s="1835"/>
      <c r="C69" s="1383" t="s">
        <v>898</v>
      </c>
      <c r="D69" s="1384">
        <v>19906398.100000001</v>
      </c>
      <c r="E69" s="1385">
        <v>1700273.54</v>
      </c>
      <c r="F69" s="1385">
        <v>248322.58000000002</v>
      </c>
      <c r="G69" s="1385">
        <v>2517.6</v>
      </c>
      <c r="H69" s="1387">
        <v>0</v>
      </c>
      <c r="I69" s="1387">
        <v>0</v>
      </c>
      <c r="J69" s="1387">
        <v>0</v>
      </c>
      <c r="K69" s="1387">
        <v>0</v>
      </c>
      <c r="L69" s="1387">
        <v>0</v>
      </c>
      <c r="M69" s="1387">
        <v>0</v>
      </c>
      <c r="N69" s="1387">
        <v>0</v>
      </c>
    </row>
    <row r="70" spans="1:14" s="1389" customFormat="1" ht="25.15" customHeight="1">
      <c r="A70" s="1837"/>
      <c r="B70" s="1835"/>
      <c r="C70" s="1383" t="s">
        <v>899</v>
      </c>
      <c r="D70" s="1387">
        <v>0</v>
      </c>
      <c r="E70" s="1387">
        <v>0</v>
      </c>
      <c r="F70" s="1387">
        <v>0</v>
      </c>
      <c r="G70" s="1385">
        <v>18890.68</v>
      </c>
      <c r="H70" s="1385">
        <v>82906.100000000006</v>
      </c>
      <c r="I70" s="1387">
        <v>0</v>
      </c>
      <c r="J70" s="1385">
        <v>139582.51999999999</v>
      </c>
      <c r="K70" s="1385">
        <v>168023.05</v>
      </c>
      <c r="L70" s="1385">
        <v>20419.509999999998</v>
      </c>
      <c r="M70" s="1385">
        <v>46546.22</v>
      </c>
      <c r="N70" s="1387">
        <v>0</v>
      </c>
    </row>
    <row r="71" spans="1:14" s="1389" customFormat="1" ht="25.15" customHeight="1">
      <c r="A71" s="1837"/>
      <c r="B71" s="1835"/>
      <c r="C71" s="1383" t="s">
        <v>900</v>
      </c>
      <c r="D71" s="1384">
        <v>17876124.390000001</v>
      </c>
      <c r="E71" s="1385">
        <v>1621629.92</v>
      </c>
      <c r="F71" s="1385">
        <v>1086695.6399999999</v>
      </c>
      <c r="G71" s="1385">
        <v>14157.22</v>
      </c>
      <c r="H71" s="1387">
        <v>0</v>
      </c>
      <c r="I71" s="1387">
        <v>0</v>
      </c>
      <c r="J71" s="1387">
        <v>0</v>
      </c>
      <c r="K71" s="1387">
        <v>0</v>
      </c>
      <c r="L71" s="1387">
        <v>0</v>
      </c>
      <c r="M71" s="1387">
        <v>0</v>
      </c>
      <c r="N71" s="1387">
        <v>0</v>
      </c>
    </row>
    <row r="72" spans="1:14" s="1389" customFormat="1" ht="25.15" customHeight="1">
      <c r="A72" s="1837"/>
      <c r="B72" s="1835"/>
      <c r="C72" s="1383" t="s">
        <v>901</v>
      </c>
      <c r="D72" s="1387">
        <v>0</v>
      </c>
      <c r="E72" s="1387">
        <v>0</v>
      </c>
      <c r="F72" s="1387">
        <v>0</v>
      </c>
      <c r="G72" s="1385">
        <v>13749.98</v>
      </c>
      <c r="H72" s="1385">
        <v>16748.259999999998</v>
      </c>
      <c r="I72" s="1384">
        <v>234706.14</v>
      </c>
      <c r="J72" s="1387">
        <v>0</v>
      </c>
      <c r="K72" s="1387">
        <v>0</v>
      </c>
      <c r="L72" s="1384">
        <v>2579.17</v>
      </c>
      <c r="M72" s="1387">
        <v>0</v>
      </c>
      <c r="N72" s="1387">
        <v>0</v>
      </c>
    </row>
    <row r="73" spans="1:14" s="1389" customFormat="1" ht="25.15" customHeight="1">
      <c r="A73" s="1837"/>
      <c r="B73" s="1835"/>
      <c r="C73" s="1383" t="s">
        <v>902</v>
      </c>
      <c r="D73" s="1384">
        <v>13167769.48</v>
      </c>
      <c r="E73" s="1385">
        <v>1002882.43</v>
      </c>
      <c r="F73" s="1384">
        <v>133908.63</v>
      </c>
      <c r="G73" s="1387">
        <v>0</v>
      </c>
      <c r="H73" s="1387">
        <v>0</v>
      </c>
      <c r="I73" s="1387">
        <v>0</v>
      </c>
      <c r="J73" s="1387">
        <v>0</v>
      </c>
      <c r="K73" s="1387">
        <v>0</v>
      </c>
      <c r="L73" s="1387">
        <v>0</v>
      </c>
      <c r="M73" s="1387">
        <v>0</v>
      </c>
      <c r="N73" s="1386">
        <v>295.57</v>
      </c>
    </row>
    <row r="74" spans="1:14" s="1389" customFormat="1" ht="25.15" customHeight="1">
      <c r="A74" s="1837"/>
      <c r="B74" s="1835"/>
      <c r="C74" s="1383" t="s">
        <v>903</v>
      </c>
      <c r="D74" s="1387">
        <v>0</v>
      </c>
      <c r="E74" s="1387">
        <v>0</v>
      </c>
      <c r="F74" s="1387">
        <v>0</v>
      </c>
      <c r="G74" s="1387">
        <v>0</v>
      </c>
      <c r="H74" s="1387">
        <v>0</v>
      </c>
      <c r="I74" s="1385">
        <v>28262.53</v>
      </c>
      <c r="J74" s="1385">
        <v>23722.26</v>
      </c>
      <c r="K74" s="1387">
        <v>0</v>
      </c>
      <c r="L74" s="1385">
        <v>12496.44</v>
      </c>
      <c r="M74" s="1387">
        <v>0</v>
      </c>
      <c r="N74" s="1387">
        <v>0</v>
      </c>
    </row>
    <row r="75" spans="1:14" s="1389" customFormat="1" ht="25.15" customHeight="1">
      <c r="A75" s="1837"/>
      <c r="B75" s="1835"/>
      <c r="C75" s="1383" t="s">
        <v>904</v>
      </c>
      <c r="D75" s="1384">
        <v>4787044.7699999996</v>
      </c>
      <c r="E75" s="1384">
        <v>617877.06999999995</v>
      </c>
      <c r="F75" s="1384">
        <v>941510.08</v>
      </c>
      <c r="G75" s="1384">
        <v>68020.990000000005</v>
      </c>
      <c r="H75" s="1387">
        <v>0</v>
      </c>
      <c r="I75" s="1387">
        <v>0</v>
      </c>
      <c r="J75" s="1387">
        <v>0</v>
      </c>
      <c r="K75" s="1387">
        <v>0</v>
      </c>
      <c r="L75" s="1387">
        <v>0</v>
      </c>
      <c r="M75" s="1387">
        <v>0</v>
      </c>
      <c r="N75" s="1385">
        <v>91211.71</v>
      </c>
    </row>
    <row r="76" spans="1:14" s="1389" customFormat="1" ht="25.15" customHeight="1">
      <c r="A76" s="1837"/>
      <c r="B76" s="1835"/>
      <c r="C76" s="1383" t="s">
        <v>905</v>
      </c>
      <c r="D76" s="1387">
        <v>0</v>
      </c>
      <c r="E76" s="1387">
        <v>0</v>
      </c>
      <c r="F76" s="1387">
        <v>0</v>
      </c>
      <c r="G76" s="1384">
        <v>11189.59</v>
      </c>
      <c r="H76" s="1386">
        <v>130.05000000000001</v>
      </c>
      <c r="I76" s="1387">
        <v>0</v>
      </c>
      <c r="J76" s="1387">
        <v>0</v>
      </c>
      <c r="K76" s="1387">
        <v>0</v>
      </c>
      <c r="L76" s="1387">
        <v>0</v>
      </c>
      <c r="M76" s="1385">
        <v>1500</v>
      </c>
      <c r="N76" s="1387">
        <v>0</v>
      </c>
    </row>
    <row r="77" spans="1:14" s="1389" customFormat="1" ht="25.15" customHeight="1">
      <c r="A77" s="1837"/>
      <c r="B77" s="1835"/>
      <c r="C77" s="1383" t="s">
        <v>819</v>
      </c>
      <c r="D77" s="1384">
        <v>15050030.309999999</v>
      </c>
      <c r="E77" s="1385">
        <v>1263806.17</v>
      </c>
      <c r="F77" s="1385">
        <v>302534.23</v>
      </c>
      <c r="G77" s="1384">
        <v>25145.86</v>
      </c>
      <c r="H77" s="1387">
        <v>0</v>
      </c>
      <c r="I77" s="1387">
        <v>0</v>
      </c>
      <c r="J77" s="1387">
        <v>0</v>
      </c>
      <c r="K77" s="1387">
        <v>0</v>
      </c>
      <c r="L77" s="1387">
        <v>0</v>
      </c>
      <c r="M77" s="1387">
        <v>0</v>
      </c>
      <c r="N77" s="1387">
        <v>0</v>
      </c>
    </row>
    <row r="78" spans="1:14" s="1389" customFormat="1" ht="25.15" customHeight="1">
      <c r="A78" s="1837"/>
      <c r="B78" s="1835"/>
      <c r="C78" s="1383" t="s">
        <v>906</v>
      </c>
      <c r="D78" s="1387">
        <v>0</v>
      </c>
      <c r="E78" s="1387">
        <v>0</v>
      </c>
      <c r="F78" s="1387">
        <v>0</v>
      </c>
      <c r="G78" s="1386">
        <v>187.61</v>
      </c>
      <c r="H78" s="1384">
        <v>345649.98</v>
      </c>
      <c r="I78" s="1385">
        <v>9503.51</v>
      </c>
      <c r="J78" s="1387">
        <v>0</v>
      </c>
      <c r="K78" s="1387">
        <v>0</v>
      </c>
      <c r="L78" s="1385">
        <v>10805.86</v>
      </c>
      <c r="M78" s="1387">
        <v>0</v>
      </c>
      <c r="N78" s="1387">
        <v>0</v>
      </c>
    </row>
    <row r="79" spans="1:14" s="1389" customFormat="1" ht="25.15" customHeight="1">
      <c r="A79" s="1837"/>
      <c r="B79" s="1831"/>
      <c r="C79" s="1383" t="s">
        <v>907</v>
      </c>
      <c r="D79" s="1384">
        <v>7378248.7999999998</v>
      </c>
      <c r="E79" s="1385">
        <v>970462.05</v>
      </c>
      <c r="F79" s="1385">
        <v>14169.4</v>
      </c>
      <c r="G79" s="1387">
        <v>0</v>
      </c>
      <c r="H79" s="1387">
        <v>0</v>
      </c>
      <c r="I79" s="1387">
        <v>0</v>
      </c>
      <c r="J79" s="1387">
        <v>0</v>
      </c>
      <c r="K79" s="1387">
        <v>0</v>
      </c>
      <c r="L79" s="1387">
        <v>0</v>
      </c>
      <c r="M79" s="1387">
        <v>0</v>
      </c>
      <c r="N79" s="1385">
        <v>50000</v>
      </c>
    </row>
    <row r="80" spans="1:14" s="1389" customFormat="1" ht="25.15" customHeight="1">
      <c r="A80" s="1837"/>
      <c r="B80" s="1379">
        <v>801</v>
      </c>
      <c r="C80" s="1383" t="s">
        <v>803</v>
      </c>
      <c r="D80" s="1384">
        <v>1193750.98</v>
      </c>
      <c r="E80" s="1384">
        <v>1381873.72</v>
      </c>
      <c r="F80" s="1385">
        <v>2836868.24</v>
      </c>
      <c r="G80" s="1387">
        <v>0</v>
      </c>
      <c r="H80" s="1387">
        <v>0</v>
      </c>
      <c r="I80" s="1387">
        <v>0</v>
      </c>
      <c r="J80" s="1387">
        <v>0</v>
      </c>
      <c r="K80" s="1387">
        <v>0</v>
      </c>
      <c r="L80" s="1387">
        <v>0</v>
      </c>
      <c r="M80" s="1387">
        <v>0</v>
      </c>
      <c r="N80" s="1398">
        <v>19.829999999999998</v>
      </c>
    </row>
    <row r="81" spans="1:14" s="1389" customFormat="1" ht="25.15" customHeight="1">
      <c r="A81" s="1837"/>
      <c r="B81" s="1379">
        <v>851</v>
      </c>
      <c r="C81" s="1383" t="s">
        <v>803</v>
      </c>
      <c r="D81" s="1384">
        <v>641377.59</v>
      </c>
      <c r="E81" s="1387">
        <v>0</v>
      </c>
      <c r="F81" s="1387">
        <v>0</v>
      </c>
      <c r="G81" s="1387">
        <v>0</v>
      </c>
      <c r="H81" s="1387">
        <v>0</v>
      </c>
      <c r="I81" s="1387">
        <v>0</v>
      </c>
      <c r="J81" s="1387">
        <v>0</v>
      </c>
      <c r="K81" s="1387">
        <v>0</v>
      </c>
      <c r="L81" s="1387">
        <v>0</v>
      </c>
      <c r="M81" s="1387">
        <v>0</v>
      </c>
      <c r="N81" s="1387">
        <v>0</v>
      </c>
    </row>
    <row r="82" spans="1:14" s="1389" customFormat="1" ht="25.15" customHeight="1">
      <c r="A82" s="1837"/>
      <c r="B82" s="1379">
        <v>852</v>
      </c>
      <c r="C82" s="1383" t="s">
        <v>803</v>
      </c>
      <c r="D82" s="1384">
        <v>664.7</v>
      </c>
      <c r="E82" s="1387">
        <v>0</v>
      </c>
      <c r="F82" s="1387">
        <v>0</v>
      </c>
      <c r="G82" s="1387">
        <v>0</v>
      </c>
      <c r="H82" s="1387">
        <v>0</v>
      </c>
      <c r="I82" s="1387">
        <v>0</v>
      </c>
      <c r="J82" s="1387">
        <v>0</v>
      </c>
      <c r="K82" s="1387">
        <v>0</v>
      </c>
      <c r="L82" s="1387">
        <v>0</v>
      </c>
      <c r="M82" s="1387">
        <v>0</v>
      </c>
      <c r="N82" s="1385">
        <v>4469.1400000000003</v>
      </c>
    </row>
    <row r="83" spans="1:14" s="1389" customFormat="1" ht="25.15" customHeight="1">
      <c r="A83" s="1838"/>
      <c r="B83" s="1379">
        <v>853</v>
      </c>
      <c r="C83" s="1383" t="s">
        <v>803</v>
      </c>
      <c r="D83" s="1384">
        <v>3667625.62</v>
      </c>
      <c r="E83" s="1385">
        <v>491722.27</v>
      </c>
      <c r="F83" s="1385">
        <v>144593.28000000003</v>
      </c>
      <c r="G83" s="1385">
        <v>8297.81</v>
      </c>
      <c r="H83" s="1387">
        <v>0</v>
      </c>
      <c r="I83" s="1387">
        <v>0</v>
      </c>
      <c r="J83" s="1387">
        <v>0</v>
      </c>
      <c r="K83" s="1387">
        <v>0</v>
      </c>
      <c r="L83" s="1387">
        <v>0</v>
      </c>
      <c r="M83" s="1387">
        <v>0</v>
      </c>
      <c r="N83" s="1385">
        <v>28867.75</v>
      </c>
    </row>
    <row r="84" spans="1:14" s="1389" customFormat="1" ht="25.15" customHeight="1">
      <c r="A84" s="1828">
        <v>37</v>
      </c>
      <c r="B84" s="1394">
        <v>750</v>
      </c>
      <c r="C84" s="1383" t="s">
        <v>803</v>
      </c>
      <c r="D84" s="1384">
        <v>685.2</v>
      </c>
      <c r="E84" s="1387">
        <v>0</v>
      </c>
      <c r="F84" s="1387">
        <v>0</v>
      </c>
      <c r="G84" s="1387">
        <v>0</v>
      </c>
      <c r="H84" s="1387">
        <v>0</v>
      </c>
      <c r="I84" s="1387">
        <v>0</v>
      </c>
      <c r="J84" s="1387">
        <v>0</v>
      </c>
      <c r="K84" s="1387">
        <v>0</v>
      </c>
      <c r="L84" s="1387">
        <v>0</v>
      </c>
      <c r="M84" s="1387">
        <v>0</v>
      </c>
      <c r="N84" s="1387">
        <v>0</v>
      </c>
    </row>
    <row r="85" spans="1:14" s="1389" customFormat="1" ht="25.15" customHeight="1">
      <c r="A85" s="1832"/>
      <c r="B85" s="1394">
        <v>755</v>
      </c>
      <c r="C85" s="1383" t="s">
        <v>803</v>
      </c>
      <c r="D85" s="1384">
        <v>250338.35</v>
      </c>
      <c r="E85" s="1385">
        <v>409532.07</v>
      </c>
      <c r="F85" s="1385">
        <v>8681.6200000000008</v>
      </c>
      <c r="G85" s="1387">
        <v>0</v>
      </c>
      <c r="H85" s="1387">
        <v>0</v>
      </c>
      <c r="I85" s="1387">
        <v>0</v>
      </c>
      <c r="J85" s="1387">
        <v>0</v>
      </c>
      <c r="K85" s="1387">
        <v>0</v>
      </c>
      <c r="L85" s="1387">
        <v>0</v>
      </c>
      <c r="M85" s="1387">
        <v>0</v>
      </c>
      <c r="N85" s="1387">
        <v>0</v>
      </c>
    </row>
    <row r="86" spans="1:14" s="1389" customFormat="1" ht="25.15" customHeight="1">
      <c r="A86" s="1828">
        <v>39</v>
      </c>
      <c r="B86" s="1830">
        <v>600</v>
      </c>
      <c r="C86" s="1383" t="s">
        <v>824</v>
      </c>
      <c r="D86" s="1387">
        <v>0</v>
      </c>
      <c r="E86" s="1390">
        <v>225495.71</v>
      </c>
      <c r="F86" s="1390">
        <v>3549.23</v>
      </c>
      <c r="G86" s="1387">
        <v>0</v>
      </c>
      <c r="H86" s="1387">
        <v>0</v>
      </c>
      <c r="I86" s="1387">
        <v>0</v>
      </c>
      <c r="J86" s="1387">
        <v>0</v>
      </c>
      <c r="K86" s="1387">
        <v>0</v>
      </c>
      <c r="L86" s="1387">
        <v>0</v>
      </c>
      <c r="M86" s="1387">
        <v>0</v>
      </c>
      <c r="N86" s="1387">
        <v>0</v>
      </c>
    </row>
    <row r="87" spans="1:14" s="1389" customFormat="1" ht="25.15" customHeight="1">
      <c r="A87" s="1829"/>
      <c r="B87" s="1835"/>
      <c r="C87" s="1383" t="s">
        <v>800</v>
      </c>
      <c r="D87" s="1384">
        <v>141785217.92999998</v>
      </c>
      <c r="E87" s="1384">
        <v>545124.57999999996</v>
      </c>
      <c r="F87" s="1384">
        <v>41518.18</v>
      </c>
      <c r="G87" s="1387">
        <v>0</v>
      </c>
      <c r="H87" s="1387">
        <v>0</v>
      </c>
      <c r="I87" s="1387">
        <v>0</v>
      </c>
      <c r="J87" s="1387">
        <v>0</v>
      </c>
      <c r="K87" s="1387">
        <v>0</v>
      </c>
      <c r="L87" s="1387">
        <v>0</v>
      </c>
      <c r="M87" s="1387">
        <v>0</v>
      </c>
      <c r="N87" s="1387">
        <v>0</v>
      </c>
    </row>
    <row r="88" spans="1:14" s="1389" customFormat="1" ht="25.15" customHeight="1">
      <c r="A88" s="1832"/>
      <c r="B88" s="1831"/>
      <c r="C88" s="1383" t="s">
        <v>802</v>
      </c>
      <c r="D88" s="1384">
        <v>12330295.33</v>
      </c>
      <c r="E88" s="1387">
        <v>0</v>
      </c>
      <c r="F88" s="1387">
        <v>0</v>
      </c>
      <c r="G88" s="1387">
        <v>0</v>
      </c>
      <c r="H88" s="1387">
        <v>0</v>
      </c>
      <c r="I88" s="1387">
        <v>0</v>
      </c>
      <c r="J88" s="1387">
        <v>0</v>
      </c>
      <c r="K88" s="1387">
        <v>0</v>
      </c>
      <c r="L88" s="1387">
        <v>0</v>
      </c>
      <c r="M88" s="1387">
        <v>0</v>
      </c>
      <c r="N88" s="1387">
        <v>0</v>
      </c>
    </row>
    <row r="89" spans="1:14" s="1389" customFormat="1" ht="25.15" customHeight="1">
      <c r="A89" s="1828">
        <v>41</v>
      </c>
      <c r="B89" s="1399" t="s">
        <v>352</v>
      </c>
      <c r="C89" s="1383" t="s">
        <v>800</v>
      </c>
      <c r="D89" s="1384">
        <v>2306626.4700000002</v>
      </c>
      <c r="E89" s="1384">
        <v>16274.49</v>
      </c>
      <c r="F89" s="1387">
        <v>0</v>
      </c>
      <c r="G89" s="1387">
        <v>0</v>
      </c>
      <c r="H89" s="1387">
        <v>0</v>
      </c>
      <c r="I89" s="1387">
        <v>0</v>
      </c>
      <c r="J89" s="1387">
        <v>0</v>
      </c>
      <c r="K89" s="1387">
        <v>0</v>
      </c>
      <c r="L89" s="1387">
        <v>0</v>
      </c>
      <c r="M89" s="1387">
        <v>0</v>
      </c>
      <c r="N89" s="1387">
        <v>0</v>
      </c>
    </row>
    <row r="90" spans="1:14" s="1389" customFormat="1" ht="25.15" customHeight="1">
      <c r="A90" s="1829"/>
      <c r="B90" s="1399" t="s">
        <v>402</v>
      </c>
      <c r="C90" s="1383" t="s">
        <v>803</v>
      </c>
      <c r="D90" s="1384">
        <v>603.71</v>
      </c>
      <c r="E90" s="1387">
        <v>0</v>
      </c>
      <c r="F90" s="1387">
        <v>0</v>
      </c>
      <c r="G90" s="1387">
        <v>0</v>
      </c>
      <c r="H90" s="1387">
        <v>0</v>
      </c>
      <c r="I90" s="1387">
        <v>0</v>
      </c>
      <c r="J90" s="1387">
        <v>0</v>
      </c>
      <c r="K90" s="1387">
        <v>0</v>
      </c>
      <c r="L90" s="1387">
        <v>0</v>
      </c>
      <c r="M90" s="1387">
        <v>0</v>
      </c>
      <c r="N90" s="1387">
        <v>0</v>
      </c>
    </row>
    <row r="91" spans="1:14" s="1389" customFormat="1" ht="25.15" customHeight="1">
      <c r="A91" s="1829"/>
      <c r="B91" s="1830">
        <v>900</v>
      </c>
      <c r="C91" s="1383" t="s">
        <v>800</v>
      </c>
      <c r="D91" s="1384">
        <v>89432201.25</v>
      </c>
      <c r="E91" s="1384">
        <v>3946.13</v>
      </c>
      <c r="F91" s="1387">
        <v>0</v>
      </c>
      <c r="G91" s="1387">
        <v>0</v>
      </c>
      <c r="H91" s="1387">
        <v>0</v>
      </c>
      <c r="I91" s="1387">
        <v>0</v>
      </c>
      <c r="J91" s="1387">
        <v>0</v>
      </c>
      <c r="K91" s="1387">
        <v>0</v>
      </c>
      <c r="L91" s="1387">
        <v>0</v>
      </c>
      <c r="M91" s="1387">
        <v>0</v>
      </c>
      <c r="N91" s="1398">
        <v>443.29</v>
      </c>
    </row>
    <row r="92" spans="1:14" s="1389" customFormat="1" ht="25.15" customHeight="1">
      <c r="A92" s="1832"/>
      <c r="B92" s="1831"/>
      <c r="C92" s="1383" t="s">
        <v>879</v>
      </c>
      <c r="D92" s="1387">
        <v>0</v>
      </c>
      <c r="E92" s="1387">
        <v>0</v>
      </c>
      <c r="F92" s="1387">
        <v>0</v>
      </c>
      <c r="G92" s="1387">
        <v>0</v>
      </c>
      <c r="H92" s="1387">
        <v>0</v>
      </c>
      <c r="I92" s="1387">
        <v>0</v>
      </c>
      <c r="J92" s="1387">
        <v>0</v>
      </c>
      <c r="K92" s="1387">
        <v>0</v>
      </c>
      <c r="L92" s="1384">
        <v>166540.67000000001</v>
      </c>
      <c r="M92" s="1387">
        <v>0</v>
      </c>
      <c r="N92" s="1387">
        <v>0</v>
      </c>
    </row>
    <row r="93" spans="1:14" s="1389" customFormat="1" ht="25.15" customHeight="1">
      <c r="A93" s="1388">
        <v>43</v>
      </c>
      <c r="B93" s="1379">
        <v>750</v>
      </c>
      <c r="C93" s="1383" t="s">
        <v>880</v>
      </c>
      <c r="D93" s="1387">
        <v>0</v>
      </c>
      <c r="E93" s="1387">
        <v>0</v>
      </c>
      <c r="F93" s="1387">
        <v>0</v>
      </c>
      <c r="G93" s="1387">
        <v>0</v>
      </c>
      <c r="H93" s="1390">
        <v>14030.1</v>
      </c>
      <c r="I93" s="1387">
        <v>0</v>
      </c>
      <c r="J93" s="1387">
        <v>0</v>
      </c>
      <c r="K93" s="1387">
        <v>0</v>
      </c>
      <c r="L93" s="1387">
        <v>0</v>
      </c>
      <c r="M93" s="1387">
        <v>0</v>
      </c>
      <c r="N93" s="1387">
        <v>0</v>
      </c>
    </row>
    <row r="94" spans="1:14" s="1389" customFormat="1" ht="25.15" customHeight="1">
      <c r="A94" s="1400">
        <v>44</v>
      </c>
      <c r="B94" s="1399" t="s">
        <v>350</v>
      </c>
      <c r="C94" s="1383" t="s">
        <v>908</v>
      </c>
      <c r="D94" s="1384">
        <v>683.89</v>
      </c>
      <c r="E94" s="1387">
        <v>0</v>
      </c>
      <c r="F94" s="1387">
        <v>0</v>
      </c>
      <c r="G94" s="1387">
        <v>0</v>
      </c>
      <c r="H94" s="1387">
        <v>0</v>
      </c>
      <c r="I94" s="1387">
        <v>0</v>
      </c>
      <c r="J94" s="1387">
        <v>0</v>
      </c>
      <c r="K94" s="1387">
        <v>0</v>
      </c>
      <c r="L94" s="1387">
        <v>0</v>
      </c>
      <c r="M94" s="1387">
        <v>0</v>
      </c>
      <c r="N94" s="1387">
        <v>0</v>
      </c>
    </row>
    <row r="95" spans="1:14" s="1389" customFormat="1" ht="25.15" customHeight="1">
      <c r="A95" s="1828">
        <v>46</v>
      </c>
      <c r="B95" s="1379">
        <v>750</v>
      </c>
      <c r="C95" s="1383" t="s">
        <v>803</v>
      </c>
      <c r="D95" s="1384">
        <v>4308.76</v>
      </c>
      <c r="E95" s="1387">
        <v>0</v>
      </c>
      <c r="F95" s="1387">
        <v>0</v>
      </c>
      <c r="G95" s="1387">
        <v>0</v>
      </c>
      <c r="H95" s="1387">
        <v>0</v>
      </c>
      <c r="I95" s="1387">
        <v>0</v>
      </c>
      <c r="J95" s="1387">
        <v>0</v>
      </c>
      <c r="K95" s="1387">
        <v>0</v>
      </c>
      <c r="L95" s="1387">
        <v>0</v>
      </c>
      <c r="M95" s="1387">
        <v>0</v>
      </c>
      <c r="N95" s="1387">
        <v>0</v>
      </c>
    </row>
    <row r="96" spans="1:14" s="1389" customFormat="1" ht="25.15" customHeight="1">
      <c r="A96" s="1829"/>
      <c r="B96" s="1830">
        <v>851</v>
      </c>
      <c r="C96" s="1383" t="s">
        <v>800</v>
      </c>
      <c r="D96" s="1384">
        <v>20128451.25</v>
      </c>
      <c r="E96" s="1385">
        <v>52103.05</v>
      </c>
      <c r="F96" s="1387">
        <v>0</v>
      </c>
      <c r="G96" s="1387">
        <v>0</v>
      </c>
      <c r="H96" s="1387">
        <v>0</v>
      </c>
      <c r="I96" s="1387">
        <v>0</v>
      </c>
      <c r="J96" s="1387">
        <v>0</v>
      </c>
      <c r="K96" s="1387">
        <v>0</v>
      </c>
      <c r="L96" s="1387">
        <v>0</v>
      </c>
      <c r="M96" s="1387">
        <v>0</v>
      </c>
      <c r="N96" s="1387">
        <v>0</v>
      </c>
    </row>
    <row r="97" spans="1:14" s="1389" customFormat="1" ht="25.15" customHeight="1">
      <c r="A97" s="1832"/>
      <c r="B97" s="1831"/>
      <c r="C97" s="1383" t="s">
        <v>803</v>
      </c>
      <c r="D97" s="1384">
        <v>1514049.47</v>
      </c>
      <c r="E97" s="1385">
        <v>541326.54</v>
      </c>
      <c r="F97" s="1385">
        <v>40231.29</v>
      </c>
      <c r="G97" s="1385">
        <v>5549.55</v>
      </c>
      <c r="H97" s="1387">
        <v>0</v>
      </c>
      <c r="I97" s="1387">
        <v>0</v>
      </c>
      <c r="J97" s="1387">
        <v>0</v>
      </c>
      <c r="K97" s="1387">
        <v>0</v>
      </c>
      <c r="L97" s="1387">
        <v>0</v>
      </c>
      <c r="M97" s="1387">
        <v>0</v>
      </c>
      <c r="N97" s="1398">
        <v>1.31</v>
      </c>
    </row>
    <row r="98" spans="1:14" s="1389" customFormat="1" ht="25.15" customHeight="1">
      <c r="A98" s="1828">
        <v>47</v>
      </c>
      <c r="B98" s="1830">
        <v>150</v>
      </c>
      <c r="C98" s="1383" t="s">
        <v>800</v>
      </c>
      <c r="D98" s="1384">
        <v>895111.51</v>
      </c>
      <c r="E98" s="1384">
        <v>437317.58</v>
      </c>
      <c r="F98" s="1384">
        <v>108560.03</v>
      </c>
      <c r="G98" s="1384">
        <v>22064.799999999999</v>
      </c>
      <c r="H98" s="1387">
        <v>0</v>
      </c>
      <c r="I98" s="1387">
        <v>0</v>
      </c>
      <c r="J98" s="1387">
        <v>0</v>
      </c>
      <c r="K98" s="1387">
        <v>0</v>
      </c>
      <c r="L98" s="1387">
        <v>0</v>
      </c>
      <c r="M98" s="1387">
        <v>0</v>
      </c>
      <c r="N98" s="1387">
        <v>0</v>
      </c>
    </row>
    <row r="99" spans="1:14" s="1389" customFormat="1" ht="25.15" customHeight="1">
      <c r="A99" s="1829"/>
      <c r="B99" s="1831"/>
      <c r="C99" s="1383" t="s">
        <v>879</v>
      </c>
      <c r="D99" s="1387">
        <v>0</v>
      </c>
      <c r="E99" s="1387">
        <v>0</v>
      </c>
      <c r="F99" s="1387">
        <v>0</v>
      </c>
      <c r="G99" s="1387">
        <v>0</v>
      </c>
      <c r="H99" s="1387">
        <v>0</v>
      </c>
      <c r="I99" s="1384">
        <v>80000.09</v>
      </c>
      <c r="J99" s="1387">
        <v>0</v>
      </c>
      <c r="K99" s="1387">
        <v>0</v>
      </c>
      <c r="L99" s="1387">
        <v>0</v>
      </c>
      <c r="M99" s="1387">
        <v>0</v>
      </c>
      <c r="N99" s="1387">
        <v>0</v>
      </c>
    </row>
    <row r="100" spans="1:14" s="1389" customFormat="1" ht="25.15" customHeight="1">
      <c r="A100" s="1829"/>
      <c r="B100" s="1401">
        <v>900</v>
      </c>
      <c r="C100" s="1383" t="s">
        <v>800</v>
      </c>
      <c r="D100" s="1384">
        <v>41549938.840000004</v>
      </c>
      <c r="E100" s="1384">
        <v>1131223.3400000001</v>
      </c>
      <c r="F100" s="1384">
        <v>4426.5</v>
      </c>
      <c r="G100" s="1387">
        <v>0</v>
      </c>
      <c r="H100" s="1387">
        <v>0</v>
      </c>
      <c r="I100" s="1387">
        <v>0</v>
      </c>
      <c r="J100" s="1387">
        <v>0</v>
      </c>
      <c r="K100" s="1387">
        <v>0</v>
      </c>
      <c r="L100" s="1387">
        <v>0</v>
      </c>
      <c r="M100" s="1387">
        <v>0</v>
      </c>
      <c r="N100" s="1387">
        <v>0</v>
      </c>
    </row>
    <row r="101" spans="1:14" s="1389" customFormat="1" ht="25.15" customHeight="1">
      <c r="A101" s="1828">
        <v>57</v>
      </c>
      <c r="B101" s="1830">
        <v>754</v>
      </c>
      <c r="C101" s="1383" t="s">
        <v>800</v>
      </c>
      <c r="D101" s="1384">
        <v>963.65</v>
      </c>
      <c r="E101" s="1387">
        <v>0</v>
      </c>
      <c r="F101" s="1387">
        <v>0</v>
      </c>
      <c r="G101" s="1387">
        <v>0</v>
      </c>
      <c r="H101" s="1387">
        <v>0</v>
      </c>
      <c r="I101" s="1387">
        <v>0</v>
      </c>
      <c r="J101" s="1387">
        <v>0</v>
      </c>
      <c r="K101" s="1387">
        <v>0</v>
      </c>
      <c r="L101" s="1387">
        <v>0</v>
      </c>
      <c r="M101" s="1387">
        <v>0</v>
      </c>
      <c r="N101" s="1387">
        <v>0</v>
      </c>
    </row>
    <row r="102" spans="1:14" s="1389" customFormat="1" ht="25.15" customHeight="1">
      <c r="A102" s="1832"/>
      <c r="B102" s="1831"/>
      <c r="C102" s="1383" t="s">
        <v>803</v>
      </c>
      <c r="D102" s="1402">
        <v>187.12</v>
      </c>
      <c r="E102" s="1387">
        <v>0</v>
      </c>
      <c r="F102" s="1387">
        <v>0</v>
      </c>
      <c r="G102" s="1387">
        <v>0</v>
      </c>
      <c r="H102" s="1387">
        <v>0</v>
      </c>
      <c r="I102" s="1387">
        <v>0</v>
      </c>
      <c r="J102" s="1387">
        <v>0</v>
      </c>
      <c r="K102" s="1387">
        <v>0</v>
      </c>
      <c r="L102" s="1387">
        <v>0</v>
      </c>
      <c r="M102" s="1387">
        <v>0</v>
      </c>
      <c r="N102" s="1387">
        <v>0</v>
      </c>
    </row>
    <row r="103" spans="1:14" s="1403" customFormat="1" ht="25.15" customHeight="1">
      <c r="A103" s="1828">
        <v>62</v>
      </c>
      <c r="B103" s="1833">
        <v>50</v>
      </c>
      <c r="C103" s="1383" t="s">
        <v>909</v>
      </c>
      <c r="D103" s="1384">
        <v>6081136.7800000003</v>
      </c>
      <c r="E103" s="1385">
        <v>1761917.89</v>
      </c>
      <c r="F103" s="1385">
        <v>115648.29</v>
      </c>
      <c r="G103" s="1387">
        <v>0</v>
      </c>
      <c r="H103" s="1387">
        <v>0</v>
      </c>
      <c r="I103" s="1387">
        <v>0</v>
      </c>
      <c r="J103" s="1387">
        <v>0</v>
      </c>
      <c r="K103" s="1387">
        <v>0</v>
      </c>
      <c r="L103" s="1387">
        <v>0</v>
      </c>
      <c r="M103" s="1387">
        <v>0</v>
      </c>
      <c r="N103" s="1385">
        <v>20434.169999999998</v>
      </c>
    </row>
    <row r="104" spans="1:14" s="1389" customFormat="1" ht="30" customHeight="1">
      <c r="A104" s="1832"/>
      <c r="B104" s="1834"/>
      <c r="C104" s="1404" t="s">
        <v>910</v>
      </c>
      <c r="D104" s="1387">
        <v>0</v>
      </c>
      <c r="E104" s="1387">
        <v>0</v>
      </c>
      <c r="F104" s="1387">
        <v>0</v>
      </c>
      <c r="G104" s="1387">
        <v>0</v>
      </c>
      <c r="H104" s="1385">
        <v>68008.25</v>
      </c>
      <c r="I104" s="1385">
        <v>138283.45000000001</v>
      </c>
      <c r="J104" s="1385">
        <v>469859.04</v>
      </c>
      <c r="K104" s="1385">
        <v>27660.86</v>
      </c>
      <c r="L104" s="1385">
        <v>813933.34</v>
      </c>
      <c r="M104" s="1385">
        <v>19352.48</v>
      </c>
      <c r="N104" s="1385">
        <v>403337.46</v>
      </c>
    </row>
    <row r="105" spans="1:14" s="1389" customFormat="1" ht="25.15" customHeight="1">
      <c r="A105" s="1388" t="s">
        <v>855</v>
      </c>
      <c r="B105" s="1405">
        <v>921</v>
      </c>
      <c r="C105" s="1383" t="s">
        <v>812</v>
      </c>
      <c r="D105" s="1387">
        <v>0</v>
      </c>
      <c r="E105" s="1387">
        <v>0</v>
      </c>
      <c r="F105" s="1387">
        <v>0</v>
      </c>
      <c r="G105" s="1387">
        <v>0</v>
      </c>
      <c r="H105" s="1387">
        <v>0</v>
      </c>
      <c r="I105" s="1387">
        <v>0</v>
      </c>
      <c r="J105" s="1387">
        <v>0</v>
      </c>
      <c r="K105" s="1387">
        <v>0</v>
      </c>
      <c r="L105" s="1387">
        <v>0</v>
      </c>
      <c r="M105" s="1387">
        <v>0</v>
      </c>
      <c r="N105" s="1398">
        <v>497.25</v>
      </c>
    </row>
    <row r="106" spans="1:14" s="1389" customFormat="1" ht="25.15" customHeight="1">
      <c r="A106" s="1388">
        <v>88</v>
      </c>
      <c r="B106" s="1405">
        <v>755</v>
      </c>
      <c r="C106" s="1383" t="s">
        <v>803</v>
      </c>
      <c r="D106" s="1384">
        <v>2562.11</v>
      </c>
      <c r="E106" s="1387">
        <v>0</v>
      </c>
      <c r="F106" s="1387">
        <v>0</v>
      </c>
      <c r="G106" s="1387">
        <v>0</v>
      </c>
      <c r="H106" s="1387">
        <v>0</v>
      </c>
      <c r="I106" s="1387">
        <v>0</v>
      </c>
      <c r="J106" s="1387">
        <v>0</v>
      </c>
      <c r="K106" s="1387">
        <v>0</v>
      </c>
      <c r="L106" s="1387">
        <v>0</v>
      </c>
      <c r="M106" s="1387">
        <v>0</v>
      </c>
      <c r="N106" s="1387">
        <v>0</v>
      </c>
    </row>
    <row r="107" spans="1:14" s="1409" customFormat="1" ht="21" customHeight="1">
      <c r="A107" s="1406"/>
      <c r="B107" s="1407"/>
      <c r="C107" s="1407"/>
      <c r="D107" s="1408">
        <f>SUM(D12:D106)</f>
        <v>869286888.85000014</v>
      </c>
      <c r="E107" s="1408">
        <f t="shared" ref="E107:N107" si="0">SUM(E12:E106)</f>
        <v>39409535.200000003</v>
      </c>
      <c r="F107" s="1408">
        <f t="shared" si="0"/>
        <v>35470427.629999988</v>
      </c>
      <c r="G107" s="1408">
        <f t="shared" si="0"/>
        <v>14322681.270000001</v>
      </c>
      <c r="H107" s="1408">
        <f t="shared" si="0"/>
        <v>13923235.230000004</v>
      </c>
      <c r="I107" s="1408">
        <f t="shared" si="0"/>
        <v>2724117.3699999996</v>
      </c>
      <c r="J107" s="1408">
        <f t="shared" si="0"/>
        <v>3095665.9</v>
      </c>
      <c r="K107" s="1408">
        <f t="shared" si="0"/>
        <v>1465443.2400000002</v>
      </c>
      <c r="L107" s="1408">
        <f t="shared" si="0"/>
        <v>2019720.5899999999</v>
      </c>
      <c r="M107" s="1408">
        <f t="shared" si="0"/>
        <v>2792871.36</v>
      </c>
      <c r="N107" s="1408">
        <f t="shared" si="0"/>
        <v>1434124.02</v>
      </c>
    </row>
    <row r="108" spans="1:14" s="1413" customFormat="1" ht="18.600000000000001" customHeight="1">
      <c r="A108" s="1410"/>
      <c r="B108" s="1410"/>
      <c r="C108" s="1410"/>
      <c r="D108" s="1410"/>
      <c r="E108" s="1410"/>
      <c r="F108" s="1410"/>
      <c r="G108" s="1411"/>
      <c r="H108" s="1411"/>
      <c r="I108" s="1411"/>
      <c r="J108" s="1411"/>
      <c r="K108" s="1411"/>
      <c r="L108" s="1412"/>
      <c r="M108" s="1412"/>
      <c r="N108" s="1412"/>
    </row>
    <row r="109" spans="1:14" s="1378" customFormat="1" ht="15">
      <c r="A109" s="1414"/>
      <c r="B109" s="1415"/>
      <c r="C109" s="1415"/>
      <c r="D109" s="1415"/>
      <c r="E109" s="1416"/>
      <c r="F109" s="1416"/>
      <c r="G109" s="1416"/>
      <c r="H109" s="1416"/>
      <c r="I109" s="1416"/>
      <c r="J109" s="1416"/>
      <c r="K109" s="1416"/>
      <c r="L109" s="1416"/>
      <c r="M109" s="1416"/>
      <c r="N109" s="1416"/>
    </row>
    <row r="110" spans="1:14" s="1378" customFormat="1">
      <c r="A110" s="1417"/>
      <c r="B110" s="1415"/>
      <c r="C110" s="1415"/>
      <c r="D110" s="1415"/>
      <c r="E110" s="1418"/>
      <c r="F110" s="1418"/>
      <c r="G110" s="1418"/>
      <c r="H110" s="1418"/>
      <c r="I110" s="1418"/>
      <c r="J110" s="1418"/>
      <c r="K110" s="1418"/>
      <c r="L110" s="1418"/>
      <c r="M110" s="1418"/>
      <c r="N110" s="1418"/>
    </row>
    <row r="111" spans="1:14" s="1378" customFormat="1">
      <c r="A111" s="1375"/>
      <c r="B111" s="1415"/>
      <c r="C111" s="1415"/>
      <c r="D111" s="1419"/>
      <c r="E111" s="1419"/>
      <c r="F111" s="1419"/>
      <c r="G111" s="1419"/>
      <c r="H111" s="1419"/>
      <c r="I111" s="1419"/>
      <c r="J111" s="1419"/>
      <c r="K111" s="1419"/>
      <c r="L111" s="1419"/>
      <c r="M111" s="1419"/>
      <c r="N111" s="1419"/>
    </row>
    <row r="112" spans="1:14" s="1378" customFormat="1">
      <c r="A112" s="1420"/>
      <c r="B112" s="1415"/>
      <c r="C112" s="1415"/>
      <c r="D112" s="1419"/>
      <c r="E112" s="1419"/>
      <c r="F112" s="1419"/>
      <c r="G112" s="1419"/>
      <c r="H112" s="1419"/>
      <c r="I112" s="1419"/>
      <c r="J112" s="1419"/>
      <c r="K112" s="1419"/>
      <c r="L112" s="1419"/>
      <c r="M112" s="1419"/>
      <c r="N112" s="1419"/>
    </row>
    <row r="113" spans="1:14" s="1378" customFormat="1">
      <c r="B113" s="1415"/>
      <c r="C113" s="1415"/>
      <c r="D113" s="1418"/>
      <c r="E113" s="1418"/>
      <c r="F113" s="1418"/>
      <c r="G113" s="1418"/>
      <c r="H113" s="1418"/>
      <c r="I113" s="1418"/>
      <c r="J113" s="1418"/>
      <c r="K113" s="1418"/>
      <c r="L113" s="1418"/>
      <c r="M113" s="1418"/>
      <c r="N113" s="1418"/>
    </row>
    <row r="114" spans="1:14" s="1378" customFormat="1">
      <c r="B114" s="1415"/>
      <c r="C114" s="1415"/>
      <c r="D114" s="1415"/>
      <c r="E114" s="1415"/>
      <c r="F114" s="1415"/>
      <c r="G114" s="1415"/>
      <c r="H114" s="1415"/>
      <c r="I114" s="1415"/>
      <c r="J114" s="1415"/>
      <c r="K114" s="1415"/>
      <c r="L114" s="1415"/>
      <c r="M114" s="1415"/>
      <c r="N114" s="1415"/>
    </row>
    <row r="115" spans="1:14" s="1378" customFormat="1">
      <c r="A115" s="1421"/>
      <c r="B115" s="1415"/>
      <c r="C115" s="1415"/>
      <c r="D115" s="1415"/>
      <c r="E115" s="1415"/>
      <c r="F115" s="1415"/>
      <c r="G115" s="1415"/>
      <c r="H115" s="1415"/>
      <c r="I115" s="1415"/>
      <c r="J115" s="1415"/>
      <c r="K115" s="1415"/>
      <c r="L115" s="1415"/>
      <c r="M115" s="1415"/>
      <c r="N115" s="1415"/>
    </row>
    <row r="116" spans="1:14" s="1378" customFormat="1">
      <c r="B116" s="1256"/>
      <c r="C116" s="1415"/>
      <c r="D116" s="1415"/>
      <c r="E116" s="1256"/>
      <c r="F116" s="1256"/>
      <c r="G116" s="1256"/>
      <c r="H116" s="1256"/>
      <c r="I116" s="1256"/>
      <c r="J116" s="1256"/>
      <c r="K116" s="1256"/>
      <c r="L116" s="1256"/>
      <c r="M116" s="1256"/>
      <c r="N116" s="1256"/>
    </row>
    <row r="117" spans="1:14" s="1378" customFormat="1">
      <c r="B117" s="1256"/>
      <c r="C117" s="1256"/>
      <c r="D117" s="1256"/>
      <c r="E117" s="1256"/>
      <c r="F117" s="1256"/>
      <c r="G117" s="1256"/>
      <c r="H117" s="1256"/>
      <c r="I117" s="1256"/>
      <c r="J117" s="1256"/>
      <c r="K117" s="1256"/>
      <c r="L117" s="1256"/>
      <c r="M117" s="1256"/>
      <c r="N117" s="1256"/>
    </row>
    <row r="118" spans="1:14">
      <c r="B118" s="1256"/>
      <c r="C118" s="1256"/>
      <c r="D118" s="1256"/>
      <c r="E118" s="1256"/>
      <c r="F118" s="1256"/>
      <c r="G118" s="1256"/>
      <c r="H118" s="1256"/>
      <c r="I118" s="1256"/>
      <c r="J118" s="1256"/>
      <c r="K118" s="1256"/>
      <c r="L118" s="1256"/>
      <c r="M118" s="1256"/>
      <c r="N118" s="1256"/>
    </row>
    <row r="119" spans="1:14">
      <c r="B119" s="1256"/>
      <c r="C119" s="1256"/>
      <c r="D119" s="1256"/>
      <c r="E119" s="1256"/>
      <c r="F119" s="1256"/>
      <c r="G119" s="1256"/>
      <c r="H119" s="1256"/>
      <c r="I119" s="1256"/>
      <c r="J119" s="1256"/>
      <c r="K119" s="1256"/>
      <c r="L119" s="1256"/>
      <c r="M119" s="1256"/>
      <c r="N119" s="1256"/>
    </row>
    <row r="120" spans="1:14">
      <c r="B120" s="1256"/>
      <c r="C120" s="1256"/>
      <c r="D120" s="1256"/>
      <c r="E120" s="1256"/>
      <c r="F120" s="1256"/>
      <c r="G120" s="1256"/>
      <c r="H120" s="1256"/>
      <c r="I120" s="1256"/>
      <c r="J120" s="1256"/>
      <c r="K120" s="1256"/>
      <c r="L120" s="1256"/>
      <c r="M120" s="1256"/>
      <c r="N120" s="1256"/>
    </row>
    <row r="121" spans="1:14">
      <c r="B121" s="1256"/>
      <c r="C121" s="1256"/>
      <c r="D121" s="1256"/>
      <c r="E121" s="1256"/>
      <c r="F121" s="1256"/>
      <c r="G121" s="1256"/>
      <c r="H121" s="1256"/>
      <c r="I121" s="1256"/>
      <c r="J121" s="1256"/>
      <c r="K121" s="1256"/>
      <c r="L121" s="1256"/>
      <c r="M121" s="1256"/>
      <c r="N121" s="1256"/>
    </row>
    <row r="122" spans="1:14">
      <c r="C122" s="1256"/>
      <c r="D122" s="1256"/>
    </row>
  </sheetData>
  <mergeCells count="48">
    <mergeCell ref="A2:L2"/>
    <mergeCell ref="A5:B5"/>
    <mergeCell ref="C5:C10"/>
    <mergeCell ref="D5:M5"/>
    <mergeCell ref="N5:N10"/>
    <mergeCell ref="A6:A10"/>
    <mergeCell ref="B6:B10"/>
    <mergeCell ref="D6:D10"/>
    <mergeCell ref="E6:E10"/>
    <mergeCell ref="F6:F10"/>
    <mergeCell ref="M6:M10"/>
    <mergeCell ref="G6:G10"/>
    <mergeCell ref="H6:H10"/>
    <mergeCell ref="I6:I10"/>
    <mergeCell ref="J6:J10"/>
    <mergeCell ref="K6:K10"/>
    <mergeCell ref="L6:L10"/>
    <mergeCell ref="A21:A23"/>
    <mergeCell ref="B22:B23"/>
    <mergeCell ref="A24:A27"/>
    <mergeCell ref="B25:B27"/>
    <mergeCell ref="A14:A15"/>
    <mergeCell ref="B14:B15"/>
    <mergeCell ref="A16:A20"/>
    <mergeCell ref="B16:B18"/>
    <mergeCell ref="B19:B20"/>
    <mergeCell ref="A28:A32"/>
    <mergeCell ref="B28:B32"/>
    <mergeCell ref="A95:A97"/>
    <mergeCell ref="B96:B97"/>
    <mergeCell ref="A33:A34"/>
    <mergeCell ref="B33:B34"/>
    <mergeCell ref="A35:A36"/>
    <mergeCell ref="A38:A83"/>
    <mergeCell ref="B38:B43"/>
    <mergeCell ref="B44:B45"/>
    <mergeCell ref="B48:B79"/>
    <mergeCell ref="A84:A85"/>
    <mergeCell ref="A86:A88"/>
    <mergeCell ref="B86:B88"/>
    <mergeCell ref="A89:A92"/>
    <mergeCell ref="B91:B92"/>
    <mergeCell ref="A98:A100"/>
    <mergeCell ref="B98:B99"/>
    <mergeCell ref="A101:A102"/>
    <mergeCell ref="B101:B102"/>
    <mergeCell ref="A103:A104"/>
    <mergeCell ref="B103:B104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0" firstPageNumber="77" fitToHeight="0" orientation="landscape" useFirstPageNumber="1" r:id="rId1"/>
  <headerFooter>
    <oddHeader>&amp;C-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topLeftCell="D1" zoomScale="90" zoomScaleNormal="90" workbookViewId="0">
      <selection activeCell="U22" sqref="U22"/>
    </sheetView>
  </sheetViews>
  <sheetFormatPr defaultRowHeight="12.75"/>
  <cols>
    <col min="1" max="16384" width="9.140625" style="1195"/>
  </cols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>
      <selection activeCell="V36" sqref="V36"/>
    </sheetView>
  </sheetViews>
  <sheetFormatPr defaultRowHeight="12.75"/>
  <cols>
    <col min="1" max="16384" width="9.140625" style="1195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115" zoomScaleNormal="115" workbookViewId="0">
      <selection activeCell="K22" sqref="K22"/>
    </sheetView>
  </sheetViews>
  <sheetFormatPr defaultRowHeight="12.75"/>
  <cols>
    <col min="1" max="16384" width="9.140625" style="1195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V36" sqref="V36"/>
    </sheetView>
  </sheetViews>
  <sheetFormatPr defaultRowHeight="12.75"/>
  <cols>
    <col min="1" max="16384" width="9.140625" style="1195"/>
  </cols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7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topLeftCell="A4" zoomScale="75" workbookViewId="0">
      <selection activeCell="AG33" sqref="AG33"/>
    </sheetView>
  </sheetViews>
  <sheetFormatPr defaultRowHeight="12.75"/>
  <cols>
    <col min="1" max="16384" width="9.140625" style="1195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zoomScale="75" zoomScaleNormal="75" workbookViewId="0">
      <selection activeCell="G38" sqref="G38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711" t="s">
        <v>510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</row>
    <row r="2" spans="1:20" ht="15">
      <c r="A2" s="711" t="s">
        <v>511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</row>
    <row r="3" spans="1:20" ht="15">
      <c r="A3" s="711" t="s">
        <v>512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</row>
    <row r="4" spans="1:20" ht="15">
      <c r="A4" s="711" t="s">
        <v>513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</row>
    <row r="5" spans="1:20" ht="15">
      <c r="A5" s="711"/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</row>
    <row r="6" spans="1:20" ht="18" customHeight="1">
      <c r="A6" s="711" t="s">
        <v>758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</row>
    <row r="7" spans="1:20" ht="18" customHeight="1">
      <c r="A7" s="1192" t="s">
        <v>762</v>
      </c>
      <c r="B7" s="1190"/>
      <c r="C7" s="1190"/>
      <c r="D7" s="1190"/>
      <c r="E7" s="1190"/>
      <c r="F7" s="1190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</row>
    <row r="8" spans="1:20" ht="15" customHeight="1">
      <c r="A8" s="1193" t="s">
        <v>780</v>
      </c>
      <c r="B8" s="1190"/>
      <c r="C8" s="1190"/>
      <c r="D8" s="1190"/>
      <c r="E8" s="1190"/>
      <c r="F8" s="1190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</row>
    <row r="9" spans="1:20" ht="15">
      <c r="A9" s="1191" t="s">
        <v>763</v>
      </c>
      <c r="B9" s="1190"/>
      <c r="C9" s="1190"/>
      <c r="D9" s="1190"/>
      <c r="E9" s="1190"/>
      <c r="F9" s="1190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</row>
    <row r="10" spans="1:20" ht="16.5" customHeight="1">
      <c r="A10" s="1205" t="s">
        <v>776</v>
      </c>
      <c r="B10" s="1190"/>
      <c r="C10" s="1190"/>
      <c r="D10" s="1190"/>
      <c r="E10" s="1190"/>
      <c r="F10" s="1190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</row>
    <row r="11" spans="1:20" ht="15">
      <c r="A11" s="1191" t="s">
        <v>770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</row>
    <row r="12" spans="1:20" ht="15">
      <c r="A12" s="1205" t="s">
        <v>777</v>
      </c>
      <c r="B12" s="311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2"/>
    </row>
    <row r="13" spans="1:20" ht="15">
      <c r="A13" s="1191" t="s">
        <v>766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</row>
    <row r="14" spans="1:20" ht="15">
      <c r="A14" s="1205" t="s">
        <v>785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</row>
    <row r="15" spans="1:20" ht="15">
      <c r="A15" s="1191" t="s">
        <v>765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</row>
    <row r="16" spans="1:20" ht="15">
      <c r="A16" s="1205" t="s">
        <v>778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</row>
    <row r="17" spans="1:20" s="1195" customFormat="1" ht="15">
      <c r="A17" s="1205" t="s">
        <v>773</v>
      </c>
      <c r="B17" s="1197"/>
      <c r="C17" s="1197"/>
      <c r="D17" s="1197"/>
      <c r="E17" s="1197"/>
      <c r="F17" s="1197"/>
      <c r="G17" s="1197"/>
      <c r="H17" s="1197"/>
      <c r="I17" s="1197"/>
      <c r="J17" s="1197"/>
      <c r="K17" s="1197"/>
      <c r="L17" s="1197"/>
      <c r="M17" s="1197"/>
      <c r="N17" s="1197"/>
      <c r="O17" s="1197"/>
      <c r="P17" s="1197"/>
      <c r="Q17" s="1197"/>
      <c r="R17" s="1197"/>
      <c r="S17" s="1197"/>
      <c r="T17" s="1197"/>
    </row>
    <row r="18" spans="1:20" s="1195" customFormat="1" ht="15">
      <c r="A18" s="1205" t="s">
        <v>779</v>
      </c>
      <c r="B18" s="1197"/>
      <c r="C18" s="1197"/>
      <c r="D18" s="1197"/>
      <c r="E18" s="1197"/>
      <c r="F18" s="1197"/>
      <c r="G18" s="1197"/>
      <c r="H18" s="1197"/>
      <c r="I18" s="1197"/>
      <c r="J18" s="1197"/>
      <c r="K18" s="1197"/>
      <c r="L18" s="1197"/>
      <c r="M18" s="1197"/>
      <c r="N18" s="1197"/>
      <c r="O18" s="1197"/>
      <c r="P18" s="1197"/>
      <c r="Q18" s="1197"/>
      <c r="R18" s="1197"/>
      <c r="S18" s="1197"/>
      <c r="T18" s="1197"/>
    </row>
    <row r="19" spans="1:20" ht="15">
      <c r="A19" s="1191" t="s">
        <v>771</v>
      </c>
      <c r="B19" s="1190"/>
      <c r="C19" s="1190"/>
      <c r="D19" s="1190"/>
      <c r="E19" s="1190"/>
      <c r="F19" s="1190"/>
      <c r="G19" s="1190"/>
      <c r="H19" s="1190"/>
      <c r="I19" s="1190"/>
      <c r="J19" s="1190"/>
      <c r="K19" s="1190"/>
      <c r="L19" s="1190"/>
      <c r="M19" s="1190"/>
      <c r="N19" s="1190"/>
      <c r="O19" s="1190"/>
      <c r="P19" s="1190"/>
      <c r="Q19" s="1190"/>
      <c r="R19" s="311"/>
      <c r="S19" s="311"/>
      <c r="T19" s="311"/>
    </row>
    <row r="20" spans="1:20" ht="15">
      <c r="A20" s="1205" t="s">
        <v>772</v>
      </c>
      <c r="B20" s="1190"/>
      <c r="C20" s="1190"/>
      <c r="D20" s="1190"/>
      <c r="E20" s="1190"/>
      <c r="F20" s="1190"/>
      <c r="G20" s="1190"/>
      <c r="H20" s="1190"/>
      <c r="I20" s="1190"/>
      <c r="J20" s="1190"/>
      <c r="K20" s="1190"/>
      <c r="L20" s="1190"/>
      <c r="M20" s="1190"/>
      <c r="N20" s="1190"/>
      <c r="O20" s="1190"/>
      <c r="P20" s="1190"/>
      <c r="Q20" s="1190"/>
      <c r="R20" s="311"/>
      <c r="S20" s="311"/>
      <c r="T20" s="311"/>
    </row>
    <row r="21" spans="1:20" ht="15">
      <c r="A21" s="712"/>
      <c r="B21" s="311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</row>
    <row r="22" spans="1:20" ht="15">
      <c r="A22" s="712"/>
      <c r="B22" s="311"/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</row>
    <row r="23" spans="1:20" ht="15">
      <c r="A23" s="712"/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</row>
    <row r="24" spans="1:20" ht="15">
      <c r="A24" s="712"/>
      <c r="B24" s="311"/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655"/>
    </row>
    <row r="25" spans="1:20" ht="15">
      <c r="A25" s="712"/>
      <c r="B25" s="311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655"/>
    </row>
    <row r="26" spans="1:20" ht="15" hidden="1">
      <c r="A26" s="712"/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655"/>
    </row>
    <row r="27" spans="1:20" ht="15" hidden="1">
      <c r="A27" s="712"/>
      <c r="B27" s="311"/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655"/>
    </row>
    <row r="28" spans="1:20">
      <c r="A28" s="311"/>
      <c r="B28" s="311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655"/>
    </row>
    <row r="29" spans="1:20" ht="15">
      <c r="A29" s="713"/>
      <c r="B29" s="311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655"/>
    </row>
    <row r="30" spans="1:20" ht="15">
      <c r="A30" s="712"/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655"/>
    </row>
    <row r="31" spans="1:20">
      <c r="A31" s="311"/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Normal="100" workbookViewId="0">
      <selection activeCell="P17" sqref="P17"/>
    </sheetView>
  </sheetViews>
  <sheetFormatPr defaultRowHeight="12.75"/>
  <cols>
    <col min="1" max="16384" width="9.140625" style="1195"/>
  </cols>
  <sheetData>
    <row r="27" spans="2:2">
      <c r="B27" s="1362" t="s">
        <v>865</v>
      </c>
    </row>
    <row r="28" spans="2:2">
      <c r="B28" s="1363" t="s">
        <v>866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V36" sqref="V36"/>
    </sheetView>
  </sheetViews>
  <sheetFormatPr defaultRowHeight="12.75"/>
  <cols>
    <col min="1" max="16384" width="9.140625" style="1195"/>
  </cols>
  <sheetData>
    <row r="1" spans="1:1">
      <c r="A1" s="1195" t="s">
        <v>867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61"/>
  <dimension ref="A1:H88"/>
  <sheetViews>
    <sheetView showGridLines="0" showZeros="0" showOutlineSymbols="0" topLeftCell="A61" zoomScale="90" zoomScaleNormal="90" workbookViewId="0">
      <selection activeCell="Q75" sqref="Q75"/>
    </sheetView>
  </sheetViews>
  <sheetFormatPr defaultRowHeight="12.75"/>
  <cols>
    <col min="1" max="1" width="85.85546875" style="180" customWidth="1"/>
    <col min="2" max="2" width="16.85546875" style="180" customWidth="1"/>
    <col min="3" max="3" width="20" style="180" bestFit="1" customWidth="1"/>
    <col min="4" max="5" width="17" style="180" customWidth="1"/>
    <col min="6" max="8" width="11.5703125" style="180" bestFit="1" customWidth="1"/>
    <col min="9" max="10" width="9.140625" style="180"/>
    <col min="11" max="11" width="16.140625" style="180" customWidth="1"/>
    <col min="12" max="16384" width="9.140625" style="180"/>
  </cols>
  <sheetData>
    <row r="1" spans="1:8" ht="17.25" customHeight="1">
      <c r="A1" s="176" t="s">
        <v>431</v>
      </c>
      <c r="B1" s="177"/>
      <c r="C1" s="178"/>
      <c r="D1" s="178"/>
      <c r="E1" s="178"/>
      <c r="F1" s="178"/>
      <c r="G1" s="178"/>
      <c r="H1" s="178"/>
    </row>
    <row r="2" spans="1:8" ht="17.25" customHeight="1">
      <c r="A2" s="181"/>
      <c r="B2" s="181"/>
      <c r="C2" s="178"/>
      <c r="D2" s="178"/>
      <c r="E2" s="178"/>
      <c r="F2" s="178"/>
      <c r="G2" s="178"/>
      <c r="H2" s="178"/>
    </row>
    <row r="3" spans="1:8" ht="17.25" customHeight="1">
      <c r="A3" s="182" t="s">
        <v>432</v>
      </c>
      <c r="B3" s="183"/>
      <c r="C3" s="184"/>
      <c r="D3" s="184"/>
      <c r="E3" s="184"/>
      <c r="F3" s="184"/>
      <c r="G3" s="184"/>
      <c r="H3" s="184"/>
    </row>
    <row r="4" spans="1:8" ht="17.25" customHeight="1">
      <c r="A4" s="185"/>
      <c r="B4" s="185"/>
      <c r="C4" s="179"/>
      <c r="D4" s="179"/>
      <c r="E4" s="179"/>
      <c r="F4" s="179"/>
      <c r="G4" s="179"/>
      <c r="H4" s="179"/>
    </row>
    <row r="5" spans="1:8" ht="17.25" customHeight="1">
      <c r="A5" s="185"/>
      <c r="B5" s="185"/>
      <c r="C5" s="186"/>
      <c r="D5" s="179"/>
      <c r="E5" s="179"/>
      <c r="F5" s="179"/>
      <c r="G5" s="187"/>
      <c r="H5" s="188" t="s">
        <v>2</v>
      </c>
    </row>
    <row r="6" spans="1:8" ht="15.95" customHeight="1">
      <c r="A6" s="189"/>
      <c r="B6" s="190" t="s">
        <v>227</v>
      </c>
      <c r="C6" s="191" t="s">
        <v>229</v>
      </c>
      <c r="D6" s="192"/>
      <c r="E6" s="193"/>
      <c r="F6" s="194" t="s">
        <v>433</v>
      </c>
      <c r="G6" s="192"/>
      <c r="H6" s="193"/>
    </row>
    <row r="7" spans="1:8" ht="15.95" customHeight="1">
      <c r="A7" s="195" t="s">
        <v>3</v>
      </c>
      <c r="B7" s="196" t="s">
        <v>228</v>
      </c>
      <c r="C7" s="197"/>
      <c r="D7" s="197"/>
      <c r="E7" s="197"/>
      <c r="F7" s="197" t="s">
        <v>4</v>
      </c>
      <c r="G7" s="197" t="s">
        <v>4</v>
      </c>
      <c r="H7" s="198"/>
    </row>
    <row r="8" spans="1:8" ht="15.95" customHeight="1">
      <c r="A8" s="199"/>
      <c r="B8" s="200" t="s">
        <v>743</v>
      </c>
      <c r="C8" s="197" t="s">
        <v>434</v>
      </c>
      <c r="D8" s="197" t="s">
        <v>435</v>
      </c>
      <c r="E8" s="197" t="s">
        <v>436</v>
      </c>
      <c r="F8" s="198" t="s">
        <v>232</v>
      </c>
      <c r="G8" s="198" t="s">
        <v>437</v>
      </c>
      <c r="H8" s="198" t="s">
        <v>438</v>
      </c>
    </row>
    <row r="9" spans="1:8" s="205" customFormat="1" ht="9.75" customHeight="1">
      <c r="A9" s="202" t="s">
        <v>439</v>
      </c>
      <c r="B9" s="203">
        <v>2</v>
      </c>
      <c r="C9" s="204">
        <v>3</v>
      </c>
      <c r="D9" s="204">
        <v>4</v>
      </c>
      <c r="E9" s="204">
        <v>5</v>
      </c>
      <c r="F9" s="204">
        <v>6</v>
      </c>
      <c r="G9" s="204">
        <v>7</v>
      </c>
      <c r="H9" s="204">
        <v>8</v>
      </c>
    </row>
    <row r="10" spans="1:8" ht="24" customHeight="1">
      <c r="A10" s="206" t="s">
        <v>440</v>
      </c>
      <c r="B10" s="1091">
        <v>435340000</v>
      </c>
      <c r="C10" s="1022">
        <v>40271703</v>
      </c>
      <c r="D10" s="1022">
        <v>69933048</v>
      </c>
      <c r="E10" s="1022">
        <v>96198155</v>
      </c>
      <c r="F10" s="1100">
        <v>9.2506323792897499E-2</v>
      </c>
      <c r="G10" s="1100">
        <v>0.16064006983047732</v>
      </c>
      <c r="H10" s="1118">
        <v>0.22097246979372445</v>
      </c>
    </row>
    <row r="11" spans="1:8" ht="24" customHeight="1">
      <c r="A11" s="207" t="s">
        <v>441</v>
      </c>
      <c r="B11" s="1092">
        <v>435340000</v>
      </c>
      <c r="C11" s="1092">
        <v>36844986</v>
      </c>
      <c r="D11" s="1092">
        <v>73245089</v>
      </c>
      <c r="E11" s="1092">
        <v>105552646</v>
      </c>
      <c r="F11" s="1100">
        <v>8.4634965773877885E-2</v>
      </c>
      <c r="G11" s="1100">
        <v>0.16824801075021822</v>
      </c>
      <c r="H11" s="1119">
        <v>0.2424602517572472</v>
      </c>
    </row>
    <row r="12" spans="1:8" ht="24" customHeight="1">
      <c r="A12" s="206" t="s">
        <v>442</v>
      </c>
      <c r="B12" s="1130"/>
      <c r="C12" s="1022">
        <v>3426717</v>
      </c>
      <c r="D12" s="1022">
        <v>-3312041</v>
      </c>
      <c r="E12" s="1022">
        <v>-9354491</v>
      </c>
      <c r="F12" s="1100"/>
      <c r="G12" s="1100"/>
      <c r="H12" s="1119"/>
    </row>
    <row r="13" spans="1:8" ht="24" customHeight="1">
      <c r="A13" s="209" t="s">
        <v>443</v>
      </c>
      <c r="B13" s="1093"/>
      <c r="C13" s="1094"/>
      <c r="D13" s="1094"/>
      <c r="E13" s="1094"/>
      <c r="F13" s="1101"/>
      <c r="G13" s="1101"/>
      <c r="H13" s="1104"/>
    </row>
    <row r="14" spans="1:8" ht="15" customHeight="1">
      <c r="A14" s="210" t="s">
        <v>444</v>
      </c>
      <c r="B14" s="1091"/>
      <c r="C14" s="1091"/>
      <c r="D14" s="1091"/>
      <c r="E14" s="1091"/>
      <c r="F14" s="1100"/>
      <c r="G14" s="1100"/>
      <c r="H14" s="1119"/>
    </row>
    <row r="15" spans="1:8" ht="37.5" customHeight="1">
      <c r="A15" s="1151" t="s">
        <v>722</v>
      </c>
      <c r="B15" s="1091"/>
      <c r="C15" s="1091"/>
      <c r="D15" s="1091"/>
      <c r="E15" s="1091"/>
      <c r="F15" s="1100"/>
      <c r="G15" s="1118"/>
      <c r="H15" s="1119"/>
    </row>
    <row r="16" spans="1:8" ht="20.25" customHeight="1">
      <c r="A16" s="206" t="s">
        <v>723</v>
      </c>
      <c r="B16" s="1092">
        <v>-16953881</v>
      </c>
      <c r="C16" s="1091">
        <v>103862</v>
      </c>
      <c r="D16" s="1091">
        <v>133225</v>
      </c>
      <c r="E16" s="1091">
        <v>250066</v>
      </c>
      <c r="F16" s="1100"/>
      <c r="G16" s="1102"/>
      <c r="H16" s="1119"/>
    </row>
    <row r="17" spans="1:8" ht="24" customHeight="1">
      <c r="A17" s="779" t="s">
        <v>724</v>
      </c>
      <c r="B17" s="1129">
        <v>16953881</v>
      </c>
      <c r="C17" s="1096">
        <v>-3426717</v>
      </c>
      <c r="D17" s="1089">
        <v>3312041</v>
      </c>
      <c r="E17" s="1089">
        <v>9354491</v>
      </c>
      <c r="F17" s="1103"/>
      <c r="G17" s="1104">
        <v>0.19535591880112879</v>
      </c>
      <c r="H17" s="1104">
        <v>0.55176103925702913</v>
      </c>
    </row>
    <row r="18" spans="1:8" ht="24" customHeight="1">
      <c r="A18" s="212" t="s">
        <v>445</v>
      </c>
      <c r="B18" s="1024">
        <v>41508039</v>
      </c>
      <c r="C18" s="1023">
        <v>-4542329</v>
      </c>
      <c r="D18" s="1023">
        <v>-539296</v>
      </c>
      <c r="E18" s="1023">
        <v>5147706</v>
      </c>
      <c r="F18" s="1105"/>
      <c r="G18" s="1105"/>
      <c r="H18" s="1106">
        <v>0.12401708497961082</v>
      </c>
    </row>
    <row r="19" spans="1:8" ht="15">
      <c r="A19" s="213" t="s">
        <v>719</v>
      </c>
      <c r="B19" s="1024"/>
      <c r="C19" s="1024"/>
      <c r="D19" s="1024"/>
      <c r="E19" s="1024"/>
      <c r="F19" s="1105"/>
      <c r="G19" s="1105"/>
      <c r="H19" s="1106"/>
    </row>
    <row r="20" spans="1:8" ht="15">
      <c r="A20" s="212" t="s">
        <v>446</v>
      </c>
      <c r="B20" s="1024"/>
      <c r="C20" s="1023"/>
      <c r="D20" s="1023"/>
      <c r="E20" s="1020"/>
      <c r="F20" s="1106"/>
      <c r="G20" s="1105"/>
      <c r="H20" s="1106"/>
    </row>
    <row r="21" spans="1:8" ht="15">
      <c r="A21" s="212" t="s">
        <v>447</v>
      </c>
      <c r="B21" s="1024">
        <v>46210284</v>
      </c>
      <c r="C21" s="1023">
        <v>8635205</v>
      </c>
      <c r="D21" s="1023">
        <v>10048390</v>
      </c>
      <c r="E21" s="1020">
        <v>26575700</v>
      </c>
      <c r="F21" s="1106">
        <v>0.18686760289116597</v>
      </c>
      <c r="G21" s="1105">
        <v>0.21744921541707035</v>
      </c>
      <c r="H21" s="1106">
        <v>0.57510358516731908</v>
      </c>
    </row>
    <row r="22" spans="1:8" ht="15">
      <c r="A22" s="212" t="s">
        <v>448</v>
      </c>
      <c r="B22" s="1024">
        <v>9175262</v>
      </c>
      <c r="C22" s="1023">
        <v>18737430</v>
      </c>
      <c r="D22" s="1023">
        <v>18791489</v>
      </c>
      <c r="E22" s="1020">
        <v>19303968</v>
      </c>
      <c r="F22" s="1106">
        <v>2.042168387126166</v>
      </c>
      <c r="G22" s="1105">
        <v>2.0480602079809818</v>
      </c>
      <c r="H22" s="1106">
        <v>2.1039146348082487</v>
      </c>
    </row>
    <row r="23" spans="1:8" ht="15">
      <c r="A23" s="212" t="s">
        <v>449</v>
      </c>
      <c r="B23" s="1024">
        <v>-974663</v>
      </c>
      <c r="C23" s="1023">
        <v>498</v>
      </c>
      <c r="D23" s="1023">
        <v>2863</v>
      </c>
      <c r="E23" s="1020">
        <v>7715</v>
      </c>
      <c r="F23" s="1106"/>
      <c r="G23" s="1105"/>
      <c r="H23" s="1106"/>
    </row>
    <row r="24" spans="1:8" ht="15">
      <c r="A24" s="212" t="s">
        <v>450</v>
      </c>
      <c r="B24" s="1024">
        <v>-4000000</v>
      </c>
      <c r="C24" s="1023">
        <v>-113236</v>
      </c>
      <c r="D24" s="1023">
        <v>156309</v>
      </c>
      <c r="E24" s="1020">
        <v>5784033</v>
      </c>
      <c r="F24" s="1106">
        <v>2.8309000000000001E-2</v>
      </c>
      <c r="G24" s="1105"/>
      <c r="H24" s="1106"/>
    </row>
    <row r="25" spans="1:8" ht="15" customHeight="1">
      <c r="A25" s="212" t="s">
        <v>451</v>
      </c>
      <c r="B25" s="1024">
        <v>21664</v>
      </c>
      <c r="C25" s="1023">
        <v>89925</v>
      </c>
      <c r="D25" s="1023">
        <v>82010</v>
      </c>
      <c r="E25" s="1023">
        <v>415674</v>
      </c>
      <c r="F25" s="1106">
        <v>4.1508954948301326</v>
      </c>
      <c r="G25" s="1105">
        <v>3.7855428360413588</v>
      </c>
      <c r="H25" s="1120" t="s">
        <v>750</v>
      </c>
    </row>
    <row r="26" spans="1:8" ht="15">
      <c r="A26" s="212" t="s">
        <v>707</v>
      </c>
      <c r="B26" s="1024">
        <v>75492</v>
      </c>
      <c r="C26" s="1023">
        <v>10567</v>
      </c>
      <c r="D26" s="1023">
        <v>17896</v>
      </c>
      <c r="E26" s="1023">
        <v>23759</v>
      </c>
      <c r="F26" s="1106">
        <v>0.13997509669898797</v>
      </c>
      <c r="G26" s="1105">
        <v>0.23705823133577067</v>
      </c>
      <c r="H26" s="1106">
        <v>0.31472208975785515</v>
      </c>
    </row>
    <row r="27" spans="1:8" ht="15">
      <c r="A27" s="212" t="s">
        <v>708</v>
      </c>
      <c r="B27" s="1024"/>
      <c r="C27" s="1023">
        <v>37582586</v>
      </c>
      <c r="D27" s="1023">
        <v>33464220</v>
      </c>
      <c r="E27" s="1023">
        <v>49185648</v>
      </c>
      <c r="F27" s="1106"/>
      <c r="G27" s="1105"/>
      <c r="H27" s="1106"/>
    </row>
    <row r="28" spans="1:8" ht="15">
      <c r="A28" s="212" t="s">
        <v>709</v>
      </c>
      <c r="B28" s="1024">
        <v>9000000</v>
      </c>
      <c r="C28" s="1023">
        <v>-5679868</v>
      </c>
      <c r="D28" s="1023">
        <v>-3825967</v>
      </c>
      <c r="E28" s="1023">
        <v>-2222507</v>
      </c>
      <c r="F28" s="1106"/>
      <c r="G28" s="1105"/>
      <c r="H28" s="1106"/>
    </row>
    <row r="29" spans="1:8" ht="13.5" customHeight="1">
      <c r="A29" s="212" t="s">
        <v>452</v>
      </c>
      <c r="B29" s="1024">
        <v>-24554158</v>
      </c>
      <c r="C29" s="1023">
        <v>1115613</v>
      </c>
      <c r="D29" s="1023">
        <v>3851337</v>
      </c>
      <c r="E29" s="1023">
        <v>4206785</v>
      </c>
      <c r="F29" s="1106"/>
      <c r="G29" s="1105"/>
      <c r="H29" s="1106"/>
    </row>
    <row r="30" spans="1:8" ht="8.25" customHeight="1">
      <c r="A30" s="214"/>
      <c r="B30" s="714"/>
      <c r="C30" s="715"/>
      <c r="D30" s="778"/>
      <c r="E30" s="715"/>
      <c r="F30" s="880"/>
      <c r="G30" s="878"/>
      <c r="H30" s="887"/>
    </row>
    <row r="31" spans="1:8" ht="18">
      <c r="G31" s="877">
        <f>IF(E25=0,0,(IF(E25/C25&gt;1000%,"*)",E25/C25)))</f>
        <v>4.6224520433694742</v>
      </c>
    </row>
    <row r="33" spans="1:8" ht="15.75">
      <c r="A33" s="185"/>
      <c r="B33" s="185"/>
      <c r="C33" s="186"/>
      <c r="D33" s="179"/>
      <c r="E33" s="179"/>
      <c r="F33" s="179"/>
      <c r="G33" s="187"/>
      <c r="H33" s="188" t="s">
        <v>2</v>
      </c>
    </row>
    <row r="34" spans="1:8" ht="15">
      <c r="A34" s="189"/>
      <c r="B34" s="190" t="s">
        <v>227</v>
      </c>
      <c r="C34" s="191" t="s">
        <v>229</v>
      </c>
      <c r="D34" s="192"/>
      <c r="E34" s="193"/>
      <c r="F34" s="194" t="s">
        <v>433</v>
      </c>
      <c r="G34" s="192"/>
      <c r="H34" s="193"/>
    </row>
    <row r="35" spans="1:8" ht="15">
      <c r="A35" s="195" t="s">
        <v>3</v>
      </c>
      <c r="B35" s="196" t="s">
        <v>228</v>
      </c>
      <c r="C35" s="197"/>
      <c r="D35" s="197"/>
      <c r="E35" s="197"/>
      <c r="F35" s="197" t="s">
        <v>4</v>
      </c>
      <c r="G35" s="197" t="s">
        <v>4</v>
      </c>
      <c r="H35" s="198"/>
    </row>
    <row r="36" spans="1:8" ht="15">
      <c r="A36" s="199"/>
      <c r="B36" s="200" t="s">
        <v>743</v>
      </c>
      <c r="C36" s="197" t="s">
        <v>751</v>
      </c>
      <c r="D36" s="197" t="s">
        <v>757</v>
      </c>
      <c r="E36" s="197" t="s">
        <v>753</v>
      </c>
      <c r="F36" s="198" t="s">
        <v>232</v>
      </c>
      <c r="G36" s="198" t="s">
        <v>437</v>
      </c>
      <c r="H36" s="198" t="s">
        <v>438</v>
      </c>
    </row>
    <row r="37" spans="1:8">
      <c r="A37" s="202" t="s">
        <v>439</v>
      </c>
      <c r="B37" s="203">
        <v>2</v>
      </c>
      <c r="C37" s="204">
        <v>3</v>
      </c>
      <c r="D37" s="204">
        <v>4</v>
      </c>
      <c r="E37" s="204">
        <v>5</v>
      </c>
      <c r="F37" s="204">
        <v>6</v>
      </c>
      <c r="G37" s="204">
        <v>7</v>
      </c>
      <c r="H37" s="204">
        <v>8</v>
      </c>
    </row>
    <row r="38" spans="1:8" ht="24" customHeight="1">
      <c r="A38" s="206" t="s">
        <v>440</v>
      </c>
      <c r="B38" s="1091">
        <v>435340000</v>
      </c>
      <c r="C38" s="1022">
        <v>129639963</v>
      </c>
      <c r="D38" s="1022">
        <v>157069687</v>
      </c>
      <c r="E38" s="1022">
        <v>197393904</v>
      </c>
      <c r="F38" s="1100">
        <v>0.29799999999999999</v>
      </c>
      <c r="G38" s="1100">
        <v>0.36099999999999999</v>
      </c>
      <c r="H38" s="1118">
        <v>0.45300000000000001</v>
      </c>
    </row>
    <row r="39" spans="1:8" ht="24" customHeight="1">
      <c r="A39" s="207" t="s">
        <v>441</v>
      </c>
      <c r="B39" s="1092">
        <v>435340000</v>
      </c>
      <c r="C39" s="1092">
        <v>148522814</v>
      </c>
      <c r="D39" s="1092">
        <v>182951414</v>
      </c>
      <c r="E39" s="1092">
        <v>214512294</v>
      </c>
      <c r="F39" s="1100">
        <v>0.34100000000000003</v>
      </c>
      <c r="G39" s="1100">
        <v>0.42</v>
      </c>
      <c r="H39" s="1118">
        <v>0.49299999999999999</v>
      </c>
    </row>
    <row r="40" spans="1:8" ht="24" customHeight="1">
      <c r="A40" s="206" t="s">
        <v>442</v>
      </c>
      <c r="B40" s="1130"/>
      <c r="C40" s="1022">
        <v>-18882851</v>
      </c>
      <c r="D40" s="1022">
        <v>-25881726</v>
      </c>
      <c r="E40" s="1022">
        <v>-17118390</v>
      </c>
      <c r="F40" s="1100"/>
      <c r="G40" s="1100"/>
      <c r="H40" s="1119"/>
    </row>
    <row r="41" spans="1:8" ht="15.75">
      <c r="A41" s="209" t="s">
        <v>443</v>
      </c>
      <c r="B41" s="1093"/>
      <c r="C41" s="1094"/>
      <c r="D41" s="1094"/>
      <c r="E41" s="1094"/>
      <c r="F41" s="1101"/>
      <c r="G41" s="1101"/>
      <c r="H41" s="1104"/>
    </row>
    <row r="42" spans="1:8" ht="18" customHeight="1">
      <c r="A42" s="1152" t="s">
        <v>444</v>
      </c>
      <c r="B42" s="1091"/>
      <c r="C42" s="1091"/>
      <c r="D42" s="1091"/>
      <c r="E42" s="1091"/>
      <c r="F42" s="1100"/>
      <c r="G42" s="1100"/>
      <c r="H42" s="1119"/>
    </row>
    <row r="43" spans="1:8" ht="38.25" customHeight="1">
      <c r="A43" s="1151" t="s">
        <v>722</v>
      </c>
      <c r="B43" s="1091"/>
      <c r="C43" s="1091"/>
      <c r="D43" s="1091"/>
      <c r="E43" s="1091"/>
      <c r="F43" s="1100"/>
      <c r="G43" s="1118"/>
      <c r="H43" s="1119"/>
    </row>
    <row r="44" spans="1:8" ht="15.75">
      <c r="A44" s="206" t="s">
        <v>723</v>
      </c>
      <c r="B44" s="1092">
        <v>-16953881</v>
      </c>
      <c r="C44" s="1091">
        <v>-39031</v>
      </c>
      <c r="D44" s="1091">
        <v>-85459</v>
      </c>
      <c r="E44" s="1091">
        <v>27158</v>
      </c>
      <c r="F44" s="1100">
        <v>2E-3</v>
      </c>
      <c r="G44" s="1102">
        <v>5.0000000000000001E-3</v>
      </c>
      <c r="H44" s="1119"/>
    </row>
    <row r="45" spans="1:8" ht="15.75">
      <c r="A45" s="779" t="s">
        <v>724</v>
      </c>
      <c r="B45" s="1129">
        <v>16953881</v>
      </c>
      <c r="C45" s="1096">
        <v>18882851</v>
      </c>
      <c r="D45" s="1089">
        <v>25881726</v>
      </c>
      <c r="E45" s="1089">
        <v>17118390</v>
      </c>
      <c r="F45" s="1103">
        <v>1.1140000000000001</v>
      </c>
      <c r="G45" s="1104">
        <v>1.5269999999999999</v>
      </c>
      <c r="H45" s="1104">
        <v>1.01</v>
      </c>
    </row>
    <row r="46" spans="1:8" ht="15">
      <c r="A46" s="212" t="s">
        <v>445</v>
      </c>
      <c r="B46" s="1024">
        <v>41508039</v>
      </c>
      <c r="C46" s="1023">
        <v>14556966</v>
      </c>
      <c r="D46" s="1023">
        <v>22596463</v>
      </c>
      <c r="E46" s="1023">
        <v>20385215</v>
      </c>
      <c r="F46" s="1105">
        <v>0.35099999999999998</v>
      </c>
      <c r="G46" s="1105">
        <v>0.54400000000000004</v>
      </c>
      <c r="H46" s="1106">
        <v>0.49099999999999999</v>
      </c>
    </row>
    <row r="47" spans="1:8" ht="15">
      <c r="A47" s="213" t="s">
        <v>719</v>
      </c>
      <c r="B47" s="1024"/>
      <c r="C47" s="1024"/>
      <c r="D47" s="1024"/>
      <c r="E47" s="1024"/>
      <c r="F47" s="1105"/>
      <c r="G47" s="1105"/>
      <c r="H47" s="1106"/>
    </row>
    <row r="48" spans="1:8" ht="15">
      <c r="A48" s="212" t="s">
        <v>446</v>
      </c>
      <c r="B48" s="1024"/>
      <c r="C48" s="1023">
        <v>17653875</v>
      </c>
      <c r="D48" s="1023">
        <v>17653875</v>
      </c>
      <c r="E48" s="1020">
        <v>17653875</v>
      </c>
      <c r="F48" s="1106"/>
      <c r="G48" s="1105"/>
      <c r="H48" s="1106"/>
    </row>
    <row r="49" spans="1:8" ht="15">
      <c r="A49" s="212" t="s">
        <v>447</v>
      </c>
      <c r="B49" s="1024">
        <v>46210284</v>
      </c>
      <c r="C49" s="1023">
        <v>64191391</v>
      </c>
      <c r="D49" s="1023">
        <v>76761895</v>
      </c>
      <c r="E49" s="1020">
        <v>77312510</v>
      </c>
      <c r="F49" s="1106">
        <v>1.389</v>
      </c>
      <c r="G49" s="1105">
        <v>1.661</v>
      </c>
      <c r="H49" s="1106">
        <v>1.673</v>
      </c>
    </row>
    <row r="50" spans="1:8" ht="15">
      <c r="A50" s="212" t="s">
        <v>448</v>
      </c>
      <c r="B50" s="1024">
        <v>9175262</v>
      </c>
      <c r="C50" s="1023">
        <v>19304019</v>
      </c>
      <c r="D50" s="1023">
        <v>19303950</v>
      </c>
      <c r="E50" s="1020">
        <v>19303950</v>
      </c>
      <c r="F50" s="1106">
        <v>2.1040000000000001</v>
      </c>
      <c r="G50" s="1105">
        <v>2.1040000000000001</v>
      </c>
      <c r="H50" s="1106">
        <v>2.1040000000000001</v>
      </c>
    </row>
    <row r="51" spans="1:8" ht="15">
      <c r="A51" s="212" t="s">
        <v>449</v>
      </c>
      <c r="B51" s="1024">
        <v>-974663</v>
      </c>
      <c r="C51" s="1023">
        <v>8205</v>
      </c>
      <c r="D51" s="1023">
        <v>8983</v>
      </c>
      <c r="E51" s="1020">
        <v>-124933</v>
      </c>
      <c r="F51" s="1106"/>
      <c r="G51" s="1105"/>
      <c r="H51" s="1106">
        <v>0.128</v>
      </c>
    </row>
    <row r="52" spans="1:8" ht="15">
      <c r="A52" s="212" t="s">
        <v>450</v>
      </c>
      <c r="B52" s="1024">
        <v>-4000000</v>
      </c>
      <c r="C52" s="1023">
        <v>-8344512</v>
      </c>
      <c r="D52" s="1023">
        <v>-6466200</v>
      </c>
      <c r="E52" s="1020">
        <v>-8761291</v>
      </c>
      <c r="F52" s="1106">
        <v>2.0859999999999999</v>
      </c>
      <c r="G52" s="1105">
        <v>1.617</v>
      </c>
      <c r="H52" s="1106">
        <v>2.19</v>
      </c>
    </row>
    <row r="53" spans="1:8" ht="15">
      <c r="A53" s="212" t="s">
        <v>451</v>
      </c>
      <c r="B53" s="1024">
        <v>21664</v>
      </c>
      <c r="C53" s="1023">
        <v>2164378</v>
      </c>
      <c r="D53" s="1023">
        <v>1457873</v>
      </c>
      <c r="E53" s="1023">
        <v>1946131</v>
      </c>
      <c r="F53" s="1171" t="s">
        <v>750</v>
      </c>
      <c r="G53" s="1172" t="s">
        <v>750</v>
      </c>
      <c r="H53" s="1172" t="s">
        <v>750</v>
      </c>
    </row>
    <row r="54" spans="1:8" ht="15">
      <c r="A54" s="212" t="s">
        <v>707</v>
      </c>
      <c r="B54" s="1024">
        <v>75492</v>
      </c>
      <c r="C54" s="1023">
        <v>31771</v>
      </c>
      <c r="D54" s="1023">
        <v>37266</v>
      </c>
      <c r="E54" s="1023">
        <v>45527</v>
      </c>
      <c r="F54" s="1106">
        <v>0.42099999999999999</v>
      </c>
      <c r="G54" s="1105">
        <v>0.49399999999999999</v>
      </c>
      <c r="H54" s="1106">
        <v>0.60299999999999998</v>
      </c>
    </row>
    <row r="55" spans="1:8" ht="15">
      <c r="A55" s="212" t="s">
        <v>708</v>
      </c>
      <c r="B55" s="1024"/>
      <c r="C55" s="1023">
        <v>83682710</v>
      </c>
      <c r="D55" s="1023">
        <v>90665121</v>
      </c>
      <c r="E55" s="1023">
        <v>91288459</v>
      </c>
      <c r="F55" s="1106"/>
      <c r="G55" s="1105"/>
      <c r="H55" s="1106"/>
    </row>
    <row r="56" spans="1:8" ht="15">
      <c r="A56" s="212" t="s">
        <v>709</v>
      </c>
      <c r="B56" s="1024">
        <v>9000000</v>
      </c>
      <c r="C56" s="1023">
        <v>-3230550</v>
      </c>
      <c r="D56" s="1023">
        <v>-4503940</v>
      </c>
      <c r="E56" s="1023">
        <v>-4297904</v>
      </c>
      <c r="F56" s="1106"/>
      <c r="G56" s="1105"/>
      <c r="H56" s="1106"/>
    </row>
    <row r="57" spans="1:8" ht="15">
      <c r="A57" s="212" t="s">
        <v>452</v>
      </c>
      <c r="B57" s="1024">
        <v>-24554158</v>
      </c>
      <c r="C57" s="1023">
        <v>4325885</v>
      </c>
      <c r="D57" s="1023">
        <v>3285264</v>
      </c>
      <c r="E57" s="1023">
        <v>-3266825</v>
      </c>
      <c r="F57" s="1106"/>
      <c r="G57" s="1105"/>
      <c r="H57" s="1106">
        <v>0.13300000000000001</v>
      </c>
    </row>
    <row r="58" spans="1:8" ht="15">
      <c r="A58" s="214"/>
      <c r="B58" s="714"/>
      <c r="C58" s="715"/>
      <c r="D58" s="778"/>
      <c r="E58" s="715"/>
      <c r="F58" s="880"/>
      <c r="G58" s="887"/>
      <c r="H58" s="887"/>
    </row>
    <row r="60" spans="1:8" ht="10.5" customHeight="1">
      <c r="A60" s="659"/>
    </row>
    <row r="61" spans="1:8" ht="15.75">
      <c r="A61" s="185"/>
      <c r="B61" s="185"/>
      <c r="C61" s="186"/>
      <c r="D61" s="179"/>
      <c r="E61" s="179"/>
      <c r="F61" s="179"/>
      <c r="G61" s="187"/>
      <c r="H61" s="188" t="s">
        <v>2</v>
      </c>
    </row>
    <row r="62" spans="1:8" ht="15">
      <c r="A62" s="189"/>
      <c r="B62" s="190" t="s">
        <v>227</v>
      </c>
      <c r="C62" s="191" t="s">
        <v>229</v>
      </c>
      <c r="D62" s="192"/>
      <c r="E62" s="193"/>
      <c r="F62" s="194" t="s">
        <v>433</v>
      </c>
      <c r="G62" s="192"/>
      <c r="H62" s="193"/>
    </row>
    <row r="63" spans="1:8" ht="15">
      <c r="A63" s="195" t="s">
        <v>3</v>
      </c>
      <c r="B63" s="196" t="s">
        <v>228</v>
      </c>
      <c r="C63" s="197"/>
      <c r="D63" s="197"/>
      <c r="E63" s="197"/>
      <c r="F63" s="197" t="s">
        <v>4</v>
      </c>
      <c r="G63" s="197" t="s">
        <v>4</v>
      </c>
      <c r="H63" s="198"/>
    </row>
    <row r="64" spans="1:8" ht="15">
      <c r="A64" s="199"/>
      <c r="B64" s="200" t="s">
        <v>743</v>
      </c>
      <c r="C64" s="197" t="s">
        <v>767</v>
      </c>
      <c r="D64" s="197" t="s">
        <v>768</v>
      </c>
      <c r="E64" s="197" t="s">
        <v>769</v>
      </c>
      <c r="F64" s="198" t="s">
        <v>232</v>
      </c>
      <c r="G64" s="198" t="s">
        <v>437</v>
      </c>
      <c r="H64" s="198" t="s">
        <v>438</v>
      </c>
    </row>
    <row r="65" spans="1:8">
      <c r="A65" s="202" t="s">
        <v>439</v>
      </c>
      <c r="B65" s="203">
        <v>2</v>
      </c>
      <c r="C65" s="204">
        <v>3</v>
      </c>
      <c r="D65" s="204">
        <v>4</v>
      </c>
      <c r="E65" s="204">
        <v>5</v>
      </c>
      <c r="F65" s="204">
        <v>6</v>
      </c>
      <c r="G65" s="204">
        <v>7</v>
      </c>
      <c r="H65" s="204">
        <v>8</v>
      </c>
    </row>
    <row r="66" spans="1:8" ht="24" customHeight="1">
      <c r="A66" s="206" t="s">
        <v>440</v>
      </c>
      <c r="B66" s="1091">
        <v>435340000</v>
      </c>
      <c r="C66" s="1022">
        <v>235806920</v>
      </c>
      <c r="D66" s="1022">
        <v>268909813</v>
      </c>
      <c r="E66" s="1022">
        <v>304511825</v>
      </c>
      <c r="F66" s="1100">
        <v>0.54200000000000004</v>
      </c>
      <c r="G66" s="1100">
        <v>0.61770067763127667</v>
      </c>
      <c r="H66" s="1118">
        <v>0.69948046354573434</v>
      </c>
    </row>
    <row r="67" spans="1:8" ht="24" customHeight="1">
      <c r="A67" s="207" t="s">
        <v>441</v>
      </c>
      <c r="B67" s="1092">
        <v>435340000</v>
      </c>
      <c r="C67" s="1092">
        <v>252101391</v>
      </c>
      <c r="D67" s="1092">
        <v>282208426</v>
      </c>
      <c r="E67" s="1092">
        <v>318266374</v>
      </c>
      <c r="F67" s="1100">
        <v>0.57899999999999996</v>
      </c>
      <c r="G67" s="1100">
        <v>0.64824832544677724</v>
      </c>
      <c r="H67" s="1118">
        <v>0.73107542150962468</v>
      </c>
    </row>
    <row r="68" spans="1:8" ht="24" customHeight="1">
      <c r="A68" s="206" t="s">
        <v>442</v>
      </c>
      <c r="B68" s="1130"/>
      <c r="C68" s="1022">
        <v>-16294471</v>
      </c>
      <c r="D68" s="1022">
        <v>-13298613</v>
      </c>
      <c r="E68" s="1022">
        <v>-13754550</v>
      </c>
      <c r="F68" s="1100"/>
      <c r="G68" s="1100"/>
      <c r="H68" s="1119"/>
    </row>
    <row r="69" spans="1:8" ht="15.75">
      <c r="A69" s="209" t="s">
        <v>443</v>
      </c>
      <c r="B69" s="1093"/>
      <c r="C69" s="1094"/>
      <c r="D69" s="1094"/>
      <c r="E69" s="1094"/>
      <c r="F69" s="1101"/>
      <c r="G69" s="1101"/>
      <c r="H69" s="1104"/>
    </row>
    <row r="70" spans="1:8" ht="15.75">
      <c r="A70" s="1152" t="s">
        <v>444</v>
      </c>
      <c r="B70" s="1091"/>
      <c r="C70" s="1091"/>
      <c r="D70" s="1091"/>
      <c r="E70" s="1091"/>
      <c r="F70" s="1100"/>
      <c r="G70" s="1100"/>
      <c r="H70" s="1119"/>
    </row>
    <row r="71" spans="1:8" ht="39.75" customHeight="1">
      <c r="A71" s="1151" t="s">
        <v>722</v>
      </c>
      <c r="B71" s="1091"/>
      <c r="C71" s="1091"/>
      <c r="D71" s="1091"/>
      <c r="E71" s="1091"/>
      <c r="F71" s="1100"/>
      <c r="G71" s="1118"/>
      <c r="H71" s="1119"/>
    </row>
    <row r="72" spans="1:8" ht="17.25" customHeight="1">
      <c r="A72" s="206" t="s">
        <v>723</v>
      </c>
      <c r="B72" s="1092">
        <v>-16953881</v>
      </c>
      <c r="C72" s="1091">
        <v>23347</v>
      </c>
      <c r="D72" s="1091">
        <v>12232</v>
      </c>
      <c r="E72" s="1091">
        <v>-40470</v>
      </c>
      <c r="F72" s="1100"/>
      <c r="G72" s="1102"/>
      <c r="H72" s="1119">
        <v>2.3870640592558129E-3</v>
      </c>
    </row>
    <row r="73" spans="1:8" ht="15.75">
      <c r="A73" s="779" t="s">
        <v>724</v>
      </c>
      <c r="B73" s="1129">
        <v>16953881</v>
      </c>
      <c r="C73" s="1096">
        <v>16294471</v>
      </c>
      <c r="D73" s="1089">
        <v>13298613</v>
      </c>
      <c r="E73" s="1089">
        <v>13754550</v>
      </c>
      <c r="F73" s="1103">
        <v>0.96099999999999997</v>
      </c>
      <c r="G73" s="1104">
        <v>0.78439933605762602</v>
      </c>
      <c r="H73" s="1104">
        <v>0.8112921165366207</v>
      </c>
    </row>
    <row r="74" spans="1:8" ht="15">
      <c r="A74" s="212" t="s">
        <v>445</v>
      </c>
      <c r="B74" s="1024">
        <v>41508039</v>
      </c>
      <c r="C74" s="1023">
        <v>21586347</v>
      </c>
      <c r="D74" s="1023">
        <v>22560262</v>
      </c>
      <c r="E74" s="1023">
        <v>25010523</v>
      </c>
      <c r="F74" s="1105">
        <v>0.52</v>
      </c>
      <c r="G74" s="1105">
        <v>0.54351548624111101</v>
      </c>
      <c r="H74" s="1106">
        <v>0.60254648503148989</v>
      </c>
    </row>
    <row r="75" spans="1:8" ht="15">
      <c r="A75" s="213" t="s">
        <v>719</v>
      </c>
      <c r="B75" s="1024"/>
      <c r="C75" s="1024"/>
      <c r="D75" s="1024"/>
      <c r="E75" s="1024"/>
      <c r="F75" s="1105"/>
      <c r="G75" s="1105"/>
      <c r="H75" s="1106"/>
    </row>
    <row r="76" spans="1:8" ht="15">
      <c r="A76" s="212" t="s">
        <v>446</v>
      </c>
      <c r="B76" s="1024"/>
      <c r="C76" s="1023">
        <v>16717113</v>
      </c>
      <c r="D76" s="1023">
        <v>12161720</v>
      </c>
      <c r="E76" s="1020">
        <v>10843574</v>
      </c>
      <c r="F76" s="1106"/>
      <c r="G76" s="1105"/>
      <c r="H76" s="1106"/>
    </row>
    <row r="77" spans="1:8" ht="15">
      <c r="A77" s="212" t="s">
        <v>447</v>
      </c>
      <c r="B77" s="1024">
        <v>46210284</v>
      </c>
      <c r="C77" s="1023">
        <v>81011930</v>
      </c>
      <c r="D77" s="1023">
        <v>82179988</v>
      </c>
      <c r="E77" s="1020">
        <v>83480009</v>
      </c>
      <c r="F77" s="1106">
        <v>1.7529999999999999</v>
      </c>
      <c r="G77" s="1105">
        <v>1.7783917536624532</v>
      </c>
      <c r="H77" s="1106">
        <v>1.8065244740759439</v>
      </c>
    </row>
    <row r="78" spans="1:8" ht="15">
      <c r="A78" s="212" t="s">
        <v>448</v>
      </c>
      <c r="B78" s="1024">
        <v>9175262</v>
      </c>
      <c r="C78" s="1023">
        <v>19303950</v>
      </c>
      <c r="D78" s="1023">
        <v>19303950</v>
      </c>
      <c r="E78" s="1020">
        <v>19303950</v>
      </c>
      <c r="F78" s="1106">
        <v>2.1040000000000001</v>
      </c>
      <c r="G78" s="1105">
        <v>2.1039126730114082</v>
      </c>
      <c r="H78" s="1106">
        <v>2.1039126730114082</v>
      </c>
    </row>
    <row r="79" spans="1:8" ht="15">
      <c r="A79" s="212" t="s">
        <v>449</v>
      </c>
      <c r="B79" s="1024">
        <v>-974663</v>
      </c>
      <c r="C79" s="1023">
        <v>-177488</v>
      </c>
      <c r="D79" s="1023">
        <v>-294819</v>
      </c>
      <c r="E79" s="1020">
        <v>-320367</v>
      </c>
      <c r="F79" s="1106">
        <v>0.182</v>
      </c>
      <c r="G79" s="1105">
        <v>0.30248301207699479</v>
      </c>
      <c r="H79" s="1106">
        <v>0.32869514898995861</v>
      </c>
    </row>
    <row r="80" spans="1:8" ht="15">
      <c r="A80" s="212" t="s">
        <v>450</v>
      </c>
      <c r="B80" s="1024">
        <v>-4000000</v>
      </c>
      <c r="C80" s="1023">
        <v>-4373496</v>
      </c>
      <c r="D80" s="1023">
        <v>-1631498</v>
      </c>
      <c r="E80" s="1020">
        <v>-249150</v>
      </c>
      <c r="F80" s="1106">
        <v>1.093</v>
      </c>
      <c r="G80" s="1105">
        <v>0.40787449999999997</v>
      </c>
      <c r="H80" s="1106">
        <v>6.2287500000000003E-2</v>
      </c>
    </row>
    <row r="81" spans="1:8" ht="15">
      <c r="A81" s="212" t="s">
        <v>451</v>
      </c>
      <c r="B81" s="1024">
        <v>21664</v>
      </c>
      <c r="C81" s="1023">
        <v>1889187</v>
      </c>
      <c r="D81" s="1023">
        <v>1875926</v>
      </c>
      <c r="E81" s="1023">
        <v>2059578</v>
      </c>
      <c r="F81" s="1171" t="s">
        <v>750</v>
      </c>
      <c r="G81" s="1171" t="s">
        <v>750</v>
      </c>
      <c r="H81" s="1171" t="s">
        <v>750</v>
      </c>
    </row>
    <row r="82" spans="1:8" ht="15">
      <c r="A82" s="212" t="s">
        <v>707</v>
      </c>
      <c r="B82" s="1024">
        <v>75492</v>
      </c>
      <c r="C82" s="1023">
        <v>51578</v>
      </c>
      <c r="D82" s="1023">
        <v>52463</v>
      </c>
      <c r="E82" s="1023">
        <v>55903</v>
      </c>
      <c r="F82" s="1106">
        <v>0.68300000000000005</v>
      </c>
      <c r="G82" s="1105">
        <v>0.69494780903936837</v>
      </c>
      <c r="H82" s="1106">
        <v>0.74051555131669577</v>
      </c>
    </row>
    <row r="83" spans="1:8" ht="15">
      <c r="A83" s="212" t="s">
        <v>708</v>
      </c>
      <c r="B83" s="1024"/>
      <c r="C83" s="1023">
        <v>97344662</v>
      </c>
      <c r="D83" s="1023">
        <v>95811070</v>
      </c>
      <c r="E83" s="1023">
        <v>94904454</v>
      </c>
      <c r="F83" s="1106"/>
      <c r="G83" s="1105"/>
      <c r="H83" s="1106"/>
    </row>
    <row r="84" spans="1:8" ht="15">
      <c r="A84" s="212" t="s">
        <v>709</v>
      </c>
      <c r="B84" s="1024">
        <v>9000000</v>
      </c>
      <c r="C84" s="1023">
        <v>-4508236</v>
      </c>
      <c r="D84" s="1023">
        <v>-4723600</v>
      </c>
      <c r="E84" s="1023">
        <v>-4741479</v>
      </c>
      <c r="F84" s="1106"/>
      <c r="G84" s="1105"/>
      <c r="H84" s="1106"/>
    </row>
    <row r="85" spans="1:8" ht="15">
      <c r="A85" s="212" t="s">
        <v>452</v>
      </c>
      <c r="B85" s="1024">
        <v>-24554158</v>
      </c>
      <c r="C85" s="1023">
        <v>-5291876</v>
      </c>
      <c r="D85" s="1023">
        <v>-9261649</v>
      </c>
      <c r="E85" s="1023">
        <v>-11255973</v>
      </c>
      <c r="F85" s="1106">
        <v>0.216</v>
      </c>
      <c r="G85" s="1105">
        <v>0.37719269379955933</v>
      </c>
      <c r="H85" s="1106">
        <v>0.4584141309182746</v>
      </c>
    </row>
    <row r="86" spans="1:8" ht="15">
      <c r="A86" s="214"/>
      <c r="B86" s="714"/>
      <c r="C86" s="715"/>
      <c r="D86" s="778"/>
      <c r="E86" s="715"/>
      <c r="F86" s="880"/>
      <c r="G86" s="887"/>
      <c r="H86" s="887"/>
    </row>
    <row r="88" spans="1:8" ht="18">
      <c r="A88" s="659" t="s">
        <v>721</v>
      </c>
    </row>
  </sheetData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  <rowBreaks count="2" manualBreakCount="2">
    <brk id="31" max="7" man="1"/>
    <brk id="60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75" zoomScaleNormal="75" workbookViewId="0">
      <selection activeCell="G33" sqref="G33"/>
    </sheetView>
  </sheetViews>
  <sheetFormatPr defaultColWidth="12.5703125" defaultRowHeight="12.75"/>
  <cols>
    <col min="1" max="1" width="65.5703125" style="216" customWidth="1"/>
    <col min="2" max="5" width="14.7109375" style="216" customWidth="1"/>
    <col min="6" max="7" width="11.5703125" style="216" bestFit="1" customWidth="1"/>
    <col min="8" max="8" width="11.28515625" style="216" customWidth="1"/>
    <col min="9" max="16384" width="12.5703125" style="216"/>
  </cols>
  <sheetData>
    <row r="1" spans="1:20" ht="17.25" customHeight="1">
      <c r="A1" s="176" t="s">
        <v>453</v>
      </c>
      <c r="B1" s="215" t="s">
        <v>4</v>
      </c>
    </row>
    <row r="2" spans="1:20" ht="17.25" customHeight="1">
      <c r="A2" s="215"/>
      <c r="B2" s="215"/>
    </row>
    <row r="3" spans="1:20" ht="17.25" customHeight="1">
      <c r="A3" s="217" t="s">
        <v>454</v>
      </c>
      <c r="B3" s="218"/>
      <c r="C3" s="218"/>
      <c r="D3" s="218"/>
      <c r="E3" s="218"/>
      <c r="F3" s="218"/>
      <c r="G3" s="218"/>
    </row>
    <row r="4" spans="1:20" ht="17.25" customHeight="1">
      <c r="A4" s="217" t="s">
        <v>730</v>
      </c>
      <c r="B4" s="218"/>
      <c r="C4" s="218"/>
      <c r="D4" s="218"/>
      <c r="E4" s="218"/>
      <c r="F4" s="218"/>
      <c r="G4" s="218"/>
    </row>
    <row r="5" spans="1:20" ht="15.2" customHeight="1">
      <c r="G5" s="216" t="s">
        <v>4</v>
      </c>
    </row>
    <row r="6" spans="1:20" ht="15">
      <c r="G6" s="219" t="s">
        <v>4</v>
      </c>
      <c r="H6" s="219" t="s">
        <v>2</v>
      </c>
    </row>
    <row r="7" spans="1:20" ht="15.75" customHeight="1">
      <c r="A7" s="220"/>
      <c r="B7" s="1593" t="s">
        <v>701</v>
      </c>
      <c r="C7" s="1594"/>
      <c r="D7" s="1593" t="s">
        <v>729</v>
      </c>
      <c r="E7" s="1595"/>
      <c r="F7" s="1596" t="s">
        <v>433</v>
      </c>
      <c r="G7" s="1597"/>
      <c r="H7" s="1598"/>
      <c r="J7" s="221"/>
      <c r="K7" s="222"/>
      <c r="L7" s="222"/>
      <c r="M7" s="222"/>
      <c r="N7" s="223"/>
      <c r="O7" s="223"/>
      <c r="P7" s="223"/>
      <c r="Q7" s="223"/>
      <c r="R7" s="223"/>
      <c r="S7" s="223"/>
      <c r="T7" s="223"/>
    </row>
    <row r="8" spans="1:20" ht="15.75" customHeight="1">
      <c r="A8" s="224" t="s">
        <v>3</v>
      </c>
      <c r="B8" s="225" t="s">
        <v>231</v>
      </c>
      <c r="C8" s="717" t="s">
        <v>710</v>
      </c>
      <c r="D8" s="225" t="s">
        <v>231</v>
      </c>
      <c r="E8" s="226" t="s">
        <v>710</v>
      </c>
      <c r="F8" s="718" t="s">
        <v>4</v>
      </c>
      <c r="G8" s="227"/>
      <c r="H8" s="228" t="s">
        <v>4</v>
      </c>
      <c r="J8" s="221"/>
      <c r="K8" s="222"/>
      <c r="L8" s="222"/>
      <c r="M8" s="222"/>
      <c r="N8" s="223"/>
      <c r="O8" s="223"/>
      <c r="P8" s="223"/>
      <c r="Q8" s="223"/>
      <c r="R8" s="223"/>
      <c r="S8" s="223"/>
      <c r="T8" s="223"/>
    </row>
    <row r="9" spans="1:20" ht="15.75" customHeight="1">
      <c r="A9" s="229"/>
      <c r="B9" s="230" t="s">
        <v>228</v>
      </c>
      <c r="C9" s="719" t="s">
        <v>769</v>
      </c>
      <c r="D9" s="230" t="s">
        <v>228</v>
      </c>
      <c r="E9" s="719" t="s">
        <v>769</v>
      </c>
      <c r="F9" s="720" t="s">
        <v>232</v>
      </c>
      <c r="G9" s="231" t="s">
        <v>455</v>
      </c>
      <c r="H9" s="232" t="s">
        <v>456</v>
      </c>
      <c r="J9" s="221"/>
      <c r="K9" s="222"/>
      <c r="L9" s="222"/>
      <c r="M9" s="222"/>
      <c r="N9" s="223"/>
      <c r="O9" s="223"/>
      <c r="P9" s="223"/>
      <c r="Q9" s="223"/>
      <c r="R9" s="223"/>
      <c r="S9" s="223"/>
      <c r="T9" s="223"/>
    </row>
    <row r="10" spans="1:20" s="237" customFormat="1" ht="9.9499999999999993" customHeight="1">
      <c r="A10" s="233" t="s">
        <v>439</v>
      </c>
      <c r="B10" s="234" t="s">
        <v>32</v>
      </c>
      <c r="C10" s="235">
        <v>3</v>
      </c>
      <c r="D10" s="235">
        <v>4</v>
      </c>
      <c r="E10" s="236">
        <v>5</v>
      </c>
      <c r="F10" s="236">
        <v>6</v>
      </c>
      <c r="G10" s="235">
        <v>7</v>
      </c>
      <c r="H10" s="236">
        <v>8</v>
      </c>
      <c r="J10" s="238"/>
      <c r="K10" s="239"/>
      <c r="L10" s="239"/>
      <c r="M10" s="239"/>
      <c r="N10" s="240"/>
      <c r="O10" s="240"/>
      <c r="P10" s="240"/>
      <c r="Q10" s="240"/>
      <c r="R10" s="240"/>
      <c r="S10" s="240"/>
      <c r="T10" s="240"/>
    </row>
    <row r="11" spans="1:20" ht="24" customHeight="1">
      <c r="A11" s="241" t="s">
        <v>457</v>
      </c>
      <c r="B11" s="721">
        <v>387734520</v>
      </c>
      <c r="C11" s="915">
        <v>296027884</v>
      </c>
      <c r="D11" s="895">
        <v>435340000</v>
      </c>
      <c r="E11" s="896">
        <v>304511825</v>
      </c>
      <c r="F11" s="881">
        <v>0.76348085798499443</v>
      </c>
      <c r="G11" s="882">
        <v>0.69948046354573434</v>
      </c>
      <c r="H11" s="879">
        <v>1.0286592630578004</v>
      </c>
      <c r="J11" s="238"/>
      <c r="K11" s="222"/>
      <c r="L11" s="222"/>
      <c r="M11" s="222"/>
      <c r="N11" s="223"/>
      <c r="O11" s="223"/>
      <c r="P11" s="223"/>
      <c r="Q11" s="223"/>
      <c r="R11" s="223"/>
      <c r="S11" s="223"/>
      <c r="T11" s="223"/>
    </row>
    <row r="12" spans="1:20" ht="24" customHeight="1">
      <c r="A12" s="241" t="s">
        <v>458</v>
      </c>
      <c r="B12" s="897">
        <v>416234520</v>
      </c>
      <c r="C12" s="914">
        <v>297814203</v>
      </c>
      <c r="D12" s="895">
        <v>435340000</v>
      </c>
      <c r="E12" s="895">
        <v>318266374</v>
      </c>
      <c r="F12" s="1207">
        <v>0.71549616547901884</v>
      </c>
      <c r="G12" s="882">
        <v>0.73107542150962468</v>
      </c>
      <c r="H12" s="1106">
        <v>1.0686742633292072</v>
      </c>
      <c r="J12" s="242"/>
      <c r="K12" s="222"/>
      <c r="L12" s="222"/>
      <c r="M12" s="222"/>
      <c r="N12" s="223"/>
      <c r="O12" s="223"/>
      <c r="P12" s="223"/>
      <c r="Q12" s="223"/>
      <c r="R12" s="223"/>
      <c r="S12" s="223"/>
      <c r="T12" s="223"/>
    </row>
    <row r="13" spans="1:20" ht="24" customHeight="1">
      <c r="A13" s="241" t="s">
        <v>459</v>
      </c>
      <c r="B13" s="895">
        <v>-28500000</v>
      </c>
      <c r="C13" s="914">
        <v>-1786319</v>
      </c>
      <c r="D13" s="895"/>
      <c r="E13" s="895">
        <v>-13754550</v>
      </c>
      <c r="F13" s="1207">
        <v>6.2677859649122813E-2</v>
      </c>
      <c r="G13" s="882"/>
      <c r="H13" s="1106">
        <v>7.6999404921517378</v>
      </c>
      <c r="J13" s="242"/>
      <c r="K13" s="222"/>
      <c r="L13" s="222"/>
      <c r="M13" s="222"/>
      <c r="N13" s="223"/>
      <c r="O13" s="223"/>
      <c r="P13" s="223"/>
      <c r="Q13" s="223"/>
      <c r="R13" s="223"/>
      <c r="S13" s="223"/>
      <c r="T13" s="223"/>
    </row>
    <row r="14" spans="1:20" ht="24" customHeight="1">
      <c r="A14" s="241" t="s">
        <v>460</v>
      </c>
      <c r="B14" s="895"/>
      <c r="C14" s="914"/>
      <c r="D14" s="895"/>
      <c r="E14" s="895"/>
      <c r="F14" s="1207"/>
      <c r="G14" s="882"/>
      <c r="H14" s="1106"/>
      <c r="J14" s="242"/>
      <c r="K14" s="222"/>
      <c r="L14" s="222"/>
      <c r="M14" s="222"/>
      <c r="N14" s="223"/>
      <c r="O14" s="223"/>
      <c r="P14" s="223"/>
      <c r="Q14" s="223"/>
      <c r="R14" s="223"/>
      <c r="S14" s="223"/>
      <c r="T14" s="223"/>
    </row>
    <row r="15" spans="1:20" ht="18" customHeight="1">
      <c r="A15" s="241" t="s">
        <v>461</v>
      </c>
      <c r="B15" s="895"/>
      <c r="C15" s="914"/>
      <c r="D15" s="895"/>
      <c r="E15" s="895"/>
      <c r="F15" s="1207"/>
      <c r="G15" s="882"/>
      <c r="H15" s="1106"/>
      <c r="J15" s="242"/>
      <c r="K15" s="243"/>
      <c r="L15" s="243"/>
      <c r="M15" s="243"/>
    </row>
    <row r="16" spans="1:20" ht="36.75" customHeight="1">
      <c r="A16" s="902" t="s">
        <v>725</v>
      </c>
      <c r="B16" s="895"/>
      <c r="C16" s="913">
        <v>-766455</v>
      </c>
      <c r="D16" s="895"/>
      <c r="E16" s="895"/>
      <c r="F16" s="1207"/>
      <c r="G16" s="882"/>
      <c r="H16" s="1106"/>
      <c r="J16" s="242"/>
      <c r="K16" s="243"/>
      <c r="L16" s="243"/>
      <c r="M16" s="243"/>
    </row>
    <row r="17" spans="1:10" ht="24" customHeight="1">
      <c r="A17" s="241" t="s">
        <v>726</v>
      </c>
      <c r="B17" s="895">
        <v>-15565291</v>
      </c>
      <c r="C17" s="916">
        <v>833715</v>
      </c>
      <c r="D17" s="895">
        <v>-16953881</v>
      </c>
      <c r="E17" s="916">
        <v>-40470</v>
      </c>
      <c r="F17" s="1207"/>
      <c r="G17" s="882">
        <v>2.3870640592558129E-3</v>
      </c>
      <c r="H17" s="1106"/>
    </row>
    <row r="18" spans="1:10" ht="24" customHeight="1">
      <c r="A18" s="241" t="s">
        <v>462</v>
      </c>
      <c r="B18" s="898">
        <v>44065291</v>
      </c>
      <c r="C18" s="918">
        <v>1019863</v>
      </c>
      <c r="D18" s="898">
        <v>16953881</v>
      </c>
      <c r="E18" s="898">
        <v>13754550</v>
      </c>
      <c r="F18" s="1207">
        <v>2.3144360943854882E-2</v>
      </c>
      <c r="G18" s="882">
        <v>0.8112921165366207</v>
      </c>
      <c r="H18" s="1171" t="s">
        <v>750</v>
      </c>
    </row>
    <row r="19" spans="1:10" ht="24" customHeight="1">
      <c r="A19" s="241" t="s">
        <v>463</v>
      </c>
      <c r="B19" s="280">
        <v>56287820</v>
      </c>
      <c r="C19" s="917">
        <v>-3720843</v>
      </c>
      <c r="D19" s="897">
        <v>41508039</v>
      </c>
      <c r="E19" s="897">
        <v>25010523</v>
      </c>
      <c r="F19" s="1207"/>
      <c r="G19" s="882">
        <v>0.60254648503148989</v>
      </c>
      <c r="H19" s="1106"/>
    </row>
    <row r="20" spans="1:10" ht="24" customHeight="1">
      <c r="A20" s="241" t="s">
        <v>464</v>
      </c>
      <c r="B20" s="280">
        <v>-12222529</v>
      </c>
      <c r="C20" s="917">
        <v>4740706</v>
      </c>
      <c r="D20" s="897">
        <v>-24554158</v>
      </c>
      <c r="E20" s="897">
        <v>-11255973</v>
      </c>
      <c r="F20" s="1207"/>
      <c r="G20" s="882">
        <v>0.4584141309182746</v>
      </c>
      <c r="H20" s="1106"/>
    </row>
    <row r="21" spans="1:10" ht="8.1" customHeight="1">
      <c r="A21" s="244"/>
      <c r="B21" s="282" t="s">
        <v>4</v>
      </c>
      <c r="C21" s="899"/>
      <c r="D21" s="722"/>
      <c r="E21" s="899"/>
      <c r="F21" s="883"/>
      <c r="G21" s="884"/>
      <c r="H21" s="885"/>
    </row>
    <row r="22" spans="1:10" ht="8.1" customHeight="1">
      <c r="A22" s="723"/>
      <c r="B22" s="724"/>
      <c r="C22" s="724"/>
      <c r="D22" s="724"/>
      <c r="E22" s="725"/>
      <c r="F22" s="725"/>
      <c r="G22" s="725"/>
    </row>
    <row r="23" spans="1:10" s="76" customFormat="1" ht="15.75" customHeight="1">
      <c r="A23" s="1599" t="s">
        <v>727</v>
      </c>
      <c r="B23" s="1600"/>
      <c r="C23" s="1600"/>
      <c r="F23" s="75"/>
      <c r="G23" s="75"/>
      <c r="H23" s="75"/>
      <c r="I23" s="75"/>
      <c r="J23" s="75"/>
    </row>
    <row r="25" spans="1:10" ht="24.75" customHeight="1">
      <c r="A25" s="245" t="s">
        <v>4</v>
      </c>
      <c r="B25" s="281"/>
      <c r="C25" s="281"/>
    </row>
    <row r="26" spans="1:10">
      <c r="B26" s="281"/>
      <c r="C26" s="281"/>
    </row>
    <row r="27" spans="1:10">
      <c r="B27" s="281"/>
      <c r="C27" s="281"/>
    </row>
    <row r="28" spans="1:10">
      <c r="B28" s="281"/>
      <c r="C28" s="281"/>
    </row>
    <row r="29" spans="1:10" ht="15">
      <c r="B29" s="277"/>
      <c r="C29" s="278"/>
    </row>
    <row r="30" spans="1:10">
      <c r="B30" s="281"/>
      <c r="C30" s="281"/>
    </row>
    <row r="31" spans="1:10">
      <c r="B31" s="281"/>
      <c r="C31" s="281"/>
    </row>
    <row r="32" spans="1:10">
      <c r="B32" s="281"/>
      <c r="C32" s="281"/>
    </row>
    <row r="33" spans="2:3">
      <c r="B33" s="281"/>
      <c r="C33" s="281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1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showGridLines="0" showZeros="0" topLeftCell="A6" zoomScale="90" zoomScaleNormal="90" zoomScaleSheetLayoutView="55" workbookViewId="0">
      <selection activeCell="J139" sqref="J139"/>
    </sheetView>
  </sheetViews>
  <sheetFormatPr defaultColWidth="7.85546875" defaultRowHeight="15"/>
  <cols>
    <col min="1" max="1" width="104.28515625" style="1027" customWidth="1"/>
    <col min="2" max="2" width="18.7109375" style="1026" bestFit="1" customWidth="1"/>
    <col min="3" max="3" width="0.85546875" style="1027" customWidth="1"/>
    <col min="4" max="4" width="15.140625" style="1027" bestFit="1" customWidth="1"/>
    <col min="5" max="5" width="1.28515625" style="1027" customWidth="1"/>
    <col min="6" max="6" width="17.42578125" style="1027" customWidth="1"/>
    <col min="7" max="7" width="0.28515625" style="1027" customWidth="1"/>
    <col min="8" max="8" width="15.140625" style="1027" customWidth="1"/>
    <col min="9" max="9" width="2.28515625" style="1027" customWidth="1"/>
    <col min="10" max="10" width="11.42578125" style="1027" bestFit="1" customWidth="1"/>
    <col min="11" max="12" width="11.5703125" style="1027" bestFit="1" customWidth="1"/>
    <col min="13" max="13" width="1.85546875" style="1028" bestFit="1" customWidth="1"/>
    <col min="14" max="14" width="20.7109375" style="1028" bestFit="1" customWidth="1"/>
    <col min="15" max="15" width="1.42578125" style="1028" bestFit="1" customWidth="1"/>
    <col min="16" max="16" width="12.42578125" style="1028" customWidth="1"/>
    <col min="17" max="17" width="10.140625" style="1028" bestFit="1" customWidth="1"/>
    <col min="18" max="18" width="12.5703125" style="1028" customWidth="1"/>
    <col min="19" max="19" width="7.85546875" style="1029" customWidth="1"/>
    <col min="20" max="16384" width="7.85546875" style="1027"/>
  </cols>
  <sheetData>
    <row r="1" spans="1:19" ht="15.75">
      <c r="A1" s="1025" t="s">
        <v>532</v>
      </c>
      <c r="D1" s="1025" t="s">
        <v>4</v>
      </c>
    </row>
    <row r="2" spans="1:19" ht="15.75">
      <c r="A2" s="1607" t="s">
        <v>533</v>
      </c>
      <c r="B2" s="1607"/>
      <c r="C2" s="1607"/>
      <c r="D2" s="1607"/>
      <c r="E2" s="1607"/>
      <c r="F2" s="1607"/>
      <c r="G2" s="1607"/>
      <c r="H2" s="1607"/>
      <c r="I2" s="1607"/>
      <c r="J2" s="1607"/>
      <c r="K2" s="1607"/>
      <c r="L2" s="1607"/>
    </row>
    <row r="3" spans="1:19" ht="15.75">
      <c r="A3" s="1090"/>
      <c r="B3" s="1030"/>
      <c r="C3" s="1031"/>
      <c r="D3" s="1030"/>
      <c r="E3" s="1031"/>
      <c r="F3" s="1031"/>
      <c r="G3" s="1031"/>
      <c r="H3" s="1031"/>
      <c r="I3" s="1031"/>
      <c r="J3" s="1031"/>
      <c r="K3" s="1031"/>
      <c r="L3" s="1031"/>
    </row>
    <row r="4" spans="1:19" ht="15.75">
      <c r="A4" s="1029"/>
      <c r="B4" s="1032" t="s">
        <v>4</v>
      </c>
      <c r="C4" s="1033"/>
      <c r="D4" s="1095"/>
      <c r="E4" s="1029"/>
      <c r="F4" s="1029"/>
      <c r="G4" s="1029"/>
      <c r="H4" s="1029"/>
      <c r="I4" s="1029"/>
      <c r="J4" s="1029"/>
      <c r="K4" s="1034"/>
      <c r="L4" s="1034" t="s">
        <v>2</v>
      </c>
    </row>
    <row r="5" spans="1:19" ht="15.75">
      <c r="A5" s="1035"/>
      <c r="B5" s="1036" t="s">
        <v>227</v>
      </c>
      <c r="C5" s="1037"/>
      <c r="D5" s="1601" t="s">
        <v>229</v>
      </c>
      <c r="E5" s="1602"/>
      <c r="F5" s="1602"/>
      <c r="G5" s="1602"/>
      <c r="H5" s="1602"/>
      <c r="I5" s="1603"/>
      <c r="J5" s="1604" t="s">
        <v>433</v>
      </c>
      <c r="K5" s="1605"/>
      <c r="L5" s="1606"/>
    </row>
    <row r="6" spans="1:19" ht="15.75">
      <c r="A6" s="1038" t="s">
        <v>3</v>
      </c>
      <c r="B6" s="1039" t="s">
        <v>228</v>
      </c>
      <c r="C6" s="1037"/>
      <c r="D6" s="1040"/>
      <c r="E6" s="1041"/>
      <c r="F6" s="1040"/>
      <c r="G6" s="1041"/>
      <c r="H6" s="1040"/>
      <c r="I6" s="1041"/>
      <c r="J6" s="1042"/>
      <c r="K6" s="1043"/>
      <c r="L6" s="1043"/>
    </row>
    <row r="7" spans="1:19" ht="20.100000000000001" customHeight="1">
      <c r="A7" s="1044"/>
      <c r="B7" s="1045" t="s">
        <v>743</v>
      </c>
      <c r="C7" s="1046" t="s">
        <v>4</v>
      </c>
      <c r="D7" s="1047" t="s">
        <v>434</v>
      </c>
      <c r="E7" s="1048"/>
      <c r="F7" s="1045" t="s">
        <v>534</v>
      </c>
      <c r="G7" s="1049"/>
      <c r="H7" s="1045" t="s">
        <v>436</v>
      </c>
      <c r="I7" s="1049"/>
      <c r="J7" s="1050" t="s">
        <v>232</v>
      </c>
      <c r="K7" s="1051" t="s">
        <v>437</v>
      </c>
      <c r="L7" s="1051" t="s">
        <v>438</v>
      </c>
    </row>
    <row r="8" spans="1:19" s="1057" customFormat="1">
      <c r="A8" s="1052">
        <v>1</v>
      </c>
      <c r="B8" s="1053">
        <v>2</v>
      </c>
      <c r="C8" s="1054"/>
      <c r="D8" s="1053">
        <v>3</v>
      </c>
      <c r="E8" s="1054"/>
      <c r="F8" s="1055">
        <v>4</v>
      </c>
      <c r="G8" s="1054"/>
      <c r="H8" s="1053">
        <v>5</v>
      </c>
      <c r="I8" s="1054"/>
      <c r="J8" s="1054">
        <v>6</v>
      </c>
      <c r="K8" s="1054">
        <v>7</v>
      </c>
      <c r="L8" s="1052">
        <v>8</v>
      </c>
      <c r="M8" s="1028"/>
      <c r="N8" s="1028"/>
      <c r="O8" s="1028"/>
      <c r="P8" s="1028"/>
      <c r="Q8" s="1028"/>
      <c r="R8" s="1028"/>
      <c r="S8" s="1056"/>
    </row>
    <row r="9" spans="1:19" s="1057" customFormat="1" ht="20.100000000000001" customHeight="1">
      <c r="A9" s="1058" t="s">
        <v>535</v>
      </c>
      <c r="B9" s="1123">
        <v>435340000</v>
      </c>
      <c r="C9" s="1107"/>
      <c r="D9" s="1123">
        <v>40271702.796490014</v>
      </c>
      <c r="E9" s="1059"/>
      <c r="F9" s="1123">
        <v>69933048.037470371</v>
      </c>
      <c r="G9" s="1059"/>
      <c r="H9" s="1123">
        <v>96198155.077410132</v>
      </c>
      <c r="I9" s="1059"/>
      <c r="J9" s="1060">
        <v>9.2506323325423842E-2</v>
      </c>
      <c r="K9" s="1060">
        <v>0.16064006991654883</v>
      </c>
      <c r="L9" s="1060">
        <v>0.2209724699715398</v>
      </c>
      <c r="M9" s="1061"/>
      <c r="N9" s="1061"/>
      <c r="O9" s="1061"/>
      <c r="P9" s="1117"/>
      <c r="Q9" s="1061"/>
      <c r="R9" s="1061"/>
      <c r="S9" s="1056"/>
    </row>
    <row r="10" spans="1:19" s="1057" customFormat="1" ht="15.75">
      <c r="A10" s="1062" t="s">
        <v>536</v>
      </c>
      <c r="B10" s="1124"/>
      <c r="C10" s="1109"/>
      <c r="D10" s="1124"/>
      <c r="E10" s="1110"/>
      <c r="F10" s="1124"/>
      <c r="G10" s="1110"/>
      <c r="H10" s="1124"/>
      <c r="I10" s="1110"/>
      <c r="J10" s="1060"/>
      <c r="K10" s="1060"/>
      <c r="L10" s="1060"/>
      <c r="M10" s="1061"/>
      <c r="N10" s="1061"/>
      <c r="O10" s="1061"/>
      <c r="P10" s="1061"/>
      <c r="Q10" s="1061"/>
      <c r="R10" s="1061"/>
      <c r="S10" s="1056"/>
    </row>
    <row r="11" spans="1:19" s="1057" customFormat="1" ht="20.100000000000001" customHeight="1">
      <c r="A11" s="1058" t="s">
        <v>537</v>
      </c>
      <c r="B11" s="1125">
        <v>390038733</v>
      </c>
      <c r="C11" s="1109"/>
      <c r="D11" s="1125">
        <v>37364857.538160004</v>
      </c>
      <c r="E11" s="1110"/>
      <c r="F11" s="1125">
        <v>64396018.776029989</v>
      </c>
      <c r="G11" s="1110"/>
      <c r="H11" s="1125">
        <v>86495085.891939998</v>
      </c>
      <c r="I11" s="1110"/>
      <c r="J11" s="1060">
        <v>9.5797812824297127E-2</v>
      </c>
      <c r="K11" s="1060">
        <v>0.16510159973273728</v>
      </c>
      <c r="L11" s="1060">
        <v>0.22176024731354052</v>
      </c>
      <c r="M11" s="1061"/>
      <c r="N11" s="1061"/>
      <c r="O11" s="1061"/>
      <c r="P11" s="1061"/>
      <c r="Q11" s="1061"/>
      <c r="R11" s="1061"/>
      <c r="S11" s="1056"/>
    </row>
    <row r="12" spans="1:19" s="1057" customFormat="1" ht="15.75">
      <c r="A12" s="1062" t="s">
        <v>538</v>
      </c>
      <c r="B12" s="1124"/>
      <c r="C12" s="1112"/>
      <c r="D12" s="1124"/>
      <c r="E12" s="1110"/>
      <c r="F12" s="1124"/>
      <c r="G12" s="1110"/>
      <c r="H12" s="1124"/>
      <c r="I12" s="1110"/>
      <c r="J12" s="1060"/>
      <c r="K12" s="1060"/>
      <c r="L12" s="1060"/>
      <c r="M12" s="1061"/>
      <c r="N12" s="1061"/>
      <c r="O12" s="1061"/>
      <c r="P12" s="1061"/>
      <c r="Q12" s="1061"/>
      <c r="R12" s="1061"/>
      <c r="S12" s="1056"/>
    </row>
    <row r="13" spans="1:19" s="1057" customFormat="1">
      <c r="A13" s="1063" t="s">
        <v>539</v>
      </c>
      <c r="B13" s="1124">
        <v>196500000</v>
      </c>
      <c r="C13" s="1112"/>
      <c r="D13" s="1124">
        <v>21834443.679230005</v>
      </c>
      <c r="E13" s="1113"/>
      <c r="F13" s="1124">
        <v>35178303.764969997</v>
      </c>
      <c r="G13" s="1113"/>
      <c r="H13" s="1124">
        <v>44705439.100899994</v>
      </c>
      <c r="I13" s="1113"/>
      <c r="J13" s="1064">
        <v>0.11111676172636134</v>
      </c>
      <c r="K13" s="1064">
        <v>0.17902444664106867</v>
      </c>
      <c r="L13" s="1064">
        <v>0.22750859593333331</v>
      </c>
      <c r="M13" s="1061"/>
      <c r="N13" s="1061"/>
      <c r="O13" s="1061"/>
      <c r="P13" s="1061"/>
      <c r="Q13" s="1061"/>
      <c r="R13" s="1061"/>
      <c r="S13" s="1056"/>
    </row>
    <row r="14" spans="1:19" s="1057" customFormat="1">
      <c r="A14" s="1063" t="s">
        <v>540</v>
      </c>
      <c r="B14" s="1124">
        <v>75083000</v>
      </c>
      <c r="C14" s="1112"/>
      <c r="D14" s="1124">
        <v>5246192.4479900012</v>
      </c>
      <c r="E14" s="1113"/>
      <c r="F14" s="1124">
        <v>10528725.73446</v>
      </c>
      <c r="G14" s="1113"/>
      <c r="H14" s="1124">
        <v>16507584.979979996</v>
      </c>
      <c r="I14" s="1113"/>
      <c r="J14" s="1064">
        <v>6.9871907728646973E-2</v>
      </c>
      <c r="K14" s="1064">
        <v>0.14022782433387052</v>
      </c>
      <c r="L14" s="1064">
        <v>0.2198578237414594</v>
      </c>
      <c r="M14" s="1061"/>
      <c r="N14" s="1061"/>
      <c r="O14" s="1061"/>
      <c r="P14" s="1061"/>
      <c r="Q14" s="1061"/>
      <c r="R14" s="1117"/>
      <c r="S14" s="1056"/>
    </row>
    <row r="15" spans="1:19" s="1057" customFormat="1">
      <c r="A15" s="1065" t="s">
        <v>541</v>
      </c>
      <c r="B15" s="1124"/>
      <c r="C15" s="1112"/>
      <c r="D15" s="1124"/>
      <c r="E15" s="1113"/>
      <c r="F15" s="1124"/>
      <c r="G15" s="1113"/>
      <c r="H15" s="1124"/>
      <c r="I15" s="1113"/>
      <c r="J15" s="1064"/>
      <c r="K15" s="1064"/>
      <c r="L15" s="1064"/>
      <c r="M15" s="1061"/>
      <c r="N15" s="1061"/>
      <c r="O15" s="1061"/>
      <c r="P15" s="1061"/>
      <c r="Q15" s="1061"/>
      <c r="R15" s="1117"/>
      <c r="S15" s="1056"/>
    </row>
    <row r="16" spans="1:19" s="1057" customFormat="1">
      <c r="A16" s="1063" t="s">
        <v>542</v>
      </c>
      <c r="B16" s="1124">
        <v>4327900</v>
      </c>
      <c r="C16" s="1112"/>
      <c r="D16" s="1124">
        <v>306726.10679000005</v>
      </c>
      <c r="E16" s="1113"/>
      <c r="F16" s="1124">
        <v>622988.26691000012</v>
      </c>
      <c r="G16" s="1113"/>
      <c r="H16" s="1124">
        <v>970989.08902000007</v>
      </c>
      <c r="I16" s="1113"/>
      <c r="J16" s="1064">
        <v>7.0871810067238167E-2</v>
      </c>
      <c r="K16" s="1064">
        <v>0.14394701053859843</v>
      </c>
      <c r="L16" s="1064">
        <v>0.2243557127059313</v>
      </c>
      <c r="M16" s="1061"/>
      <c r="N16" s="1061"/>
      <c r="O16" s="1061"/>
      <c r="P16" s="1061"/>
      <c r="Q16" s="1061"/>
      <c r="R16" s="1117"/>
      <c r="S16" s="1056"/>
    </row>
    <row r="17" spans="1:19" s="1057" customFormat="1">
      <c r="A17" s="1063" t="s">
        <v>543</v>
      </c>
      <c r="B17" s="1124">
        <v>70402365</v>
      </c>
      <c r="C17" s="1112"/>
      <c r="D17" s="1124">
        <v>4923219.0067300005</v>
      </c>
      <c r="E17" s="1113"/>
      <c r="F17" s="1124">
        <v>9874168.8844099995</v>
      </c>
      <c r="G17" s="1113"/>
      <c r="H17" s="1124">
        <v>15490455.818119995</v>
      </c>
      <c r="I17" s="1113"/>
      <c r="J17" s="1064">
        <v>6.9929738961610172E-2</v>
      </c>
      <c r="K17" s="1064">
        <v>0.14025336910784175</v>
      </c>
      <c r="L17" s="1064">
        <v>0.22002749223154641</v>
      </c>
      <c r="M17" s="1061"/>
      <c r="N17" s="1061"/>
      <c r="O17" s="1061"/>
      <c r="P17" s="1061"/>
      <c r="Q17" s="1061"/>
      <c r="R17" s="1117"/>
      <c r="S17" s="1056"/>
    </row>
    <row r="18" spans="1:19" s="1057" customFormat="1">
      <c r="A18" s="1063" t="s">
        <v>544</v>
      </c>
      <c r="B18" s="1124">
        <v>352735</v>
      </c>
      <c r="C18" s="1112"/>
      <c r="D18" s="1124">
        <v>16247.334469999998</v>
      </c>
      <c r="E18" s="1113"/>
      <c r="F18" s="1124">
        <v>31568.583139999999</v>
      </c>
      <c r="G18" s="1113"/>
      <c r="H18" s="1124">
        <v>46140.072840000001</v>
      </c>
      <c r="I18" s="1113"/>
      <c r="J18" s="1064">
        <v>4.6061021645144369E-2</v>
      </c>
      <c r="K18" s="1064">
        <v>8.9496599827065634E-2</v>
      </c>
      <c r="L18" s="1064">
        <v>0.13080661924674331</v>
      </c>
      <c r="M18" s="1061"/>
      <c r="N18" s="1061"/>
      <c r="O18" s="1061"/>
      <c r="P18" s="1061"/>
      <c r="Q18" s="1061"/>
      <c r="R18" s="1117"/>
      <c r="S18" s="1056"/>
    </row>
    <row r="19" spans="1:19" s="1057" customFormat="1">
      <c r="A19" s="1063" t="s">
        <v>545</v>
      </c>
      <c r="B19" s="1124">
        <v>2660000</v>
      </c>
      <c r="C19" s="1112"/>
      <c r="D19" s="1124">
        <v>226407.51800000001</v>
      </c>
      <c r="E19" s="1113"/>
      <c r="F19" s="1124">
        <v>443364.07199999999</v>
      </c>
      <c r="G19" s="1113"/>
      <c r="H19" s="1124">
        <v>665145.22325000004</v>
      </c>
      <c r="I19" s="1113"/>
      <c r="J19" s="1064">
        <v>8.5115608270676699E-2</v>
      </c>
      <c r="K19" s="1064">
        <v>0.16667822255639098</v>
      </c>
      <c r="L19" s="1064">
        <v>0.25005459520676693</v>
      </c>
      <c r="M19" s="1061"/>
      <c r="N19" s="1061"/>
      <c r="O19" s="1061"/>
      <c r="P19" s="1061"/>
      <c r="Q19" s="1061"/>
      <c r="R19" s="1117"/>
      <c r="S19" s="1056"/>
    </row>
    <row r="20" spans="1:19" s="1057" customFormat="1">
      <c r="A20" s="1063" t="s">
        <v>546</v>
      </c>
      <c r="B20" s="1124">
        <v>42000000</v>
      </c>
      <c r="C20" s="1112"/>
      <c r="D20" s="1124">
        <v>3151916.9608299998</v>
      </c>
      <c r="E20" s="1113"/>
      <c r="F20" s="1124">
        <v>6281134.8918300001</v>
      </c>
      <c r="G20" s="1113"/>
      <c r="H20" s="1124">
        <v>9623352.6534700021</v>
      </c>
      <c r="I20" s="1113"/>
      <c r="J20" s="1064">
        <v>7.5045641924523801E-2</v>
      </c>
      <c r="K20" s="1064">
        <v>0.14955083075785713</v>
      </c>
      <c r="L20" s="1064">
        <v>0.22912744413023814</v>
      </c>
      <c r="M20" s="1061"/>
      <c r="N20" s="1061"/>
      <c r="O20" s="1061"/>
      <c r="P20" s="1061"/>
      <c r="Q20" s="1061"/>
      <c r="R20" s="1117"/>
      <c r="S20" s="1056"/>
    </row>
    <row r="21" spans="1:19" s="1057" customFormat="1">
      <c r="A21" s="1065" t="s">
        <v>547</v>
      </c>
      <c r="B21" s="1124"/>
      <c r="C21" s="1112"/>
      <c r="D21" s="1124"/>
      <c r="E21" s="1113"/>
      <c r="F21" s="1124"/>
      <c r="G21" s="1113"/>
      <c r="H21" s="1124"/>
      <c r="I21" s="1113"/>
      <c r="J21" s="1064"/>
      <c r="K21" s="1064"/>
      <c r="L21" s="1064"/>
      <c r="M21" s="1061"/>
      <c r="N21" s="1061"/>
      <c r="O21" s="1061"/>
      <c r="P21" s="1061"/>
      <c r="Q21" s="1061"/>
      <c r="R21" s="1117"/>
      <c r="S21" s="1056"/>
    </row>
    <row r="22" spans="1:19" s="1057" customFormat="1">
      <c r="A22" s="1063" t="s">
        <v>548</v>
      </c>
      <c r="B22" s="1124">
        <v>21800</v>
      </c>
      <c r="C22" s="1112"/>
      <c r="D22" s="1124">
        <v>-200.18199999999999</v>
      </c>
      <c r="E22" s="1113"/>
      <c r="F22" s="1124">
        <v>-200.18199999999999</v>
      </c>
      <c r="G22" s="1113"/>
      <c r="H22" s="1124">
        <v>-200.18199999999999</v>
      </c>
      <c r="I22" s="1113"/>
      <c r="J22" s="1064"/>
      <c r="K22" s="1064"/>
      <c r="L22" s="1064"/>
      <c r="M22" s="1061"/>
      <c r="N22" s="1061"/>
      <c r="O22" s="1061"/>
      <c r="P22" s="1061"/>
      <c r="Q22" s="1061"/>
      <c r="R22" s="1117"/>
      <c r="S22" s="1056"/>
    </row>
    <row r="23" spans="1:19" s="1057" customFormat="1">
      <c r="A23" s="1063" t="s">
        <v>549</v>
      </c>
      <c r="B23" s="1124">
        <v>66555000</v>
      </c>
      <c r="C23" s="1112"/>
      <c r="D23" s="1124">
        <v>6279245.7047300013</v>
      </c>
      <c r="E23" s="1113"/>
      <c r="F23" s="1124">
        <v>10895871.483669998</v>
      </c>
      <c r="G23" s="1113"/>
      <c r="H23" s="1124">
        <v>13443019.651490001</v>
      </c>
      <c r="I23" s="1113"/>
      <c r="J23" s="1064">
        <v>9.4346716320787338E-2</v>
      </c>
      <c r="K23" s="1064">
        <v>0.16371229034137177</v>
      </c>
      <c r="L23" s="1064">
        <v>0.20198361733138007</v>
      </c>
      <c r="M23" s="1061"/>
      <c r="N23" s="1117"/>
      <c r="O23" s="1061"/>
      <c r="P23" s="1061"/>
      <c r="Q23" s="1061"/>
      <c r="R23" s="1117"/>
      <c r="S23" s="1056"/>
    </row>
    <row r="24" spans="1:19" s="1057" customFormat="1">
      <c r="A24" s="1065" t="s">
        <v>541</v>
      </c>
      <c r="B24" s="1124"/>
      <c r="C24" s="1112"/>
      <c r="D24" s="1124"/>
      <c r="E24" s="1113"/>
      <c r="F24" s="1124"/>
      <c r="G24" s="1113"/>
      <c r="H24" s="1124"/>
      <c r="I24" s="1113"/>
      <c r="J24" s="1064"/>
      <c r="K24" s="1064"/>
      <c r="L24" s="1064"/>
      <c r="M24" s="1061"/>
      <c r="N24" s="1061"/>
      <c r="O24" s="1061"/>
      <c r="P24" s="1061"/>
      <c r="Q24" s="1061"/>
      <c r="R24" s="1117"/>
      <c r="S24" s="1056"/>
    </row>
    <row r="25" spans="1:19" s="1057" customFormat="1">
      <c r="A25" s="1063" t="s">
        <v>550</v>
      </c>
      <c r="B25" s="1124">
        <v>54995000</v>
      </c>
      <c r="C25" s="1112"/>
      <c r="D25" s="1124">
        <v>5814218.2895400012</v>
      </c>
      <c r="E25" s="1113"/>
      <c r="F25" s="1124">
        <v>9451702.1621699985</v>
      </c>
      <c r="G25" s="1113"/>
      <c r="H25" s="1124">
        <v>11190591.210800001</v>
      </c>
      <c r="I25" s="1113"/>
      <c r="J25" s="1064">
        <v>0.10572267096172382</v>
      </c>
      <c r="K25" s="1064">
        <v>0.17186475428984452</v>
      </c>
      <c r="L25" s="1064">
        <v>0.20348379326847899</v>
      </c>
      <c r="M25" s="1061"/>
      <c r="N25" s="1061"/>
      <c r="O25" s="1061"/>
      <c r="P25" s="1061"/>
      <c r="Q25" s="1061"/>
      <c r="R25" s="1117"/>
      <c r="S25" s="1056"/>
    </row>
    <row r="26" spans="1:19" s="1057" customFormat="1">
      <c r="A26" s="1063" t="s">
        <v>551</v>
      </c>
      <c r="B26" s="1124">
        <v>11555500</v>
      </c>
      <c r="C26" s="1112"/>
      <c r="D26" s="1124">
        <v>465027.41518999997</v>
      </c>
      <c r="E26" s="1113"/>
      <c r="F26" s="1124">
        <v>1444169.1774999998</v>
      </c>
      <c r="G26" s="1113"/>
      <c r="H26" s="1124">
        <v>2252428.2966900002</v>
      </c>
      <c r="I26" s="1113"/>
      <c r="J26" s="1064">
        <v>4.0242950559473842E-2</v>
      </c>
      <c r="K26" s="1064">
        <v>0.12497677967201763</v>
      </c>
      <c r="L26" s="1064">
        <v>0.19492261664921468</v>
      </c>
      <c r="M26" s="1061"/>
      <c r="N26" s="1061"/>
      <c r="O26" s="1061"/>
      <c r="P26" s="1061"/>
      <c r="Q26" s="1061"/>
      <c r="R26" s="1117"/>
      <c r="S26" s="1056"/>
    </row>
    <row r="27" spans="1:19" s="1057" customFormat="1">
      <c r="A27" s="1063" t="s">
        <v>552</v>
      </c>
      <c r="B27" s="1124">
        <v>4500</v>
      </c>
      <c r="C27" s="1112"/>
      <c r="D27" s="1124"/>
      <c r="E27" s="1113"/>
      <c r="F27" s="1124">
        <v>0.14399999999999999</v>
      </c>
      <c r="G27" s="1113"/>
      <c r="H27" s="1124">
        <v>0.14399999999999999</v>
      </c>
      <c r="I27" s="1113"/>
      <c r="J27" s="1064"/>
      <c r="K27" s="1064">
        <v>3.1999999999999999E-5</v>
      </c>
      <c r="L27" s="1064">
        <v>3.1999999999999999E-5</v>
      </c>
      <c r="M27" s="1061"/>
      <c r="N27" s="1061"/>
      <c r="O27" s="1061"/>
      <c r="P27" s="1061"/>
      <c r="Q27" s="1061"/>
      <c r="R27" s="1117"/>
      <c r="S27" s="1056"/>
    </row>
    <row r="28" spans="1:19" s="1057" customFormat="1">
      <c r="A28" s="1063" t="s">
        <v>553</v>
      </c>
      <c r="B28" s="1124">
        <v>1700000</v>
      </c>
      <c r="C28" s="1112"/>
      <c r="D28" s="1124">
        <v>118245.568</v>
      </c>
      <c r="E28" s="1113"/>
      <c r="F28" s="1124">
        <v>256188.79999999999</v>
      </c>
      <c r="G28" s="1113"/>
      <c r="H28" s="1124">
        <v>385581.80200000003</v>
      </c>
      <c r="I28" s="1113"/>
      <c r="J28" s="1064">
        <v>6.9556216470588239E-2</v>
      </c>
      <c r="K28" s="1064">
        <v>0.15069929411764704</v>
      </c>
      <c r="L28" s="1064">
        <v>0.22681282470588238</v>
      </c>
      <c r="M28" s="1061"/>
      <c r="N28" s="1061"/>
      <c r="O28" s="1061"/>
      <c r="P28" s="1061"/>
      <c r="Q28" s="1061"/>
      <c r="R28" s="1117"/>
      <c r="S28" s="1056"/>
    </row>
    <row r="29" spans="1:19" s="1057" customFormat="1">
      <c r="A29" s="1063" t="s">
        <v>554</v>
      </c>
      <c r="B29" s="1124">
        <v>4878000</v>
      </c>
      <c r="C29" s="1112"/>
      <c r="D29" s="1124">
        <v>508405.59606000001</v>
      </c>
      <c r="E29" s="1113"/>
      <c r="F29" s="1124">
        <v>812391.61801999994</v>
      </c>
      <c r="G29" s="1113"/>
      <c r="H29" s="1124">
        <v>1163301.9627699999</v>
      </c>
      <c r="I29" s="1113"/>
      <c r="J29" s="1064">
        <v>0.10422418943419434</v>
      </c>
      <c r="K29" s="1064">
        <v>0.16654194711357112</v>
      </c>
      <c r="L29" s="1064">
        <v>0.23847928716072159</v>
      </c>
      <c r="M29" s="1061"/>
      <c r="N29" s="1061"/>
      <c r="O29" s="1061"/>
      <c r="P29" s="1061"/>
      <c r="Q29" s="1061"/>
      <c r="R29" s="1117"/>
      <c r="S29" s="1056"/>
    </row>
    <row r="30" spans="1:19" s="1057" customFormat="1">
      <c r="A30" s="1063" t="s">
        <v>735</v>
      </c>
      <c r="B30" s="1124">
        <v>662733</v>
      </c>
      <c r="C30" s="1112"/>
      <c r="D30" s="1124"/>
      <c r="E30" s="1113"/>
      <c r="F30" s="1124">
        <v>37.936999999999998</v>
      </c>
      <c r="G30" s="1113"/>
      <c r="H30" s="1124">
        <v>1659.732</v>
      </c>
      <c r="I30" s="1113"/>
      <c r="J30" s="1064"/>
      <c r="K30" s="1064">
        <v>5.7243263878515177E-5</v>
      </c>
      <c r="L30" s="1064">
        <v>2.504375065071454E-3</v>
      </c>
      <c r="M30" s="1061"/>
      <c r="N30" s="1061"/>
      <c r="O30" s="1061"/>
      <c r="P30" s="1061"/>
      <c r="Q30" s="1061"/>
      <c r="R30" s="1117"/>
      <c r="S30" s="1056"/>
    </row>
    <row r="31" spans="1:19" s="1057" customFormat="1">
      <c r="A31" s="1063" t="s">
        <v>734</v>
      </c>
      <c r="B31" s="1124">
        <v>0</v>
      </c>
      <c r="C31" s="1112"/>
      <c r="D31" s="1124">
        <v>6.0999999999999999E-2</v>
      </c>
      <c r="E31" s="1113"/>
      <c r="F31" s="1124">
        <v>0.46417999999999998</v>
      </c>
      <c r="G31" s="1113"/>
      <c r="H31" s="1124">
        <v>0.52317999999999998</v>
      </c>
      <c r="I31" s="1113"/>
      <c r="J31" s="1064"/>
      <c r="K31" s="1064"/>
      <c r="L31" s="1064"/>
      <c r="M31" s="1061"/>
      <c r="N31" s="1061"/>
      <c r="O31" s="1061"/>
      <c r="P31" s="1061"/>
      <c r="Q31" s="1061"/>
      <c r="R31" s="1117"/>
      <c r="S31" s="1056"/>
    </row>
    <row r="32" spans="1:19" s="1057" customFormat="1">
      <c r="A32" s="1063" t="s">
        <v>733</v>
      </c>
      <c r="B32" s="1124">
        <v>0</v>
      </c>
      <c r="C32" s="1112"/>
      <c r="D32" s="1124">
        <v>2.32E-3</v>
      </c>
      <c r="E32" s="1113"/>
      <c r="F32" s="1124">
        <v>9.9000000000000008E-3</v>
      </c>
      <c r="G32" s="1113"/>
      <c r="H32" s="1124">
        <v>9.9000000000000008E-3</v>
      </c>
      <c r="I32" s="1113"/>
      <c r="J32" s="1064"/>
      <c r="K32" s="1064"/>
      <c r="L32" s="1064"/>
      <c r="M32" s="1061"/>
      <c r="N32" s="1061"/>
      <c r="O32" s="1061"/>
      <c r="P32" s="1061"/>
      <c r="Q32" s="1061"/>
      <c r="R32" s="1117"/>
      <c r="S32" s="1056"/>
    </row>
    <row r="33" spans="1:19" s="1057" customFormat="1">
      <c r="A33" s="1066" t="s">
        <v>732</v>
      </c>
      <c r="B33" s="1124">
        <v>0</v>
      </c>
      <c r="C33" s="1112"/>
      <c r="D33" s="1124"/>
      <c r="E33" s="1113"/>
      <c r="F33" s="1124"/>
      <c r="G33" s="1113"/>
      <c r="H33" s="1124">
        <v>0.253</v>
      </c>
      <c r="I33" s="1113"/>
      <c r="J33" s="1064"/>
      <c r="K33" s="1064"/>
      <c r="L33" s="1064"/>
      <c r="M33" s="1061"/>
      <c r="N33" s="1061"/>
      <c r="O33" s="1061"/>
      <c r="P33" s="1061"/>
      <c r="Q33" s="1061"/>
      <c r="R33" s="1117"/>
      <c r="S33" s="1056"/>
    </row>
    <row r="34" spans="1:19" s="1057" customFormat="1" ht="20.100000000000001" customHeight="1">
      <c r="A34" s="1058" t="s">
        <v>555</v>
      </c>
      <c r="B34" s="1125">
        <v>42959551</v>
      </c>
      <c r="C34" s="1109"/>
      <c r="D34" s="1125">
        <v>2900729.1583700096</v>
      </c>
      <c r="E34" s="1110"/>
      <c r="F34" s="1125">
        <v>5501792.2564003812</v>
      </c>
      <c r="G34" s="1110"/>
      <c r="H34" s="1125">
        <v>9634619.600590134</v>
      </c>
      <c r="I34" s="1110"/>
      <c r="J34" s="1060">
        <v>6.7522334168949052E-2</v>
      </c>
      <c r="K34" s="1060">
        <v>0.12806912847856303</v>
      </c>
      <c r="L34" s="1060">
        <v>0.22427188777159551</v>
      </c>
      <c r="M34" s="1061"/>
      <c r="N34" s="1061"/>
      <c r="O34" s="1061"/>
      <c r="P34" s="1061"/>
      <c r="Q34" s="1061"/>
      <c r="R34" s="1117"/>
      <c r="S34" s="1056"/>
    </row>
    <row r="35" spans="1:19" s="1057" customFormat="1" ht="15.75">
      <c r="A35" s="1062" t="s">
        <v>538</v>
      </c>
      <c r="B35" s="1108"/>
      <c r="C35" s="1112"/>
      <c r="D35" s="1124"/>
      <c r="E35" s="1113"/>
      <c r="F35" s="1108"/>
      <c r="G35" s="1113"/>
      <c r="H35" s="1108"/>
      <c r="I35" s="1113"/>
      <c r="J35" s="1060"/>
      <c r="K35" s="1060"/>
      <c r="L35" s="1060"/>
      <c r="M35" s="1061"/>
      <c r="N35" s="1061"/>
      <c r="O35" s="1061"/>
      <c r="P35" s="1061"/>
      <c r="Q35" s="1061"/>
      <c r="R35" s="1117"/>
      <c r="S35" s="1056"/>
    </row>
    <row r="36" spans="1:19" s="1057" customFormat="1">
      <c r="A36" s="1063" t="s">
        <v>556</v>
      </c>
      <c r="B36" s="1111">
        <v>1545637</v>
      </c>
      <c r="C36" s="1112"/>
      <c r="D36" s="1124">
        <v>489.55804999999998</v>
      </c>
      <c r="E36" s="1114"/>
      <c r="F36" s="1111">
        <v>12323.207109999999</v>
      </c>
      <c r="G36" s="1114"/>
      <c r="H36" s="1111">
        <v>36977.258269999998</v>
      </c>
      <c r="I36" s="1114"/>
      <c r="J36" s="1064">
        <v>3.1673546246628414E-4</v>
      </c>
      <c r="K36" s="1064">
        <v>7.972898623674252E-3</v>
      </c>
      <c r="L36" s="1064">
        <v>2.3923636837109876E-2</v>
      </c>
      <c r="M36" s="1061"/>
      <c r="N36" s="1061"/>
      <c r="O36" s="1061"/>
      <c r="P36" s="1061"/>
      <c r="Q36" s="1061"/>
      <c r="R36" s="1117"/>
      <c r="S36" s="1056"/>
    </row>
    <row r="37" spans="1:19" s="1057" customFormat="1">
      <c r="A37" s="1065" t="s">
        <v>557</v>
      </c>
      <c r="B37" s="1111"/>
      <c r="C37" s="1112"/>
      <c r="D37" s="1124"/>
      <c r="E37" s="1113"/>
      <c r="F37" s="1111"/>
      <c r="G37" s="1113"/>
      <c r="H37" s="1111"/>
      <c r="I37" s="1113"/>
      <c r="J37" s="1064"/>
      <c r="K37" s="1064"/>
      <c r="L37" s="1064"/>
      <c r="M37" s="1061"/>
      <c r="N37" s="1061"/>
      <c r="O37" s="1061"/>
      <c r="P37" s="1117"/>
      <c r="Q37" s="1061"/>
      <c r="R37" s="1117"/>
      <c r="S37" s="1056"/>
    </row>
    <row r="38" spans="1:19" s="1057" customFormat="1">
      <c r="A38" s="1067" t="s">
        <v>558</v>
      </c>
      <c r="B38" s="1124">
        <v>1495637</v>
      </c>
      <c r="C38" s="1112"/>
      <c r="D38" s="1124"/>
      <c r="E38" s="1113"/>
      <c r="F38" s="1124"/>
      <c r="G38" s="1113"/>
      <c r="H38" s="1124">
        <v>222.35276000000002</v>
      </c>
      <c r="I38" s="1113"/>
      <c r="J38" s="1064"/>
      <c r="K38" s="1064"/>
      <c r="L38" s="1064">
        <v>1.4866759781952441E-4</v>
      </c>
      <c r="M38" s="1061"/>
      <c r="N38" s="1061"/>
      <c r="O38" s="1061"/>
      <c r="P38" s="1061"/>
      <c r="Q38" s="1061"/>
      <c r="R38" s="1061"/>
      <c r="S38" s="1056"/>
    </row>
    <row r="39" spans="1:19" s="1057" customFormat="1">
      <c r="A39" s="1067" t="s">
        <v>740</v>
      </c>
      <c r="B39" s="1124">
        <v>50000</v>
      </c>
      <c r="C39" s="1112"/>
      <c r="D39" s="1124">
        <v>489.55804999999998</v>
      </c>
      <c r="E39" s="1113"/>
      <c r="F39" s="1124">
        <v>12323.207109999999</v>
      </c>
      <c r="G39" s="1113"/>
      <c r="H39" s="1124">
        <v>36754.905509999997</v>
      </c>
      <c r="I39" s="1113"/>
      <c r="J39" s="1064">
        <v>9.7911609999999996E-3</v>
      </c>
      <c r="K39" s="1064">
        <v>0.24646414219999999</v>
      </c>
      <c r="L39" s="1064">
        <v>0.73509811019999993</v>
      </c>
      <c r="M39" s="1061"/>
      <c r="N39" s="1061"/>
      <c r="O39" s="1061"/>
      <c r="P39" s="1061"/>
      <c r="Q39" s="1061"/>
      <c r="R39" s="1061"/>
      <c r="S39" s="1056"/>
    </row>
    <row r="40" spans="1:19" s="1057" customFormat="1">
      <c r="A40" s="1063" t="s">
        <v>736</v>
      </c>
      <c r="B40" s="1124">
        <v>7162810</v>
      </c>
      <c r="C40" s="1112"/>
      <c r="D40" s="1124"/>
      <c r="E40" s="1113"/>
      <c r="F40" s="1124"/>
      <c r="G40" s="1113"/>
      <c r="H40" s="1124"/>
      <c r="I40" s="1113"/>
      <c r="J40" s="1064"/>
      <c r="K40" s="1064"/>
      <c r="L40" s="1064"/>
      <c r="M40" s="1061"/>
      <c r="N40" s="1061"/>
      <c r="O40" s="1061"/>
      <c r="P40" s="1061"/>
      <c r="Q40" s="1061"/>
      <c r="R40" s="1061"/>
      <c r="S40" s="1056"/>
    </row>
    <row r="41" spans="1:19" s="1061" customFormat="1">
      <c r="A41" s="1063" t="s">
        <v>737</v>
      </c>
      <c r="B41" s="1124">
        <v>4680000</v>
      </c>
      <c r="C41" s="1112"/>
      <c r="D41" s="1124">
        <v>342794.23418999999</v>
      </c>
      <c r="E41" s="1113"/>
      <c r="F41" s="1124">
        <v>738884.02963</v>
      </c>
      <c r="G41" s="1113"/>
      <c r="H41" s="1124">
        <v>1125216.7647599999</v>
      </c>
      <c r="I41" s="1113"/>
      <c r="J41" s="1064">
        <v>7.3246631237179491E-2</v>
      </c>
      <c r="K41" s="1064">
        <v>0.15788120291239316</v>
      </c>
      <c r="L41" s="1064">
        <v>0.24043093264102564</v>
      </c>
      <c r="S41" s="1056"/>
    </row>
    <row r="42" spans="1:19" s="1061" customFormat="1">
      <c r="A42" s="1063" t="s">
        <v>738</v>
      </c>
      <c r="B42" s="1124">
        <v>26632692</v>
      </c>
      <c r="C42" s="1112"/>
      <c r="D42" s="1124">
        <v>2312515.8787200097</v>
      </c>
      <c r="E42" s="1113"/>
      <c r="F42" s="1124">
        <v>4260797.6645603813</v>
      </c>
      <c r="G42" s="1113"/>
      <c r="H42" s="1124">
        <v>7737775.924520134</v>
      </c>
      <c r="I42" s="1113"/>
      <c r="J42" s="1064">
        <v>8.682997117677814E-2</v>
      </c>
      <c r="K42" s="1064">
        <v>0.15998373970458493</v>
      </c>
      <c r="L42" s="1064">
        <v>0.29053675552287894</v>
      </c>
      <c r="S42" s="1056"/>
    </row>
    <row r="43" spans="1:19" s="1061" customFormat="1">
      <c r="A43" s="1063" t="s">
        <v>739</v>
      </c>
      <c r="B43" s="1124">
        <v>2938412</v>
      </c>
      <c r="C43" s="1112"/>
      <c r="D43" s="1124">
        <v>244929.48741</v>
      </c>
      <c r="E43" s="1113"/>
      <c r="F43" s="1124">
        <v>489787.35509999999</v>
      </c>
      <c r="G43" s="1113"/>
      <c r="H43" s="1124">
        <v>734649.65304</v>
      </c>
      <c r="I43" s="1113"/>
      <c r="J43" s="1064">
        <v>8.3354372160881457E-2</v>
      </c>
      <c r="K43" s="1064">
        <v>0.16668437070771558</v>
      </c>
      <c r="L43" s="1064">
        <v>0.2500158769566691</v>
      </c>
      <c r="S43" s="1056"/>
    </row>
    <row r="44" spans="1:19" s="1061" customFormat="1" ht="20.100000000000001" customHeight="1">
      <c r="A44" s="1068" t="s">
        <v>559</v>
      </c>
      <c r="B44" s="1126">
        <v>2341716</v>
      </c>
      <c r="C44" s="1115"/>
      <c r="D44" s="1126">
        <v>6116.0999600000005</v>
      </c>
      <c r="E44" s="1116"/>
      <c r="F44" s="1126">
        <v>35237.005039999996</v>
      </c>
      <c r="G44" s="1116"/>
      <c r="H44" s="1126">
        <v>68449.584880000009</v>
      </c>
      <c r="I44" s="1115"/>
      <c r="J44" s="1069">
        <v>2.6118026097101442E-3</v>
      </c>
      <c r="K44" s="1168">
        <v>1.504751431855955E-2</v>
      </c>
      <c r="L44" s="1168">
        <v>2.9230523633096417E-2</v>
      </c>
      <c r="S44" s="1056"/>
    </row>
    <row r="45" spans="1:19">
      <c r="A45" s="1097"/>
    </row>
    <row r="46" spans="1:19">
      <c r="A46" s="1097"/>
    </row>
    <row r="48" spans="1:19" ht="15.75">
      <c r="A48" s="1029"/>
      <c r="B48" s="1032" t="s">
        <v>4</v>
      </c>
      <c r="C48" s="1033"/>
      <c r="D48" s="1095"/>
      <c r="E48" s="1029"/>
      <c r="F48" s="1029"/>
      <c r="G48" s="1029"/>
      <c r="H48" s="1029"/>
      <c r="I48" s="1029"/>
      <c r="J48" s="1029"/>
      <c r="K48" s="1034"/>
      <c r="L48" s="1034" t="s">
        <v>2</v>
      </c>
    </row>
    <row r="49" spans="1:16" ht="15.75">
      <c r="A49" s="1035"/>
      <c r="B49" s="1036" t="s">
        <v>227</v>
      </c>
      <c r="C49" s="1037"/>
      <c r="D49" s="1601" t="s">
        <v>229</v>
      </c>
      <c r="E49" s="1602"/>
      <c r="F49" s="1602"/>
      <c r="G49" s="1602"/>
      <c r="H49" s="1602"/>
      <c r="I49" s="1603"/>
      <c r="J49" s="1604" t="s">
        <v>433</v>
      </c>
      <c r="K49" s="1605"/>
      <c r="L49" s="1606"/>
    </row>
    <row r="50" spans="1:16" ht="15.75">
      <c r="A50" s="1038" t="s">
        <v>3</v>
      </c>
      <c r="B50" s="1039" t="s">
        <v>228</v>
      </c>
      <c r="C50" s="1037"/>
      <c r="D50" s="1040"/>
      <c r="E50" s="1041"/>
      <c r="F50" s="1040"/>
      <c r="G50" s="1041"/>
      <c r="H50" s="1040"/>
      <c r="I50" s="1041"/>
      <c r="J50" s="1042"/>
      <c r="K50" s="1043"/>
      <c r="L50" s="1043"/>
    </row>
    <row r="51" spans="1:16" ht="18.75">
      <c r="A51" s="1044"/>
      <c r="B51" s="1045" t="s">
        <v>743</v>
      </c>
      <c r="C51" s="1046" t="s">
        <v>4</v>
      </c>
      <c r="D51" s="1047" t="s">
        <v>751</v>
      </c>
      <c r="E51" s="1048"/>
      <c r="F51" s="1045" t="s">
        <v>752</v>
      </c>
      <c r="G51" s="1049"/>
      <c r="H51" s="1045" t="s">
        <v>753</v>
      </c>
      <c r="I51" s="1049"/>
      <c r="J51" s="1050" t="s">
        <v>232</v>
      </c>
      <c r="K51" s="1051" t="s">
        <v>437</v>
      </c>
      <c r="L51" s="1051" t="s">
        <v>438</v>
      </c>
    </row>
    <row r="52" spans="1:16">
      <c r="A52" s="1052">
        <v>1</v>
      </c>
      <c r="B52" s="1053">
        <v>2</v>
      </c>
      <c r="C52" s="1054"/>
      <c r="D52" s="1053">
        <v>3</v>
      </c>
      <c r="E52" s="1054"/>
      <c r="F52" s="1055">
        <v>4</v>
      </c>
      <c r="G52" s="1054"/>
      <c r="H52" s="1053">
        <v>5</v>
      </c>
      <c r="I52" s="1054"/>
      <c r="J52" s="1054">
        <v>6</v>
      </c>
      <c r="K52" s="1054">
        <v>7</v>
      </c>
      <c r="L52" s="1052">
        <v>8</v>
      </c>
      <c r="P52" s="900"/>
    </row>
    <row r="53" spans="1:16" ht="15.75">
      <c r="A53" s="1058" t="s">
        <v>535</v>
      </c>
      <c r="B53" s="1123">
        <v>435340000</v>
      </c>
      <c r="C53" s="1107"/>
      <c r="D53" s="1123">
        <v>129639962.90016042</v>
      </c>
      <c r="E53" s="1059"/>
      <c r="F53" s="1123">
        <v>157069687.24900994</v>
      </c>
      <c r="G53" s="1059"/>
      <c r="H53" s="1123">
        <v>197393904.03450069</v>
      </c>
      <c r="I53" s="1059"/>
      <c r="J53" s="1060">
        <v>0.29779014770101625</v>
      </c>
      <c r="K53" s="1060">
        <v>0.36079773797264192</v>
      </c>
      <c r="L53" s="1060">
        <v>0.45342468882827375</v>
      </c>
      <c r="N53" s="900"/>
    </row>
    <row r="54" spans="1:16" ht="15.75">
      <c r="A54" s="1062" t="s">
        <v>536</v>
      </c>
      <c r="B54" s="1124"/>
      <c r="C54" s="1109"/>
      <c r="D54" s="1124"/>
      <c r="E54" s="1110"/>
      <c r="F54" s="1124"/>
      <c r="G54" s="1110"/>
      <c r="H54" s="1124"/>
      <c r="I54" s="1110"/>
      <c r="J54" s="1060"/>
      <c r="K54" s="1060"/>
      <c r="L54" s="1060"/>
      <c r="N54" s="900"/>
    </row>
    <row r="55" spans="1:16" ht="15.75">
      <c r="A55" s="1058" t="s">
        <v>537</v>
      </c>
      <c r="B55" s="1125">
        <v>390038733</v>
      </c>
      <c r="C55" s="1109"/>
      <c r="D55" s="1125">
        <v>111227402.15588002</v>
      </c>
      <c r="E55" s="1110"/>
      <c r="F55" s="1125">
        <v>136295044.49980998</v>
      </c>
      <c r="G55" s="1110"/>
      <c r="H55" s="1125">
        <v>165548408.68345001</v>
      </c>
      <c r="I55" s="1110"/>
      <c r="J55" s="1060">
        <v>0.28517014528369933</v>
      </c>
      <c r="K55" s="1060">
        <v>0.34943976833144408</v>
      </c>
      <c r="L55" s="1060">
        <v>0.4244409456725674</v>
      </c>
      <c r="N55" s="900"/>
    </row>
    <row r="56" spans="1:16" ht="15.75">
      <c r="A56" s="1062" t="s">
        <v>538</v>
      </c>
      <c r="B56" s="1124"/>
      <c r="C56" s="1112"/>
      <c r="D56" s="1124"/>
      <c r="E56" s="1110"/>
      <c r="F56" s="1124"/>
      <c r="G56" s="1110"/>
      <c r="H56" s="1124"/>
      <c r="I56" s="1110"/>
      <c r="J56" s="1060"/>
      <c r="K56" s="1060"/>
      <c r="L56" s="1060"/>
      <c r="N56" s="900"/>
    </row>
    <row r="57" spans="1:16">
      <c r="A57" s="1063" t="s">
        <v>539</v>
      </c>
      <c r="B57" s="1124">
        <v>196500000</v>
      </c>
      <c r="C57" s="1112"/>
      <c r="D57" s="1124">
        <v>56091158.27314999</v>
      </c>
      <c r="E57" s="1113"/>
      <c r="F57" s="1124">
        <v>66715990.008130006</v>
      </c>
      <c r="G57" s="1113"/>
      <c r="H57" s="1124">
        <v>78418920.915380016</v>
      </c>
      <c r="I57" s="1113"/>
      <c r="J57" s="1064">
        <v>0.28545118714071244</v>
      </c>
      <c r="K57" s="1064">
        <v>0.33952157764951657</v>
      </c>
      <c r="L57" s="1064">
        <v>0.39907847794086521</v>
      </c>
      <c r="N57" s="900"/>
    </row>
    <row r="58" spans="1:16">
      <c r="A58" s="1063" t="s">
        <v>540</v>
      </c>
      <c r="B58" s="1124">
        <v>75083000</v>
      </c>
      <c r="C58" s="1112"/>
      <c r="D58" s="1124">
        <v>21664123.819010008</v>
      </c>
      <c r="E58" s="1113"/>
      <c r="F58" s="1124">
        <v>26264729.53895</v>
      </c>
      <c r="G58" s="1113"/>
      <c r="H58" s="1124">
        <v>32381639.032049995</v>
      </c>
      <c r="I58" s="1113"/>
      <c r="J58" s="1064">
        <v>0.28853567144373571</v>
      </c>
      <c r="K58" s="1064">
        <v>0.34980927159210473</v>
      </c>
      <c r="L58" s="1064">
        <v>0.43127790621112627</v>
      </c>
      <c r="N58" s="900"/>
    </row>
    <row r="59" spans="1:16">
      <c r="A59" s="1065" t="s">
        <v>541</v>
      </c>
      <c r="B59" s="1124"/>
      <c r="C59" s="1112"/>
      <c r="D59" s="1124"/>
      <c r="E59" s="1113"/>
      <c r="F59" s="1124"/>
      <c r="G59" s="1113"/>
      <c r="H59" s="1124"/>
      <c r="I59" s="1113"/>
      <c r="J59" s="1064"/>
      <c r="K59" s="1064"/>
      <c r="L59" s="1064"/>
      <c r="N59" s="900"/>
    </row>
    <row r="60" spans="1:16">
      <c r="A60" s="1063" t="s">
        <v>542</v>
      </c>
      <c r="B60" s="1124">
        <v>4327900</v>
      </c>
      <c r="C60" s="1112"/>
      <c r="D60" s="1124">
        <v>1140632.6545299997</v>
      </c>
      <c r="E60" s="1113"/>
      <c r="F60" s="1124">
        <v>1330562.6638500001</v>
      </c>
      <c r="G60" s="1113"/>
      <c r="H60" s="1124">
        <v>1594105.3976700001</v>
      </c>
      <c r="I60" s="1113"/>
      <c r="J60" s="1064">
        <v>0.26355337566256143</v>
      </c>
      <c r="K60" s="1064">
        <v>0.30743840288592622</v>
      </c>
      <c r="L60" s="1064">
        <v>0.36833230843365145</v>
      </c>
      <c r="N60" s="900"/>
    </row>
    <row r="61" spans="1:16">
      <c r="A61" s="1063" t="s">
        <v>543</v>
      </c>
      <c r="B61" s="1124">
        <v>70402365</v>
      </c>
      <c r="C61" s="1112"/>
      <c r="D61" s="1124">
        <v>20465453.650210012</v>
      </c>
      <c r="E61" s="1113"/>
      <c r="F61" s="1124">
        <v>24864531.43736</v>
      </c>
      <c r="G61" s="1113"/>
      <c r="H61" s="1124">
        <v>30698020.317269992</v>
      </c>
      <c r="I61" s="1113"/>
      <c r="J61" s="1064">
        <v>0.29069270116437157</v>
      </c>
      <c r="K61" s="1064">
        <v>0.35317750245123158</v>
      </c>
      <c r="L61" s="1064">
        <v>0.43603677685074915</v>
      </c>
      <c r="N61" s="900"/>
    </row>
    <row r="62" spans="1:16">
      <c r="A62" s="1063" t="s">
        <v>544</v>
      </c>
      <c r="B62" s="1124">
        <v>352735</v>
      </c>
      <c r="C62" s="1112"/>
      <c r="D62" s="1124">
        <v>58037.514269999992</v>
      </c>
      <c r="E62" s="1113"/>
      <c r="F62" s="1124">
        <v>69635.437739999994</v>
      </c>
      <c r="G62" s="1113"/>
      <c r="H62" s="1124">
        <v>89513.317110000004</v>
      </c>
      <c r="I62" s="1113"/>
      <c r="J62" s="1064">
        <v>0.16453574005981825</v>
      </c>
      <c r="K62" s="1064">
        <v>0.19741573061930343</v>
      </c>
      <c r="L62" s="1064">
        <v>0.25376930871617503</v>
      </c>
      <c r="N62" s="900"/>
    </row>
    <row r="63" spans="1:16">
      <c r="A63" s="1063" t="s">
        <v>545</v>
      </c>
      <c r="B63" s="1124">
        <v>2660000</v>
      </c>
      <c r="C63" s="1112"/>
      <c r="D63" s="1124">
        <v>804110.85124999995</v>
      </c>
      <c r="E63" s="1113"/>
      <c r="F63" s="1124">
        <v>918182.66524999996</v>
      </c>
      <c r="G63" s="1113"/>
      <c r="H63" s="1124">
        <v>1066684.5773799999</v>
      </c>
      <c r="I63" s="1113"/>
      <c r="J63" s="1064">
        <v>0.30229731249999997</v>
      </c>
      <c r="K63" s="1064">
        <v>0.34518145310150372</v>
      </c>
      <c r="L63" s="1064">
        <v>0.40100923961654134</v>
      </c>
      <c r="N63" s="900"/>
    </row>
    <row r="64" spans="1:16">
      <c r="A64" s="1063" t="s">
        <v>546</v>
      </c>
      <c r="B64" s="1124">
        <v>42000000</v>
      </c>
      <c r="C64" s="1112"/>
      <c r="D64" s="1124">
        <v>12870001.616179999</v>
      </c>
      <c r="E64" s="1113"/>
      <c r="F64" s="1124">
        <v>16624535.73769</v>
      </c>
      <c r="G64" s="1113"/>
      <c r="H64" s="1124">
        <v>22117925.480890002</v>
      </c>
      <c r="I64" s="1113"/>
      <c r="J64" s="1064">
        <v>0.30642860990904758</v>
      </c>
      <c r="K64" s="1064">
        <v>0.39582227946880955</v>
      </c>
      <c r="L64" s="1064">
        <v>0.52661727335452391</v>
      </c>
      <c r="N64" s="900"/>
    </row>
    <row r="65" spans="1:14">
      <c r="A65" s="1065" t="s">
        <v>547</v>
      </c>
      <c r="B65" s="1124"/>
      <c r="C65" s="1112"/>
      <c r="D65" s="1124"/>
      <c r="E65" s="1113"/>
      <c r="F65" s="1124"/>
      <c r="G65" s="1113"/>
      <c r="H65" s="1124"/>
      <c r="I65" s="1113"/>
      <c r="J65" s="1064"/>
      <c r="K65" s="1064"/>
      <c r="L65" s="1064"/>
      <c r="N65" s="900"/>
    </row>
    <row r="66" spans="1:14">
      <c r="A66" s="1063" t="s">
        <v>548</v>
      </c>
      <c r="B66" s="1124">
        <v>21800</v>
      </c>
      <c r="C66" s="1112"/>
      <c r="D66" s="1124">
        <v>-200.18199999999999</v>
      </c>
      <c r="E66" s="1113"/>
      <c r="F66" s="1124">
        <v>-200.18199999999999</v>
      </c>
      <c r="G66" s="1113"/>
      <c r="H66" s="1124">
        <v>-200.18199999999999</v>
      </c>
      <c r="I66" s="1113"/>
      <c r="J66" s="1064"/>
      <c r="K66" s="1064"/>
      <c r="L66" s="1064"/>
      <c r="N66" s="900"/>
    </row>
    <row r="67" spans="1:14">
      <c r="A67" s="1063" t="s">
        <v>549</v>
      </c>
      <c r="B67" s="1124">
        <v>66555000</v>
      </c>
      <c r="C67" s="1112"/>
      <c r="D67" s="1124">
        <v>17782129.311049998</v>
      </c>
      <c r="E67" s="1113"/>
      <c r="F67" s="1124">
        <v>23239300.890989996</v>
      </c>
      <c r="G67" s="1113"/>
      <c r="H67" s="1124">
        <v>28500450.964560006</v>
      </c>
      <c r="I67" s="1113"/>
      <c r="J67" s="1064">
        <v>0.26717946527007735</v>
      </c>
      <c r="K67" s="1064">
        <v>0.34917438045210725</v>
      </c>
      <c r="L67" s="1064">
        <v>0.42822403973495615</v>
      </c>
      <c r="N67" s="900"/>
    </row>
    <row r="68" spans="1:14">
      <c r="A68" s="1065" t="s">
        <v>541</v>
      </c>
      <c r="B68" s="1124"/>
      <c r="C68" s="1112"/>
      <c r="D68" s="1124"/>
      <c r="E68" s="1113"/>
      <c r="F68" s="1124"/>
      <c r="G68" s="1113"/>
      <c r="H68" s="1124"/>
      <c r="I68" s="1113"/>
      <c r="J68" s="1064"/>
      <c r="K68" s="1064"/>
      <c r="L68" s="1064"/>
      <c r="N68" s="900"/>
    </row>
    <row r="69" spans="1:14">
      <c r="A69" s="1063" t="s">
        <v>550</v>
      </c>
      <c r="B69" s="1124">
        <v>54995000</v>
      </c>
      <c r="C69" s="1112"/>
      <c r="D69" s="1124">
        <v>14174652.636940001</v>
      </c>
      <c r="E69" s="1113"/>
      <c r="F69" s="1124">
        <v>18464276.835879996</v>
      </c>
      <c r="G69" s="1113"/>
      <c r="H69" s="1124">
        <v>22763138.007870004</v>
      </c>
      <c r="I69" s="1113"/>
      <c r="J69" s="1064">
        <v>0.25774438834330393</v>
      </c>
      <c r="K69" s="1064">
        <v>0.33574464652932079</v>
      </c>
      <c r="L69" s="1064">
        <v>0.41391286494899543</v>
      </c>
      <c r="N69" s="900"/>
    </row>
    <row r="70" spans="1:14">
      <c r="A70" s="1063" t="s">
        <v>551</v>
      </c>
      <c r="B70" s="1124">
        <v>11555500</v>
      </c>
      <c r="C70" s="1112"/>
      <c r="D70" s="1124">
        <v>3607476.5301099997</v>
      </c>
      <c r="E70" s="1113"/>
      <c r="F70" s="1124">
        <v>4775023.9111099998</v>
      </c>
      <c r="G70" s="1113"/>
      <c r="H70" s="1124">
        <v>5737312.471690001</v>
      </c>
      <c r="I70" s="1113"/>
      <c r="J70" s="1064">
        <v>0.31218696985072042</v>
      </c>
      <c r="K70" s="1064">
        <v>0.41322520973648907</v>
      </c>
      <c r="L70" s="1064">
        <v>0.49650058168750821</v>
      </c>
      <c r="N70" s="900"/>
    </row>
    <row r="71" spans="1:14">
      <c r="A71" s="1063" t="s">
        <v>552</v>
      </c>
      <c r="B71" s="1124">
        <v>4500</v>
      </c>
      <c r="C71" s="1112"/>
      <c r="D71" s="1124">
        <v>0.14399999999999999</v>
      </c>
      <c r="E71" s="1113"/>
      <c r="F71" s="1124">
        <v>0.14399999999999999</v>
      </c>
      <c r="G71" s="1113"/>
      <c r="H71" s="1124">
        <v>0.48499999999999999</v>
      </c>
      <c r="I71" s="1113"/>
      <c r="J71" s="1064">
        <v>3.1999999999999999E-5</v>
      </c>
      <c r="K71" s="1064">
        <v>3.1999999999999999E-5</v>
      </c>
      <c r="L71" s="1064">
        <v>1.0777777777777778E-4</v>
      </c>
      <c r="N71" s="900"/>
    </row>
    <row r="72" spans="1:14">
      <c r="A72" s="1063" t="s">
        <v>553</v>
      </c>
      <c r="B72" s="1124">
        <v>1700000</v>
      </c>
      <c r="C72" s="1112"/>
      <c r="D72" s="1124">
        <v>496794.23800000001</v>
      </c>
      <c r="E72" s="1113"/>
      <c r="F72" s="1124">
        <v>600749.527</v>
      </c>
      <c r="G72" s="1113"/>
      <c r="H72" s="1124">
        <v>725150.61199999996</v>
      </c>
      <c r="I72" s="1113"/>
      <c r="J72" s="1064">
        <v>0.29223190470588234</v>
      </c>
      <c r="K72" s="1064">
        <v>0.35338207470588234</v>
      </c>
      <c r="L72" s="1064">
        <v>0.42655918352941175</v>
      </c>
      <c r="N72" s="900"/>
    </row>
    <row r="73" spans="1:14">
      <c r="A73" s="1063" t="s">
        <v>554</v>
      </c>
      <c r="B73" s="1124">
        <v>4878000</v>
      </c>
      <c r="C73" s="1112"/>
      <c r="D73" s="1124">
        <v>1519082.4626199999</v>
      </c>
      <c r="E73" s="1113"/>
      <c r="F73" s="1124">
        <v>1931579.0709000002</v>
      </c>
      <c r="G73" s="1113"/>
      <c r="H73" s="1124">
        <v>2337659.9792900002</v>
      </c>
      <c r="I73" s="1113"/>
      <c r="J73" s="1064">
        <v>0.31141501898728985</v>
      </c>
      <c r="K73" s="1064">
        <v>0.39597766931119316</v>
      </c>
      <c r="L73" s="1064">
        <v>0.47922508800533009</v>
      </c>
      <c r="N73" s="900"/>
    </row>
    <row r="74" spans="1:14">
      <c r="A74" s="1063" t="s">
        <v>735</v>
      </c>
      <c r="B74" s="1124">
        <v>662733</v>
      </c>
      <c r="C74" s="1112"/>
      <c r="D74" s="1124"/>
      <c r="E74" s="1113"/>
      <c r="F74" s="1124"/>
      <c r="G74" s="1113"/>
      <c r="H74" s="1124"/>
      <c r="I74" s="1113"/>
      <c r="J74" s="1064"/>
      <c r="K74" s="1064"/>
      <c r="L74" s="1064"/>
      <c r="N74" s="900"/>
    </row>
    <row r="75" spans="1:14">
      <c r="A75" s="1063" t="s">
        <v>734</v>
      </c>
      <c r="B75" s="1124">
        <v>0</v>
      </c>
      <c r="C75" s="1112"/>
      <c r="D75" s="1124">
        <v>1.32172</v>
      </c>
      <c r="E75" s="1113"/>
      <c r="F75" s="1124">
        <v>-23.212</v>
      </c>
      <c r="G75" s="1113"/>
      <c r="H75" s="1124">
        <v>-23.151</v>
      </c>
      <c r="I75" s="1113"/>
      <c r="J75" s="1064"/>
      <c r="K75" s="1064"/>
      <c r="L75" s="1064"/>
      <c r="N75" s="900"/>
    </row>
    <row r="76" spans="1:14">
      <c r="A76" s="1063" t="s">
        <v>733</v>
      </c>
      <c r="B76" s="1124">
        <v>0</v>
      </c>
      <c r="C76" s="1112"/>
      <c r="D76" s="1124">
        <v>9.9000000000000008E-3</v>
      </c>
      <c r="E76" s="1113"/>
      <c r="F76" s="1124">
        <v>1.9899999999999998E-2</v>
      </c>
      <c r="G76" s="1113"/>
      <c r="H76" s="1124">
        <v>1.9899999999999998E-2</v>
      </c>
      <c r="I76" s="1113"/>
      <c r="J76" s="1064"/>
      <c r="K76" s="1064"/>
      <c r="L76" s="1064"/>
      <c r="N76" s="900"/>
    </row>
    <row r="77" spans="1:14">
      <c r="A77" s="1066" t="s">
        <v>732</v>
      </c>
      <c r="B77" s="1124">
        <v>0</v>
      </c>
      <c r="C77" s="1112"/>
      <c r="D77" s="1124">
        <v>0.253</v>
      </c>
      <c r="E77" s="1113"/>
      <c r="F77" s="1124">
        <v>0.253</v>
      </c>
      <c r="G77" s="1113"/>
      <c r="H77" s="1124">
        <v>0.253</v>
      </c>
      <c r="I77" s="1113"/>
      <c r="J77" s="1064"/>
      <c r="K77" s="1064"/>
      <c r="L77" s="1064"/>
      <c r="N77" s="900"/>
    </row>
    <row r="78" spans="1:14" ht="18.75">
      <c r="A78" s="1058" t="s">
        <v>555</v>
      </c>
      <c r="B78" s="1125">
        <v>42959551</v>
      </c>
      <c r="C78" s="1109"/>
      <c r="D78" s="1125">
        <v>18327792.394650396</v>
      </c>
      <c r="E78" s="1110"/>
      <c r="F78" s="1125">
        <v>20634805.977689955</v>
      </c>
      <c r="G78" s="1110"/>
      <c r="H78" s="1125">
        <v>31278922.093000676</v>
      </c>
      <c r="I78" s="1174"/>
      <c r="J78" s="1060">
        <v>0.42662904914090921</v>
      </c>
      <c r="K78" s="1060">
        <v>0.48033104390895415</v>
      </c>
      <c r="L78" s="1060">
        <v>0.72810169950334624</v>
      </c>
      <c r="N78" s="900"/>
    </row>
    <row r="79" spans="1:14" ht="15.75">
      <c r="A79" s="1062" t="s">
        <v>538</v>
      </c>
      <c r="B79" s="1108"/>
      <c r="C79" s="1112"/>
      <c r="D79" s="1108"/>
      <c r="E79" s="1113"/>
      <c r="F79" s="1108"/>
      <c r="G79" s="1113"/>
      <c r="H79" s="1108"/>
      <c r="I79" s="1113"/>
      <c r="J79" s="1060"/>
      <c r="K79" s="1060"/>
      <c r="L79" s="1060"/>
      <c r="N79" s="900"/>
    </row>
    <row r="80" spans="1:14">
      <c r="A80" s="1063" t="s">
        <v>556</v>
      </c>
      <c r="B80" s="1111">
        <v>1545637</v>
      </c>
      <c r="C80" s="1112"/>
      <c r="D80" s="1111">
        <v>105905.25874</v>
      </c>
      <c r="E80" s="1114"/>
      <c r="F80" s="1111">
        <v>112880.07127</v>
      </c>
      <c r="G80" s="1114"/>
      <c r="H80" s="1111">
        <v>72855.858680000005</v>
      </c>
      <c r="I80" s="1114"/>
      <c r="J80" s="1064">
        <v>6.8518842871903296E-2</v>
      </c>
      <c r="K80" s="1064">
        <v>7.3031424111871024E-2</v>
      </c>
      <c r="L80" s="1064">
        <v>4.7136461329535979E-2</v>
      </c>
      <c r="N80" s="900"/>
    </row>
    <row r="81" spans="1:14">
      <c r="A81" s="1065" t="s">
        <v>557</v>
      </c>
      <c r="B81" s="1111"/>
      <c r="C81" s="1112"/>
      <c r="D81" s="1111"/>
      <c r="E81" s="1113"/>
      <c r="F81" s="1111"/>
      <c r="G81" s="1113"/>
      <c r="H81" s="1111"/>
      <c r="I81" s="1113"/>
      <c r="J81" s="1064"/>
      <c r="K81" s="1064"/>
      <c r="L81" s="1064"/>
      <c r="N81" s="900"/>
    </row>
    <row r="82" spans="1:14">
      <c r="A82" s="1067" t="s">
        <v>558</v>
      </c>
      <c r="B82" s="1124">
        <v>1495637</v>
      </c>
      <c r="C82" s="1112"/>
      <c r="D82" s="1124">
        <v>222.35276000000002</v>
      </c>
      <c r="E82" s="1113"/>
      <c r="F82" s="1124">
        <v>222.35276000000002</v>
      </c>
      <c r="G82" s="1113"/>
      <c r="H82" s="1124">
        <v>721.45517000000007</v>
      </c>
      <c r="I82" s="1113"/>
      <c r="J82" s="1064">
        <v>1.4866759781952441E-4</v>
      </c>
      <c r="K82" s="1064">
        <v>1.4866759781952441E-4</v>
      </c>
      <c r="L82" s="1064">
        <v>4.8237317611158329E-4</v>
      </c>
      <c r="N82" s="900"/>
    </row>
    <row r="83" spans="1:14">
      <c r="A83" s="1067" t="s">
        <v>740</v>
      </c>
      <c r="B83" s="1124">
        <v>50000</v>
      </c>
      <c r="C83" s="1112"/>
      <c r="D83" s="1124">
        <v>105682.90598000001</v>
      </c>
      <c r="E83" s="1113"/>
      <c r="F83" s="1124">
        <v>112657.71851000001</v>
      </c>
      <c r="G83" s="1113"/>
      <c r="H83" s="1124">
        <v>72134.403510000004</v>
      </c>
      <c r="I83" s="1113"/>
      <c r="J83" s="1064">
        <v>2.1136581196000002</v>
      </c>
      <c r="K83" s="1064">
        <v>2.2531543702000003</v>
      </c>
      <c r="L83" s="1064">
        <v>1.4426880702</v>
      </c>
      <c r="N83" s="900"/>
    </row>
    <row r="84" spans="1:14">
      <c r="A84" s="1063" t="s">
        <v>736</v>
      </c>
      <c r="B84" s="1124">
        <v>7162810</v>
      </c>
      <c r="C84" s="1112"/>
      <c r="D84" s="1124"/>
      <c r="E84" s="1113"/>
      <c r="F84" s="1124"/>
      <c r="G84" s="1113"/>
      <c r="H84" s="1124">
        <v>7437077.4013100006</v>
      </c>
      <c r="I84" s="1113"/>
      <c r="J84" s="1064"/>
      <c r="K84" s="1064"/>
      <c r="L84" s="1064">
        <v>1.0382904755689457</v>
      </c>
      <c r="N84" s="900"/>
    </row>
    <row r="85" spans="1:14">
      <c r="A85" s="1063" t="s">
        <v>737</v>
      </c>
      <c r="B85" s="1124">
        <v>4680000</v>
      </c>
      <c r="C85" s="1112"/>
      <c r="D85" s="1124">
        <v>1453839.08127</v>
      </c>
      <c r="E85" s="1113"/>
      <c r="F85" s="1124">
        <v>1790891.12329</v>
      </c>
      <c r="G85" s="1113"/>
      <c r="H85" s="1124">
        <v>2116915.7908000001</v>
      </c>
      <c r="I85" s="1113"/>
      <c r="J85" s="1064">
        <v>0.3106493763397436</v>
      </c>
      <c r="K85" s="1064">
        <v>0.38266904343803421</v>
      </c>
      <c r="L85" s="1064">
        <v>0.45233243393162392</v>
      </c>
      <c r="N85" s="900"/>
    </row>
    <row r="86" spans="1:14">
      <c r="A86" s="1063" t="s">
        <v>738</v>
      </c>
      <c r="B86" s="1124">
        <v>26632692</v>
      </c>
      <c r="C86" s="1112"/>
      <c r="D86" s="1124">
        <v>15789367.492870396</v>
      </c>
      <c r="E86" s="1113"/>
      <c r="F86" s="1124">
        <v>17508323.310589958</v>
      </c>
      <c r="G86" s="1113"/>
      <c r="H86" s="1124">
        <v>20185252.096930675</v>
      </c>
      <c r="I86" s="1113"/>
      <c r="J86" s="1064">
        <v>0.59285660994654221</v>
      </c>
      <c r="K86" s="1064">
        <v>0.65739968421479733</v>
      </c>
      <c r="L86" s="1064">
        <v>0.75791257214744479</v>
      </c>
      <c r="N86" s="900"/>
    </row>
    <row r="87" spans="1:14">
      <c r="A87" s="1063" t="s">
        <v>739</v>
      </c>
      <c r="B87" s="1124">
        <v>2938412</v>
      </c>
      <c r="C87" s="1112"/>
      <c r="D87" s="1124">
        <v>978680.56177000003</v>
      </c>
      <c r="E87" s="1113"/>
      <c r="F87" s="1124">
        <v>1222711.47254</v>
      </c>
      <c r="G87" s="1113"/>
      <c r="H87" s="1124">
        <v>1466820.9452799999</v>
      </c>
      <c r="I87" s="1113"/>
      <c r="J87" s="1064">
        <v>0.33306444493488319</v>
      </c>
      <c r="K87" s="1064">
        <v>0.41611301360734981</v>
      </c>
      <c r="L87" s="1064">
        <v>0.49918831847950523</v>
      </c>
      <c r="N87" s="900"/>
    </row>
    <row r="88" spans="1:14" ht="15.75">
      <c r="A88" s="1068" t="s">
        <v>559</v>
      </c>
      <c r="B88" s="1126">
        <v>2341716</v>
      </c>
      <c r="C88" s="1115"/>
      <c r="D88" s="1126">
        <v>84768.349629999997</v>
      </c>
      <c r="E88" s="1116"/>
      <c r="F88" s="1126">
        <v>139836.77151000002</v>
      </c>
      <c r="G88" s="1116"/>
      <c r="H88" s="1126">
        <v>566573.25805000006</v>
      </c>
      <c r="I88" s="1115"/>
      <c r="J88" s="1069">
        <v>3.6199244327663985E-2</v>
      </c>
      <c r="K88" s="1168">
        <v>5.9715512688131279E-2</v>
      </c>
      <c r="L88" s="1168">
        <v>0.2419478954962942</v>
      </c>
      <c r="N88" s="900"/>
    </row>
    <row r="89" spans="1:14" ht="12.75" customHeight="1"/>
    <row r="90" spans="1:14" ht="12.75" customHeight="1">
      <c r="A90" s="1173"/>
    </row>
    <row r="91" spans="1:14">
      <c r="A91" s="1057"/>
    </row>
    <row r="92" spans="1:14" ht="15.75">
      <c r="A92" s="1029"/>
      <c r="B92" s="1032" t="s">
        <v>4</v>
      </c>
      <c r="C92" s="1033"/>
      <c r="D92" s="1095"/>
      <c r="E92" s="1029"/>
      <c r="F92" s="1029"/>
      <c r="G92" s="1029"/>
      <c r="H92" s="1029"/>
      <c r="I92" s="1029"/>
      <c r="J92" s="1029"/>
      <c r="K92" s="1034"/>
      <c r="L92" s="1034" t="s">
        <v>2</v>
      </c>
    </row>
    <row r="93" spans="1:14" ht="15.75">
      <c r="A93" s="1035"/>
      <c r="B93" s="1036" t="s">
        <v>227</v>
      </c>
      <c r="C93" s="1037"/>
      <c r="D93" s="1601" t="s">
        <v>229</v>
      </c>
      <c r="E93" s="1602"/>
      <c r="F93" s="1602"/>
      <c r="G93" s="1602"/>
      <c r="H93" s="1602"/>
      <c r="I93" s="1603"/>
      <c r="J93" s="1604" t="s">
        <v>433</v>
      </c>
      <c r="K93" s="1605"/>
      <c r="L93" s="1606"/>
    </row>
    <row r="94" spans="1:14" ht="15.75">
      <c r="A94" s="1038" t="s">
        <v>3</v>
      </c>
      <c r="B94" s="1039" t="s">
        <v>228</v>
      </c>
      <c r="C94" s="1037"/>
      <c r="D94" s="1040"/>
      <c r="E94" s="1041"/>
      <c r="F94" s="1040"/>
      <c r="G94" s="1041"/>
      <c r="H94" s="1040"/>
      <c r="I94" s="1041"/>
      <c r="J94" s="1042"/>
      <c r="K94" s="1043"/>
      <c r="L94" s="1043"/>
    </row>
    <row r="95" spans="1:14" ht="18.75">
      <c r="A95" s="1044"/>
      <c r="B95" s="1045" t="s">
        <v>743</v>
      </c>
      <c r="C95" s="1046" t="s">
        <v>4</v>
      </c>
      <c r="D95" s="1047" t="s">
        <v>767</v>
      </c>
      <c r="E95" s="1048"/>
      <c r="F95" s="1045" t="s">
        <v>768</v>
      </c>
      <c r="G95" s="1049"/>
      <c r="H95" s="1045" t="s">
        <v>769</v>
      </c>
      <c r="I95" s="1049"/>
      <c r="J95" s="1050" t="s">
        <v>232</v>
      </c>
      <c r="K95" s="1051" t="s">
        <v>437</v>
      </c>
      <c r="L95" s="1051" t="s">
        <v>438</v>
      </c>
    </row>
    <row r="96" spans="1:14">
      <c r="A96" s="1052">
        <v>1</v>
      </c>
      <c r="B96" s="1053">
        <v>2</v>
      </c>
      <c r="C96" s="1054"/>
      <c r="D96" s="1053">
        <v>3</v>
      </c>
      <c r="E96" s="1054"/>
      <c r="F96" s="1055">
        <v>4</v>
      </c>
      <c r="G96" s="1054"/>
      <c r="H96" s="1053">
        <v>5</v>
      </c>
      <c r="I96" s="1054"/>
      <c r="J96" s="1054">
        <v>6</v>
      </c>
      <c r="K96" s="1054">
        <v>7</v>
      </c>
      <c r="L96" s="1052">
        <v>8</v>
      </c>
    </row>
    <row r="97" spans="1:17" ht="15.75">
      <c r="A97" s="1058" t="s">
        <v>535</v>
      </c>
      <c r="B97" s="1123">
        <v>435340000</v>
      </c>
      <c r="C97" s="1107"/>
      <c r="D97" s="1123">
        <v>235806920.44989973</v>
      </c>
      <c r="E97" s="1059"/>
      <c r="F97" s="1123">
        <v>268909812.70524997</v>
      </c>
      <c r="G97" s="1107"/>
      <c r="H97" s="1123">
        <v>304511824.7823481</v>
      </c>
      <c r="I97" s="1059"/>
      <c r="J97" s="1060">
        <v>0.54166150698281745</v>
      </c>
      <c r="K97" s="1060">
        <v>0.6177006769542196</v>
      </c>
      <c r="L97" s="1060">
        <v>0.69948046304577594</v>
      </c>
      <c r="Q97" s="1212"/>
    </row>
    <row r="98" spans="1:17" ht="15.75">
      <c r="A98" s="1062" t="s">
        <v>536</v>
      </c>
      <c r="B98" s="1124"/>
      <c r="C98" s="1109"/>
      <c r="D98" s="1124"/>
      <c r="E98" s="1110"/>
      <c r="F98" s="1124"/>
      <c r="G98" s="1110"/>
      <c r="H98" s="1124"/>
      <c r="I98" s="1110"/>
      <c r="J98" s="1060"/>
      <c r="K98" s="1060"/>
      <c r="L98" s="1060"/>
      <c r="Q98" s="1212"/>
    </row>
    <row r="99" spans="1:17" ht="15.75">
      <c r="A99" s="1058" t="s">
        <v>537</v>
      </c>
      <c r="B99" s="1125">
        <v>390038733</v>
      </c>
      <c r="C99" s="1109"/>
      <c r="D99" s="1125">
        <v>200306136.03803003</v>
      </c>
      <c r="E99" s="1110"/>
      <c r="F99" s="1125">
        <v>233210076.18811995</v>
      </c>
      <c r="G99" s="1110"/>
      <c r="H99" s="1125">
        <v>264847425.45721003</v>
      </c>
      <c r="I99" s="1110"/>
      <c r="J99" s="1060">
        <v>0.5135544731605669</v>
      </c>
      <c r="K99" s="1060">
        <v>0.59791517215322287</v>
      </c>
      <c r="L99" s="1060">
        <v>0.67902852473169639</v>
      </c>
      <c r="Q99" s="1212"/>
    </row>
    <row r="100" spans="1:17" ht="15.75">
      <c r="A100" s="1062" t="s">
        <v>538</v>
      </c>
      <c r="B100" s="1124"/>
      <c r="C100" s="1112"/>
      <c r="D100" s="1124"/>
      <c r="E100" s="1110"/>
      <c r="F100" s="1124"/>
      <c r="G100" s="1110"/>
      <c r="H100" s="1124"/>
      <c r="I100" s="1110"/>
      <c r="J100" s="1060"/>
      <c r="K100" s="1060"/>
      <c r="L100" s="1060"/>
      <c r="Q100" s="1212"/>
    </row>
    <row r="101" spans="1:17">
      <c r="A101" s="1063" t="s">
        <v>539</v>
      </c>
      <c r="B101" s="1124">
        <v>196500000</v>
      </c>
      <c r="C101" s="1112"/>
      <c r="D101" s="1124">
        <v>97335178.018619999</v>
      </c>
      <c r="E101" s="1113"/>
      <c r="F101" s="1124">
        <v>115118539.02754998</v>
      </c>
      <c r="G101" s="1113"/>
      <c r="H101" s="1124">
        <v>131055315.27565001</v>
      </c>
      <c r="I101" s="1113"/>
      <c r="J101" s="1064">
        <v>0.49534441739755725</v>
      </c>
      <c r="K101" s="1064">
        <v>0.58584498232849869</v>
      </c>
      <c r="L101" s="1064">
        <v>0.66694816934173029</v>
      </c>
      <c r="Q101" s="1212"/>
    </row>
    <row r="102" spans="1:17">
      <c r="A102" s="1063" t="s">
        <v>540</v>
      </c>
      <c r="B102" s="1124">
        <v>75083000</v>
      </c>
      <c r="C102" s="1112"/>
      <c r="D102" s="1124">
        <v>38541179.072920009</v>
      </c>
      <c r="E102" s="1113"/>
      <c r="F102" s="1124">
        <v>45072638.138959989</v>
      </c>
      <c r="G102" s="1113"/>
      <c r="H102" s="1124">
        <v>51922574.293260008</v>
      </c>
      <c r="I102" s="1113"/>
      <c r="J102" s="1064">
        <v>0.51331431979169728</v>
      </c>
      <c r="K102" s="1064">
        <v>0.60030417190256102</v>
      </c>
      <c r="L102" s="1064">
        <v>0.69153569107867308</v>
      </c>
      <c r="Q102" s="1212"/>
    </row>
    <row r="103" spans="1:17">
      <c r="A103" s="1065" t="s">
        <v>541</v>
      </c>
      <c r="B103" s="1124"/>
      <c r="C103" s="1112"/>
      <c r="D103" s="1124"/>
      <c r="E103" s="1113"/>
      <c r="F103" s="1124"/>
      <c r="G103" s="1113"/>
      <c r="H103" s="1124"/>
      <c r="I103" s="1113"/>
      <c r="J103" s="1064"/>
      <c r="K103" s="1064"/>
      <c r="L103" s="1064"/>
      <c r="Q103" s="1212"/>
    </row>
    <row r="104" spans="1:17">
      <c r="A104" s="1063" t="s">
        <v>542</v>
      </c>
      <c r="B104" s="1124">
        <v>4327900</v>
      </c>
      <c r="C104" s="1112"/>
      <c r="D104" s="1124">
        <v>1907442.9456099998</v>
      </c>
      <c r="E104" s="1113"/>
      <c r="F104" s="1124">
        <v>2187426.95725</v>
      </c>
      <c r="G104" s="1113"/>
      <c r="H104" s="1124">
        <v>2584749.1949699996</v>
      </c>
      <c r="I104" s="1113"/>
      <c r="J104" s="1064">
        <v>0.44073175110561702</v>
      </c>
      <c r="K104" s="1064">
        <v>0.50542456093024335</v>
      </c>
      <c r="L104" s="1064">
        <v>0.59722941726241352</v>
      </c>
      <c r="Q104" s="1212"/>
    </row>
    <row r="105" spans="1:17">
      <c r="A105" s="1063" t="s">
        <v>543</v>
      </c>
      <c r="B105" s="1124">
        <v>70402365</v>
      </c>
      <c r="C105" s="1112"/>
      <c r="D105" s="1124">
        <v>36523383.514870003</v>
      </c>
      <c r="E105" s="1113"/>
      <c r="F105" s="1124">
        <v>42756902.746119998</v>
      </c>
      <c r="G105" s="1113"/>
      <c r="H105" s="1124">
        <v>49190869.318420008</v>
      </c>
      <c r="I105" s="1113"/>
      <c r="J105" s="1064">
        <v>0.51878063350386028</v>
      </c>
      <c r="K105" s="1064">
        <v>0.60732196633053448</v>
      </c>
      <c r="L105" s="1064">
        <v>0.69871046687735572</v>
      </c>
      <c r="Q105" s="1212"/>
    </row>
    <row r="106" spans="1:17">
      <c r="A106" s="1063" t="s">
        <v>544</v>
      </c>
      <c r="B106" s="1124">
        <v>352735</v>
      </c>
      <c r="C106" s="1112"/>
      <c r="D106" s="1124">
        <v>110352.61244000001</v>
      </c>
      <c r="E106" s="1113"/>
      <c r="F106" s="1124">
        <v>128308.43559000002</v>
      </c>
      <c r="G106" s="1113"/>
      <c r="H106" s="1124">
        <v>146955.77987</v>
      </c>
      <c r="I106" s="1113"/>
      <c r="J106" s="1064">
        <v>0.31284849090677141</v>
      </c>
      <c r="K106" s="1064">
        <v>0.3637530599175019</v>
      </c>
      <c r="L106" s="1064">
        <v>0.41661808402908701</v>
      </c>
      <c r="Q106" s="1212"/>
    </row>
    <row r="107" spans="1:17">
      <c r="A107" s="1063" t="s">
        <v>545</v>
      </c>
      <c r="B107" s="1124">
        <v>2660000</v>
      </c>
      <c r="C107" s="1112"/>
      <c r="D107" s="1124">
        <v>1245549.43178</v>
      </c>
      <c r="E107" s="1113"/>
      <c r="F107" s="1124">
        <v>1445291.3953800001</v>
      </c>
      <c r="G107" s="1113"/>
      <c r="H107" s="1124">
        <v>1649879.9883800002</v>
      </c>
      <c r="I107" s="1113"/>
      <c r="J107" s="1064">
        <v>0.46825166608270674</v>
      </c>
      <c r="K107" s="1064">
        <v>0.54334262984210535</v>
      </c>
      <c r="L107" s="1064">
        <v>0.62025563472932344</v>
      </c>
      <c r="Q107" s="1212"/>
    </row>
    <row r="108" spans="1:17">
      <c r="A108" s="1063" t="s">
        <v>546</v>
      </c>
      <c r="B108" s="1124">
        <v>42000000</v>
      </c>
      <c r="C108" s="1112"/>
      <c r="D108" s="1124">
        <v>25641998.208219998</v>
      </c>
      <c r="E108" s="1113"/>
      <c r="F108" s="1124">
        <v>27841725.021359995</v>
      </c>
      <c r="G108" s="1113"/>
      <c r="H108" s="1124">
        <v>30458508.283110004</v>
      </c>
      <c r="I108" s="1113"/>
      <c r="J108" s="1064">
        <v>0.61052376686238086</v>
      </c>
      <c r="K108" s="1064">
        <v>0.66289821479428557</v>
      </c>
      <c r="L108" s="1064">
        <v>0.72520257816928579</v>
      </c>
      <c r="Q108" s="1212"/>
    </row>
    <row r="109" spans="1:17">
      <c r="A109" s="1065" t="s">
        <v>547</v>
      </c>
      <c r="B109" s="1124"/>
      <c r="C109" s="1112"/>
      <c r="D109" s="1124"/>
      <c r="E109" s="1113"/>
      <c r="F109" s="1124"/>
      <c r="G109" s="1113"/>
      <c r="H109" s="1124"/>
      <c r="I109" s="1113"/>
      <c r="J109" s="1064"/>
      <c r="K109" s="1064"/>
      <c r="L109" s="1064"/>
      <c r="Q109" s="1212"/>
    </row>
    <row r="110" spans="1:17">
      <c r="A110" s="1063" t="s">
        <v>548</v>
      </c>
      <c r="B110" s="1124">
        <v>21800</v>
      </c>
      <c r="C110" s="1112"/>
      <c r="D110" s="1124">
        <v>-200.18199999999999</v>
      </c>
      <c r="E110" s="1113"/>
      <c r="F110" s="1124">
        <v>-200.18199999999999</v>
      </c>
      <c r="G110" s="1113"/>
      <c r="H110" s="1124">
        <v>4027.2240000000002</v>
      </c>
      <c r="I110" s="1113"/>
      <c r="J110" s="1064"/>
      <c r="K110" s="1064"/>
      <c r="L110" s="1064">
        <v>0.18473504587155964</v>
      </c>
      <c r="Q110" s="1212"/>
    </row>
    <row r="111" spans="1:17">
      <c r="A111" s="1063" t="s">
        <v>549</v>
      </c>
      <c r="B111" s="1124">
        <v>66555000</v>
      </c>
      <c r="C111" s="1112"/>
      <c r="D111" s="1124">
        <v>33941500.627920002</v>
      </c>
      <c r="E111" s="1113"/>
      <c r="F111" s="1124">
        <v>39561660.532120004</v>
      </c>
      <c r="G111" s="1113"/>
      <c r="H111" s="1124">
        <v>45026789.74667</v>
      </c>
      <c r="I111" s="1113"/>
      <c r="J111" s="1064">
        <v>0.50997672042551279</v>
      </c>
      <c r="K111" s="1064">
        <v>0.59442056242385999</v>
      </c>
      <c r="L111" s="1064">
        <v>0.67653504239606344</v>
      </c>
      <c r="Q111" s="1212"/>
    </row>
    <row r="112" spans="1:17">
      <c r="A112" s="1065" t="s">
        <v>541</v>
      </c>
      <c r="B112" s="1124"/>
      <c r="C112" s="1112"/>
      <c r="D112" s="1124"/>
      <c r="E112" s="1113"/>
      <c r="F112" s="1124"/>
      <c r="G112" s="1113"/>
      <c r="H112" s="1124"/>
      <c r="I112" s="1113"/>
      <c r="J112" s="1064"/>
      <c r="K112" s="1064"/>
      <c r="L112" s="1064"/>
      <c r="Q112" s="1212"/>
    </row>
    <row r="113" spans="1:17">
      <c r="A113" s="1063" t="s">
        <v>550</v>
      </c>
      <c r="B113" s="1124">
        <v>54995000</v>
      </c>
      <c r="C113" s="1112"/>
      <c r="D113" s="1124">
        <v>27303641.51461</v>
      </c>
      <c r="E113" s="1113"/>
      <c r="F113" s="1124">
        <v>32116996.142480005</v>
      </c>
      <c r="G113" s="1113"/>
      <c r="H113" s="1124">
        <v>36887928.263059996</v>
      </c>
      <c r="I113" s="1113"/>
      <c r="J113" s="1064">
        <v>0.49647497980925537</v>
      </c>
      <c r="K113" s="1064">
        <v>0.58399847517919823</v>
      </c>
      <c r="L113" s="1064">
        <v>0.6707505821085552</v>
      </c>
      <c r="Q113" s="1212"/>
    </row>
    <row r="114" spans="1:17">
      <c r="A114" s="1063" t="s">
        <v>551</v>
      </c>
      <c r="B114" s="1124">
        <v>11555500</v>
      </c>
      <c r="C114" s="1112"/>
      <c r="D114" s="1124">
        <v>6634393.9843099993</v>
      </c>
      <c r="E114" s="1113"/>
      <c r="F114" s="1124">
        <v>7441199.26064</v>
      </c>
      <c r="G114" s="1113"/>
      <c r="H114" s="1124">
        <v>8133239.2728500003</v>
      </c>
      <c r="I114" s="1113"/>
      <c r="J114" s="1064">
        <v>0.57413300889706198</v>
      </c>
      <c r="K114" s="1064">
        <v>0.64395303194496123</v>
      </c>
      <c r="L114" s="1064">
        <v>0.70384139784950894</v>
      </c>
      <c r="Q114" s="1212"/>
    </row>
    <row r="115" spans="1:17">
      <c r="A115" s="1063" t="s">
        <v>552</v>
      </c>
      <c r="B115" s="1124">
        <v>4500</v>
      </c>
      <c r="C115" s="1112"/>
      <c r="D115" s="1124">
        <v>3465.1289999999999</v>
      </c>
      <c r="E115" s="1113"/>
      <c r="F115" s="1124">
        <v>3465.1289999999999</v>
      </c>
      <c r="G115" s="1113"/>
      <c r="H115" s="1124">
        <v>5622.2107599999999</v>
      </c>
      <c r="I115" s="1113"/>
      <c r="J115" s="1064">
        <v>0.77002866666666669</v>
      </c>
      <c r="K115" s="1064">
        <v>0.77002866666666669</v>
      </c>
      <c r="L115" s="1064">
        <v>1.2493801688888888</v>
      </c>
      <c r="Q115" s="1212"/>
    </row>
    <row r="116" spans="1:17">
      <c r="A116" s="1063" t="s">
        <v>553</v>
      </c>
      <c r="B116" s="1124">
        <v>1700000</v>
      </c>
      <c r="C116" s="1112"/>
      <c r="D116" s="1124">
        <v>846976.23499999999</v>
      </c>
      <c r="E116" s="1113"/>
      <c r="F116" s="1124">
        <v>999698.19</v>
      </c>
      <c r="G116" s="1113"/>
      <c r="H116" s="1124">
        <v>1150742.2490000001</v>
      </c>
      <c r="I116" s="1113"/>
      <c r="J116" s="1064">
        <v>0.49822131470588232</v>
      </c>
      <c r="K116" s="1064">
        <v>0.5880577588235294</v>
      </c>
      <c r="L116" s="1064">
        <v>0.67690720529411774</v>
      </c>
      <c r="Q116" s="1212"/>
    </row>
    <row r="117" spans="1:17">
      <c r="A117" s="1063" t="s">
        <v>554</v>
      </c>
      <c r="B117" s="1124">
        <v>4878000</v>
      </c>
      <c r="C117" s="1112"/>
      <c r="D117" s="1124">
        <v>2753777.32167</v>
      </c>
      <c r="E117" s="1113"/>
      <c r="F117" s="1124">
        <v>3170546.6648499998</v>
      </c>
      <c r="G117" s="1113"/>
      <c r="H117" s="1124">
        <v>3583638.3420000002</v>
      </c>
      <c r="I117" s="1113"/>
      <c r="J117" s="1064">
        <v>0.56452999624231237</v>
      </c>
      <c r="K117" s="1064">
        <v>0.64996856597990982</v>
      </c>
      <c r="L117" s="1064">
        <v>0.73465320664206646</v>
      </c>
      <c r="Q117" s="1212"/>
    </row>
    <row r="118" spans="1:17">
      <c r="A118" s="1063" t="s">
        <v>735</v>
      </c>
      <c r="B118" s="1124">
        <v>662733</v>
      </c>
      <c r="C118" s="1112"/>
      <c r="D118" s="1124"/>
      <c r="E118" s="1113"/>
      <c r="F118" s="1124"/>
      <c r="G118" s="1113"/>
      <c r="H118" s="1124"/>
      <c r="I118" s="1113"/>
      <c r="J118" s="1064"/>
      <c r="K118" s="1064"/>
      <c r="L118" s="1064"/>
      <c r="Q118" s="1212"/>
    </row>
    <row r="119" spans="1:17">
      <c r="A119" s="1063" t="s">
        <v>734</v>
      </c>
      <c r="B119" s="1124">
        <v>0</v>
      </c>
      <c r="C119" s="1112"/>
      <c r="D119" s="1124">
        <v>-23.151</v>
      </c>
      <c r="E119" s="1113"/>
      <c r="F119" s="1124">
        <v>-23.055</v>
      </c>
      <c r="G119" s="1113"/>
      <c r="H119" s="1124">
        <v>-23.004000000000001</v>
      </c>
      <c r="I119" s="1113"/>
      <c r="J119" s="1064"/>
      <c r="K119" s="1064"/>
      <c r="L119" s="1064"/>
      <c r="Q119" s="1212"/>
    </row>
    <row r="120" spans="1:17">
      <c r="A120" s="1063" t="s">
        <v>733</v>
      </c>
      <c r="B120" s="1124">
        <v>0</v>
      </c>
      <c r="C120" s="1112"/>
      <c r="D120" s="1124">
        <v>1.9899999999999998E-2</v>
      </c>
      <c r="E120" s="1113"/>
      <c r="F120" s="1124">
        <v>1.9899999999999998E-2</v>
      </c>
      <c r="G120" s="1113"/>
      <c r="H120" s="1124">
        <v>3.014E-2</v>
      </c>
      <c r="I120" s="1113"/>
      <c r="J120" s="1064"/>
      <c r="K120" s="1064"/>
      <c r="L120" s="1064"/>
      <c r="Q120" s="1212"/>
    </row>
    <row r="121" spans="1:17">
      <c r="A121" s="1066" t="s">
        <v>732</v>
      </c>
      <c r="B121" s="1124">
        <v>0</v>
      </c>
      <c r="C121" s="1112"/>
      <c r="D121" s="1124">
        <v>0.253</v>
      </c>
      <c r="E121" s="1113"/>
      <c r="F121" s="1124">
        <v>0.253</v>
      </c>
      <c r="G121" s="1113"/>
      <c r="H121" s="1124">
        <v>0.253</v>
      </c>
      <c r="I121" s="1113"/>
      <c r="J121" s="1064"/>
      <c r="K121" s="1064"/>
      <c r="L121" s="1064"/>
      <c r="Q121" s="1212"/>
    </row>
    <row r="122" spans="1:17" ht="18.75">
      <c r="A122" s="1058" t="s">
        <v>555</v>
      </c>
      <c r="B122" s="1125">
        <v>42959551</v>
      </c>
      <c r="C122" s="1109"/>
      <c r="D122" s="1125">
        <v>34908121.494559705</v>
      </c>
      <c r="E122" s="1110"/>
      <c r="F122" s="1125">
        <v>35100091.961970016</v>
      </c>
      <c r="G122" s="1110"/>
      <c r="H122" s="1125">
        <v>38530764.276278064</v>
      </c>
      <c r="I122" s="1174"/>
      <c r="J122" s="1060">
        <v>0.81258115324714886</v>
      </c>
      <c r="K122" s="1060">
        <v>0.81704978625055968</v>
      </c>
      <c r="L122" s="1060">
        <v>0.89690798389112736</v>
      </c>
      <c r="Q122" s="1212"/>
    </row>
    <row r="123" spans="1:17" ht="15.75">
      <c r="A123" s="1062" t="s">
        <v>538</v>
      </c>
      <c r="B123" s="1108"/>
      <c r="C123" s="1112"/>
      <c r="D123" s="1108"/>
      <c r="E123" s="1113"/>
      <c r="F123" s="1108"/>
      <c r="G123" s="1113"/>
      <c r="H123" s="1108"/>
      <c r="I123" s="1113"/>
      <c r="J123" s="1060"/>
      <c r="K123" s="1060"/>
      <c r="L123" s="1060"/>
      <c r="Q123" s="1212"/>
    </row>
    <row r="124" spans="1:17">
      <c r="A124" s="1063" t="s">
        <v>556</v>
      </c>
      <c r="B124" s="1111">
        <v>1545637</v>
      </c>
      <c r="C124" s="1112"/>
      <c r="D124" s="1111">
        <v>277421.60732000001</v>
      </c>
      <c r="E124" s="1114"/>
      <c r="F124" s="1111">
        <v>341374.05828</v>
      </c>
      <c r="G124" s="1114"/>
      <c r="H124" s="1111">
        <v>468817.01653000002</v>
      </c>
      <c r="I124" s="1114"/>
      <c r="J124" s="1064">
        <v>0.17948690884082097</v>
      </c>
      <c r="K124" s="1064">
        <v>0.22086302170561392</v>
      </c>
      <c r="L124" s="1064">
        <v>0.30331637799172767</v>
      </c>
      <c r="Q124" s="1212"/>
    </row>
    <row r="125" spans="1:17">
      <c r="A125" s="1065" t="s">
        <v>557</v>
      </c>
      <c r="B125" s="1111"/>
      <c r="C125" s="1112"/>
      <c r="D125" s="1111"/>
      <c r="E125" s="1113"/>
      <c r="F125" s="1111"/>
      <c r="G125" s="1113"/>
      <c r="H125" s="1111"/>
      <c r="I125" s="1113"/>
      <c r="J125" s="1064"/>
      <c r="K125" s="1064"/>
      <c r="L125" s="1064"/>
      <c r="Q125" s="1212"/>
    </row>
    <row r="126" spans="1:17">
      <c r="A126" s="1067" t="s">
        <v>558</v>
      </c>
      <c r="B126" s="1124">
        <v>1495637</v>
      </c>
      <c r="C126" s="1112"/>
      <c r="D126" s="1124">
        <v>133573.01923999999</v>
      </c>
      <c r="E126" s="1113"/>
      <c r="F126" s="1124">
        <v>407785.60028000001</v>
      </c>
      <c r="G126" s="1113"/>
      <c r="H126" s="1124">
        <v>535227.12953000003</v>
      </c>
      <c r="I126" s="1113"/>
      <c r="J126" s="1064">
        <v>8.9308447999079985E-2</v>
      </c>
      <c r="K126" s="1064">
        <v>0.27265011515494736</v>
      </c>
      <c r="L126" s="1064">
        <v>0.3578589788364423</v>
      </c>
      <c r="Q126" s="1212"/>
    </row>
    <row r="127" spans="1:17">
      <c r="A127" s="1067" t="s">
        <v>740</v>
      </c>
      <c r="B127" s="1124">
        <v>50000</v>
      </c>
      <c r="C127" s="1112"/>
      <c r="D127" s="1124">
        <v>143848.58808000002</v>
      </c>
      <c r="E127" s="1113"/>
      <c r="F127" s="1124">
        <v>-66411.542000000001</v>
      </c>
      <c r="G127" s="1113"/>
      <c r="H127" s="1124">
        <v>-66410.112999999998</v>
      </c>
      <c r="I127" s="1113"/>
      <c r="J127" s="1064">
        <v>2.8769717616000001</v>
      </c>
      <c r="K127" s="1064"/>
      <c r="L127" s="1064"/>
      <c r="Q127" s="1212"/>
    </row>
    <row r="128" spans="1:17">
      <c r="A128" s="1063" t="s">
        <v>736</v>
      </c>
      <c r="B128" s="1124">
        <v>7162810</v>
      </c>
      <c r="C128" s="1112"/>
      <c r="D128" s="1124">
        <v>7437077.4013100006</v>
      </c>
      <c r="E128" s="1113"/>
      <c r="F128" s="1124">
        <v>7437077.4013100006</v>
      </c>
      <c r="G128" s="1113"/>
      <c r="H128" s="1124">
        <v>7437077.4013100006</v>
      </c>
      <c r="I128" s="1113"/>
      <c r="J128" s="1064">
        <v>1.0382904755689457</v>
      </c>
      <c r="K128" s="1064">
        <v>1.0382904755689457</v>
      </c>
      <c r="L128" s="1064">
        <v>1.0382904755689457</v>
      </c>
      <c r="Q128" s="1212"/>
    </row>
    <row r="129" spans="1:17">
      <c r="A129" s="1063" t="s">
        <v>737</v>
      </c>
      <c r="B129" s="1124">
        <v>4680000</v>
      </c>
      <c r="C129" s="1112"/>
      <c r="D129" s="1124">
        <v>2493493.52086</v>
      </c>
      <c r="E129" s="1113"/>
      <c r="F129" s="1124">
        <v>2872100.49162</v>
      </c>
      <c r="G129" s="1113"/>
      <c r="H129" s="1124">
        <v>3289260.4384699999</v>
      </c>
      <c r="I129" s="1113"/>
      <c r="J129" s="1064">
        <v>0.5327977608675214</v>
      </c>
      <c r="K129" s="1064">
        <v>0.61369668624358975</v>
      </c>
      <c r="L129" s="1064">
        <v>0.70283342702350426</v>
      </c>
      <c r="Q129" s="1212"/>
    </row>
    <row r="130" spans="1:17">
      <c r="A130" s="1063" t="s">
        <v>738</v>
      </c>
      <c r="B130" s="1124">
        <v>26632692</v>
      </c>
      <c r="C130" s="1112"/>
      <c r="D130" s="1124">
        <v>23109107.380699702</v>
      </c>
      <c r="E130" s="1113"/>
      <c r="F130" s="1124">
        <v>22590403.200830016</v>
      </c>
      <c r="G130" s="1113"/>
      <c r="H130" s="1124">
        <v>25206965.670488063</v>
      </c>
      <c r="I130" s="1113"/>
      <c r="J130" s="1064">
        <v>0.86769701615967709</v>
      </c>
      <c r="K130" s="1064">
        <v>0.84822079573593301</v>
      </c>
      <c r="L130" s="1064">
        <v>0.94646705899982109</v>
      </c>
      <c r="Q130" s="1212"/>
    </row>
    <row r="131" spans="1:17">
      <c r="A131" s="1063" t="s">
        <v>739</v>
      </c>
      <c r="B131" s="1124">
        <v>2938412</v>
      </c>
      <c r="C131" s="1112"/>
      <c r="D131" s="1124">
        <v>1591021.5843699998</v>
      </c>
      <c r="E131" s="1113"/>
      <c r="F131" s="1124">
        <v>1859136.80993</v>
      </c>
      <c r="G131" s="1113"/>
      <c r="H131" s="1124">
        <v>2128643.7494800002</v>
      </c>
      <c r="I131" s="1113"/>
      <c r="J131" s="1064">
        <v>0.54145626425770099</v>
      </c>
      <c r="K131" s="1064">
        <v>0.63270120389176199</v>
      </c>
      <c r="L131" s="1064">
        <v>0.72441977145478587</v>
      </c>
      <c r="Q131" s="1212"/>
    </row>
    <row r="132" spans="1:17" ht="15.75">
      <c r="A132" s="1068" t="s">
        <v>559</v>
      </c>
      <c r="B132" s="1126">
        <v>2341716</v>
      </c>
      <c r="C132" s="1115"/>
      <c r="D132" s="1126">
        <v>592662.91731000005</v>
      </c>
      <c r="E132" s="1116"/>
      <c r="F132" s="1126">
        <v>599644.55515999999</v>
      </c>
      <c r="G132" s="1116"/>
      <c r="H132" s="1126">
        <v>1133635.04886</v>
      </c>
      <c r="I132" s="1115"/>
      <c r="J132" s="1069">
        <v>0.25308915227551082</v>
      </c>
      <c r="K132" s="1069">
        <v>0.25607057181998161</v>
      </c>
      <c r="L132" s="1069">
        <v>0.48410441268710636</v>
      </c>
      <c r="Q132" s="1212"/>
    </row>
  </sheetData>
  <mergeCells count="7">
    <mergeCell ref="D93:I93"/>
    <mergeCell ref="J93:L93"/>
    <mergeCell ref="D49:I49"/>
    <mergeCell ref="J49:L49"/>
    <mergeCell ref="A2:L2"/>
    <mergeCell ref="D5:I5"/>
    <mergeCell ref="J5:L5"/>
  </mergeCells>
  <conditionalFormatting sqref="K9:K44">
    <cfRule type="containsErrors" dxfId="20" priority="4">
      <formula>ISERROR(K9)</formula>
    </cfRule>
  </conditionalFormatting>
  <conditionalFormatting sqref="K53:K88">
    <cfRule type="containsErrors" dxfId="19" priority="2">
      <formula>ISERROR(K53)</formula>
    </cfRule>
  </conditionalFormatting>
  <printOptions horizontalCentered="1" gridLinesSet="0"/>
  <pageMargins left="0.15748031496062992" right="0.15748031496062992" top="0.78740157480314965" bottom="0" header="0.47244094488188981" footer="0"/>
  <pageSetup paperSize="9" scale="69" firstPageNumber="13" fitToHeight="100" orientation="landscape" useFirstPageNumber="1" r:id="rId1"/>
  <headerFooter alignWithMargins="0">
    <oddHeader>&amp;C&amp;"Arial,Normalny"&amp;12- &amp;P -</oddHeader>
  </headerFooter>
  <rowBreaks count="2" manualBreakCount="2">
    <brk id="46" max="11" man="1"/>
    <brk id="90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E192"/>
  <sheetViews>
    <sheetView showGridLines="0" zoomScale="70" zoomScaleNormal="70" workbookViewId="0">
      <selection activeCell="F19" sqref="F19"/>
    </sheetView>
  </sheetViews>
  <sheetFormatPr defaultColWidth="96.42578125" defaultRowHeight="15"/>
  <cols>
    <col min="1" max="1" width="99" style="76" customWidth="1"/>
    <col min="2" max="3" width="21.140625" style="76" customWidth="1"/>
    <col min="4" max="4" width="2" style="76" customWidth="1"/>
    <col min="5" max="5" width="18.5703125" style="76" customWidth="1"/>
    <col min="6" max="16384" width="96.42578125" style="76"/>
  </cols>
  <sheetData>
    <row r="1" spans="1:5" ht="18" customHeight="1">
      <c r="A1" s="73" t="s">
        <v>225</v>
      </c>
      <c r="B1" s="74"/>
      <c r="C1" s="74"/>
      <c r="D1" s="74"/>
      <c r="E1" s="74"/>
    </row>
    <row r="2" spans="1:5" ht="18" customHeight="1">
      <c r="A2" s="1608" t="s">
        <v>226</v>
      </c>
      <c r="B2" s="1608"/>
      <c r="C2" s="1608"/>
      <c r="D2" s="1608"/>
      <c r="E2" s="1608"/>
    </row>
    <row r="3" spans="1:5" ht="18" customHeight="1">
      <c r="A3" s="77"/>
      <c r="B3" s="78"/>
      <c r="C3" s="78"/>
      <c r="D3" s="78"/>
      <c r="E3" s="78"/>
    </row>
    <row r="4" spans="1:5" ht="18" customHeight="1">
      <c r="A4" s="79"/>
      <c r="C4" s="76" t="s">
        <v>4</v>
      </c>
      <c r="E4" s="80" t="s">
        <v>2</v>
      </c>
    </row>
    <row r="5" spans="1:5" ht="15.95" customHeight="1">
      <c r="A5" s="81"/>
      <c r="B5" s="82" t="s">
        <v>227</v>
      </c>
      <c r="C5" s="1609" t="s">
        <v>229</v>
      </c>
      <c r="D5" s="1610"/>
      <c r="E5" s="284"/>
    </row>
    <row r="6" spans="1:5" ht="15.95" customHeight="1">
      <c r="A6" s="83" t="s">
        <v>3</v>
      </c>
      <c r="B6" s="84" t="s">
        <v>228</v>
      </c>
      <c r="C6" s="1611"/>
      <c r="D6" s="1612"/>
      <c r="E6" s="285" t="s">
        <v>230</v>
      </c>
    </row>
    <row r="7" spans="1:5" ht="15.95" customHeight="1">
      <c r="A7" s="85"/>
      <c r="B7" s="86" t="s">
        <v>761</v>
      </c>
      <c r="C7" s="1611"/>
      <c r="D7" s="1612"/>
      <c r="E7" s="283" t="s">
        <v>232</v>
      </c>
    </row>
    <row r="8" spans="1:5" s="89" customFormat="1" ht="9.9499999999999993" customHeight="1">
      <c r="A8" s="87">
        <v>1</v>
      </c>
      <c r="B8" s="88">
        <v>2</v>
      </c>
      <c r="C8" s="1613">
        <v>3</v>
      </c>
      <c r="D8" s="1614"/>
      <c r="E8" s="314">
        <v>4</v>
      </c>
    </row>
    <row r="9" spans="1:5" ht="31.5" customHeight="1">
      <c r="A9" s="726" t="s">
        <v>233</v>
      </c>
      <c r="B9" s="788">
        <v>435340000000</v>
      </c>
      <c r="C9" s="905">
        <v>304511824782.35016</v>
      </c>
      <c r="D9" s="786"/>
      <c r="E9" s="313">
        <v>0.69948046304578071</v>
      </c>
    </row>
    <row r="10" spans="1:5" ht="19.5" customHeight="1">
      <c r="A10" s="727" t="s">
        <v>234</v>
      </c>
      <c r="B10" s="789">
        <v>470000</v>
      </c>
      <c r="C10" s="904">
        <v>508398.54000000004</v>
      </c>
      <c r="D10" s="787"/>
      <c r="E10" s="1128">
        <v>1.0816990212765958</v>
      </c>
    </row>
    <row r="11" spans="1:5" ht="19.5" customHeight="1">
      <c r="A11" s="727" t="s">
        <v>235</v>
      </c>
      <c r="B11" s="789">
        <v>3979000</v>
      </c>
      <c r="C11" s="904">
        <v>2391286.4300000002</v>
      </c>
      <c r="D11" s="787"/>
      <c r="E11" s="1128">
        <v>0.60097673536064344</v>
      </c>
    </row>
    <row r="12" spans="1:5" ht="19.5" customHeight="1">
      <c r="A12" s="727" t="s">
        <v>236</v>
      </c>
      <c r="B12" s="789">
        <v>400000</v>
      </c>
      <c r="C12" s="904">
        <v>1435794.2999999998</v>
      </c>
      <c r="D12" s="787"/>
      <c r="E12" s="1128">
        <v>3.5894857499999997</v>
      </c>
    </row>
    <row r="13" spans="1:5" ht="20.100000000000001" customHeight="1">
      <c r="A13" s="727" t="s">
        <v>237</v>
      </c>
      <c r="B13" s="789">
        <v>270000</v>
      </c>
      <c r="C13" s="904">
        <v>306523.06000000006</v>
      </c>
      <c r="D13" s="787"/>
      <c r="E13" s="1128">
        <v>1.1352705925925928</v>
      </c>
    </row>
    <row r="14" spans="1:5" ht="20.100000000000001" customHeight="1">
      <c r="A14" s="727" t="s">
        <v>238</v>
      </c>
      <c r="B14" s="789">
        <v>49750000</v>
      </c>
      <c r="C14" s="904">
        <v>31093021.580000006</v>
      </c>
      <c r="D14" s="787"/>
      <c r="E14" s="1128">
        <v>0.6249853583919599</v>
      </c>
    </row>
    <row r="15" spans="1:5" ht="20.100000000000001" customHeight="1">
      <c r="A15" s="727" t="s">
        <v>239</v>
      </c>
      <c r="B15" s="789">
        <v>30000</v>
      </c>
      <c r="C15" s="904">
        <v>31831.61</v>
      </c>
      <c r="D15" s="787"/>
      <c r="E15" s="1128">
        <v>1.0610536666666668</v>
      </c>
    </row>
    <row r="16" spans="1:5" ht="20.100000000000001" customHeight="1">
      <c r="A16" s="727" t="s">
        <v>240</v>
      </c>
      <c r="B16" s="789">
        <v>724000</v>
      </c>
      <c r="C16" s="904">
        <v>1386595.7</v>
      </c>
      <c r="D16" s="787"/>
      <c r="E16" s="1128">
        <v>1.9151874309392265</v>
      </c>
    </row>
    <row r="17" spans="1:5" ht="20.100000000000001" customHeight="1">
      <c r="A17" s="727" t="s">
        <v>241</v>
      </c>
      <c r="B17" s="789">
        <v>45000</v>
      </c>
      <c r="C17" s="904">
        <v>15448.15</v>
      </c>
      <c r="D17" s="787"/>
      <c r="E17" s="1128">
        <v>0.34329222222222222</v>
      </c>
    </row>
    <row r="18" spans="1:5" ht="20.100000000000001" customHeight="1">
      <c r="A18" s="727" t="s">
        <v>242</v>
      </c>
      <c r="B18" s="789">
        <v>40871000</v>
      </c>
      <c r="C18" s="904">
        <v>27437133.559999999</v>
      </c>
      <c r="D18" s="787"/>
      <c r="E18" s="1128">
        <v>0.67131055173594967</v>
      </c>
    </row>
    <row r="19" spans="1:5" ht="19.5" customHeight="1">
      <c r="A19" s="728" t="s">
        <v>702</v>
      </c>
      <c r="B19" s="789">
        <v>0</v>
      </c>
      <c r="C19" s="904">
        <v>4044.89</v>
      </c>
      <c r="D19" s="787"/>
      <c r="E19" s="1128">
        <v>0</v>
      </c>
    </row>
    <row r="20" spans="1:5" ht="20.100000000000001" customHeight="1">
      <c r="A20" s="727" t="s">
        <v>243</v>
      </c>
      <c r="B20" s="789">
        <v>10000</v>
      </c>
      <c r="C20" s="904">
        <v>65081.100000000006</v>
      </c>
      <c r="D20" s="787"/>
      <c r="E20" s="1128">
        <v>6.5081100000000003</v>
      </c>
    </row>
    <row r="21" spans="1:5" ht="20.100000000000001" customHeight="1">
      <c r="A21" s="727" t="s">
        <v>244</v>
      </c>
      <c r="B21" s="789">
        <v>1904000</v>
      </c>
      <c r="C21" s="904">
        <v>1644600.7</v>
      </c>
      <c r="D21" s="787"/>
      <c r="E21" s="1128">
        <v>0.86376087184873951</v>
      </c>
    </row>
    <row r="22" spans="1:5" ht="20.100000000000001" customHeight="1">
      <c r="A22" s="727" t="s">
        <v>245</v>
      </c>
      <c r="B22" s="789">
        <v>1948000</v>
      </c>
      <c r="C22" s="904">
        <v>1871493.93</v>
      </c>
      <c r="D22" s="787"/>
      <c r="E22" s="1128">
        <v>0.96072583675564682</v>
      </c>
    </row>
    <row r="23" spans="1:5" ht="20.100000000000001" customHeight="1">
      <c r="A23" s="727" t="s">
        <v>246</v>
      </c>
      <c r="B23" s="789">
        <v>2000</v>
      </c>
      <c r="C23" s="904">
        <v>1935.97</v>
      </c>
      <c r="D23" s="787"/>
      <c r="E23" s="1128">
        <v>0.96798499999999998</v>
      </c>
    </row>
    <row r="24" spans="1:5" ht="20.100000000000001" customHeight="1">
      <c r="A24" s="727" t="s">
        <v>247</v>
      </c>
      <c r="B24" s="789">
        <v>2421977000</v>
      </c>
      <c r="C24" s="904">
        <v>1935916748.6200001</v>
      </c>
      <c r="D24" s="787"/>
      <c r="E24" s="1128">
        <v>0.79931260644506541</v>
      </c>
    </row>
    <row r="25" spans="1:5" ht="20.100000000000001" customHeight="1">
      <c r="A25" s="727" t="s">
        <v>248</v>
      </c>
      <c r="B25" s="789">
        <v>725000</v>
      </c>
      <c r="C25" s="904">
        <v>2716237.8400000003</v>
      </c>
      <c r="D25" s="787"/>
      <c r="E25" s="1128">
        <v>3.7465349517241382</v>
      </c>
    </row>
    <row r="26" spans="1:5" ht="20.100000000000001" customHeight="1">
      <c r="A26" s="727" t="s">
        <v>249</v>
      </c>
      <c r="B26" s="789">
        <v>37000</v>
      </c>
      <c r="C26" s="904">
        <v>66912.190000000017</v>
      </c>
      <c r="D26" s="787"/>
      <c r="E26" s="1128">
        <v>1.8084375675675681</v>
      </c>
    </row>
    <row r="27" spans="1:5" ht="20.100000000000001" customHeight="1">
      <c r="A27" s="729" t="s">
        <v>250</v>
      </c>
      <c r="B27" s="789">
        <v>7171000</v>
      </c>
      <c r="C27" s="904">
        <v>30210111.57</v>
      </c>
      <c r="D27" s="787"/>
      <c r="E27" s="1128">
        <v>4.2128171203458376</v>
      </c>
    </row>
    <row r="28" spans="1:5" ht="20.100000000000001" customHeight="1">
      <c r="A28" s="727" t="s">
        <v>251</v>
      </c>
      <c r="B28" s="789">
        <v>581813000</v>
      </c>
      <c r="C28" s="904">
        <v>198655237.95999998</v>
      </c>
      <c r="D28" s="787"/>
      <c r="E28" s="1128">
        <v>0.34144173120916854</v>
      </c>
    </row>
    <row r="29" spans="1:5" ht="20.100000000000001" customHeight="1">
      <c r="A29" s="727" t="s">
        <v>252</v>
      </c>
      <c r="B29" s="789">
        <v>56112000</v>
      </c>
      <c r="C29" s="904">
        <v>54055641.679999985</v>
      </c>
      <c r="D29" s="787"/>
      <c r="E29" s="1128">
        <v>0.9633526104932989</v>
      </c>
    </row>
    <row r="30" spans="1:5" ht="20.100000000000001" customHeight="1">
      <c r="A30" s="727" t="s">
        <v>253</v>
      </c>
      <c r="B30" s="789">
        <v>289190000</v>
      </c>
      <c r="C30" s="904">
        <v>9156344.4199999999</v>
      </c>
      <c r="D30" s="787"/>
      <c r="E30" s="1128">
        <v>3.166203679242021E-2</v>
      </c>
    </row>
    <row r="31" spans="1:5" ht="20.100000000000001" customHeight="1">
      <c r="A31" s="727" t="s">
        <v>254</v>
      </c>
      <c r="B31" s="789">
        <v>0</v>
      </c>
      <c r="C31" s="904">
        <v>5620492.5800000001</v>
      </c>
      <c r="D31" s="787"/>
      <c r="E31" s="1128">
        <v>0</v>
      </c>
    </row>
    <row r="32" spans="1:5" ht="20.100000000000001" customHeight="1">
      <c r="A32" s="727" t="s">
        <v>255</v>
      </c>
      <c r="B32" s="789">
        <v>0</v>
      </c>
      <c r="C32" s="904">
        <v>32902.720000000001</v>
      </c>
      <c r="D32" s="787"/>
      <c r="E32" s="1128">
        <v>0</v>
      </c>
    </row>
    <row r="33" spans="1:5" ht="20.100000000000001" customHeight="1">
      <c r="A33" s="727" t="s">
        <v>256</v>
      </c>
      <c r="B33" s="789">
        <v>7744000</v>
      </c>
      <c r="C33" s="904">
        <v>5336492.1699999971</v>
      </c>
      <c r="D33" s="787"/>
      <c r="E33" s="1128">
        <v>0.68911314178718974</v>
      </c>
    </row>
    <row r="34" spans="1:5" ht="20.100000000000001" customHeight="1">
      <c r="A34" s="727" t="s">
        <v>257</v>
      </c>
      <c r="B34" s="789">
        <v>1040000</v>
      </c>
      <c r="C34" s="904">
        <v>1471280.9100000001</v>
      </c>
      <c r="D34" s="787"/>
      <c r="E34" s="1128">
        <v>1.4146931826923079</v>
      </c>
    </row>
    <row r="35" spans="1:5" ht="20.100000000000001" customHeight="1">
      <c r="A35" s="727" t="s">
        <v>258</v>
      </c>
      <c r="B35" s="789">
        <v>2000</v>
      </c>
      <c r="C35" s="904">
        <v>5995.32</v>
      </c>
      <c r="D35" s="787"/>
      <c r="E35" s="1128">
        <v>2.9976599999999998</v>
      </c>
    </row>
    <row r="36" spans="1:5" ht="20.100000000000001" customHeight="1">
      <c r="A36" s="727" t="s">
        <v>259</v>
      </c>
      <c r="B36" s="789">
        <v>1161000</v>
      </c>
      <c r="C36" s="904">
        <v>8482731.1700000018</v>
      </c>
      <c r="D36" s="787"/>
      <c r="E36" s="1128">
        <v>7.3064006632213623</v>
      </c>
    </row>
    <row r="37" spans="1:5" ht="20.100000000000001" customHeight="1">
      <c r="A37" s="727" t="s">
        <v>717</v>
      </c>
      <c r="B37" s="789">
        <v>31085000</v>
      </c>
      <c r="C37" s="904">
        <v>82512244.709999993</v>
      </c>
      <c r="D37" s="787"/>
      <c r="E37" s="1128">
        <v>2.6544071002091036</v>
      </c>
    </row>
    <row r="38" spans="1:5" ht="20.100000000000001" customHeight="1">
      <c r="A38" s="727" t="s">
        <v>260</v>
      </c>
      <c r="B38" s="789">
        <v>139563000</v>
      </c>
      <c r="C38" s="904">
        <v>365386563.81999987</v>
      </c>
      <c r="D38" s="787"/>
      <c r="E38" s="1128">
        <v>2.6180761650294122</v>
      </c>
    </row>
    <row r="39" spans="1:5" ht="20.100000000000001" customHeight="1">
      <c r="A39" s="727" t="s">
        <v>261</v>
      </c>
      <c r="B39" s="789">
        <v>5951000</v>
      </c>
      <c r="C39" s="904">
        <v>5341109.5600000005</v>
      </c>
      <c r="D39" s="787"/>
      <c r="E39" s="1128">
        <v>0.89751462947403804</v>
      </c>
    </row>
    <row r="40" spans="1:5" ht="20.100000000000001" customHeight="1">
      <c r="A40" s="727" t="s">
        <v>262</v>
      </c>
      <c r="B40" s="789">
        <v>34135000</v>
      </c>
      <c r="C40" s="904">
        <v>17696491.369999997</v>
      </c>
      <c r="D40" s="787"/>
      <c r="E40" s="1128">
        <v>0.51842658180752887</v>
      </c>
    </row>
    <row r="41" spans="1:5" s="90" customFormat="1" ht="20.100000000000001" customHeight="1">
      <c r="A41" s="727" t="s">
        <v>263</v>
      </c>
      <c r="B41" s="789">
        <v>38473000</v>
      </c>
      <c r="C41" s="904">
        <v>33251275.030000012</v>
      </c>
      <c r="D41" s="787"/>
      <c r="E41" s="1128">
        <v>0.864275596652198</v>
      </c>
    </row>
    <row r="42" spans="1:5" ht="20.100000000000001" customHeight="1">
      <c r="A42" s="727" t="s">
        <v>264</v>
      </c>
      <c r="B42" s="789">
        <v>36706000</v>
      </c>
      <c r="C42" s="904">
        <v>466676449.83999991</v>
      </c>
      <c r="D42" s="787"/>
      <c r="E42" s="1128" t="s">
        <v>750</v>
      </c>
    </row>
    <row r="43" spans="1:5" ht="20.100000000000001" customHeight="1">
      <c r="A43" s="727" t="s">
        <v>265</v>
      </c>
      <c r="B43" s="789">
        <v>320000</v>
      </c>
      <c r="C43" s="904">
        <v>36595202.869999997</v>
      </c>
      <c r="D43" s="787"/>
      <c r="E43" s="1128" t="s">
        <v>750</v>
      </c>
    </row>
    <row r="44" spans="1:5" ht="20.100000000000001" customHeight="1">
      <c r="A44" s="727" t="s">
        <v>266</v>
      </c>
      <c r="B44" s="789">
        <v>415000</v>
      </c>
      <c r="C44" s="904">
        <v>262998.66000000003</v>
      </c>
      <c r="D44" s="787"/>
      <c r="E44" s="1128">
        <v>0.63373171084337354</v>
      </c>
    </row>
    <row r="45" spans="1:5" ht="20.100000000000001" customHeight="1">
      <c r="A45" s="727" t="s">
        <v>267</v>
      </c>
      <c r="B45" s="789">
        <v>63497000</v>
      </c>
      <c r="C45" s="904">
        <v>62314336.699999996</v>
      </c>
      <c r="D45" s="787"/>
      <c r="E45" s="1128">
        <v>0.98137450115753488</v>
      </c>
    </row>
    <row r="46" spans="1:5" ht="20.100000000000001" customHeight="1">
      <c r="A46" s="727" t="s">
        <v>268</v>
      </c>
      <c r="B46" s="789">
        <v>85011000</v>
      </c>
      <c r="C46" s="904">
        <v>86287512.340000004</v>
      </c>
      <c r="D46" s="787"/>
      <c r="E46" s="1128">
        <v>1.0150158490077754</v>
      </c>
    </row>
    <row r="47" spans="1:5" ht="20.100000000000001" customHeight="1">
      <c r="A47" s="727" t="s">
        <v>269</v>
      </c>
      <c r="B47" s="789">
        <v>0</v>
      </c>
      <c r="C47" s="904">
        <v>814337.04999999993</v>
      </c>
      <c r="D47" s="787"/>
      <c r="E47" s="1128">
        <v>0</v>
      </c>
    </row>
    <row r="48" spans="1:5" ht="20.100000000000001" customHeight="1">
      <c r="A48" s="727" t="s">
        <v>270</v>
      </c>
      <c r="B48" s="789">
        <v>1784732420.55</v>
      </c>
      <c r="C48" s="904">
        <v>2490035301.4499993</v>
      </c>
      <c r="D48" s="787"/>
      <c r="E48" s="1128">
        <v>1.3951869046468302</v>
      </c>
    </row>
    <row r="49" spans="1:5" ht="20.100000000000001" customHeight="1">
      <c r="A49" s="727" t="s">
        <v>271</v>
      </c>
      <c r="B49" s="789">
        <v>95831000</v>
      </c>
      <c r="C49" s="904">
        <v>93939051.290000021</v>
      </c>
      <c r="D49" s="787"/>
      <c r="E49" s="1128">
        <v>0.98025744581607221</v>
      </c>
    </row>
    <row r="50" spans="1:5" ht="20.100000000000001" customHeight="1">
      <c r="A50" s="727" t="s">
        <v>272</v>
      </c>
      <c r="B50" s="789">
        <v>11000</v>
      </c>
      <c r="C50" s="904">
        <v>29159.730000000003</v>
      </c>
      <c r="D50" s="787"/>
      <c r="E50" s="1128">
        <v>2.6508845454545455</v>
      </c>
    </row>
    <row r="51" spans="1:5" ht="20.100000000000001" customHeight="1">
      <c r="A51" s="727" t="s">
        <v>273</v>
      </c>
      <c r="B51" s="789">
        <v>179000</v>
      </c>
      <c r="C51" s="904">
        <v>1204838.3399999996</v>
      </c>
      <c r="D51" s="787"/>
      <c r="E51" s="1128">
        <v>6.7309404469273719</v>
      </c>
    </row>
    <row r="52" spans="1:5" ht="20.100000000000001" customHeight="1">
      <c r="A52" s="727" t="s">
        <v>274</v>
      </c>
      <c r="B52" s="789">
        <v>206596000</v>
      </c>
      <c r="C52" s="904">
        <v>93232537.640000001</v>
      </c>
      <c r="D52" s="787"/>
      <c r="E52" s="1128">
        <v>0.4512794906000116</v>
      </c>
    </row>
    <row r="53" spans="1:5" ht="20.100000000000001" customHeight="1">
      <c r="A53" s="727" t="s">
        <v>275</v>
      </c>
      <c r="B53" s="789">
        <v>181036000</v>
      </c>
      <c r="C53" s="904">
        <v>162619617.47999993</v>
      </c>
      <c r="D53" s="787"/>
      <c r="E53" s="1128">
        <v>0.89827226341722055</v>
      </c>
    </row>
    <row r="54" spans="1:5" ht="20.100000000000001" customHeight="1">
      <c r="A54" s="727" t="s">
        <v>276</v>
      </c>
      <c r="B54" s="789">
        <v>602000</v>
      </c>
      <c r="C54" s="904">
        <v>1530975</v>
      </c>
      <c r="D54" s="787"/>
      <c r="E54" s="1128">
        <v>2.5431478405315615</v>
      </c>
    </row>
    <row r="55" spans="1:5" ht="20.100000000000001" customHeight="1">
      <c r="A55" s="727" t="s">
        <v>277</v>
      </c>
      <c r="B55" s="789">
        <v>7638000</v>
      </c>
      <c r="C55" s="904">
        <v>23099049.259999998</v>
      </c>
      <c r="D55" s="787"/>
      <c r="E55" s="1128">
        <v>3.0242274495941341</v>
      </c>
    </row>
    <row r="56" spans="1:5" ht="20.100000000000001" customHeight="1">
      <c r="A56" s="727" t="s">
        <v>278</v>
      </c>
      <c r="B56" s="789">
        <v>21860000</v>
      </c>
      <c r="C56" s="904">
        <v>19237165.220000003</v>
      </c>
      <c r="D56" s="787"/>
      <c r="E56" s="1128">
        <v>0.88001670722781344</v>
      </c>
    </row>
    <row r="57" spans="1:5" ht="20.100000000000001" customHeight="1">
      <c r="A57" s="727" t="s">
        <v>279</v>
      </c>
      <c r="B57" s="789">
        <v>121000000</v>
      </c>
      <c r="C57" s="904">
        <v>149560864.87</v>
      </c>
      <c r="D57" s="787"/>
      <c r="E57" s="1128">
        <v>1.2360402055371902</v>
      </c>
    </row>
    <row r="58" spans="1:5" s="942" customFormat="1" ht="20.100000000000001" customHeight="1">
      <c r="A58" s="727" t="s">
        <v>748</v>
      </c>
      <c r="B58" s="789">
        <v>11104824579.450001</v>
      </c>
      <c r="C58" s="904">
        <v>6298414373.0299997</v>
      </c>
      <c r="D58" s="787"/>
      <c r="E58" s="1128">
        <v>0.56717819610455722</v>
      </c>
    </row>
    <row r="59" spans="1:5" ht="20.100000000000001" customHeight="1">
      <c r="A59" s="727" t="s">
        <v>280</v>
      </c>
      <c r="B59" s="789">
        <v>0</v>
      </c>
      <c r="C59" s="904">
        <v>4988.8900000000003</v>
      </c>
      <c r="D59" s="787"/>
      <c r="E59" s="1128">
        <v>0</v>
      </c>
    </row>
    <row r="60" spans="1:5" ht="20.100000000000001" customHeight="1">
      <c r="A60" s="727" t="s">
        <v>281</v>
      </c>
      <c r="B60" s="789">
        <v>26509000</v>
      </c>
      <c r="C60" s="904">
        <v>6419658.6200000001</v>
      </c>
      <c r="D60" s="787"/>
      <c r="E60" s="1128">
        <v>0.24216902259609943</v>
      </c>
    </row>
    <row r="61" spans="1:5" ht="20.100000000000001" customHeight="1">
      <c r="A61" s="727" t="s">
        <v>282</v>
      </c>
      <c r="B61" s="789">
        <v>1000</v>
      </c>
      <c r="C61" s="904">
        <v>43585.279999999992</v>
      </c>
      <c r="D61" s="787"/>
      <c r="E61" s="1128" t="s">
        <v>750</v>
      </c>
    </row>
    <row r="62" spans="1:5" s="942" customFormat="1" ht="20.100000000000001" customHeight="1">
      <c r="A62" s="727" t="s">
        <v>756</v>
      </c>
      <c r="B62" s="789">
        <v>1453287000</v>
      </c>
      <c r="C62" s="904">
        <v>491136353.26999998</v>
      </c>
      <c r="D62" s="787"/>
      <c r="E62" s="1128">
        <v>0.33794863180500478</v>
      </c>
    </row>
    <row r="63" spans="1:5" ht="20.100000000000001" customHeight="1">
      <c r="A63" s="727" t="s">
        <v>283</v>
      </c>
      <c r="B63" s="789">
        <v>408000</v>
      </c>
      <c r="C63" s="904">
        <v>245821</v>
      </c>
      <c r="D63" s="787"/>
      <c r="E63" s="1128">
        <v>0.60250245098039212</v>
      </c>
    </row>
    <row r="64" spans="1:5" ht="20.100000000000001" customHeight="1">
      <c r="A64" s="727" t="s">
        <v>284</v>
      </c>
      <c r="B64" s="789">
        <v>10246000</v>
      </c>
      <c r="C64" s="904">
        <v>7862620.54</v>
      </c>
      <c r="D64" s="787"/>
      <c r="E64" s="1128">
        <v>0.76738439781378098</v>
      </c>
    </row>
    <row r="65" spans="1:5" ht="20.100000000000001" customHeight="1">
      <c r="A65" s="727" t="s">
        <v>285</v>
      </c>
      <c r="B65" s="789">
        <v>2265000</v>
      </c>
      <c r="C65" s="904">
        <v>1350728.6600000004</v>
      </c>
      <c r="D65" s="787"/>
      <c r="E65" s="1128">
        <v>0.5963481942604858</v>
      </c>
    </row>
    <row r="66" spans="1:5" ht="20.100000000000001" customHeight="1">
      <c r="A66" s="727" t="s">
        <v>286</v>
      </c>
      <c r="B66" s="789">
        <v>109000</v>
      </c>
      <c r="C66" s="904">
        <v>468892.10000000003</v>
      </c>
      <c r="D66" s="787"/>
      <c r="E66" s="1128">
        <v>4.3017623853211013</v>
      </c>
    </row>
    <row r="67" spans="1:5" ht="20.100000000000001" customHeight="1">
      <c r="A67" s="727" t="s">
        <v>287</v>
      </c>
      <c r="B67" s="789">
        <v>650000</v>
      </c>
      <c r="C67" s="904">
        <v>399825.87</v>
      </c>
      <c r="D67" s="787"/>
      <c r="E67" s="1128">
        <v>0.61511672307692311</v>
      </c>
    </row>
    <row r="68" spans="1:5" ht="20.100000000000001" customHeight="1">
      <c r="A68" s="727" t="s">
        <v>288</v>
      </c>
      <c r="B68" s="789">
        <v>76000000</v>
      </c>
      <c r="C68" s="904">
        <v>56559853.790000007</v>
      </c>
      <c r="D68" s="787"/>
      <c r="E68" s="1128">
        <v>0.74420860250000009</v>
      </c>
    </row>
    <row r="69" spans="1:5" ht="20.100000000000001" customHeight="1">
      <c r="A69" s="727" t="s">
        <v>289</v>
      </c>
      <c r="B69" s="789">
        <v>1690000</v>
      </c>
      <c r="C69" s="904">
        <v>4810596.7899999991</v>
      </c>
      <c r="D69" s="888"/>
      <c r="E69" s="1128">
        <v>2.8465069763313604</v>
      </c>
    </row>
    <row r="70" spans="1:5" ht="19.5" customHeight="1">
      <c r="A70" s="727" t="s">
        <v>290</v>
      </c>
      <c r="B70" s="789">
        <v>0</v>
      </c>
      <c r="C70" s="904">
        <v>6007.78</v>
      </c>
      <c r="D70" s="787"/>
      <c r="E70" s="1128">
        <v>0</v>
      </c>
    </row>
    <row r="71" spans="1:5" ht="20.100000000000001" customHeight="1">
      <c r="A71" s="727" t="s">
        <v>291</v>
      </c>
      <c r="B71" s="789">
        <v>65552000</v>
      </c>
      <c r="C71" s="904">
        <v>47566350.850000001</v>
      </c>
      <c r="D71" s="787"/>
      <c r="E71" s="1128">
        <v>0.72562775887844766</v>
      </c>
    </row>
    <row r="72" spans="1:5" ht="20.100000000000001" customHeight="1">
      <c r="A72" s="727" t="s">
        <v>292</v>
      </c>
      <c r="B72" s="789">
        <v>10847000</v>
      </c>
      <c r="C72" s="904">
        <v>6772958.7300000004</v>
      </c>
      <c r="D72" s="787"/>
      <c r="E72" s="1128">
        <v>0.62440847515442066</v>
      </c>
    </row>
    <row r="73" spans="1:5" ht="20.100000000000001" customHeight="1">
      <c r="A73" s="727" t="s">
        <v>293</v>
      </c>
      <c r="B73" s="789">
        <v>28000</v>
      </c>
      <c r="C73" s="904">
        <v>58465.67</v>
      </c>
      <c r="D73" s="787"/>
      <c r="E73" s="1128">
        <v>2.088059642857143</v>
      </c>
    </row>
    <row r="74" spans="1:5" ht="20.100000000000001" customHeight="1">
      <c r="A74" s="727" t="s">
        <v>294</v>
      </c>
      <c r="B74" s="789">
        <v>0</v>
      </c>
      <c r="C74" s="904">
        <v>41205.520000000004</v>
      </c>
      <c r="D74" s="787"/>
      <c r="E74" s="1128">
        <v>0</v>
      </c>
    </row>
    <row r="75" spans="1:5" ht="20.100000000000001" customHeight="1">
      <c r="A75" s="727" t="s">
        <v>295</v>
      </c>
      <c r="B75" s="789">
        <v>350000</v>
      </c>
      <c r="C75" s="904">
        <v>135685.97</v>
      </c>
      <c r="D75" s="787"/>
      <c r="E75" s="1128">
        <v>0.38767420000000002</v>
      </c>
    </row>
    <row r="76" spans="1:5" ht="20.100000000000001" customHeight="1">
      <c r="A76" s="727" t="s">
        <v>296</v>
      </c>
      <c r="B76" s="789">
        <v>880000</v>
      </c>
      <c r="C76" s="904">
        <v>636476.8899999999</v>
      </c>
      <c r="D76" s="787"/>
      <c r="E76" s="1128">
        <v>0.72326919318181804</v>
      </c>
    </row>
    <row r="77" spans="1:5" ht="20.100000000000001" customHeight="1">
      <c r="A77" s="727" t="s">
        <v>297</v>
      </c>
      <c r="B77" s="789">
        <v>3528000</v>
      </c>
      <c r="C77" s="904">
        <v>2943778.2399999998</v>
      </c>
      <c r="D77" s="787"/>
      <c r="E77" s="1128">
        <v>0.83440426303854864</v>
      </c>
    </row>
    <row r="78" spans="1:5" ht="20.100000000000001" customHeight="1">
      <c r="A78" s="727" t="s">
        <v>298</v>
      </c>
      <c r="B78" s="789">
        <v>1000</v>
      </c>
      <c r="C78" s="904">
        <v>26493.610000000004</v>
      </c>
      <c r="D78" s="787"/>
      <c r="E78" s="1128" t="s">
        <v>750</v>
      </c>
    </row>
    <row r="79" spans="1:5" ht="20.100000000000001" customHeight="1">
      <c r="A79" s="727" t="s">
        <v>299</v>
      </c>
      <c r="B79" s="789">
        <v>99511000</v>
      </c>
      <c r="C79" s="904">
        <v>217680167.73000002</v>
      </c>
      <c r="D79" s="787"/>
      <c r="E79" s="1128">
        <v>2.1874985451859597</v>
      </c>
    </row>
    <row r="80" spans="1:5" ht="20.100000000000001" customHeight="1">
      <c r="A80" s="727" t="s">
        <v>347</v>
      </c>
      <c r="B80" s="789">
        <v>5810000</v>
      </c>
      <c r="C80" s="904">
        <v>5366928.0099999988</v>
      </c>
      <c r="D80" s="787"/>
      <c r="E80" s="1128">
        <v>0.92373976075731479</v>
      </c>
    </row>
    <row r="81" spans="1:5" ht="20.100000000000001" customHeight="1">
      <c r="A81" s="727" t="s">
        <v>300</v>
      </c>
      <c r="B81" s="789">
        <v>597000</v>
      </c>
      <c r="C81" s="904">
        <v>662958.20000000007</v>
      </c>
      <c r="D81" s="787"/>
      <c r="E81" s="1128">
        <v>1.1104827470686769</v>
      </c>
    </row>
    <row r="82" spans="1:5" ht="20.100000000000001" customHeight="1">
      <c r="A82" s="727" t="s">
        <v>301</v>
      </c>
      <c r="B82" s="789">
        <v>2676651000</v>
      </c>
      <c r="C82" s="904">
        <v>603054442.39999998</v>
      </c>
      <c r="D82" s="787"/>
      <c r="E82" s="1128">
        <v>0.225301857582479</v>
      </c>
    </row>
    <row r="83" spans="1:5" ht="20.100000000000001" customHeight="1">
      <c r="A83" s="727" t="s">
        <v>302</v>
      </c>
      <c r="B83" s="789">
        <v>406405145000</v>
      </c>
      <c r="C83" s="904">
        <v>278440912539.34009</v>
      </c>
      <c r="D83" s="787"/>
      <c r="E83" s="1128">
        <v>0.68513136697454968</v>
      </c>
    </row>
    <row r="84" spans="1:5" ht="20.100000000000001" customHeight="1">
      <c r="A84" s="727" t="s">
        <v>303</v>
      </c>
      <c r="B84" s="789">
        <v>1546165000</v>
      </c>
      <c r="C84" s="904">
        <v>7713097767.5700006</v>
      </c>
      <c r="D84" s="787"/>
      <c r="E84" s="1128">
        <v>4.9885347085013567</v>
      </c>
    </row>
    <row r="85" spans="1:5" ht="20.100000000000001" customHeight="1">
      <c r="A85" s="727" t="s">
        <v>304</v>
      </c>
      <c r="B85" s="789">
        <v>2310000</v>
      </c>
      <c r="C85" s="904">
        <v>1487294.5099999998</v>
      </c>
      <c r="D85" s="787"/>
      <c r="E85" s="1128">
        <v>0.64385043722943713</v>
      </c>
    </row>
    <row r="86" spans="1:5" ht="19.5" customHeight="1">
      <c r="A86" s="727" t="s">
        <v>305</v>
      </c>
      <c r="B86" s="789">
        <v>2938412000</v>
      </c>
      <c r="C86" s="904">
        <v>2162837141.0299997</v>
      </c>
      <c r="D86" s="787"/>
      <c r="E86" s="1128">
        <v>0.73605646214009468</v>
      </c>
    </row>
    <row r="87" spans="1:5" ht="20.100000000000001" customHeight="1">
      <c r="A87" s="727" t="s">
        <v>307</v>
      </c>
      <c r="B87" s="789">
        <v>2575900000</v>
      </c>
      <c r="C87" s="904">
        <v>1918793266.8399961</v>
      </c>
      <c r="D87" s="787"/>
      <c r="E87" s="1128">
        <v>0.74490207959936183</v>
      </c>
    </row>
    <row r="88" spans="1:5" ht="20.100000000000001" customHeight="1">
      <c r="A88" s="727" t="s">
        <v>308</v>
      </c>
      <c r="B88" s="789">
        <v>0</v>
      </c>
      <c r="C88" s="904">
        <v>446777.07</v>
      </c>
      <c r="D88" s="787"/>
      <c r="E88" s="1128">
        <v>0</v>
      </c>
    </row>
    <row r="89" spans="1:5" ht="20.100000000000001" customHeight="1">
      <c r="A89" s="727" t="s">
        <v>309</v>
      </c>
      <c r="B89" s="789">
        <v>10307000</v>
      </c>
      <c r="C89" s="904">
        <v>10033377.649999999</v>
      </c>
      <c r="D89" s="787"/>
      <c r="E89" s="1128">
        <v>0.97345276511108936</v>
      </c>
    </row>
    <row r="90" spans="1:5" ht="6" customHeight="1">
      <c r="A90" s="730"/>
      <c r="B90" s="901"/>
      <c r="C90" s="906"/>
      <c r="D90" s="652"/>
      <c r="E90" s="731"/>
    </row>
    <row r="91" spans="1:5" ht="18">
      <c r="A91" s="659" t="s">
        <v>721</v>
      </c>
      <c r="C91" s="91"/>
      <c r="D91" s="91"/>
    </row>
    <row r="92" spans="1:5" ht="18">
      <c r="A92" s="659" t="s">
        <v>760</v>
      </c>
    </row>
    <row r="93" spans="1:5">
      <c r="A93" s="889"/>
      <c r="C93" s="279"/>
      <c r="D93" s="279"/>
      <c r="E93" s="279"/>
    </row>
    <row r="94" spans="1:5">
      <c r="C94" s="277"/>
      <c r="D94" s="277"/>
      <c r="E94" s="278"/>
    </row>
    <row r="95" spans="1:5">
      <c r="C95" s="279"/>
      <c r="D95" s="279"/>
      <c r="E95" s="279"/>
    </row>
    <row r="192" spans="3:3">
      <c r="C192" s="76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7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6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31"/>
  <sheetViews>
    <sheetView showGridLines="0" zoomScale="75" zoomScaleNormal="75" zoomScaleSheetLayoutView="85" workbookViewId="0">
      <selection activeCell="I15" sqref="I15"/>
    </sheetView>
  </sheetViews>
  <sheetFormatPr defaultColWidth="16.28515625" defaultRowHeight="15"/>
  <cols>
    <col min="1" max="1" width="52" style="93" customWidth="1"/>
    <col min="2" max="4" width="26.5703125" style="93" customWidth="1"/>
    <col min="5" max="5" width="19.7109375" style="93" customWidth="1"/>
    <col min="6" max="6" width="44.5703125" style="93" customWidth="1"/>
    <col min="7" max="16384" width="16.28515625" style="93"/>
  </cols>
  <sheetData>
    <row r="1" spans="1:6" ht="15" customHeight="1">
      <c r="A1" s="92" t="s">
        <v>310</v>
      </c>
    </row>
    <row r="2" spans="1:6" ht="15.75">
      <c r="A2" s="94" t="s">
        <v>311</v>
      </c>
      <c r="B2" s="95"/>
      <c r="C2" s="95"/>
      <c r="D2" s="95"/>
    </row>
    <row r="3" spans="1:6" ht="15.75">
      <c r="A3" s="94"/>
      <c r="B3" s="95"/>
      <c r="C3" s="95"/>
      <c r="D3" s="95"/>
    </row>
    <row r="4" spans="1:6" ht="15.75" customHeight="1">
      <c r="A4" s="94"/>
      <c r="B4" s="95"/>
      <c r="C4" s="95"/>
      <c r="D4" s="97" t="s">
        <v>2</v>
      </c>
    </row>
    <row r="5" spans="1:6" ht="15.95" customHeight="1">
      <c r="A5" s="98"/>
      <c r="B5" s="99" t="s">
        <v>227</v>
      </c>
      <c r="C5" s="100"/>
      <c r="D5" s="316"/>
    </row>
    <row r="6" spans="1:6" ht="15.95" customHeight="1">
      <c r="A6" s="101" t="s">
        <v>3</v>
      </c>
      <c r="B6" s="102" t="s">
        <v>228</v>
      </c>
      <c r="C6" s="103" t="s">
        <v>229</v>
      </c>
      <c r="D6" s="317" t="s">
        <v>230</v>
      </c>
    </row>
    <row r="7" spans="1:6" ht="15.95" customHeight="1">
      <c r="A7" s="104"/>
      <c r="B7" s="105" t="s">
        <v>761</v>
      </c>
      <c r="C7" s="106"/>
      <c r="D7" s="318" t="s">
        <v>232</v>
      </c>
      <c r="E7" s="328"/>
    </row>
    <row r="8" spans="1:6" s="111" customFormat="1" ht="13.5" customHeight="1">
      <c r="A8" s="107">
        <v>1</v>
      </c>
      <c r="B8" s="108">
        <v>2</v>
      </c>
      <c r="C8" s="109">
        <v>3</v>
      </c>
      <c r="D8" s="315">
        <v>4</v>
      </c>
      <c r="E8" s="329"/>
    </row>
    <row r="9" spans="1:6" ht="19.5" customHeight="1">
      <c r="A9" s="112" t="s">
        <v>312</v>
      </c>
      <c r="B9" s="790">
        <v>2575900000</v>
      </c>
      <c r="C9" s="791">
        <v>1918793266.8399999</v>
      </c>
      <c r="D9" s="732">
        <v>0.74490207959936328</v>
      </c>
      <c r="E9" s="110"/>
      <c r="F9" s="96"/>
    </row>
    <row r="10" spans="1:6" ht="22.5" customHeight="1">
      <c r="A10" s="113" t="s">
        <v>313</v>
      </c>
      <c r="B10" s="792">
        <v>196069000</v>
      </c>
      <c r="C10" s="793">
        <v>152812063.38999999</v>
      </c>
      <c r="D10" s="708">
        <v>0.77937901141944921</v>
      </c>
      <c r="E10" s="110"/>
      <c r="F10" s="114"/>
    </row>
    <row r="11" spans="1:6" ht="24" customHeight="1">
      <c r="A11" s="113" t="s">
        <v>314</v>
      </c>
      <c r="B11" s="792">
        <v>101341000</v>
      </c>
      <c r="C11" s="793">
        <v>91215318.569999993</v>
      </c>
      <c r="D11" s="708">
        <v>0.90008307170839041</v>
      </c>
      <c r="E11" s="110"/>
      <c r="F11" s="115"/>
    </row>
    <row r="12" spans="1:6" ht="24" customHeight="1">
      <c r="A12" s="113" t="s">
        <v>315</v>
      </c>
      <c r="B12" s="792">
        <v>95309000</v>
      </c>
      <c r="C12" s="793">
        <v>78831655.209999979</v>
      </c>
      <c r="D12" s="708">
        <v>0.82711659140270044</v>
      </c>
      <c r="E12" s="110"/>
      <c r="F12" s="115"/>
    </row>
    <row r="13" spans="1:6" ht="24" customHeight="1">
      <c r="A13" s="113" t="s">
        <v>316</v>
      </c>
      <c r="B13" s="792">
        <v>51567000</v>
      </c>
      <c r="C13" s="793">
        <v>39405069.510000005</v>
      </c>
      <c r="D13" s="708">
        <v>0.76415284018849272</v>
      </c>
      <c r="E13" s="110"/>
      <c r="F13" s="115"/>
    </row>
    <row r="14" spans="1:6" ht="24" customHeight="1">
      <c r="A14" s="113" t="s">
        <v>317</v>
      </c>
      <c r="B14" s="792">
        <v>155853000</v>
      </c>
      <c r="C14" s="793">
        <v>113049870.78000011</v>
      </c>
      <c r="D14" s="708">
        <v>0.72536217320167151</v>
      </c>
      <c r="E14" s="110"/>
      <c r="F14" s="115"/>
    </row>
    <row r="15" spans="1:6" ht="24" customHeight="1">
      <c r="A15" s="113" t="s">
        <v>318</v>
      </c>
      <c r="B15" s="792">
        <v>189843000</v>
      </c>
      <c r="C15" s="793">
        <v>146772461.72</v>
      </c>
      <c r="D15" s="708">
        <v>0.77312548642825918</v>
      </c>
      <c r="E15" s="110"/>
      <c r="F15" s="115"/>
    </row>
    <row r="16" spans="1:6" ht="24" customHeight="1">
      <c r="A16" s="113" t="s">
        <v>319</v>
      </c>
      <c r="B16" s="792">
        <v>578855000</v>
      </c>
      <c r="C16" s="793">
        <v>377678089.12000012</v>
      </c>
      <c r="D16" s="708">
        <v>0.65245715959955453</v>
      </c>
      <c r="E16" s="110"/>
      <c r="F16" s="116"/>
    </row>
    <row r="17" spans="1:6" ht="24" customHeight="1">
      <c r="A17" s="113" t="s">
        <v>320</v>
      </c>
      <c r="B17" s="792">
        <v>46168000</v>
      </c>
      <c r="C17" s="793">
        <v>36557487.090000004</v>
      </c>
      <c r="D17" s="708">
        <v>0.79183605722578421</v>
      </c>
      <c r="E17" s="110"/>
      <c r="F17" s="115"/>
    </row>
    <row r="18" spans="1:6" ht="24" customHeight="1">
      <c r="A18" s="113" t="s">
        <v>321</v>
      </c>
      <c r="B18" s="792">
        <v>81505000</v>
      </c>
      <c r="C18" s="793">
        <v>63809221.53999994</v>
      </c>
      <c r="D18" s="708">
        <v>0.78288720372983178</v>
      </c>
      <c r="E18" s="110"/>
      <c r="F18" s="116"/>
    </row>
    <row r="19" spans="1:6" ht="24" customHeight="1">
      <c r="A19" s="113" t="s">
        <v>322</v>
      </c>
      <c r="B19" s="792">
        <v>63474000</v>
      </c>
      <c r="C19" s="793">
        <v>52360054.590000018</v>
      </c>
      <c r="D19" s="708">
        <v>0.82490554542017236</v>
      </c>
      <c r="E19" s="110"/>
      <c r="F19" s="115" t="s">
        <v>4</v>
      </c>
    </row>
    <row r="20" spans="1:6" ht="24" customHeight="1">
      <c r="A20" s="113" t="s">
        <v>323</v>
      </c>
      <c r="B20" s="792">
        <v>176016000</v>
      </c>
      <c r="C20" s="793">
        <v>130967129.29999992</v>
      </c>
      <c r="D20" s="708">
        <v>0.74406377431597082</v>
      </c>
      <c r="E20" s="110"/>
      <c r="F20" s="115"/>
    </row>
    <row r="21" spans="1:6" ht="24" customHeight="1">
      <c r="A21" s="113" t="s">
        <v>324</v>
      </c>
      <c r="B21" s="792">
        <v>309911000</v>
      </c>
      <c r="C21" s="793">
        <v>221693793.53000009</v>
      </c>
      <c r="D21" s="708">
        <v>0.71534664316529617</v>
      </c>
      <c r="E21" s="110"/>
      <c r="F21" s="115"/>
    </row>
    <row r="22" spans="1:6" ht="24" customHeight="1">
      <c r="A22" s="113" t="s">
        <v>325</v>
      </c>
      <c r="B22" s="792">
        <v>63249000</v>
      </c>
      <c r="C22" s="793">
        <v>46946355.88000001</v>
      </c>
      <c r="D22" s="708">
        <v>0.7422466106974025</v>
      </c>
      <c r="E22" s="110"/>
      <c r="F22" s="115"/>
    </row>
    <row r="23" spans="1:6" ht="24" customHeight="1">
      <c r="A23" s="113" t="s">
        <v>326</v>
      </c>
      <c r="B23" s="792">
        <v>80757000</v>
      </c>
      <c r="C23" s="793">
        <v>59935507.250000015</v>
      </c>
      <c r="D23" s="708">
        <v>0.74217104709189319</v>
      </c>
      <c r="E23" s="110"/>
      <c r="F23" s="115"/>
    </row>
    <row r="24" spans="1:6" ht="24" customHeight="1">
      <c r="A24" s="113" t="s">
        <v>327</v>
      </c>
      <c r="B24" s="792">
        <v>278599000</v>
      </c>
      <c r="C24" s="793">
        <v>208770365.79999992</v>
      </c>
      <c r="D24" s="708">
        <v>0.74935791513968075</v>
      </c>
      <c r="E24" s="110"/>
      <c r="F24" s="115"/>
    </row>
    <row r="25" spans="1:6" ht="24" customHeight="1">
      <c r="A25" s="117" t="s">
        <v>328</v>
      </c>
      <c r="B25" s="794">
        <v>107384000</v>
      </c>
      <c r="C25" s="795">
        <v>97988823.560000017</v>
      </c>
      <c r="D25" s="709">
        <v>0.91250860053639293</v>
      </c>
      <c r="E25" s="110"/>
      <c r="F25" s="115"/>
    </row>
    <row r="26" spans="1:6" ht="23.25" customHeight="1">
      <c r="A26" s="659" t="s">
        <v>760</v>
      </c>
    </row>
    <row r="31" spans="1:6">
      <c r="D31" s="93" t="s">
        <v>4</v>
      </c>
    </row>
  </sheetData>
  <phoneticPr fontId="54" type="noConversion"/>
  <conditionalFormatting sqref="E9:E25">
    <cfRule type="cellIs" dxfId="18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0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showGridLines="0" showZeros="0" topLeftCell="B1" zoomScale="70" zoomScaleNormal="70" zoomScaleSheetLayoutView="70" workbookViewId="0">
      <selection activeCell="N74" sqref="N74"/>
    </sheetView>
  </sheetViews>
  <sheetFormatPr defaultColWidth="7.85546875" defaultRowHeight="15"/>
  <cols>
    <col min="1" max="1" width="6.7109375" style="596" hidden="1" customWidth="1"/>
    <col min="2" max="2" width="2.28515625" style="596" customWidth="1"/>
    <col min="3" max="3" width="4.5703125" style="596" customWidth="1"/>
    <col min="4" max="4" width="66.28515625" style="596" customWidth="1"/>
    <col min="5" max="5" width="16" style="598" customWidth="1"/>
    <col min="6" max="6" width="19.140625" style="596" bestFit="1" customWidth="1"/>
    <col min="7" max="7" width="16" style="596" customWidth="1"/>
    <col min="8" max="8" width="16.42578125" style="596" customWidth="1"/>
    <col min="9" max="9" width="16" style="596" customWidth="1"/>
    <col min="10" max="10" width="11.5703125" style="596" bestFit="1" customWidth="1"/>
    <col min="11" max="12" width="9.28515625" style="596" customWidth="1"/>
    <col min="13" max="13" width="7.85546875" style="596" customWidth="1"/>
    <col min="14" max="14" width="14.140625" style="596" bestFit="1" customWidth="1"/>
    <col min="15" max="15" width="16.28515625" style="596" bestFit="1" customWidth="1"/>
    <col min="16" max="16" width="16.42578125" style="596" customWidth="1"/>
    <col min="17" max="18" width="7.85546875" style="596"/>
    <col min="19" max="19" width="16" style="596" customWidth="1"/>
    <col min="20" max="16384" width="7.85546875" style="596"/>
  </cols>
  <sheetData>
    <row r="1" spans="1:16" ht="19.5" customHeight="1">
      <c r="B1" s="597" t="s">
        <v>644</v>
      </c>
      <c r="C1" s="597"/>
      <c r="D1" s="597"/>
      <c r="I1" s="599"/>
    </row>
    <row r="2" spans="1:16" ht="15.75" customHeight="1">
      <c r="B2" s="1620" t="s">
        <v>645</v>
      </c>
      <c r="C2" s="1620"/>
      <c r="D2" s="1620"/>
      <c r="E2" s="1620"/>
      <c r="F2" s="1620"/>
      <c r="G2" s="1620"/>
      <c r="H2" s="1620"/>
      <c r="I2" s="1620"/>
      <c r="J2" s="1620"/>
      <c r="K2" s="1620"/>
      <c r="L2" s="1620"/>
    </row>
    <row r="3" spans="1:16" ht="15" customHeight="1"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</row>
    <row r="4" spans="1:16" ht="15" customHeight="1">
      <c r="B4" s="716"/>
      <c r="C4" s="716"/>
      <c r="D4" s="716"/>
      <c r="E4" s="716"/>
      <c r="F4" s="716"/>
      <c r="G4" s="716"/>
      <c r="H4" s="716"/>
      <c r="I4" s="716"/>
      <c r="J4" s="716"/>
      <c r="K4" s="716"/>
      <c r="L4" s="716"/>
    </row>
    <row r="5" spans="1:16" ht="15.75">
      <c r="B5" s="600"/>
      <c r="C5" s="601"/>
      <c r="D5" s="602"/>
      <c r="E5" s="99" t="s">
        <v>227</v>
      </c>
      <c r="F5" s="926" t="s">
        <v>516</v>
      </c>
      <c r="G5" s="603" t="s">
        <v>229</v>
      </c>
      <c r="H5" s="604"/>
      <c r="I5" s="604"/>
      <c r="J5" s="604" t="s">
        <v>433</v>
      </c>
      <c r="K5" s="604"/>
      <c r="L5" s="605"/>
    </row>
    <row r="6" spans="1:16" ht="15.75">
      <c r="B6" s="606" t="s">
        <v>3</v>
      </c>
      <c r="C6" s="607"/>
      <c r="D6" s="608"/>
      <c r="E6" s="102" t="s">
        <v>228</v>
      </c>
      <c r="F6" s="927" t="s">
        <v>519</v>
      </c>
      <c r="G6" s="610"/>
      <c r="H6" s="610"/>
      <c r="I6" s="610"/>
      <c r="J6" s="610"/>
      <c r="K6" s="782"/>
      <c r="L6" s="782"/>
    </row>
    <row r="7" spans="1:16" ht="15.75">
      <c r="B7" s="611"/>
      <c r="C7" s="598"/>
      <c r="D7" s="612"/>
      <c r="E7" s="105" t="s">
        <v>743</v>
      </c>
      <c r="F7" s="609"/>
      <c r="G7" s="613" t="s">
        <v>434</v>
      </c>
      <c r="H7" s="614" t="s">
        <v>534</v>
      </c>
      <c r="I7" s="614" t="s">
        <v>436</v>
      </c>
      <c r="J7" s="1098" t="s">
        <v>531</v>
      </c>
      <c r="K7" s="1099" t="s">
        <v>456</v>
      </c>
      <c r="L7" s="1099" t="s">
        <v>759</v>
      </c>
    </row>
    <row r="8" spans="1:16" s="615" customFormat="1" ht="15" customHeight="1">
      <c r="B8" s="616"/>
      <c r="C8" s="617"/>
      <c r="D8" s="618"/>
      <c r="E8" s="1615" t="s">
        <v>646</v>
      </c>
      <c r="F8" s="1616"/>
      <c r="G8" s="1616"/>
      <c r="H8" s="1616"/>
      <c r="I8" s="1617"/>
      <c r="J8" s="783"/>
      <c r="K8" s="783"/>
      <c r="L8" s="783"/>
      <c r="M8" s="596"/>
    </row>
    <row r="9" spans="1:16" s="615" customFormat="1" ht="9.9499999999999993" customHeight="1">
      <c r="B9" s="1618">
        <v>1</v>
      </c>
      <c r="C9" s="1619"/>
      <c r="D9" s="1619"/>
      <c r="E9" s="619">
        <v>2</v>
      </c>
      <c r="F9" s="620">
        <v>3</v>
      </c>
      <c r="G9" s="620">
        <v>4</v>
      </c>
      <c r="H9" s="621">
        <v>5</v>
      </c>
      <c r="I9" s="621">
        <v>6</v>
      </c>
      <c r="J9" s="710">
        <v>7</v>
      </c>
      <c r="K9" s="892">
        <v>8</v>
      </c>
      <c r="L9" s="710">
        <v>9</v>
      </c>
    </row>
    <row r="10" spans="1:16" ht="21.75" customHeight="1">
      <c r="A10" s="622" t="s">
        <v>647</v>
      </c>
      <c r="B10" s="623" t="s">
        <v>648</v>
      </c>
      <c r="C10" s="624"/>
      <c r="D10" s="625"/>
      <c r="E10" s="1127">
        <v>435340000000</v>
      </c>
      <c r="F10" s="1127">
        <v>435340000000</v>
      </c>
      <c r="G10" s="925">
        <v>36844986274.309998</v>
      </c>
      <c r="H10" s="1127">
        <v>73245088550.819931</v>
      </c>
      <c r="I10" s="1127">
        <v>105552645769.01984</v>
      </c>
      <c r="J10" s="890">
        <v>8.4634966403983089E-2</v>
      </c>
      <c r="K10" s="653">
        <v>0.16824800971842682</v>
      </c>
      <c r="L10" s="653">
        <v>0.24246025122667303</v>
      </c>
    </row>
    <row r="11" spans="1:16" ht="15.75">
      <c r="A11" s="622"/>
      <c r="B11" s="627" t="s">
        <v>536</v>
      </c>
      <c r="C11" s="628"/>
      <c r="D11" s="625"/>
      <c r="E11" s="1075"/>
      <c r="F11" s="1075"/>
      <c r="G11" s="671"/>
      <c r="H11" s="1075"/>
      <c r="I11" s="1075"/>
      <c r="J11" s="891"/>
      <c r="K11" s="626"/>
      <c r="L11" s="1070"/>
    </row>
    <row r="12" spans="1:16" ht="21.75" customHeight="1">
      <c r="A12" s="622" t="s">
        <v>649</v>
      </c>
      <c r="B12" s="629" t="s">
        <v>622</v>
      </c>
      <c r="C12" s="630" t="s">
        <v>650</v>
      </c>
      <c r="D12" s="631"/>
      <c r="E12" s="1075">
        <v>235893971000</v>
      </c>
      <c r="F12" s="1075">
        <v>237540534399.62006</v>
      </c>
      <c r="G12" s="671">
        <v>21501511481.480003</v>
      </c>
      <c r="H12" s="1075">
        <v>43030328352.849945</v>
      </c>
      <c r="I12" s="1075">
        <v>61934671549.809975</v>
      </c>
      <c r="J12" s="1121">
        <v>9.0517231241500462E-2</v>
      </c>
      <c r="K12" s="1070">
        <v>0.1811494129269702</v>
      </c>
      <c r="L12" s="1070">
        <v>0.26073306480659764</v>
      </c>
      <c r="P12" s="669"/>
    </row>
    <row r="13" spans="1:16" ht="12" customHeight="1">
      <c r="A13" s="622"/>
      <c r="B13" s="632"/>
      <c r="C13" s="633" t="s">
        <v>564</v>
      </c>
      <c r="D13" s="634"/>
      <c r="E13" s="1074"/>
      <c r="F13" s="1074"/>
      <c r="G13" s="670"/>
      <c r="H13" s="1074"/>
      <c r="I13" s="1074"/>
      <c r="J13" s="1122"/>
      <c r="K13" s="1071"/>
      <c r="L13" s="1071"/>
    </row>
    <row r="14" spans="1:16" ht="15.95" customHeight="1">
      <c r="A14" s="622" t="s">
        <v>651</v>
      </c>
      <c r="B14" s="632"/>
      <c r="C14" s="635" t="s">
        <v>652</v>
      </c>
      <c r="D14" s="634" t="s">
        <v>653</v>
      </c>
      <c r="E14" s="1074">
        <v>66697426000</v>
      </c>
      <c r="F14" s="1074">
        <v>66455524962</v>
      </c>
      <c r="G14" s="670">
        <v>8936489137</v>
      </c>
      <c r="H14" s="1074">
        <v>17872978274</v>
      </c>
      <c r="I14" s="1074">
        <v>22998941907</v>
      </c>
      <c r="J14" s="1122">
        <v>0.13447323066231112</v>
      </c>
      <c r="K14" s="1071">
        <v>0.26894646132462224</v>
      </c>
      <c r="L14" s="1071">
        <v>0.34608020808128515</v>
      </c>
    </row>
    <row r="15" spans="1:16" ht="15.95" customHeight="1">
      <c r="A15" s="622" t="s">
        <v>654</v>
      </c>
      <c r="B15" s="632"/>
      <c r="C15" s="635" t="s">
        <v>655</v>
      </c>
      <c r="D15" s="634" t="s">
        <v>656</v>
      </c>
      <c r="E15" s="1074">
        <v>52612361000</v>
      </c>
      <c r="F15" s="1074">
        <v>54212361000</v>
      </c>
      <c r="G15" s="670">
        <v>4663105146.3999996</v>
      </c>
      <c r="H15" s="1074">
        <v>8681512133.6100006</v>
      </c>
      <c r="I15" s="1074">
        <v>12877294007.349998</v>
      </c>
      <c r="J15" s="1122">
        <v>8.6015533365167401E-2</v>
      </c>
      <c r="K15" s="1071">
        <v>0.1601389788873058</v>
      </c>
      <c r="L15" s="1071">
        <v>0.2375342776041427</v>
      </c>
      <c r="P15" s="669"/>
    </row>
    <row r="16" spans="1:16" ht="12" customHeight="1">
      <c r="A16" s="622"/>
      <c r="B16" s="632"/>
      <c r="C16" s="635"/>
      <c r="D16" s="634" t="s">
        <v>564</v>
      </c>
      <c r="E16" s="1074"/>
      <c r="F16" s="1074"/>
      <c r="G16" s="670"/>
      <c r="H16" s="1074"/>
      <c r="I16" s="1074"/>
      <c r="J16" s="1122"/>
      <c r="K16" s="1071"/>
      <c r="L16" s="1071"/>
    </row>
    <row r="17" spans="1:13" ht="15.95" customHeight="1">
      <c r="A17" s="622" t="s">
        <v>657</v>
      </c>
      <c r="B17" s="636"/>
      <c r="C17" s="635"/>
      <c r="D17" s="634" t="s">
        <v>658</v>
      </c>
      <c r="E17" s="1074">
        <v>33522023000</v>
      </c>
      <c r="F17" s="1074">
        <v>33522023000</v>
      </c>
      <c r="G17" s="670">
        <v>3039351135.75</v>
      </c>
      <c r="H17" s="1074">
        <v>5653579408.0600004</v>
      </c>
      <c r="I17" s="1074">
        <v>8105629277.5299997</v>
      </c>
      <c r="J17" s="1122">
        <v>9.0667294624492079E-2</v>
      </c>
      <c r="K17" s="1071">
        <v>0.16865269163677862</v>
      </c>
      <c r="L17" s="1071">
        <v>0.24180012278883048</v>
      </c>
    </row>
    <row r="18" spans="1:13" ht="15.95" customHeight="1">
      <c r="A18" s="622" t="s">
        <v>659</v>
      </c>
      <c r="B18" s="632"/>
      <c r="C18" s="635"/>
      <c r="D18" s="637" t="s">
        <v>660</v>
      </c>
      <c r="E18" s="1074">
        <v>17627638000</v>
      </c>
      <c r="F18" s="1074">
        <v>17627638000</v>
      </c>
      <c r="G18" s="670">
        <v>1512670677.6500001</v>
      </c>
      <c r="H18" s="1074">
        <v>2805766059.5500002</v>
      </c>
      <c r="I18" s="1074">
        <v>4438415063.8199997</v>
      </c>
      <c r="J18" s="1122">
        <v>8.5812442804305375E-2</v>
      </c>
      <c r="K18" s="1071">
        <v>0.15916857718260383</v>
      </c>
      <c r="L18" s="1071">
        <v>0.25178728221103697</v>
      </c>
    </row>
    <row r="19" spans="1:13" ht="45">
      <c r="A19" s="638" t="s">
        <v>661</v>
      </c>
      <c r="B19" s="632"/>
      <c r="C19" s="639" t="s">
        <v>662</v>
      </c>
      <c r="D19" s="640" t="s">
        <v>663</v>
      </c>
      <c r="E19" s="1074">
        <v>58931034000</v>
      </c>
      <c r="F19" s="1074">
        <v>60990863066.470001</v>
      </c>
      <c r="G19" s="670">
        <v>5169972369.5300007</v>
      </c>
      <c r="H19" s="1074">
        <v>10354156547</v>
      </c>
      <c r="I19" s="1074">
        <v>15559786673.960003</v>
      </c>
      <c r="J19" s="1122">
        <v>8.4766342196134881E-2</v>
      </c>
      <c r="K19" s="1071">
        <v>0.16976569975269368</v>
      </c>
      <c r="L19" s="1071">
        <v>0.25511668292023343</v>
      </c>
    </row>
    <row r="20" spans="1:13" ht="30">
      <c r="A20" s="638" t="s">
        <v>664</v>
      </c>
      <c r="B20" s="632"/>
      <c r="C20" s="639" t="s">
        <v>665</v>
      </c>
      <c r="D20" s="640" t="s">
        <v>666</v>
      </c>
      <c r="E20" s="1074">
        <v>3184860000</v>
      </c>
      <c r="F20" s="1074">
        <v>5582639283.0500021</v>
      </c>
      <c r="G20" s="670">
        <v>251747666.15000001</v>
      </c>
      <c r="H20" s="1074">
        <v>543679669.25</v>
      </c>
      <c r="I20" s="1074">
        <v>861069328.26999986</v>
      </c>
      <c r="J20" s="1122">
        <v>4.5094739850800633E-2</v>
      </c>
      <c r="K20" s="1071">
        <v>9.7387569155814716E-2</v>
      </c>
      <c r="L20" s="1071">
        <v>0.15424054548614252</v>
      </c>
    </row>
    <row r="21" spans="1:13" ht="30">
      <c r="A21" s="638" t="s">
        <v>667</v>
      </c>
      <c r="B21" s="632"/>
      <c r="C21" s="639" t="s">
        <v>668</v>
      </c>
      <c r="D21" s="640" t="s">
        <v>742</v>
      </c>
      <c r="E21" s="1074">
        <v>20276325000</v>
      </c>
      <c r="F21" s="1074">
        <v>20259919709</v>
      </c>
      <c r="G21" s="670">
        <v>1739327787</v>
      </c>
      <c r="H21" s="1074">
        <v>3389429087</v>
      </c>
      <c r="I21" s="1074">
        <v>5171947313.5</v>
      </c>
      <c r="J21" s="1122">
        <v>8.5850675223917289E-2</v>
      </c>
      <c r="K21" s="1071">
        <v>0.16729726157277536</v>
      </c>
      <c r="L21" s="1071">
        <v>0.25527975371010392</v>
      </c>
    </row>
    <row r="22" spans="1:13" ht="21.75" customHeight="1">
      <c r="A22" s="622" t="s">
        <v>669</v>
      </c>
      <c r="B22" s="623" t="s">
        <v>637</v>
      </c>
      <c r="C22" s="624" t="s">
        <v>670</v>
      </c>
      <c r="D22" s="641"/>
      <c r="E22" s="1075">
        <v>26270074000</v>
      </c>
      <c r="F22" s="1075">
        <v>26202568149.130001</v>
      </c>
      <c r="G22" s="671">
        <v>2058382849.2299993</v>
      </c>
      <c r="H22" s="1075">
        <v>4071288181.3199973</v>
      </c>
      <c r="I22" s="1075">
        <v>6278029959.2799959</v>
      </c>
      <c r="J22" s="1121">
        <v>7.8556530700153657E-2</v>
      </c>
      <c r="K22" s="1070">
        <v>0.1553774484298088</v>
      </c>
      <c r="L22" s="1070">
        <v>0.23959597866701643</v>
      </c>
    </row>
    <row r="23" spans="1:13" ht="21.75" customHeight="1">
      <c r="A23" s="622" t="s">
        <v>671</v>
      </c>
      <c r="B23" s="642" t="s">
        <v>672</v>
      </c>
      <c r="C23" s="624" t="s">
        <v>673</v>
      </c>
      <c r="D23" s="641"/>
      <c r="E23" s="1075">
        <v>87714670000</v>
      </c>
      <c r="F23" s="1075">
        <v>88394282873.439926</v>
      </c>
      <c r="G23" s="671">
        <v>4973834718.5199995</v>
      </c>
      <c r="H23" s="1075">
        <v>12571047469.149992</v>
      </c>
      <c r="I23" s="1075">
        <v>19695850402.149853</v>
      </c>
      <c r="J23" s="1121">
        <v>5.6268737715100589E-2</v>
      </c>
      <c r="K23" s="1070">
        <v>0.14221561689853643</v>
      </c>
      <c r="L23" s="1070">
        <v>0.2228181479830515</v>
      </c>
    </row>
    <row r="24" spans="1:13" ht="12" customHeight="1">
      <c r="A24" s="622"/>
      <c r="B24" s="642"/>
      <c r="C24" s="633" t="s">
        <v>564</v>
      </c>
      <c r="D24" s="641"/>
      <c r="E24" s="1074"/>
      <c r="F24" s="1074"/>
      <c r="G24" s="670"/>
      <c r="H24" s="1074"/>
      <c r="I24" s="1074"/>
      <c r="J24" s="1121"/>
      <c r="K24" s="1070"/>
      <c r="L24" s="1070"/>
    </row>
    <row r="25" spans="1:13" ht="15.75" customHeight="1">
      <c r="A25" s="622" t="s">
        <v>674</v>
      </c>
      <c r="B25" s="642"/>
      <c r="C25" s="635" t="s">
        <v>675</v>
      </c>
      <c r="D25" s="634" t="s">
        <v>676</v>
      </c>
      <c r="E25" s="1074">
        <v>58263333000</v>
      </c>
      <c r="F25" s="1074">
        <v>58074163711.550011</v>
      </c>
      <c r="G25" s="670">
        <v>3370674954.9500003</v>
      </c>
      <c r="H25" s="1074">
        <v>9442654095.4899998</v>
      </c>
      <c r="I25" s="1074">
        <v>14820888452.360006</v>
      </c>
      <c r="J25" s="1122">
        <v>5.8040869459470623E-2</v>
      </c>
      <c r="K25" s="1071">
        <v>0.16259647133949187</v>
      </c>
      <c r="L25" s="1071">
        <v>0.25520623122485658</v>
      </c>
    </row>
    <row r="26" spans="1:13" ht="15.75" customHeight="1">
      <c r="A26" s="622" t="s">
        <v>677</v>
      </c>
      <c r="B26" s="642"/>
      <c r="C26" s="635" t="s">
        <v>678</v>
      </c>
      <c r="D26" s="634" t="s">
        <v>679</v>
      </c>
      <c r="E26" s="1074">
        <v>20452490000</v>
      </c>
      <c r="F26" s="1074">
        <v>23732758850.599998</v>
      </c>
      <c r="G26" s="670">
        <v>822644963.30000019</v>
      </c>
      <c r="H26" s="1074">
        <v>1759430314.6399994</v>
      </c>
      <c r="I26" s="1074">
        <v>3455329019.8100004</v>
      </c>
      <c r="J26" s="1122">
        <v>3.4662845920216415E-2</v>
      </c>
      <c r="K26" s="1071">
        <v>7.4135094268465901E-2</v>
      </c>
      <c r="L26" s="1071">
        <v>0.14559323008174604</v>
      </c>
    </row>
    <row r="27" spans="1:13" ht="21.75" customHeight="1">
      <c r="A27" s="622" t="s">
        <v>680</v>
      </c>
      <c r="B27" s="642" t="s">
        <v>681</v>
      </c>
      <c r="C27" s="624" t="s">
        <v>682</v>
      </c>
      <c r="D27" s="641"/>
      <c r="E27" s="1075">
        <v>24058053000</v>
      </c>
      <c r="F27" s="1075">
        <v>24389232526.950005</v>
      </c>
      <c r="G27" s="671">
        <v>564391225.76999998</v>
      </c>
      <c r="H27" s="1075">
        <v>2052471895.4999995</v>
      </c>
      <c r="I27" s="1075">
        <v>2823955261.3599992</v>
      </c>
      <c r="J27" s="1121">
        <v>2.3140999830410815E-2</v>
      </c>
      <c r="K27" s="1070">
        <v>8.4154837313229369E-2</v>
      </c>
      <c r="L27" s="1070">
        <v>0.11578696698387454</v>
      </c>
    </row>
    <row r="28" spans="1:13" ht="12" customHeight="1">
      <c r="A28" s="622"/>
      <c r="B28" s="642"/>
      <c r="C28" s="633" t="s">
        <v>564</v>
      </c>
      <c r="D28" s="641"/>
      <c r="E28" s="1074"/>
      <c r="F28" s="1074"/>
      <c r="G28" s="670"/>
      <c r="H28" s="1074"/>
      <c r="I28" s="1074"/>
      <c r="J28" s="1122"/>
      <c r="K28" s="1071"/>
      <c r="L28" s="1071"/>
    </row>
    <row r="29" spans="1:13" ht="30" customHeight="1">
      <c r="A29" s="638" t="s">
        <v>683</v>
      </c>
      <c r="B29" s="642"/>
      <c r="C29" s="639" t="s">
        <v>684</v>
      </c>
      <c r="D29" s="643" t="s">
        <v>685</v>
      </c>
      <c r="E29" s="1074">
        <v>16909039000</v>
      </c>
      <c r="F29" s="1074">
        <v>18159783344.420002</v>
      </c>
      <c r="G29" s="670">
        <v>525106924.29999995</v>
      </c>
      <c r="H29" s="1074">
        <v>1934778741.96</v>
      </c>
      <c r="I29" s="1074">
        <v>2498528093.7700005</v>
      </c>
      <c r="J29" s="1122">
        <v>2.8915924509713423E-2</v>
      </c>
      <c r="K29" s="1071">
        <v>0.10654195070859719</v>
      </c>
      <c r="L29" s="1071">
        <v>0.13758578758252249</v>
      </c>
    </row>
    <row r="30" spans="1:13" ht="47.25" customHeight="1">
      <c r="A30" s="638" t="s">
        <v>686</v>
      </c>
      <c r="B30" s="642"/>
      <c r="C30" s="639" t="s">
        <v>687</v>
      </c>
      <c r="D30" s="643" t="s">
        <v>688</v>
      </c>
      <c r="E30" s="1074">
        <v>40009000</v>
      </c>
      <c r="F30" s="1074">
        <v>191224908.88999999</v>
      </c>
      <c r="G30" s="670">
        <v>6055.61</v>
      </c>
      <c r="H30" s="1074">
        <v>2238140.84</v>
      </c>
      <c r="I30" s="1074">
        <v>64612480.699999996</v>
      </c>
      <c r="J30" s="1122">
        <v>3.1667474886775459E-5</v>
      </c>
      <c r="K30" s="1071">
        <v>1.1704232743483568E-2</v>
      </c>
      <c r="L30" s="1071">
        <v>0.33788736558984378</v>
      </c>
      <c r="M30" s="644"/>
    </row>
    <row r="31" spans="1:13" ht="30">
      <c r="A31" s="638" t="s">
        <v>689</v>
      </c>
      <c r="B31" s="642"/>
      <c r="C31" s="639" t="s">
        <v>690</v>
      </c>
      <c r="D31" s="643" t="s">
        <v>691</v>
      </c>
      <c r="E31" s="1074">
        <v>20150000</v>
      </c>
      <c r="F31" s="1074">
        <v>308571775.66999996</v>
      </c>
      <c r="G31" s="670"/>
      <c r="H31" s="1074">
        <v>6639917.3899999997</v>
      </c>
      <c r="I31" s="1074">
        <v>10777890.030000001</v>
      </c>
      <c r="J31" s="1122">
        <v>0</v>
      </c>
      <c r="K31" s="1071">
        <v>2.1518226596009271E-2</v>
      </c>
      <c r="L31" s="1071">
        <v>3.492830803011078E-2</v>
      </c>
    </row>
    <row r="32" spans="1:13" ht="21.75" customHeight="1">
      <c r="A32" s="638" t="s">
        <v>692</v>
      </c>
      <c r="B32" s="645" t="s">
        <v>693</v>
      </c>
      <c r="C32" s="646" t="s">
        <v>694</v>
      </c>
      <c r="D32" s="647"/>
      <c r="E32" s="1073">
        <v>27599900000</v>
      </c>
      <c r="F32" s="1073">
        <v>27599905000</v>
      </c>
      <c r="G32" s="658">
        <v>3637611105.4899998</v>
      </c>
      <c r="H32" s="1073">
        <v>4542075831.9799995</v>
      </c>
      <c r="I32" s="1073">
        <v>5822827122.6300001</v>
      </c>
      <c r="J32" s="1121">
        <v>0.1317979574744913</v>
      </c>
      <c r="K32" s="1070">
        <v>0.16456853137646668</v>
      </c>
      <c r="L32" s="1070">
        <v>0.21097272337096812</v>
      </c>
    </row>
    <row r="33" spans="1:14" ht="21.75" customHeight="1">
      <c r="A33" s="638" t="s">
        <v>695</v>
      </c>
      <c r="B33" s="645" t="s">
        <v>696</v>
      </c>
      <c r="C33" s="646" t="s">
        <v>697</v>
      </c>
      <c r="D33" s="647"/>
      <c r="E33" s="1075">
        <v>23327650000</v>
      </c>
      <c r="F33" s="1075">
        <v>21346221311.419998</v>
      </c>
      <c r="G33" s="671">
        <v>3547050169.4799995</v>
      </c>
      <c r="H33" s="1075">
        <v>5739182921.4699993</v>
      </c>
      <c r="I33" s="1075">
        <v>7022972606.3800001</v>
      </c>
      <c r="J33" s="1121">
        <v>0.16616759086922639</v>
      </c>
      <c r="K33" s="1070">
        <v>0.26886177360110092</v>
      </c>
      <c r="L33" s="1070">
        <v>0.32900308227493102</v>
      </c>
    </row>
    <row r="34" spans="1:14" ht="21.75" customHeight="1">
      <c r="A34" s="638" t="s">
        <v>698</v>
      </c>
      <c r="B34" s="648" t="s">
        <v>699</v>
      </c>
      <c r="C34" s="649" t="s">
        <v>700</v>
      </c>
      <c r="D34" s="650"/>
      <c r="E34" s="1076">
        <v>10475682000</v>
      </c>
      <c r="F34" s="1076">
        <v>9867255739.4399929</v>
      </c>
      <c r="G34" s="672">
        <v>562204724.34000003</v>
      </c>
      <c r="H34" s="1076">
        <v>1238693898.5499969</v>
      </c>
      <c r="I34" s="1076">
        <v>1974338867.4100039</v>
      </c>
      <c r="J34" s="1167">
        <v>5.6976806843349076E-2</v>
      </c>
      <c r="K34" s="1072">
        <v>0.12553580562413777</v>
      </c>
      <c r="L34" s="1072">
        <v>0.20008996620189512</v>
      </c>
    </row>
    <row r="35" spans="1:14" s="780" customFormat="1" ht="14.25">
      <c r="E35" s="781"/>
    </row>
    <row r="36" spans="1:14" s="780" customFormat="1" ht="14.25">
      <c r="E36" s="781"/>
    </row>
    <row r="37" spans="1:14" s="780" customFormat="1" ht="14.25">
      <c r="E37" s="781"/>
    </row>
    <row r="38" spans="1:14" ht="15.75">
      <c r="B38" s="600"/>
      <c r="C38" s="601"/>
      <c r="D38" s="602"/>
      <c r="E38" s="99" t="s">
        <v>227</v>
      </c>
      <c r="F38" s="926" t="s">
        <v>516</v>
      </c>
      <c r="G38" s="603" t="s">
        <v>229</v>
      </c>
      <c r="H38" s="604"/>
      <c r="I38" s="604"/>
      <c r="J38" s="604" t="s">
        <v>433</v>
      </c>
      <c r="K38" s="604"/>
      <c r="L38" s="605"/>
    </row>
    <row r="39" spans="1:14" ht="15.75">
      <c r="B39" s="606" t="s">
        <v>3</v>
      </c>
      <c r="C39" s="607"/>
      <c r="D39" s="608"/>
      <c r="E39" s="102" t="s">
        <v>228</v>
      </c>
      <c r="F39" s="927" t="s">
        <v>519</v>
      </c>
      <c r="G39" s="610"/>
      <c r="H39" s="610"/>
      <c r="I39" s="610"/>
      <c r="J39" s="610"/>
      <c r="K39" s="782"/>
      <c r="L39" s="782"/>
    </row>
    <row r="40" spans="1:14" ht="15.75">
      <c r="B40" s="611"/>
      <c r="C40" s="598"/>
      <c r="D40" s="612"/>
      <c r="E40" s="105" t="s">
        <v>743</v>
      </c>
      <c r="F40" s="609"/>
      <c r="G40" s="613" t="s">
        <v>751</v>
      </c>
      <c r="H40" s="614" t="s">
        <v>752</v>
      </c>
      <c r="I40" s="614" t="s">
        <v>753</v>
      </c>
      <c r="J40" s="1098" t="s">
        <v>531</v>
      </c>
      <c r="K40" s="1099" t="s">
        <v>456</v>
      </c>
      <c r="L40" s="1099" t="s">
        <v>759</v>
      </c>
    </row>
    <row r="41" spans="1:14">
      <c r="B41" s="616"/>
      <c r="C41" s="617"/>
      <c r="D41" s="618"/>
      <c r="E41" s="1615" t="s">
        <v>646</v>
      </c>
      <c r="F41" s="1616"/>
      <c r="G41" s="1616"/>
      <c r="H41" s="1616"/>
      <c r="I41" s="1617"/>
      <c r="J41" s="783"/>
      <c r="K41" s="783"/>
      <c r="L41" s="783"/>
    </row>
    <row r="42" spans="1:14">
      <c r="B42" s="1618">
        <v>1</v>
      </c>
      <c r="C42" s="1619"/>
      <c r="D42" s="1619"/>
      <c r="E42" s="1150">
        <v>2</v>
      </c>
      <c r="F42" s="620">
        <v>3</v>
      </c>
      <c r="G42" s="620">
        <v>4</v>
      </c>
      <c r="H42" s="621">
        <v>5</v>
      </c>
      <c r="I42" s="621">
        <v>6</v>
      </c>
      <c r="J42" s="710">
        <v>7</v>
      </c>
      <c r="K42" s="892">
        <v>8</v>
      </c>
      <c r="L42" s="710">
        <v>9</v>
      </c>
    </row>
    <row r="43" spans="1:14" ht="15.75">
      <c r="B43" s="623" t="s">
        <v>648</v>
      </c>
      <c r="C43" s="624"/>
      <c r="D43" s="625"/>
      <c r="E43" s="1127">
        <v>435340000000</v>
      </c>
      <c r="F43" s="1127">
        <v>435340000000</v>
      </c>
      <c r="G43" s="1127">
        <v>148522813926.77008</v>
      </c>
      <c r="H43" s="1127">
        <v>182951413608.42972</v>
      </c>
      <c r="I43" s="1127">
        <v>214512294099.32001</v>
      </c>
      <c r="J43" s="890">
        <v>0.34116509837545383</v>
      </c>
      <c r="K43" s="653">
        <v>0.42024949145134771</v>
      </c>
      <c r="L43" s="653">
        <v>0.49274657531887722</v>
      </c>
      <c r="N43" s="669"/>
    </row>
    <row r="44" spans="1:14" ht="15.75">
      <c r="B44" s="627" t="s">
        <v>536</v>
      </c>
      <c r="C44" s="628"/>
      <c r="D44" s="625"/>
      <c r="E44" s="1075"/>
      <c r="F44" s="1075"/>
      <c r="G44" s="1075"/>
      <c r="H44" s="1075"/>
      <c r="I44" s="1075"/>
      <c r="J44" s="1121"/>
      <c r="K44" s="1070"/>
      <c r="L44" s="1070"/>
      <c r="N44" s="669"/>
    </row>
    <row r="45" spans="1:14" ht="15.75">
      <c r="B45" s="629" t="s">
        <v>622</v>
      </c>
      <c r="C45" s="630" t="s">
        <v>650</v>
      </c>
      <c r="D45" s="631"/>
      <c r="E45" s="1075">
        <v>235893971000</v>
      </c>
      <c r="F45" s="1075">
        <v>237540534399.62006</v>
      </c>
      <c r="G45" s="1075">
        <v>86267084104.850067</v>
      </c>
      <c r="H45" s="1075">
        <v>106977261213.58994</v>
      </c>
      <c r="I45" s="1075">
        <v>126102592346.40007</v>
      </c>
      <c r="J45" s="1121">
        <v>0.36316784553376863</v>
      </c>
      <c r="K45" s="1070">
        <v>0.45035371114228262</v>
      </c>
      <c r="L45" s="1070">
        <v>0.53086767976304494</v>
      </c>
      <c r="N45" s="669"/>
    </row>
    <row r="46" spans="1:14">
      <c r="B46" s="632"/>
      <c r="C46" s="633" t="s">
        <v>564</v>
      </c>
      <c r="D46" s="634"/>
      <c r="E46" s="1074"/>
      <c r="F46" s="1074"/>
      <c r="G46" s="1074"/>
      <c r="H46" s="1074"/>
      <c r="I46" s="1074"/>
      <c r="J46" s="1122"/>
      <c r="K46" s="1071"/>
      <c r="L46" s="1071"/>
      <c r="N46" s="669"/>
    </row>
    <row r="47" spans="1:14">
      <c r="B47" s="632"/>
      <c r="C47" s="635" t="s">
        <v>652</v>
      </c>
      <c r="D47" s="634" t="s">
        <v>653</v>
      </c>
      <c r="E47" s="1074">
        <v>66697426000</v>
      </c>
      <c r="F47" s="1074">
        <v>66455524962</v>
      </c>
      <c r="G47" s="1074">
        <v>28174603040</v>
      </c>
      <c r="H47" s="1074">
        <v>33673209464</v>
      </c>
      <c r="I47" s="1074">
        <v>38817891488</v>
      </c>
      <c r="J47" s="1122">
        <v>0.42396178581254979</v>
      </c>
      <c r="K47" s="1071">
        <v>0.50670293377796216</v>
      </c>
      <c r="L47" s="1071">
        <v>0.58411834847736888</v>
      </c>
      <c r="N47" s="669"/>
    </row>
    <row r="48" spans="1:14">
      <c r="B48" s="632"/>
      <c r="C48" s="635" t="s">
        <v>655</v>
      </c>
      <c r="D48" s="634" t="s">
        <v>656</v>
      </c>
      <c r="E48" s="1074">
        <v>52612361000</v>
      </c>
      <c r="F48" s="1074">
        <v>54212361000</v>
      </c>
      <c r="G48" s="1074">
        <v>20320127043.73</v>
      </c>
      <c r="H48" s="1074">
        <v>26467509424.040001</v>
      </c>
      <c r="I48" s="1074">
        <v>30434619519.059998</v>
      </c>
      <c r="J48" s="1122">
        <v>0.37482460953379249</v>
      </c>
      <c r="K48" s="1071">
        <v>0.48821908759959748</v>
      </c>
      <c r="L48" s="1071">
        <v>0.56139631179427874</v>
      </c>
      <c r="N48" s="669"/>
    </row>
    <row r="49" spans="2:14">
      <c r="B49" s="632"/>
      <c r="C49" s="635"/>
      <c r="D49" s="634" t="s">
        <v>564</v>
      </c>
      <c r="E49" s="1074"/>
      <c r="F49" s="1074"/>
      <c r="G49" s="1074"/>
      <c r="H49" s="1074"/>
      <c r="I49" s="1074"/>
      <c r="J49" s="1122"/>
      <c r="K49" s="1071"/>
      <c r="L49" s="1071"/>
      <c r="N49" s="669"/>
    </row>
    <row r="50" spans="2:14">
      <c r="B50" s="636"/>
      <c r="C50" s="635"/>
      <c r="D50" s="634" t="s">
        <v>658</v>
      </c>
      <c r="E50" s="1074">
        <v>33522023000</v>
      </c>
      <c r="F50" s="1074">
        <v>33522023000</v>
      </c>
      <c r="G50" s="1074">
        <v>13955731893.68</v>
      </c>
      <c r="H50" s="1074">
        <v>18154781478.279999</v>
      </c>
      <c r="I50" s="1074">
        <v>20118693472.07</v>
      </c>
      <c r="J50" s="1122">
        <v>0.4163153248143765</v>
      </c>
      <c r="K50" s="1071">
        <v>0.54157774064769293</v>
      </c>
      <c r="L50" s="1071">
        <v>0.60016346483832439</v>
      </c>
      <c r="N50" s="669"/>
    </row>
    <row r="51" spans="2:14">
      <c r="B51" s="632"/>
      <c r="C51" s="635"/>
      <c r="D51" s="637" t="s">
        <v>660</v>
      </c>
      <c r="E51" s="1074">
        <v>17627638000</v>
      </c>
      <c r="F51" s="1074">
        <v>17627638000</v>
      </c>
      <c r="G51" s="1074">
        <v>5913758484.0500002</v>
      </c>
      <c r="H51" s="1074">
        <v>7723488279.7600002</v>
      </c>
      <c r="I51" s="1074">
        <v>9420603380.9899998</v>
      </c>
      <c r="J51" s="1122">
        <v>0.33548218337873742</v>
      </c>
      <c r="K51" s="1071">
        <v>0.43814652194241793</v>
      </c>
      <c r="L51" s="1071">
        <v>0.53442233048976839</v>
      </c>
      <c r="N51" s="669"/>
    </row>
    <row r="52" spans="2:14" ht="45">
      <c r="B52" s="632"/>
      <c r="C52" s="639" t="s">
        <v>662</v>
      </c>
      <c r="D52" s="640" t="s">
        <v>663</v>
      </c>
      <c r="E52" s="1074">
        <v>58931034000</v>
      </c>
      <c r="F52" s="1074">
        <v>60990863066.470001</v>
      </c>
      <c r="G52" s="1074">
        <v>21344365486.799999</v>
      </c>
      <c r="H52" s="1074">
        <v>26290040437.5</v>
      </c>
      <c r="I52" s="1074">
        <v>31478525211.879997</v>
      </c>
      <c r="J52" s="1122">
        <v>0.34996004997565217</v>
      </c>
      <c r="K52" s="1071">
        <v>0.43104883445981379</v>
      </c>
      <c r="L52" s="1071">
        <v>0.51611870416677963</v>
      </c>
      <c r="N52" s="669"/>
    </row>
    <row r="53" spans="2:14" ht="30">
      <c r="B53" s="632"/>
      <c r="C53" s="639" t="s">
        <v>665</v>
      </c>
      <c r="D53" s="640" t="s">
        <v>666</v>
      </c>
      <c r="E53" s="1074">
        <v>3184860000</v>
      </c>
      <c r="F53" s="1074">
        <v>5582639283.0500021</v>
      </c>
      <c r="G53" s="1074">
        <v>1220370887.47</v>
      </c>
      <c r="H53" s="1074">
        <v>1941140476.3500001</v>
      </c>
      <c r="I53" s="1074">
        <v>2663708576.3800001</v>
      </c>
      <c r="J53" s="1122">
        <v>0.2186010640478398</v>
      </c>
      <c r="K53" s="1071">
        <v>0.34771017397518172</v>
      </c>
      <c r="L53" s="1071">
        <v>0.47714144534961206</v>
      </c>
      <c r="N53" s="669"/>
    </row>
    <row r="54" spans="2:14" ht="30">
      <c r="B54" s="632"/>
      <c r="C54" s="639" t="s">
        <v>668</v>
      </c>
      <c r="D54" s="640" t="s">
        <v>742</v>
      </c>
      <c r="E54" s="1074">
        <v>20276325000</v>
      </c>
      <c r="F54" s="1074">
        <v>20259919709</v>
      </c>
      <c r="G54" s="1074">
        <v>6856793427</v>
      </c>
      <c r="H54" s="1074">
        <v>8638008170</v>
      </c>
      <c r="I54" s="1074">
        <v>10316066494.610001</v>
      </c>
      <c r="J54" s="1122">
        <v>0.33844129322753574</v>
      </c>
      <c r="K54" s="1071">
        <v>0.42635944732608022</v>
      </c>
      <c r="L54" s="1071">
        <v>0.50918595151328894</v>
      </c>
      <c r="N54" s="669"/>
    </row>
    <row r="55" spans="2:14" ht="15.75">
      <c r="B55" s="623" t="s">
        <v>637</v>
      </c>
      <c r="C55" s="624" t="s">
        <v>670</v>
      </c>
      <c r="D55" s="641"/>
      <c r="E55" s="1075">
        <v>26270074000</v>
      </c>
      <c r="F55" s="1075">
        <v>26202568149.130001</v>
      </c>
      <c r="G55" s="1075">
        <v>8787762060.3399849</v>
      </c>
      <c r="H55" s="1075">
        <v>10882135659.899986</v>
      </c>
      <c r="I55" s="1075">
        <v>13140085147.280033</v>
      </c>
      <c r="J55" s="1121">
        <v>0.33537789159921577</v>
      </c>
      <c r="K55" s="1070">
        <v>0.41530798042257183</v>
      </c>
      <c r="L55" s="1070">
        <v>0.50148081182326099</v>
      </c>
      <c r="N55" s="669"/>
    </row>
    <row r="56" spans="2:14" ht="15.75">
      <c r="B56" s="642" t="s">
        <v>672</v>
      </c>
      <c r="C56" s="624" t="s">
        <v>673</v>
      </c>
      <c r="D56" s="641"/>
      <c r="E56" s="1075">
        <v>87714670000</v>
      </c>
      <c r="F56" s="1075">
        <v>88394282873.439926</v>
      </c>
      <c r="G56" s="1075">
        <v>26628750436.49004</v>
      </c>
      <c r="H56" s="1075">
        <v>32716639759.479794</v>
      </c>
      <c r="I56" s="1075">
        <v>38895918362.439903</v>
      </c>
      <c r="J56" s="1121">
        <v>0.30124969139255559</v>
      </c>
      <c r="K56" s="1070">
        <v>0.37012167185430328</v>
      </c>
      <c r="L56" s="1070">
        <v>0.44002753456498789</v>
      </c>
      <c r="N56" s="669"/>
    </row>
    <row r="57" spans="2:14" ht="15.75">
      <c r="B57" s="642"/>
      <c r="C57" s="633" t="s">
        <v>564</v>
      </c>
      <c r="D57" s="641"/>
      <c r="E57" s="1074"/>
      <c r="F57" s="1074"/>
      <c r="G57" s="1074"/>
      <c r="H57" s="1074"/>
      <c r="I57" s="1074"/>
      <c r="J57" s="1121"/>
      <c r="K57" s="1070"/>
      <c r="L57" s="1070"/>
      <c r="N57" s="669"/>
    </row>
    <row r="58" spans="2:14" ht="15.75">
      <c r="B58" s="642"/>
      <c r="C58" s="635" t="s">
        <v>675</v>
      </c>
      <c r="D58" s="634" t="s">
        <v>676</v>
      </c>
      <c r="E58" s="1074">
        <v>58263333000</v>
      </c>
      <c r="F58" s="1074">
        <v>58074163711.550011</v>
      </c>
      <c r="G58" s="1074">
        <v>19509857618.229996</v>
      </c>
      <c r="H58" s="1074">
        <v>23823635825.859997</v>
      </c>
      <c r="I58" s="1074">
        <v>28228541898.860008</v>
      </c>
      <c r="J58" s="1122">
        <v>0.33594728483967479</v>
      </c>
      <c r="K58" s="1071">
        <v>0.41022778983422298</v>
      </c>
      <c r="L58" s="1071">
        <v>0.48607745845586425</v>
      </c>
      <c r="N58" s="669"/>
    </row>
    <row r="59" spans="2:14" ht="15.75">
      <c r="B59" s="642"/>
      <c r="C59" s="635" t="s">
        <v>678</v>
      </c>
      <c r="D59" s="634" t="s">
        <v>679</v>
      </c>
      <c r="E59" s="1074">
        <v>20452490000</v>
      </c>
      <c r="F59" s="1074">
        <v>23732758850.599998</v>
      </c>
      <c r="G59" s="1074">
        <v>5221684859.909996</v>
      </c>
      <c r="H59" s="1074">
        <v>6434598800.3399963</v>
      </c>
      <c r="I59" s="1074">
        <v>7817086017.8300028</v>
      </c>
      <c r="J59" s="1122">
        <v>0.22002013726179095</v>
      </c>
      <c r="K59" s="1071">
        <v>0.27112729880442538</v>
      </c>
      <c r="L59" s="1071">
        <v>0.32937957474894985</v>
      </c>
      <c r="N59" s="669"/>
    </row>
    <row r="60" spans="2:14" ht="15.75">
      <c r="B60" s="642" t="s">
        <v>681</v>
      </c>
      <c r="C60" s="624" t="s">
        <v>682</v>
      </c>
      <c r="D60" s="641"/>
      <c r="E60" s="1075">
        <v>24058053000</v>
      </c>
      <c r="F60" s="1075">
        <v>24389232526.950005</v>
      </c>
      <c r="G60" s="1075">
        <v>3974662474.3399978</v>
      </c>
      <c r="H60" s="1075">
        <v>4718172588.1299944</v>
      </c>
      <c r="I60" s="1075">
        <v>5930007289.3399992</v>
      </c>
      <c r="J60" s="1121">
        <v>0.16296791914005543</v>
      </c>
      <c r="K60" s="1070">
        <v>0.19345309791591156</v>
      </c>
      <c r="L60" s="1070">
        <v>0.24314038101803181</v>
      </c>
      <c r="N60" s="669"/>
    </row>
    <row r="61" spans="2:14" ht="15.75">
      <c r="B61" s="642"/>
      <c r="C61" s="633" t="s">
        <v>564</v>
      </c>
      <c r="D61" s="641"/>
      <c r="E61" s="1074"/>
      <c r="F61" s="1074"/>
      <c r="G61" s="1074"/>
      <c r="H61" s="1074"/>
      <c r="I61" s="1074"/>
      <c r="J61" s="1122"/>
      <c r="K61" s="1071"/>
      <c r="L61" s="1071"/>
      <c r="N61" s="669"/>
    </row>
    <row r="62" spans="2:14" ht="30">
      <c r="B62" s="642"/>
      <c r="C62" s="639" t="s">
        <v>684</v>
      </c>
      <c r="D62" s="643" t="s">
        <v>685</v>
      </c>
      <c r="E62" s="1074">
        <v>16909039000</v>
      </c>
      <c r="F62" s="1074">
        <v>18159783344.420002</v>
      </c>
      <c r="G62" s="1074">
        <v>3139571366.139998</v>
      </c>
      <c r="H62" s="1074">
        <v>3612565852.1699986</v>
      </c>
      <c r="I62" s="1074">
        <v>4643712536.2599964</v>
      </c>
      <c r="J62" s="1122">
        <v>0.17288594839457164</v>
      </c>
      <c r="K62" s="1071">
        <v>0.19893221101010766</v>
      </c>
      <c r="L62" s="1071">
        <v>0.25571409351020041</v>
      </c>
      <c r="N62" s="669"/>
    </row>
    <row r="63" spans="2:14" ht="45">
      <c r="B63" s="642"/>
      <c r="C63" s="639" t="s">
        <v>687</v>
      </c>
      <c r="D63" s="643" t="s">
        <v>688</v>
      </c>
      <c r="E63" s="1074">
        <v>40009000</v>
      </c>
      <c r="F63" s="1074">
        <v>191224908.88999999</v>
      </c>
      <c r="G63" s="1074">
        <v>75454310.25</v>
      </c>
      <c r="H63" s="1074">
        <v>90400968.819999993</v>
      </c>
      <c r="I63" s="1074">
        <v>99601728.210000008</v>
      </c>
      <c r="J63" s="1122">
        <v>0.39458410877530742</v>
      </c>
      <c r="K63" s="1071">
        <v>0.47274682647124255</v>
      </c>
      <c r="L63" s="1071">
        <v>0.52086168474680672</v>
      </c>
      <c r="N63" s="669"/>
    </row>
    <row r="64" spans="2:14" ht="30">
      <c r="B64" s="642"/>
      <c r="C64" s="639" t="s">
        <v>690</v>
      </c>
      <c r="D64" s="643" t="s">
        <v>691</v>
      </c>
      <c r="E64" s="1074">
        <v>20150000</v>
      </c>
      <c r="F64" s="1074">
        <v>308571775.66999996</v>
      </c>
      <c r="G64" s="1074">
        <v>12574420.890000001</v>
      </c>
      <c r="H64" s="1074">
        <v>19138389.539999999</v>
      </c>
      <c r="I64" s="1074">
        <v>55395936.960000001</v>
      </c>
      <c r="J64" s="1122">
        <v>4.0750392231101627E-2</v>
      </c>
      <c r="K64" s="1071">
        <v>6.202248892804578E-2</v>
      </c>
      <c r="L64" s="1071">
        <v>0.17952366783941645</v>
      </c>
      <c r="N64" s="669"/>
    </row>
    <row r="65" spans="2:14" ht="15.75">
      <c r="B65" s="645" t="s">
        <v>693</v>
      </c>
      <c r="C65" s="646" t="s">
        <v>694</v>
      </c>
      <c r="D65" s="647"/>
      <c r="E65" s="1073">
        <v>27599900000</v>
      </c>
      <c r="F65" s="1073">
        <v>27599905000</v>
      </c>
      <c r="G65" s="1073">
        <v>11258891874.92</v>
      </c>
      <c r="H65" s="1073">
        <v>12556873439.969999</v>
      </c>
      <c r="I65" s="1073">
        <v>13111398629.85</v>
      </c>
      <c r="J65" s="1121">
        <v>0.40793226914802788</v>
      </c>
      <c r="K65" s="1070">
        <v>0.45496074859569263</v>
      </c>
      <c r="L65" s="1070">
        <v>0.47505231013838634</v>
      </c>
      <c r="N65" s="669"/>
    </row>
    <row r="66" spans="2:14" ht="15.75">
      <c r="B66" s="645" t="s">
        <v>696</v>
      </c>
      <c r="C66" s="646" t="s">
        <v>697</v>
      </c>
      <c r="D66" s="647"/>
      <c r="E66" s="1075">
        <v>23327650000</v>
      </c>
      <c r="F66" s="1075">
        <v>21346221311.419998</v>
      </c>
      <c r="G66" s="1075">
        <v>8967316182.7700005</v>
      </c>
      <c r="H66" s="1075">
        <v>11712421185.179998</v>
      </c>
      <c r="I66" s="1075">
        <v>13261553328.369999</v>
      </c>
      <c r="J66" s="1121">
        <v>0.42008916013498759</v>
      </c>
      <c r="K66" s="1070">
        <v>0.54868826731942388</v>
      </c>
      <c r="L66" s="1070">
        <v>0.62125999421149125</v>
      </c>
      <c r="N66" s="669"/>
    </row>
    <row r="67" spans="2:14" ht="15.75">
      <c r="B67" s="648" t="s">
        <v>699</v>
      </c>
      <c r="C67" s="649" t="s">
        <v>700</v>
      </c>
      <c r="D67" s="650"/>
      <c r="E67" s="1076">
        <v>10475682000</v>
      </c>
      <c r="F67" s="1076">
        <v>9867255739.4399929</v>
      </c>
      <c r="G67" s="1076">
        <v>2638346793.0599971</v>
      </c>
      <c r="H67" s="1076">
        <v>3387909762.1800075</v>
      </c>
      <c r="I67" s="1076">
        <v>4070738995.639998</v>
      </c>
      <c r="J67" s="1167">
        <v>0.26738404909425545</v>
      </c>
      <c r="K67" s="1072">
        <v>0.34334873359350926</v>
      </c>
      <c r="L67" s="1072">
        <v>0.41255026758544611</v>
      </c>
      <c r="N67" s="669"/>
    </row>
    <row r="71" spans="2:14" ht="15.75">
      <c r="B71" s="600"/>
      <c r="C71" s="601"/>
      <c r="D71" s="602"/>
      <c r="E71" s="99" t="s">
        <v>227</v>
      </c>
      <c r="F71" s="926" t="s">
        <v>516</v>
      </c>
      <c r="G71" s="603" t="s">
        <v>229</v>
      </c>
      <c r="H71" s="604"/>
      <c r="I71" s="604"/>
      <c r="J71" s="604" t="s">
        <v>433</v>
      </c>
      <c r="K71" s="604"/>
      <c r="L71" s="605"/>
    </row>
    <row r="72" spans="2:14" ht="15.75">
      <c r="B72" s="606" t="s">
        <v>3</v>
      </c>
      <c r="C72" s="607"/>
      <c r="D72" s="608"/>
      <c r="E72" s="102" t="s">
        <v>228</v>
      </c>
      <c r="F72" s="927" t="s">
        <v>519</v>
      </c>
      <c r="G72" s="610"/>
      <c r="H72" s="610"/>
      <c r="I72" s="610"/>
      <c r="J72" s="610"/>
      <c r="K72" s="782"/>
      <c r="L72" s="782"/>
    </row>
    <row r="73" spans="2:14" ht="15.75">
      <c r="B73" s="611"/>
      <c r="C73" s="598"/>
      <c r="D73" s="612"/>
      <c r="E73" s="105" t="s">
        <v>743</v>
      </c>
      <c r="F73" s="609"/>
      <c r="G73" s="613" t="s">
        <v>767</v>
      </c>
      <c r="H73" s="614" t="s">
        <v>768</v>
      </c>
      <c r="I73" s="614" t="s">
        <v>769</v>
      </c>
      <c r="J73" s="1098" t="s">
        <v>531</v>
      </c>
      <c r="K73" s="1099" t="s">
        <v>456</v>
      </c>
      <c r="L73" s="1099" t="s">
        <v>759</v>
      </c>
    </row>
    <row r="74" spans="2:14">
      <c r="B74" s="616"/>
      <c r="C74" s="617"/>
      <c r="D74" s="618"/>
      <c r="E74" s="1615" t="s">
        <v>646</v>
      </c>
      <c r="F74" s="1616"/>
      <c r="G74" s="1616"/>
      <c r="H74" s="1616"/>
      <c r="I74" s="1617"/>
      <c r="J74" s="783"/>
      <c r="K74" s="783"/>
      <c r="L74" s="783"/>
    </row>
    <row r="75" spans="2:14">
      <c r="B75" s="1618">
        <v>1</v>
      </c>
      <c r="C75" s="1619"/>
      <c r="D75" s="1619"/>
      <c r="E75" s="1194">
        <v>2</v>
      </c>
      <c r="F75" s="620">
        <v>3</v>
      </c>
      <c r="G75" s="620">
        <v>4</v>
      </c>
      <c r="H75" s="621">
        <v>5</v>
      </c>
      <c r="I75" s="621">
        <v>6</v>
      </c>
      <c r="J75" s="710">
        <v>7</v>
      </c>
      <c r="K75" s="892">
        <v>8</v>
      </c>
      <c r="L75" s="710">
        <v>9</v>
      </c>
    </row>
    <row r="76" spans="2:14" ht="15.75">
      <c r="B76" s="623" t="s">
        <v>648</v>
      </c>
      <c r="C76" s="624"/>
      <c r="D76" s="625"/>
      <c r="E76" s="1127">
        <v>435340000000</v>
      </c>
      <c r="F76" s="1127">
        <v>435340000000</v>
      </c>
      <c r="G76" s="1127">
        <v>252101391012.90027</v>
      </c>
      <c r="H76" s="1208">
        <v>282208425672.37006</v>
      </c>
      <c r="I76" s="1208">
        <v>318266374345.23981</v>
      </c>
      <c r="J76" s="890">
        <v>0.57909080491776599</v>
      </c>
      <c r="K76" s="1199">
        <v>0.64824832469419313</v>
      </c>
      <c r="L76" s="1199">
        <v>0.73107542230265954</v>
      </c>
    </row>
    <row r="77" spans="2:14" ht="15.75">
      <c r="B77" s="627" t="s">
        <v>536</v>
      </c>
      <c r="C77" s="628"/>
      <c r="D77" s="625"/>
      <c r="E77" s="1075"/>
      <c r="F77" s="1075"/>
      <c r="G77" s="1075"/>
      <c r="H77" s="1202"/>
      <c r="I77" s="1202"/>
      <c r="J77" s="1121"/>
      <c r="K77" s="1198"/>
      <c r="L77" s="1198"/>
    </row>
    <row r="78" spans="2:14" ht="15.75">
      <c r="B78" s="629" t="s">
        <v>622</v>
      </c>
      <c r="C78" s="630" t="s">
        <v>650</v>
      </c>
      <c r="D78" s="631"/>
      <c r="E78" s="1075">
        <v>235893971000</v>
      </c>
      <c r="F78" s="1075">
        <v>237540534399.62006</v>
      </c>
      <c r="G78" s="1075">
        <v>146241965918.95004</v>
      </c>
      <c r="H78" s="1202">
        <v>164671580629.83011</v>
      </c>
      <c r="I78" s="1202">
        <v>186154724401.14996</v>
      </c>
      <c r="J78" s="1121">
        <v>0.61565057217949892</v>
      </c>
      <c r="K78" s="1198">
        <v>0.69323570836461623</v>
      </c>
      <c r="L78" s="1198">
        <v>0.78367561507619354</v>
      </c>
    </row>
    <row r="79" spans="2:14">
      <c r="B79" s="632"/>
      <c r="C79" s="633" t="s">
        <v>564</v>
      </c>
      <c r="D79" s="634"/>
      <c r="E79" s="1074"/>
      <c r="F79" s="1074"/>
      <c r="G79" s="1074"/>
      <c r="H79" s="1201"/>
      <c r="I79" s="1201"/>
      <c r="J79" s="1122"/>
      <c r="K79" s="1209"/>
      <c r="L79" s="1209"/>
    </row>
    <row r="80" spans="2:14">
      <c r="B80" s="632"/>
      <c r="C80" s="635" t="s">
        <v>652</v>
      </c>
      <c r="D80" s="634" t="s">
        <v>653</v>
      </c>
      <c r="E80" s="1074">
        <v>66697426000</v>
      </c>
      <c r="F80" s="1074">
        <v>66455524962</v>
      </c>
      <c r="G80" s="1074">
        <v>44043696506</v>
      </c>
      <c r="H80" s="1201">
        <v>49202719456</v>
      </c>
      <c r="I80" s="1201">
        <v>54341892937</v>
      </c>
      <c r="J80" s="1122">
        <v>0.66275447423197198</v>
      </c>
      <c r="K80" s="1209">
        <v>0.74038568627867518</v>
      </c>
      <c r="L80" s="1209">
        <v>0.8177182103079208</v>
      </c>
    </row>
    <row r="81" spans="2:12">
      <c r="B81" s="632"/>
      <c r="C81" s="635" t="s">
        <v>655</v>
      </c>
      <c r="D81" s="634" t="s">
        <v>656</v>
      </c>
      <c r="E81" s="1074">
        <v>52612361000</v>
      </c>
      <c r="F81" s="1074">
        <v>54212361000</v>
      </c>
      <c r="G81" s="1074">
        <v>34735032463.940002</v>
      </c>
      <c r="H81" s="1201">
        <v>38519739710.470001</v>
      </c>
      <c r="I81" s="1201">
        <v>45469538931.739998</v>
      </c>
      <c r="J81" s="1122">
        <v>0.6407216329120955</v>
      </c>
      <c r="K81" s="1209">
        <v>0.7105342582380797</v>
      </c>
      <c r="L81" s="1209">
        <v>0.83873009942769317</v>
      </c>
    </row>
    <row r="82" spans="2:12">
      <c r="B82" s="632"/>
      <c r="C82" s="635"/>
      <c r="D82" s="634" t="s">
        <v>564</v>
      </c>
      <c r="E82" s="1074"/>
      <c r="F82" s="1074"/>
      <c r="G82" s="1074"/>
      <c r="H82" s="1201"/>
      <c r="I82" s="1201"/>
      <c r="J82" s="1122"/>
      <c r="K82" s="1209"/>
      <c r="L82" s="1209"/>
    </row>
    <row r="83" spans="2:12">
      <c r="B83" s="636"/>
      <c r="C83" s="635"/>
      <c r="D83" s="634" t="s">
        <v>658</v>
      </c>
      <c r="E83" s="1074">
        <v>33522023000</v>
      </c>
      <c r="F83" s="1074">
        <v>33522023000</v>
      </c>
      <c r="G83" s="1074">
        <v>22172777980.18</v>
      </c>
      <c r="H83" s="1201">
        <v>24731377930.099998</v>
      </c>
      <c r="I83" s="1201">
        <v>29254135497.029999</v>
      </c>
      <c r="J83" s="1122">
        <v>0.66143913749417804</v>
      </c>
      <c r="K83" s="1209">
        <v>0.73776507850078132</v>
      </c>
      <c r="L83" s="1209">
        <v>0.872684070917498</v>
      </c>
    </row>
    <row r="84" spans="2:12">
      <c r="B84" s="632"/>
      <c r="C84" s="635"/>
      <c r="D84" s="637" t="s">
        <v>660</v>
      </c>
      <c r="E84" s="1074">
        <v>17627638000</v>
      </c>
      <c r="F84" s="1074">
        <v>17627638000</v>
      </c>
      <c r="G84" s="1074">
        <v>10940848817.76</v>
      </c>
      <c r="H84" s="1201">
        <v>12045873114.370001</v>
      </c>
      <c r="I84" s="1201">
        <v>13591831768.709999</v>
      </c>
      <c r="J84" s="1122">
        <v>0.6206644825449672</v>
      </c>
      <c r="K84" s="1209">
        <v>0.68335151393340399</v>
      </c>
      <c r="L84" s="1209">
        <v>0.77105235362275981</v>
      </c>
    </row>
    <row r="85" spans="2:12" ht="45">
      <c r="B85" s="632"/>
      <c r="C85" s="639" t="s">
        <v>662</v>
      </c>
      <c r="D85" s="640" t="s">
        <v>663</v>
      </c>
      <c r="E85" s="1074">
        <v>58931034000</v>
      </c>
      <c r="F85" s="1074">
        <v>60990863066.470001</v>
      </c>
      <c r="G85" s="1074">
        <v>37217185863.409996</v>
      </c>
      <c r="H85" s="1201">
        <v>42724002462.179993</v>
      </c>
      <c r="I85" s="1201">
        <v>48170583966.75</v>
      </c>
      <c r="J85" s="1122">
        <v>0.61020920171025272</v>
      </c>
      <c r="K85" s="1209">
        <v>0.70049840769785243</v>
      </c>
      <c r="L85" s="1209">
        <v>0.7898000051950731</v>
      </c>
    </row>
    <row r="86" spans="2:12" ht="30">
      <c r="B86" s="632"/>
      <c r="C86" s="639" t="s">
        <v>665</v>
      </c>
      <c r="D86" s="640" t="s">
        <v>666</v>
      </c>
      <c r="E86" s="1074">
        <v>3184860000</v>
      </c>
      <c r="F86" s="1074">
        <v>5582639283.0500021</v>
      </c>
      <c r="G86" s="1074">
        <v>3121371497.6400003</v>
      </c>
      <c r="H86" s="1201">
        <v>3631117193.2700005</v>
      </c>
      <c r="I86" s="1201">
        <v>4063739268.5999994</v>
      </c>
      <c r="J86" s="1122">
        <v>0.55912111447305979</v>
      </c>
      <c r="K86" s="1209">
        <v>0.65043020140935681</v>
      </c>
      <c r="L86" s="1209">
        <v>0.72792438532403769</v>
      </c>
    </row>
    <row r="87" spans="2:12" ht="30">
      <c r="B87" s="632"/>
      <c r="C87" s="639" t="s">
        <v>668</v>
      </c>
      <c r="D87" s="640" t="s">
        <v>742</v>
      </c>
      <c r="E87" s="1074">
        <v>20276325000</v>
      </c>
      <c r="F87" s="1074">
        <v>20259919709</v>
      </c>
      <c r="G87" s="1074">
        <v>11936586835.190001</v>
      </c>
      <c r="H87" s="1201">
        <v>13485496555.210001</v>
      </c>
      <c r="I87" s="1201">
        <v>15033479113.450001</v>
      </c>
      <c r="J87" s="1122">
        <v>0.58917246497711673</v>
      </c>
      <c r="K87" s="1209">
        <v>0.66562438296433035</v>
      </c>
      <c r="L87" s="1209">
        <v>0.74203053760236404</v>
      </c>
    </row>
    <row r="88" spans="2:12" ht="15.75">
      <c r="B88" s="623" t="s">
        <v>637</v>
      </c>
      <c r="C88" s="624" t="s">
        <v>670</v>
      </c>
      <c r="D88" s="641"/>
      <c r="E88" s="1075">
        <v>26270074000</v>
      </c>
      <c r="F88" s="1075">
        <v>26202568149.130001</v>
      </c>
      <c r="G88" s="1075">
        <v>15424973466.329996</v>
      </c>
      <c r="H88" s="1202">
        <v>17665207312.059998</v>
      </c>
      <c r="I88" s="1202">
        <v>19937597205.039974</v>
      </c>
      <c r="J88" s="1121">
        <v>0.58868174213076696</v>
      </c>
      <c r="K88" s="1198">
        <v>0.67417847027511812</v>
      </c>
      <c r="L88" s="1198">
        <v>0.76090240817490096</v>
      </c>
    </row>
    <row r="89" spans="2:12" ht="15.75">
      <c r="B89" s="642" t="s">
        <v>672</v>
      </c>
      <c r="C89" s="624" t="s">
        <v>673</v>
      </c>
      <c r="D89" s="641"/>
      <c r="E89" s="1075">
        <v>87714670000</v>
      </c>
      <c r="F89" s="1075">
        <v>88394282873.439926</v>
      </c>
      <c r="G89" s="1075">
        <v>45598472095.290237</v>
      </c>
      <c r="H89" s="1202">
        <v>51900679869.359985</v>
      </c>
      <c r="I89" s="1202">
        <v>58204891310.689873</v>
      </c>
      <c r="J89" s="1121">
        <v>0.51585318204998232</v>
      </c>
      <c r="K89" s="1198">
        <v>0.58714973618451882</v>
      </c>
      <c r="L89" s="1198">
        <v>0.65846895770426417</v>
      </c>
    </row>
    <row r="90" spans="2:12" ht="15.75">
      <c r="B90" s="642"/>
      <c r="C90" s="633" t="s">
        <v>564</v>
      </c>
      <c r="D90" s="641"/>
      <c r="E90" s="1074"/>
      <c r="F90" s="1074"/>
      <c r="G90" s="1074"/>
      <c r="H90" s="1201"/>
      <c r="I90" s="1201"/>
      <c r="J90" s="1121"/>
      <c r="K90" s="1198"/>
      <c r="L90" s="1198"/>
    </row>
    <row r="91" spans="2:12" ht="15.75">
      <c r="B91" s="642"/>
      <c r="C91" s="635" t="s">
        <v>675</v>
      </c>
      <c r="D91" s="634" t="s">
        <v>676</v>
      </c>
      <c r="E91" s="1074">
        <v>58263333000</v>
      </c>
      <c r="F91" s="1074">
        <v>58074163711.550011</v>
      </c>
      <c r="G91" s="1074">
        <v>32748619659.820011</v>
      </c>
      <c r="H91" s="1201">
        <v>37187270577.289993</v>
      </c>
      <c r="I91" s="1201">
        <v>41588436036.680008</v>
      </c>
      <c r="J91" s="1122">
        <v>0.56391030996985048</v>
      </c>
      <c r="K91" s="1209">
        <v>0.64034104325628105</v>
      </c>
      <c r="L91" s="1209">
        <v>0.71612630090114826</v>
      </c>
    </row>
    <row r="92" spans="2:12" ht="15.75">
      <c r="B92" s="642"/>
      <c r="C92" s="635" t="s">
        <v>678</v>
      </c>
      <c r="D92" s="634" t="s">
        <v>679</v>
      </c>
      <c r="E92" s="1074">
        <v>20452490000</v>
      </c>
      <c r="F92" s="1074">
        <v>23732758850.599998</v>
      </c>
      <c r="G92" s="1074">
        <v>9503047376.739996</v>
      </c>
      <c r="H92" s="1201">
        <v>11045185572.529993</v>
      </c>
      <c r="I92" s="1201">
        <v>12690135340.519999</v>
      </c>
      <c r="J92" s="1122">
        <v>0.40041899201700881</v>
      </c>
      <c r="K92" s="1209">
        <v>0.46539829785742565</v>
      </c>
      <c r="L92" s="1209">
        <v>0.53470965682521876</v>
      </c>
    </row>
    <row r="93" spans="2:12" ht="15.75">
      <c r="B93" s="642" t="s">
        <v>681</v>
      </c>
      <c r="C93" s="624" t="s">
        <v>682</v>
      </c>
      <c r="D93" s="641"/>
      <c r="E93" s="1075">
        <v>24058053000</v>
      </c>
      <c r="F93" s="1075">
        <v>24389232526.950005</v>
      </c>
      <c r="G93" s="1075">
        <v>7264497924.409996</v>
      </c>
      <c r="H93" s="1202">
        <v>8256364436.5999937</v>
      </c>
      <c r="I93" s="1202">
        <v>9999161530.7299976</v>
      </c>
      <c r="J93" s="1121">
        <v>0.29785676594713484</v>
      </c>
      <c r="K93" s="1198">
        <v>0.33852497931112607</v>
      </c>
      <c r="L93" s="1198">
        <v>0.4099826232613496</v>
      </c>
    </row>
    <row r="94" spans="2:12" ht="15.75">
      <c r="B94" s="642"/>
      <c r="C94" s="633" t="s">
        <v>564</v>
      </c>
      <c r="D94" s="641"/>
      <c r="E94" s="1074"/>
      <c r="F94" s="1074"/>
      <c r="G94" s="1074"/>
      <c r="H94" s="1201"/>
      <c r="I94" s="1201"/>
      <c r="J94" s="1122"/>
      <c r="K94" s="1209"/>
      <c r="L94" s="1209"/>
    </row>
    <row r="95" spans="2:12" ht="30">
      <c r="B95" s="642"/>
      <c r="C95" s="639" t="s">
        <v>684</v>
      </c>
      <c r="D95" s="643" t="s">
        <v>685</v>
      </c>
      <c r="E95" s="1074">
        <v>16909039000</v>
      </c>
      <c r="F95" s="1074">
        <v>18159783344.420002</v>
      </c>
      <c r="G95" s="1074">
        <v>5671721668.039999</v>
      </c>
      <c r="H95" s="1201">
        <v>6330666280.4599991</v>
      </c>
      <c r="I95" s="1201">
        <v>7670932300.6599998</v>
      </c>
      <c r="J95" s="1122">
        <v>0.31232320124473079</v>
      </c>
      <c r="K95" s="1209">
        <v>0.34860913042804759</v>
      </c>
      <c r="L95" s="1209">
        <v>0.42241320588315634</v>
      </c>
    </row>
    <row r="96" spans="2:12" ht="45">
      <c r="B96" s="642"/>
      <c r="C96" s="639" t="s">
        <v>687</v>
      </c>
      <c r="D96" s="643" t="s">
        <v>688</v>
      </c>
      <c r="E96" s="1074">
        <v>40009000</v>
      </c>
      <c r="F96" s="1074">
        <v>191224908.88999999</v>
      </c>
      <c r="G96" s="1074">
        <v>110555186.69999999</v>
      </c>
      <c r="H96" s="1201">
        <v>118018807.21999998</v>
      </c>
      <c r="I96" s="1201">
        <v>123631972.2</v>
      </c>
      <c r="J96" s="1122">
        <v>0.57814218525053995</v>
      </c>
      <c r="K96" s="1209">
        <v>0.61717277265321646</v>
      </c>
      <c r="L96" s="1209">
        <v>0.646526505974794</v>
      </c>
    </row>
    <row r="97" spans="2:12" ht="30">
      <c r="B97" s="642"/>
      <c r="C97" s="639" t="s">
        <v>690</v>
      </c>
      <c r="D97" s="643" t="s">
        <v>691</v>
      </c>
      <c r="E97" s="1074">
        <v>20150000</v>
      </c>
      <c r="F97" s="1074">
        <v>308571775.66999996</v>
      </c>
      <c r="G97" s="1074">
        <v>70426964.399999991</v>
      </c>
      <c r="H97" s="1201">
        <v>142821554.09999999</v>
      </c>
      <c r="I97" s="1201">
        <v>155545802.56000003</v>
      </c>
      <c r="J97" s="1122">
        <v>0.22823527604584823</v>
      </c>
      <c r="K97" s="1209">
        <v>0.46284710839120802</v>
      </c>
      <c r="L97" s="1209">
        <v>0.5040830523863189</v>
      </c>
    </row>
    <row r="98" spans="2:12" ht="15.75">
      <c r="B98" s="645" t="s">
        <v>693</v>
      </c>
      <c r="C98" s="646" t="s">
        <v>694</v>
      </c>
      <c r="D98" s="647"/>
      <c r="E98" s="1073">
        <v>27599900000</v>
      </c>
      <c r="F98" s="1073">
        <v>27599905000</v>
      </c>
      <c r="G98" s="1073">
        <v>18338798221.899998</v>
      </c>
      <c r="H98" s="1200">
        <v>18799912625.93</v>
      </c>
      <c r="I98" s="1200">
        <v>20776377513.75</v>
      </c>
      <c r="J98" s="1121">
        <v>0.66445149799972125</v>
      </c>
      <c r="K98" s="1198">
        <v>0.68115859913032306</v>
      </c>
      <c r="L98" s="1198">
        <v>0.75276989227861468</v>
      </c>
    </row>
    <row r="99" spans="2:12" ht="15.75">
      <c r="B99" s="645" t="s">
        <v>696</v>
      </c>
      <c r="C99" s="646" t="s">
        <v>697</v>
      </c>
      <c r="D99" s="647"/>
      <c r="E99" s="1075">
        <v>23327650000</v>
      </c>
      <c r="F99" s="1075">
        <v>21346221311.419998</v>
      </c>
      <c r="G99" s="1075">
        <v>14531419873.700001</v>
      </c>
      <c r="H99" s="1202">
        <v>15532757309.610001</v>
      </c>
      <c r="I99" s="1202">
        <v>17136516563.739998</v>
      </c>
      <c r="J99" s="1121">
        <v>0.68074904975925865</v>
      </c>
      <c r="K99" s="1198">
        <v>0.72765840300269646</v>
      </c>
      <c r="L99" s="1198">
        <v>0.8027892297065311</v>
      </c>
    </row>
    <row r="100" spans="2:12" ht="15.75">
      <c r="B100" s="648" t="s">
        <v>699</v>
      </c>
      <c r="C100" s="649" t="s">
        <v>700</v>
      </c>
      <c r="D100" s="650"/>
      <c r="E100" s="1076">
        <v>10475682000</v>
      </c>
      <c r="F100" s="1076">
        <v>9867255739.4399929</v>
      </c>
      <c r="G100" s="1076">
        <v>4701263512.3199911</v>
      </c>
      <c r="H100" s="1203">
        <v>5381923488.9799805</v>
      </c>
      <c r="I100" s="1203">
        <v>6057105820.1400118</v>
      </c>
      <c r="J100" s="1167">
        <v>0.47645096432727169</v>
      </c>
      <c r="K100" s="1210">
        <v>0.54543265433651633</v>
      </c>
      <c r="L100" s="1210">
        <v>0.61385921071543825</v>
      </c>
    </row>
  </sheetData>
  <mergeCells count="7">
    <mergeCell ref="E74:I74"/>
    <mergeCell ref="B75:D75"/>
    <mergeCell ref="B2:L2"/>
    <mergeCell ref="E8:I8"/>
    <mergeCell ref="B9:D9"/>
    <mergeCell ref="E41:I41"/>
    <mergeCell ref="B42:D42"/>
  </mergeCells>
  <conditionalFormatting sqref="J10:J11">
    <cfRule type="containsErrors" dxfId="17" priority="33">
      <formula>ISERROR(J10)</formula>
    </cfRule>
  </conditionalFormatting>
  <conditionalFormatting sqref="K10:K11">
    <cfRule type="containsErrors" dxfId="16" priority="32">
      <formula>ISERROR(K10)</formula>
    </cfRule>
  </conditionalFormatting>
  <conditionalFormatting sqref="L10:L11">
    <cfRule type="containsErrors" dxfId="15" priority="23">
      <formula>ISERROR(L10)</formula>
    </cfRule>
  </conditionalFormatting>
  <conditionalFormatting sqref="J12:J34">
    <cfRule type="containsErrors" dxfId="14" priority="19">
      <formula>ISERROR(J12)</formula>
    </cfRule>
  </conditionalFormatting>
  <conditionalFormatting sqref="K12:K34">
    <cfRule type="containsErrors" dxfId="13" priority="18">
      <formula>ISERROR(K12)</formula>
    </cfRule>
  </conditionalFormatting>
  <conditionalFormatting sqref="L12:L34">
    <cfRule type="containsErrors" dxfId="12" priority="17">
      <formula>ISERROR(L12)</formula>
    </cfRule>
  </conditionalFormatting>
  <conditionalFormatting sqref="J43:J44">
    <cfRule type="containsErrors" dxfId="11" priority="16">
      <formula>ISERROR(J43)</formula>
    </cfRule>
  </conditionalFormatting>
  <conditionalFormatting sqref="K43:K44">
    <cfRule type="containsErrors" dxfId="10" priority="15">
      <formula>ISERROR(K43)</formula>
    </cfRule>
  </conditionalFormatting>
  <conditionalFormatting sqref="L43:L44">
    <cfRule type="containsErrors" dxfId="9" priority="14">
      <formula>ISERROR(L43)</formula>
    </cfRule>
  </conditionalFormatting>
  <conditionalFormatting sqref="J45:J67">
    <cfRule type="containsErrors" dxfId="8" priority="13">
      <formula>ISERROR(J45)</formula>
    </cfRule>
  </conditionalFormatting>
  <conditionalFormatting sqref="K45:K67">
    <cfRule type="containsErrors" dxfId="7" priority="12">
      <formula>ISERROR(K45)</formula>
    </cfRule>
  </conditionalFormatting>
  <conditionalFormatting sqref="L45:L67">
    <cfRule type="containsErrors" dxfId="6" priority="11">
      <formula>ISERROR(L45)</formula>
    </cfRule>
  </conditionalFormatting>
  <conditionalFormatting sqref="J76:J77">
    <cfRule type="containsErrors" dxfId="5" priority="10">
      <formula>ISERROR(J76)</formula>
    </cfRule>
  </conditionalFormatting>
  <conditionalFormatting sqref="J78:J100">
    <cfRule type="containsErrors" dxfId="4" priority="7">
      <formula>ISERROR(J78)</formula>
    </cfRule>
  </conditionalFormatting>
  <conditionalFormatting sqref="K76:K77">
    <cfRule type="containsErrors" dxfId="3" priority="4">
      <formula>ISERROR(K76)</formula>
    </cfRule>
  </conditionalFormatting>
  <conditionalFormatting sqref="K78:K100">
    <cfRule type="containsErrors" dxfId="2" priority="3">
      <formula>ISERROR(K78)</formula>
    </cfRule>
  </conditionalFormatting>
  <conditionalFormatting sqref="L76:L77">
    <cfRule type="containsErrors" dxfId="1" priority="2">
      <formula>ISERROR(L76)</formula>
    </cfRule>
  </conditionalFormatting>
  <conditionalFormatting sqref="L78:L100">
    <cfRule type="containsErrors" dxfId="0" priority="1">
      <formula>ISERROR(L78)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2" fitToWidth="0" fitToHeight="4" orientation="landscape" useFirstPageNumber="1" r:id="rId1"/>
  <headerFooter alignWithMargins="0">
    <oddHeader>&amp;C&amp;"Arial,Normalny"&amp;12- &amp;P -</oddHeader>
  </headerFooter>
  <rowBreaks count="2" manualBreakCount="2">
    <brk id="36" min="1" max="11" man="1"/>
    <brk id="6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Sprawozdanie_operatywne_za_09_2020</dc:title>
  <cp:lastPrinted>2020-11-03T13:57:46Z</cp:lastPrinted>
  <dcterms:created xsi:type="dcterms:W3CDTF">2019-07-31T09:18:36Z</dcterms:created>
  <dcterms:modified xsi:type="dcterms:W3CDTF">2020-11-03T13:59:04Z</dcterms:modified>
</cp:coreProperties>
</file>